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06" activeTab="3"/>
  </bookViews>
  <sheets>
    <sheet name="年度比較（総戸数）" sheetId="1" r:id="rId1"/>
    <sheet name="年度比較 (持家)" sheetId="2" r:id="rId2"/>
    <sheet name="年度比較 (貸家)" sheetId="3" r:id="rId3"/>
    <sheet name="年度比較  (分譲) " sheetId="4" r:id="rId4"/>
  </sheets>
  <definedNames/>
  <calcPr fullCalcOnLoad="1"/>
</workbook>
</file>

<file path=xl/sharedStrings.xml><?xml version="1.0" encoding="utf-8"?>
<sst xmlns="http://schemas.openxmlformats.org/spreadsheetml/2006/main" count="112" uniqueCount="44">
  <si>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</si>
  <si>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</si>
  <si>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</si>
  <si>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</si>
  <si>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</si>
  <si>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</si>
  <si>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</si>
  <si>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</si>
  <si>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</si>
  <si>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</si>
  <si>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</si>
  <si>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</si>
  <si>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</si>
  <si>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</si>
  <si>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</si>
  <si>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</si>
  <si>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</si>
  <si>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</si>
  <si>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</si>
  <si>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</si>
  <si>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</si>
  <si>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</si>
  <si>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</si>
  <si>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</si>
  <si>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</si>
  <si>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</si>
  <si>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</si>
  <si>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</si>
  <si>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</si>
  <si>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</si>
  <si>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</si>
  <si>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</si>
  <si>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</si>
  <si>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郡部計</t>
  </si>
  <si>
    <t>県総計</t>
  </si>
  <si>
    <t>（単位：戸数・％）</t>
  </si>
  <si>
    <t>平成16、17年度 県内新設住宅着工戸数比較表(総戸数)</t>
  </si>
  <si>
    <t>（＊ 上段：H17実績、中段：H16実績、下段：増減率）</t>
  </si>
  <si>
    <t>平成16、17年度 県内新設住宅着工戸数比較表（持家）</t>
  </si>
  <si>
    <t>平成16、17年度 県内新設住宅着工戸数比較表（貸家）</t>
  </si>
  <si>
    <t>平成16、17年度 県内新設住宅着工戸数比較表（分譲）</t>
  </si>
  <si>
    <t>平田市</t>
  </si>
  <si>
    <t>平田市</t>
  </si>
  <si>
    <t>雲南市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</si>
</sst>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</numFmts>
  <fonts count="42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uble"/>
      <right style="thin"/>
      <top style="dotted"/>
      <bottom style="thin"/>
    </border>
    <border>
      <left style="double"/>
      <right style="thin"/>
      <top style="dotted"/>
      <bottom style="medium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Down="1">
      <left style="medium"/>
      <right style="double"/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76" fontId="6" fillId="0" borderId="26" xfId="0" applyNumberFormat="1" applyFont="1" applyBorder="1" applyAlignment="1" applyProtection="1">
      <alignment vertical="center" shrinkToFit="1"/>
      <protection/>
    </xf>
    <xf numFmtId="176" fontId="6" fillId="0" borderId="27" xfId="0" applyNumberFormat="1" applyFont="1" applyBorder="1" applyAlignment="1" applyProtection="1">
      <alignment vertical="center" shrinkToFit="1"/>
      <protection/>
    </xf>
    <xf numFmtId="176" fontId="6" fillId="0" borderId="28" xfId="0" applyNumberFormat="1" applyFont="1" applyBorder="1" applyAlignment="1" applyProtection="1">
      <alignment vertical="center" shrinkToFit="1"/>
      <protection/>
    </xf>
    <xf numFmtId="176" fontId="6" fillId="0" borderId="29" xfId="0" applyNumberFormat="1" applyFont="1" applyBorder="1" applyAlignment="1" applyProtection="1">
      <alignment vertical="center" shrinkToFit="1"/>
      <protection/>
    </xf>
    <xf numFmtId="176" fontId="6" fillId="0" borderId="30" xfId="0" applyNumberFormat="1" applyFont="1" applyBorder="1" applyAlignment="1" applyProtection="1">
      <alignment vertical="center" shrinkToFit="1"/>
      <protection/>
    </xf>
    <xf numFmtId="176" fontId="6" fillId="0" borderId="31" xfId="0" applyNumberFormat="1" applyFont="1" applyBorder="1" applyAlignment="1" applyProtection="1">
      <alignment vertical="center" shrinkToFit="1"/>
      <protection/>
    </xf>
    <xf numFmtId="176" fontId="6" fillId="0" borderId="32" xfId="0" applyNumberFormat="1" applyFont="1" applyBorder="1" applyAlignment="1" applyProtection="1">
      <alignment vertical="center" shrinkToFit="1"/>
      <protection/>
    </xf>
    <xf numFmtId="176" fontId="6" fillId="0" borderId="33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76" fontId="6" fillId="0" borderId="34" xfId="0" applyNumberFormat="1" applyFont="1" applyBorder="1" applyAlignment="1" applyProtection="1">
      <alignment vertical="center" shrinkToFit="1"/>
      <protection/>
    </xf>
    <xf numFmtId="180" fontId="6" fillId="0" borderId="35" xfId="0" applyNumberFormat="1" applyFont="1" applyBorder="1" applyAlignment="1" applyProtection="1">
      <alignment vertical="center" shrinkToFit="1"/>
      <protection/>
    </xf>
    <xf numFmtId="180" fontId="6" fillId="0" borderId="36" xfId="0" applyNumberFormat="1" applyFont="1" applyBorder="1" applyAlignment="1" applyProtection="1">
      <alignment vertical="center" shrinkToFit="1"/>
      <protection/>
    </xf>
    <xf numFmtId="180" fontId="6" fillId="0" borderId="37" xfId="0" applyNumberFormat="1" applyFont="1" applyBorder="1" applyAlignment="1" applyProtection="1">
      <alignment vertical="center" shrinkToFit="1"/>
      <protection/>
    </xf>
    <xf numFmtId="180" fontId="6" fillId="0" borderId="38" xfId="0" applyNumberFormat="1" applyFont="1" applyBorder="1" applyAlignment="1" applyProtection="1">
      <alignment vertical="center" shrinkToFit="1"/>
      <protection/>
    </xf>
    <xf numFmtId="180" fontId="6" fillId="0" borderId="39" xfId="0" applyNumberFormat="1" applyFont="1" applyBorder="1" applyAlignment="1" applyProtection="1">
      <alignment vertical="center" shrinkToFit="1"/>
      <protection/>
    </xf>
    <xf numFmtId="180" fontId="6" fillId="0" borderId="40" xfId="0" applyNumberFormat="1" applyFont="1" applyBorder="1" applyAlignment="1" applyProtection="1">
      <alignment vertical="center" shrinkToFit="1"/>
      <protection/>
    </xf>
    <xf numFmtId="180" fontId="6" fillId="0" borderId="41" xfId="0" applyNumberFormat="1" applyFont="1" applyBorder="1" applyAlignment="1" applyProtection="1">
      <alignment vertical="center" shrinkToFit="1"/>
      <protection/>
    </xf>
    <xf numFmtId="180" fontId="6" fillId="0" borderId="42" xfId="0" applyNumberFormat="1" applyFont="1" applyBorder="1" applyAlignment="1" applyProtection="1">
      <alignment vertical="center" shrinkToFit="1"/>
      <protection/>
    </xf>
    <xf numFmtId="180" fontId="6" fillId="0" borderId="43" xfId="0" applyNumberFormat="1" applyFont="1" applyBorder="1" applyAlignment="1" applyProtection="1">
      <alignment vertical="center" shrinkToFit="1"/>
      <protection/>
    </xf>
    <xf numFmtId="180" fontId="6" fillId="0" borderId="44" xfId="0" applyNumberFormat="1" applyFont="1" applyBorder="1" applyAlignment="1" applyProtection="1">
      <alignment vertical="center" shrinkToFit="1"/>
      <protection/>
    </xf>
    <xf numFmtId="180" fontId="6" fillId="0" borderId="45" xfId="0" applyNumberFormat="1" applyFont="1" applyBorder="1" applyAlignment="1" applyProtection="1">
      <alignment vertical="center" shrinkToFit="1"/>
      <protection/>
    </xf>
    <xf numFmtId="180" fontId="6" fillId="0" borderId="46" xfId="0" applyNumberFormat="1" applyFont="1" applyBorder="1" applyAlignment="1" applyProtection="1">
      <alignment vertical="center" shrinkToFit="1"/>
      <protection/>
    </xf>
    <xf numFmtId="0" fontId="0" fillId="0" borderId="15" xfId="0" applyBorder="1" applyAlignment="1">
      <alignment/>
    </xf>
    <xf numFmtId="176" fontId="6" fillId="0" borderId="47" xfId="0" applyNumberFormat="1" applyFont="1" applyBorder="1" applyAlignment="1" applyProtection="1">
      <alignment vertical="center" shrinkToFit="1"/>
      <protection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 applyProtection="1">
      <alignment vertical="center" shrinkToFit="1"/>
      <protection/>
    </xf>
    <xf numFmtId="176" fontId="6" fillId="0" borderId="54" xfId="0" applyNumberFormat="1" applyFont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showGridLines="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6" sqref="C26"/>
    </sheetView>
  </sheetViews>
  <sheetFormatPr defaultColWidth="8.796875" defaultRowHeight="14.25"/>
  <cols>
    <col min="1" max="1" width="3.8984375" style="0" customWidth="1"/>
    <col min="3" max="16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.75">
      <c r="B2" s="58" t="s">
        <v>36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35</v>
      </c>
    </row>
    <row r="4" spans="2:16" ht="13.5" customHeight="1">
      <c r="B4" s="59"/>
      <c r="C4" s="61" t="s">
        <v>11</v>
      </c>
      <c r="D4" s="46" t="s">
        <v>12</v>
      </c>
      <c r="E4" s="46" t="s">
        <v>13</v>
      </c>
      <c r="F4" s="46" t="s">
        <v>14</v>
      </c>
      <c r="G4" s="46" t="s">
        <v>15</v>
      </c>
      <c r="H4" s="46" t="s">
        <v>16</v>
      </c>
      <c r="I4" s="46" t="s">
        <v>17</v>
      </c>
      <c r="J4" s="46" t="s">
        <v>18</v>
      </c>
      <c r="K4" s="46" t="s">
        <v>19</v>
      </c>
      <c r="L4" s="46" t="s">
        <v>20</v>
      </c>
      <c r="M4" s="46" t="s">
        <v>21</v>
      </c>
      <c r="N4" s="50" t="s">
        <v>22</v>
      </c>
      <c r="O4" s="48" t="s">
        <v>23</v>
      </c>
      <c r="P4" s="44"/>
    </row>
    <row r="5" spans="2:15" ht="13.5" customHeight="1">
      <c r="B5" s="60"/>
      <c r="C5" s="62"/>
      <c r="D5" s="47"/>
      <c r="E5" s="47"/>
      <c r="F5" s="47"/>
      <c r="G5" s="47"/>
      <c r="H5" s="47"/>
      <c r="I5" s="47"/>
      <c r="J5" s="47"/>
      <c r="K5" s="47"/>
      <c r="L5" s="47"/>
      <c r="M5" s="47"/>
      <c r="N5" s="51"/>
      <c r="O5" s="49"/>
    </row>
    <row r="6" spans="2:15" ht="14.25">
      <c r="B6" s="55" t="s">
        <v>0</v>
      </c>
      <c r="C6" s="20">
        <v>59</v>
      </c>
      <c r="D6" s="23">
        <v>133</v>
      </c>
      <c r="E6" s="24">
        <v>119</v>
      </c>
      <c r="F6" s="24">
        <v>177</v>
      </c>
      <c r="G6" s="25">
        <v>160</v>
      </c>
      <c r="H6" s="21">
        <v>106</v>
      </c>
      <c r="I6" s="23">
        <v>140</v>
      </c>
      <c r="J6" s="24">
        <v>62</v>
      </c>
      <c r="K6" s="21">
        <v>25</v>
      </c>
      <c r="L6" s="23">
        <v>186</v>
      </c>
      <c r="M6" s="21">
        <v>36</v>
      </c>
      <c r="N6" s="30">
        <v>111</v>
      </c>
      <c r="O6" s="26">
        <v>1314</v>
      </c>
    </row>
    <row r="7" spans="2:15" ht="14.25">
      <c r="B7" s="53"/>
      <c r="C7" s="22">
        <v>143</v>
      </c>
      <c r="D7" s="23">
        <v>133</v>
      </c>
      <c r="E7" s="24">
        <v>126</v>
      </c>
      <c r="F7" s="24">
        <v>139</v>
      </c>
      <c r="G7" s="25">
        <v>97</v>
      </c>
      <c r="H7" s="24">
        <v>151</v>
      </c>
      <c r="I7" s="23">
        <v>304</v>
      </c>
      <c r="J7" s="24">
        <v>172</v>
      </c>
      <c r="K7" s="24">
        <v>227</v>
      </c>
      <c r="L7" s="24">
        <v>107</v>
      </c>
      <c r="M7" s="24">
        <v>214</v>
      </c>
      <c r="N7" s="30">
        <v>68</v>
      </c>
      <c r="O7" s="26">
        <f>SUM(C7:N7)</f>
        <v>1881</v>
      </c>
    </row>
    <row r="8" spans="2:15" ht="14.25">
      <c r="B8" s="56"/>
      <c r="C8" s="41">
        <f>(C6-C7)/C7*100</f>
        <v>-58.74125874125874</v>
      </c>
      <c r="D8" s="39">
        <f aca="true" t="shared" si="0" ref="D8:O8">(D6-D7)/D7*100</f>
        <v>0</v>
      </c>
      <c r="E8" s="38">
        <f t="shared" si="0"/>
        <v>-5.555555555555555</v>
      </c>
      <c r="F8" s="33">
        <f t="shared" si="0"/>
        <v>27.33812949640288</v>
      </c>
      <c r="G8" s="33">
        <f t="shared" si="0"/>
        <v>64.94845360824742</v>
      </c>
      <c r="H8" s="33">
        <f t="shared" si="0"/>
        <v>-29.80132450331126</v>
      </c>
      <c r="I8" s="38">
        <f t="shared" si="0"/>
        <v>-53.94736842105263</v>
      </c>
      <c r="J8" s="33">
        <f t="shared" si="0"/>
        <v>-63.95348837209303</v>
      </c>
      <c r="K8" s="33">
        <f t="shared" si="0"/>
        <v>-88.98678414096916</v>
      </c>
      <c r="L8" s="33">
        <f t="shared" si="0"/>
        <v>73.83177570093457</v>
      </c>
      <c r="M8" s="33">
        <f t="shared" si="0"/>
        <v>-83.17757009345794</v>
      </c>
      <c r="N8" s="43">
        <f t="shared" si="0"/>
        <v>63.23529411764706</v>
      </c>
      <c r="O8" s="34">
        <f t="shared" si="0"/>
        <v>-30.14354066985646</v>
      </c>
    </row>
    <row r="9" spans="2:15" ht="14.25">
      <c r="B9" s="55" t="s">
        <v>1</v>
      </c>
      <c r="C9" s="22">
        <v>14</v>
      </c>
      <c r="D9" s="21">
        <v>12</v>
      </c>
      <c r="E9" s="21">
        <v>10</v>
      </c>
      <c r="F9" s="23">
        <v>12</v>
      </c>
      <c r="G9" s="25">
        <v>8</v>
      </c>
      <c r="H9" s="24">
        <v>11</v>
      </c>
      <c r="I9" s="23">
        <v>71</v>
      </c>
      <c r="J9" s="24">
        <v>23</v>
      </c>
      <c r="K9" s="24">
        <v>9</v>
      </c>
      <c r="L9" s="24">
        <v>26</v>
      </c>
      <c r="M9" s="24">
        <v>43</v>
      </c>
      <c r="N9" s="30">
        <v>55</v>
      </c>
      <c r="O9" s="26">
        <v>294</v>
      </c>
    </row>
    <row r="10" spans="2:15" ht="14.25">
      <c r="B10" s="53"/>
      <c r="C10" s="22">
        <v>12</v>
      </c>
      <c r="D10" s="24">
        <v>6</v>
      </c>
      <c r="E10" s="24">
        <v>15</v>
      </c>
      <c r="F10" s="23">
        <v>16</v>
      </c>
      <c r="G10" s="25">
        <v>8</v>
      </c>
      <c r="H10" s="24">
        <v>4</v>
      </c>
      <c r="I10" s="23">
        <v>13</v>
      </c>
      <c r="J10" s="24">
        <v>33</v>
      </c>
      <c r="K10" s="24">
        <v>6</v>
      </c>
      <c r="L10" s="24">
        <v>10</v>
      </c>
      <c r="M10" s="24">
        <v>9</v>
      </c>
      <c r="N10" s="30">
        <v>21</v>
      </c>
      <c r="O10" s="26">
        <f>SUM(C10:N10)</f>
        <v>153</v>
      </c>
    </row>
    <row r="11" spans="2:15" ht="14.25">
      <c r="B11" s="56"/>
      <c r="C11" s="41">
        <f>(C9-C10)/C10*100</f>
        <v>16.666666666666664</v>
      </c>
      <c r="D11" s="33">
        <f>(D9-D10)/D10*100</f>
        <v>100</v>
      </c>
      <c r="E11" s="33">
        <f aca="true" t="shared" si="1" ref="E11:O11">(E9-E10)/E10*100</f>
        <v>-33.33333333333333</v>
      </c>
      <c r="F11" s="39">
        <f t="shared" si="1"/>
        <v>-25</v>
      </c>
      <c r="G11" s="33">
        <f t="shared" si="1"/>
        <v>0</v>
      </c>
      <c r="H11" s="33">
        <f t="shared" si="1"/>
        <v>175</v>
      </c>
      <c r="I11" s="39">
        <f t="shared" si="1"/>
        <v>446.1538461538462</v>
      </c>
      <c r="J11" s="33">
        <f t="shared" si="1"/>
        <v>-30.303030303030305</v>
      </c>
      <c r="K11" s="33">
        <f t="shared" si="1"/>
        <v>50</v>
      </c>
      <c r="L11" s="33">
        <f t="shared" si="1"/>
        <v>160</v>
      </c>
      <c r="M11" s="33">
        <f t="shared" si="1"/>
        <v>377.77777777777777</v>
      </c>
      <c r="N11" s="38">
        <f t="shared" si="1"/>
        <v>161.9047619047619</v>
      </c>
      <c r="O11" s="34">
        <f t="shared" si="1"/>
        <v>92.15686274509804</v>
      </c>
    </row>
    <row r="12" spans="2:15" ht="14.25">
      <c r="B12" s="55" t="s">
        <v>2</v>
      </c>
      <c r="C12" s="22">
        <v>49</v>
      </c>
      <c r="D12" s="24">
        <v>101</v>
      </c>
      <c r="E12" s="24">
        <v>99</v>
      </c>
      <c r="F12" s="21">
        <v>80</v>
      </c>
      <c r="G12" s="21">
        <v>93</v>
      </c>
      <c r="H12" s="24">
        <v>143</v>
      </c>
      <c r="I12" s="21">
        <v>129</v>
      </c>
      <c r="J12" s="24">
        <v>150</v>
      </c>
      <c r="K12" s="24">
        <v>131</v>
      </c>
      <c r="L12" s="24">
        <v>75</v>
      </c>
      <c r="M12" s="24">
        <v>96</v>
      </c>
      <c r="N12" s="30">
        <v>55</v>
      </c>
      <c r="O12" s="26">
        <v>1201</v>
      </c>
    </row>
    <row r="13" spans="2:15" ht="14.25">
      <c r="B13" s="53"/>
      <c r="C13" s="22">
        <v>81</v>
      </c>
      <c r="D13" s="24">
        <v>121</v>
      </c>
      <c r="E13" s="24">
        <v>92</v>
      </c>
      <c r="F13" s="24">
        <v>54</v>
      </c>
      <c r="G13" s="24">
        <v>127</v>
      </c>
      <c r="H13" s="24">
        <v>213</v>
      </c>
      <c r="I13" s="24">
        <v>78</v>
      </c>
      <c r="J13" s="24">
        <v>86</v>
      </c>
      <c r="K13" s="24">
        <v>45</v>
      </c>
      <c r="L13" s="24">
        <v>58</v>
      </c>
      <c r="M13" s="24">
        <v>59</v>
      </c>
      <c r="N13" s="30">
        <v>43</v>
      </c>
      <c r="O13" s="26">
        <f>SUM(C13:N13)</f>
        <v>1057</v>
      </c>
    </row>
    <row r="14" spans="2:15" ht="14.25">
      <c r="B14" s="56"/>
      <c r="C14" s="41">
        <f>(C12-C13)/C13*100</f>
        <v>-39.50617283950617</v>
      </c>
      <c r="D14" s="33">
        <f aca="true" t="shared" si="2" ref="D14:O14">(D12-D13)/D13*100</f>
        <v>-16.528925619834713</v>
      </c>
      <c r="E14" s="33">
        <f t="shared" si="2"/>
        <v>7.608695652173914</v>
      </c>
      <c r="F14" s="33">
        <f t="shared" si="2"/>
        <v>48.148148148148145</v>
      </c>
      <c r="G14" s="33">
        <f t="shared" si="2"/>
        <v>-26.77165354330709</v>
      </c>
      <c r="H14" s="33">
        <f t="shared" si="2"/>
        <v>-32.863849765258216</v>
      </c>
      <c r="I14" s="33">
        <f t="shared" si="2"/>
        <v>65.38461538461539</v>
      </c>
      <c r="J14" s="33">
        <f t="shared" si="2"/>
        <v>74.4186046511628</v>
      </c>
      <c r="K14" s="33">
        <f t="shared" si="2"/>
        <v>191.11111111111111</v>
      </c>
      <c r="L14" s="33">
        <f t="shared" si="2"/>
        <v>29.310344827586203</v>
      </c>
      <c r="M14" s="33">
        <f t="shared" si="2"/>
        <v>62.71186440677966</v>
      </c>
      <c r="N14" s="38">
        <f t="shared" si="2"/>
        <v>27.906976744186046</v>
      </c>
      <c r="O14" s="34">
        <f t="shared" si="2"/>
        <v>13.623462630085148</v>
      </c>
    </row>
    <row r="15" spans="2:15" ht="14.25">
      <c r="B15" s="55" t="s">
        <v>3</v>
      </c>
      <c r="C15" s="22">
        <v>58</v>
      </c>
      <c r="D15" s="24">
        <v>30</v>
      </c>
      <c r="E15" s="24">
        <v>20</v>
      </c>
      <c r="F15" s="24">
        <v>12</v>
      </c>
      <c r="G15" s="24">
        <v>14</v>
      </c>
      <c r="H15" s="24">
        <v>24</v>
      </c>
      <c r="I15" s="24">
        <v>7</v>
      </c>
      <c r="J15" s="24">
        <v>12</v>
      </c>
      <c r="K15" s="24">
        <v>37</v>
      </c>
      <c r="L15" s="24">
        <v>7</v>
      </c>
      <c r="M15" s="24">
        <v>15</v>
      </c>
      <c r="N15" s="30">
        <v>20</v>
      </c>
      <c r="O15" s="26">
        <v>256</v>
      </c>
    </row>
    <row r="16" spans="2:15" ht="14.25">
      <c r="B16" s="53"/>
      <c r="C16" s="22">
        <v>14</v>
      </c>
      <c r="D16" s="24">
        <v>19</v>
      </c>
      <c r="E16" s="24">
        <v>23</v>
      </c>
      <c r="F16" s="24">
        <v>11</v>
      </c>
      <c r="G16" s="24">
        <v>28</v>
      </c>
      <c r="H16" s="24">
        <v>10</v>
      </c>
      <c r="I16" s="24">
        <v>26</v>
      </c>
      <c r="J16" s="24">
        <v>22</v>
      </c>
      <c r="K16" s="24">
        <v>11</v>
      </c>
      <c r="L16" s="24">
        <v>15</v>
      </c>
      <c r="M16" s="24">
        <v>7</v>
      </c>
      <c r="N16" s="30">
        <v>116</v>
      </c>
      <c r="O16" s="26">
        <f>SUM(C16:N16)</f>
        <v>302</v>
      </c>
    </row>
    <row r="17" spans="2:16" ht="14.25">
      <c r="B17" s="56"/>
      <c r="C17" s="41">
        <f>(C15-C16)/C16*100</f>
        <v>314.2857142857143</v>
      </c>
      <c r="D17" s="38">
        <f aca="true" t="shared" si="3" ref="D17:O17">(D15-D16)/D16*100</f>
        <v>57.89473684210527</v>
      </c>
      <c r="E17" s="33">
        <f t="shared" si="3"/>
        <v>-13.043478260869565</v>
      </c>
      <c r="F17" s="38">
        <f t="shared" si="3"/>
        <v>9.090909090909092</v>
      </c>
      <c r="G17" s="33">
        <f t="shared" si="3"/>
        <v>-50</v>
      </c>
      <c r="H17" s="38">
        <f t="shared" si="3"/>
        <v>140</v>
      </c>
      <c r="I17" s="37">
        <f t="shared" si="3"/>
        <v>-73.07692307692307</v>
      </c>
      <c r="J17" s="33">
        <f t="shared" si="3"/>
        <v>-45.45454545454545</v>
      </c>
      <c r="K17" s="38">
        <f t="shared" si="3"/>
        <v>236.36363636363637</v>
      </c>
      <c r="L17" s="37">
        <f t="shared" si="3"/>
        <v>-53.333333333333336</v>
      </c>
      <c r="M17" s="33">
        <f t="shared" si="3"/>
        <v>114.28571428571428</v>
      </c>
      <c r="N17" s="39">
        <f t="shared" si="3"/>
        <v>-82.75862068965517</v>
      </c>
      <c r="O17" s="32">
        <f t="shared" si="3"/>
        <v>-15.2317880794702</v>
      </c>
      <c r="P17" s="44"/>
    </row>
    <row r="18" spans="2:15" ht="14.25">
      <c r="B18" s="55" t="s">
        <v>4</v>
      </c>
      <c r="C18" s="22">
        <v>7</v>
      </c>
      <c r="D18" s="24">
        <v>7</v>
      </c>
      <c r="E18" s="24">
        <v>9</v>
      </c>
      <c r="F18" s="24">
        <v>15</v>
      </c>
      <c r="G18" s="24">
        <v>16</v>
      </c>
      <c r="H18" s="24">
        <v>29</v>
      </c>
      <c r="I18" s="24">
        <v>9</v>
      </c>
      <c r="J18" s="24">
        <v>6</v>
      </c>
      <c r="K18" s="24">
        <v>5</v>
      </c>
      <c r="L18" s="24">
        <v>23</v>
      </c>
      <c r="M18" s="24">
        <v>6</v>
      </c>
      <c r="N18" s="30">
        <v>9</v>
      </c>
      <c r="O18" s="26">
        <v>141</v>
      </c>
    </row>
    <row r="19" spans="2:15" ht="14.25">
      <c r="B19" s="53"/>
      <c r="C19" s="22">
        <v>15</v>
      </c>
      <c r="D19" s="24">
        <v>10</v>
      </c>
      <c r="E19" s="24">
        <v>15</v>
      </c>
      <c r="F19" s="24">
        <v>6</v>
      </c>
      <c r="G19" s="24">
        <v>8</v>
      </c>
      <c r="H19" s="24">
        <v>33</v>
      </c>
      <c r="I19" s="24">
        <v>1</v>
      </c>
      <c r="J19" s="24">
        <v>7</v>
      </c>
      <c r="K19" s="24">
        <v>5</v>
      </c>
      <c r="L19" s="24">
        <v>7</v>
      </c>
      <c r="M19" s="24">
        <v>5</v>
      </c>
      <c r="N19" s="30">
        <v>7</v>
      </c>
      <c r="O19" s="26">
        <f>SUM(C19:N19)</f>
        <v>119</v>
      </c>
    </row>
    <row r="20" spans="2:15" ht="14.25">
      <c r="B20" s="56"/>
      <c r="C20" s="41">
        <f>(C18-C19)/C19*100</f>
        <v>-53.333333333333336</v>
      </c>
      <c r="D20" s="33">
        <f aca="true" t="shared" si="4" ref="D20:O20">(D18-D19)/D19*100</f>
        <v>-30</v>
      </c>
      <c r="E20" s="33">
        <f t="shared" si="4"/>
        <v>-40</v>
      </c>
      <c r="F20" s="33">
        <f t="shared" si="4"/>
        <v>150</v>
      </c>
      <c r="G20" s="33">
        <f t="shared" si="4"/>
        <v>100</v>
      </c>
      <c r="H20" s="33">
        <f t="shared" si="4"/>
        <v>-12.121212121212121</v>
      </c>
      <c r="I20" s="33">
        <f t="shared" si="4"/>
        <v>800</v>
      </c>
      <c r="J20" s="33">
        <f t="shared" si="4"/>
        <v>-14.285714285714285</v>
      </c>
      <c r="K20" s="33">
        <f t="shared" si="4"/>
        <v>0</v>
      </c>
      <c r="L20" s="33">
        <f t="shared" si="4"/>
        <v>228.57142857142856</v>
      </c>
      <c r="M20" s="33">
        <f t="shared" si="4"/>
        <v>20</v>
      </c>
      <c r="N20" s="38">
        <f t="shared" si="4"/>
        <v>28.57142857142857</v>
      </c>
      <c r="O20" s="34">
        <f t="shared" si="4"/>
        <v>18.487394957983195</v>
      </c>
    </row>
    <row r="21" spans="2:15" ht="14.25">
      <c r="B21" s="55" t="s">
        <v>5</v>
      </c>
      <c r="C21" s="22">
        <v>23</v>
      </c>
      <c r="D21" s="24">
        <v>19</v>
      </c>
      <c r="E21" s="24">
        <v>31</v>
      </c>
      <c r="F21" s="24">
        <v>9</v>
      </c>
      <c r="G21" s="24">
        <v>5</v>
      </c>
      <c r="H21" s="24">
        <v>18</v>
      </c>
      <c r="I21" s="24">
        <v>8</v>
      </c>
      <c r="J21" s="24">
        <v>1</v>
      </c>
      <c r="K21" s="24">
        <v>15</v>
      </c>
      <c r="L21" s="24">
        <v>3</v>
      </c>
      <c r="M21" s="24">
        <v>17</v>
      </c>
      <c r="N21" s="30">
        <v>10</v>
      </c>
      <c r="O21" s="26">
        <v>159</v>
      </c>
    </row>
    <row r="22" spans="2:15" ht="14.25">
      <c r="B22" s="53"/>
      <c r="C22" s="22">
        <v>52</v>
      </c>
      <c r="D22" s="24">
        <v>10</v>
      </c>
      <c r="E22" s="24">
        <v>28</v>
      </c>
      <c r="F22" s="24">
        <v>6</v>
      </c>
      <c r="G22" s="24">
        <v>17</v>
      </c>
      <c r="H22" s="24">
        <v>23</v>
      </c>
      <c r="I22" s="24">
        <v>4</v>
      </c>
      <c r="J22" s="24">
        <v>13</v>
      </c>
      <c r="K22" s="24">
        <v>8</v>
      </c>
      <c r="L22" s="24">
        <v>12</v>
      </c>
      <c r="M22" s="24">
        <v>70</v>
      </c>
      <c r="N22" s="30">
        <v>13</v>
      </c>
      <c r="O22" s="26">
        <f>SUM(C22:N22)</f>
        <v>256</v>
      </c>
    </row>
    <row r="23" spans="2:15" ht="14.25">
      <c r="B23" s="56"/>
      <c r="C23" s="41">
        <f>(C21-C22)/C22*100</f>
        <v>-55.769230769230774</v>
      </c>
      <c r="D23" s="33">
        <f aca="true" t="shared" si="5" ref="D23:O23">(D21-D22)/D22*100</f>
        <v>90</v>
      </c>
      <c r="E23" s="33">
        <f t="shared" si="5"/>
        <v>10.714285714285714</v>
      </c>
      <c r="F23" s="33">
        <f t="shared" si="5"/>
        <v>50</v>
      </c>
      <c r="G23" s="33">
        <f t="shared" si="5"/>
        <v>-70.58823529411765</v>
      </c>
      <c r="H23" s="33">
        <f t="shared" si="5"/>
        <v>-21.73913043478261</v>
      </c>
      <c r="I23" s="33">
        <f t="shared" si="5"/>
        <v>100</v>
      </c>
      <c r="J23" s="33">
        <f t="shared" si="5"/>
        <v>-92.3076923076923</v>
      </c>
      <c r="K23" s="33">
        <f t="shared" si="5"/>
        <v>87.5</v>
      </c>
      <c r="L23" s="33">
        <f t="shared" si="5"/>
        <v>-75</v>
      </c>
      <c r="M23" s="33">
        <f t="shared" si="5"/>
        <v>-75.71428571428571</v>
      </c>
      <c r="N23" s="38">
        <f t="shared" si="5"/>
        <v>-23.076923076923077</v>
      </c>
      <c r="O23" s="34">
        <f t="shared" si="5"/>
        <v>-37.890625</v>
      </c>
    </row>
    <row r="24" spans="2:15" ht="14.25">
      <c r="B24" s="55" t="s">
        <v>6</v>
      </c>
      <c r="C24" s="22">
        <v>4</v>
      </c>
      <c r="D24" s="24">
        <v>5</v>
      </c>
      <c r="E24" s="24">
        <v>17</v>
      </c>
      <c r="F24" s="24">
        <v>6</v>
      </c>
      <c r="G24" s="24">
        <v>25</v>
      </c>
      <c r="H24" s="24">
        <v>5</v>
      </c>
      <c r="I24" s="24">
        <v>14</v>
      </c>
      <c r="J24" s="24">
        <v>12</v>
      </c>
      <c r="K24" s="24">
        <v>5</v>
      </c>
      <c r="L24" s="24">
        <v>9</v>
      </c>
      <c r="M24" s="24">
        <v>8</v>
      </c>
      <c r="N24" s="30">
        <v>9</v>
      </c>
      <c r="O24" s="26">
        <v>119</v>
      </c>
    </row>
    <row r="25" spans="2:15" ht="14.25">
      <c r="B25" s="53"/>
      <c r="C25" s="22">
        <v>3</v>
      </c>
      <c r="D25" s="24">
        <v>7</v>
      </c>
      <c r="E25" s="24">
        <v>5</v>
      </c>
      <c r="F25" s="24">
        <v>12</v>
      </c>
      <c r="G25" s="24">
        <v>4</v>
      </c>
      <c r="H25" s="24">
        <v>6</v>
      </c>
      <c r="I25" s="24">
        <v>9</v>
      </c>
      <c r="J25" s="24">
        <v>8</v>
      </c>
      <c r="K25" s="24">
        <v>5</v>
      </c>
      <c r="L25" s="24">
        <v>2</v>
      </c>
      <c r="M25" s="24">
        <v>6</v>
      </c>
      <c r="N25" s="30">
        <v>5</v>
      </c>
      <c r="O25" s="26">
        <f>SUM(C25:N25)</f>
        <v>72</v>
      </c>
    </row>
    <row r="26" spans="2:15" ht="14.25">
      <c r="B26" s="56"/>
      <c r="C26" s="41">
        <f>(C24-C25)/C25*100</f>
        <v>33.33333333333333</v>
      </c>
      <c r="D26" s="33">
        <f aca="true" t="shared" si="6" ref="D26:O26">(D24-D25)/D25*100</f>
        <v>-28.57142857142857</v>
      </c>
      <c r="E26" s="33">
        <f t="shared" si="6"/>
        <v>240</v>
      </c>
      <c r="F26" s="33">
        <f t="shared" si="6"/>
        <v>-50</v>
      </c>
      <c r="G26" s="33">
        <f t="shared" si="6"/>
        <v>525</v>
      </c>
      <c r="H26" s="33">
        <f t="shared" si="6"/>
        <v>-16.666666666666664</v>
      </c>
      <c r="I26" s="33">
        <f t="shared" si="6"/>
        <v>55.55555555555556</v>
      </c>
      <c r="J26" s="33">
        <f t="shared" si="6"/>
        <v>50</v>
      </c>
      <c r="K26" s="33">
        <f t="shared" si="6"/>
        <v>0</v>
      </c>
      <c r="L26" s="33">
        <f t="shared" si="6"/>
        <v>350</v>
      </c>
      <c r="M26" s="33">
        <f t="shared" si="6"/>
        <v>33.33333333333333</v>
      </c>
      <c r="N26" s="38">
        <f t="shared" si="6"/>
        <v>80</v>
      </c>
      <c r="O26" s="34">
        <f t="shared" si="6"/>
        <v>65.27777777777779</v>
      </c>
    </row>
    <row r="27" spans="2:15" ht="14.25">
      <c r="B27" s="55" t="s">
        <v>41</v>
      </c>
      <c r="C27" s="2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0"/>
      <c r="O27" s="26"/>
    </row>
    <row r="28" spans="2:15" ht="14.25">
      <c r="B28" s="53"/>
      <c r="C28" s="22">
        <v>19</v>
      </c>
      <c r="D28" s="24">
        <v>8</v>
      </c>
      <c r="E28" s="24">
        <v>5</v>
      </c>
      <c r="F28" s="24">
        <v>8</v>
      </c>
      <c r="G28" s="24">
        <v>5</v>
      </c>
      <c r="H28" s="24">
        <v>17</v>
      </c>
      <c r="I28" s="24">
        <v>8</v>
      </c>
      <c r="J28" s="24">
        <v>5</v>
      </c>
      <c r="K28" s="24">
        <v>1</v>
      </c>
      <c r="L28" s="24">
        <v>5</v>
      </c>
      <c r="M28" s="24">
        <v>7</v>
      </c>
      <c r="N28" s="30">
        <v>6</v>
      </c>
      <c r="O28" s="26">
        <f>SUM(C28:N28)</f>
        <v>94</v>
      </c>
    </row>
    <row r="29" spans="2:15" ht="14.25">
      <c r="B29" s="56"/>
      <c r="C29" s="41">
        <f>(C27-C28)/C28*100</f>
        <v>-100</v>
      </c>
      <c r="D29" s="33">
        <f aca="true" t="shared" si="7" ref="D29:O29">(D27-D28)/D28*100</f>
        <v>-100</v>
      </c>
      <c r="E29" s="33">
        <f t="shared" si="7"/>
        <v>-100</v>
      </c>
      <c r="F29" s="33">
        <f t="shared" si="7"/>
        <v>-100</v>
      </c>
      <c r="G29" s="33">
        <f t="shared" si="7"/>
        <v>-100</v>
      </c>
      <c r="H29" s="33">
        <f t="shared" si="7"/>
        <v>-100</v>
      </c>
      <c r="I29" s="33">
        <f t="shared" si="7"/>
        <v>-100</v>
      </c>
      <c r="J29" s="33">
        <f t="shared" si="7"/>
        <v>-100</v>
      </c>
      <c r="K29" s="33">
        <f t="shared" si="7"/>
        <v>-100</v>
      </c>
      <c r="L29" s="33">
        <f t="shared" si="7"/>
        <v>-100</v>
      </c>
      <c r="M29" s="33">
        <f t="shared" si="7"/>
        <v>-100</v>
      </c>
      <c r="N29" s="38">
        <f t="shared" si="7"/>
        <v>-100</v>
      </c>
      <c r="O29" s="34">
        <f t="shared" si="7"/>
        <v>-100</v>
      </c>
    </row>
    <row r="30" spans="2:15" ht="14.25">
      <c r="B30" s="53" t="s">
        <v>10</v>
      </c>
      <c r="C30" s="22">
        <v>23</v>
      </c>
      <c r="D30" s="24">
        <v>7</v>
      </c>
      <c r="E30" s="24">
        <v>9</v>
      </c>
      <c r="F30" s="24">
        <v>9</v>
      </c>
      <c r="G30" s="24">
        <v>6</v>
      </c>
      <c r="H30" s="24">
        <v>5</v>
      </c>
      <c r="I30" s="24">
        <v>2</v>
      </c>
      <c r="J30" s="24">
        <v>5</v>
      </c>
      <c r="K30" s="24">
        <v>24</v>
      </c>
      <c r="L30" s="24">
        <v>4</v>
      </c>
      <c r="M30" s="24">
        <v>5</v>
      </c>
      <c r="N30" s="30">
        <v>7</v>
      </c>
      <c r="O30" s="26">
        <f>SUM(C30:N30)</f>
        <v>106</v>
      </c>
    </row>
    <row r="31" spans="2:15" ht="14.25">
      <c r="B31" s="53"/>
      <c r="C31" s="22"/>
      <c r="D31" s="24"/>
      <c r="E31" s="24"/>
      <c r="F31" s="24"/>
      <c r="G31" s="24"/>
      <c r="H31" s="24"/>
      <c r="I31" s="24"/>
      <c r="J31" s="24"/>
      <c r="K31" s="24"/>
      <c r="L31" s="24">
        <v>15</v>
      </c>
      <c r="M31" s="24">
        <v>19</v>
      </c>
      <c r="N31" s="30">
        <v>20</v>
      </c>
      <c r="O31" s="26">
        <f>SUM(C31:N31)</f>
        <v>54</v>
      </c>
    </row>
    <row r="32" spans="2:15" ht="15" thickBot="1">
      <c r="B32" s="54"/>
      <c r="C32" s="41" t="e">
        <f>(C30-C31)/C31*100</f>
        <v>#DIV/0!</v>
      </c>
      <c r="D32" s="33" t="e">
        <f aca="true" t="shared" si="8" ref="D32:O32">(D30-D31)/D31*100</f>
        <v>#DIV/0!</v>
      </c>
      <c r="E32" s="33" t="e">
        <f t="shared" si="8"/>
        <v>#DIV/0!</v>
      </c>
      <c r="F32" s="33" t="e">
        <f t="shared" si="8"/>
        <v>#DIV/0!</v>
      </c>
      <c r="G32" s="33" t="e">
        <f t="shared" si="8"/>
        <v>#DIV/0!</v>
      </c>
      <c r="H32" s="33" t="e">
        <f t="shared" si="8"/>
        <v>#DIV/0!</v>
      </c>
      <c r="I32" s="33" t="e">
        <f t="shared" si="8"/>
        <v>#DIV/0!</v>
      </c>
      <c r="J32" s="33" t="e">
        <f t="shared" si="8"/>
        <v>#DIV/0!</v>
      </c>
      <c r="K32" s="33" t="e">
        <f t="shared" si="8"/>
        <v>#DIV/0!</v>
      </c>
      <c r="L32" s="33">
        <f t="shared" si="8"/>
        <v>-73.33333333333333</v>
      </c>
      <c r="M32" s="33">
        <f t="shared" si="8"/>
        <v>-73.68421052631578</v>
      </c>
      <c r="N32" s="38">
        <f t="shared" si="8"/>
        <v>-65</v>
      </c>
      <c r="O32" s="34">
        <f t="shared" si="8"/>
        <v>96.29629629629629</v>
      </c>
    </row>
    <row r="33" spans="2:15" ht="15" thickTop="1">
      <c r="B33" s="52" t="s">
        <v>7</v>
      </c>
      <c r="C33" s="22">
        <v>237</v>
      </c>
      <c r="D33" s="24">
        <v>314</v>
      </c>
      <c r="E33" s="24">
        <v>314</v>
      </c>
      <c r="F33" s="24">
        <v>320</v>
      </c>
      <c r="G33" s="24">
        <v>327</v>
      </c>
      <c r="H33" s="24">
        <v>341</v>
      </c>
      <c r="I33" s="24">
        <v>380</v>
      </c>
      <c r="J33" s="24">
        <v>271</v>
      </c>
      <c r="K33" s="24">
        <v>251</v>
      </c>
      <c r="L33" s="24">
        <v>333</v>
      </c>
      <c r="M33" s="24">
        <v>226</v>
      </c>
      <c r="N33" s="30">
        <v>276</v>
      </c>
      <c r="O33" s="26">
        <v>3590</v>
      </c>
    </row>
    <row r="34" spans="2:15" ht="14.25">
      <c r="B34" s="53"/>
      <c r="C34" s="22">
        <v>339</v>
      </c>
      <c r="D34" s="24">
        <v>314</v>
      </c>
      <c r="E34" s="24">
        <v>309</v>
      </c>
      <c r="F34" s="24">
        <v>252</v>
      </c>
      <c r="G34" s="24">
        <v>294</v>
      </c>
      <c r="H34" s="24">
        <v>457</v>
      </c>
      <c r="I34" s="24">
        <v>443</v>
      </c>
      <c r="J34" s="24">
        <v>346</v>
      </c>
      <c r="K34" s="24">
        <v>308</v>
      </c>
      <c r="L34" s="24">
        <v>231</v>
      </c>
      <c r="M34" s="24">
        <v>396</v>
      </c>
      <c r="N34" s="30">
        <v>299</v>
      </c>
      <c r="O34" s="26">
        <f>SUM(C34:N34)</f>
        <v>3988</v>
      </c>
    </row>
    <row r="35" spans="2:15" ht="15" thickBot="1">
      <c r="B35" s="54"/>
      <c r="C35" s="41">
        <f>(C33-C34)/C34*100</f>
        <v>-30.08849557522124</v>
      </c>
      <c r="D35" s="33">
        <f aca="true" t="shared" si="9" ref="D35:O35">(D33-D34)/D34*100</f>
        <v>0</v>
      </c>
      <c r="E35" s="33">
        <f t="shared" si="9"/>
        <v>1.6181229773462782</v>
      </c>
      <c r="F35" s="33">
        <f t="shared" si="9"/>
        <v>26.984126984126984</v>
      </c>
      <c r="G35" s="33">
        <f t="shared" si="9"/>
        <v>11.224489795918368</v>
      </c>
      <c r="H35" s="33">
        <f t="shared" si="9"/>
        <v>-25.38293216630197</v>
      </c>
      <c r="I35" s="33">
        <f t="shared" si="9"/>
        <v>-14.221218961625281</v>
      </c>
      <c r="J35" s="33">
        <f t="shared" si="9"/>
        <v>-21.67630057803468</v>
      </c>
      <c r="K35" s="33">
        <f t="shared" si="9"/>
        <v>-18.506493506493506</v>
      </c>
      <c r="L35" s="33">
        <f t="shared" si="9"/>
        <v>44.15584415584416</v>
      </c>
      <c r="M35" s="33">
        <f t="shared" si="9"/>
        <v>-42.92929292929293</v>
      </c>
      <c r="N35" s="38">
        <f t="shared" si="9"/>
        <v>-7.6923076923076925</v>
      </c>
      <c r="O35" s="34">
        <f t="shared" si="9"/>
        <v>-9.979939819458375</v>
      </c>
    </row>
    <row r="36" spans="2:15" ht="15" thickTop="1">
      <c r="B36" s="52" t="s">
        <v>8</v>
      </c>
      <c r="C36" s="22">
        <v>71</v>
      </c>
      <c r="D36" s="24">
        <v>29</v>
      </c>
      <c r="E36" s="24">
        <v>51</v>
      </c>
      <c r="F36" s="24">
        <v>49</v>
      </c>
      <c r="G36" s="24">
        <v>15</v>
      </c>
      <c r="H36" s="24">
        <v>65</v>
      </c>
      <c r="I36" s="24">
        <v>37</v>
      </c>
      <c r="J36" s="24">
        <v>24</v>
      </c>
      <c r="K36" s="24">
        <v>25</v>
      </c>
      <c r="L36" s="24">
        <v>66</v>
      </c>
      <c r="M36" s="24">
        <v>19</v>
      </c>
      <c r="N36" s="30">
        <v>20</v>
      </c>
      <c r="O36" s="26">
        <v>471</v>
      </c>
    </row>
    <row r="37" spans="2:15" ht="14.25">
      <c r="B37" s="53"/>
      <c r="C37" s="22">
        <v>89</v>
      </c>
      <c r="D37" s="24">
        <v>94</v>
      </c>
      <c r="E37" s="24">
        <v>96</v>
      </c>
      <c r="F37" s="24">
        <v>52</v>
      </c>
      <c r="G37" s="24">
        <v>75</v>
      </c>
      <c r="H37" s="24">
        <v>94</v>
      </c>
      <c r="I37" s="24">
        <v>51</v>
      </c>
      <c r="J37" s="24">
        <v>130</v>
      </c>
      <c r="K37" s="24">
        <v>138</v>
      </c>
      <c r="L37" s="24">
        <v>49</v>
      </c>
      <c r="M37" s="24">
        <v>58</v>
      </c>
      <c r="N37" s="30">
        <v>103</v>
      </c>
      <c r="O37" s="26">
        <f>SUM(C37:N37)</f>
        <v>1029</v>
      </c>
    </row>
    <row r="38" spans="2:15" ht="15" thickBot="1">
      <c r="B38" s="54"/>
      <c r="C38" s="41">
        <f>(C36-C37)/C37*100</f>
        <v>-20.224719101123593</v>
      </c>
      <c r="D38" s="33">
        <f aca="true" t="shared" si="10" ref="D38:O38">(D36-D37)/D37*100</f>
        <v>-69.14893617021278</v>
      </c>
      <c r="E38" s="33">
        <f t="shared" si="10"/>
        <v>-46.875</v>
      </c>
      <c r="F38" s="33">
        <f t="shared" si="10"/>
        <v>-5.769230769230769</v>
      </c>
      <c r="G38" s="33">
        <f t="shared" si="10"/>
        <v>-80</v>
      </c>
      <c r="H38" s="33">
        <f t="shared" si="10"/>
        <v>-30.851063829787233</v>
      </c>
      <c r="I38" s="33">
        <f t="shared" si="10"/>
        <v>-27.450980392156865</v>
      </c>
      <c r="J38" s="33">
        <f t="shared" si="10"/>
        <v>-81.53846153846153</v>
      </c>
      <c r="K38" s="33">
        <f t="shared" si="10"/>
        <v>-81.88405797101449</v>
      </c>
      <c r="L38" s="33">
        <f t="shared" si="10"/>
        <v>34.69387755102041</v>
      </c>
      <c r="M38" s="33">
        <f t="shared" si="10"/>
        <v>-67.24137931034483</v>
      </c>
      <c r="N38" s="38">
        <f t="shared" si="10"/>
        <v>-80.58252427184466</v>
      </c>
      <c r="O38" s="34">
        <f t="shared" si="10"/>
        <v>-54.22740524781341</v>
      </c>
    </row>
    <row r="39" spans="2:15" ht="15" thickTop="1">
      <c r="B39" s="52" t="s">
        <v>9</v>
      </c>
      <c r="C39" s="22">
        <v>308</v>
      </c>
      <c r="D39" s="24">
        <v>343</v>
      </c>
      <c r="E39" s="24">
        <v>365</v>
      </c>
      <c r="F39" s="24">
        <v>369</v>
      </c>
      <c r="G39" s="24">
        <v>342</v>
      </c>
      <c r="H39" s="24">
        <v>406</v>
      </c>
      <c r="I39" s="24">
        <v>417</v>
      </c>
      <c r="J39" s="24">
        <v>295</v>
      </c>
      <c r="K39" s="24">
        <v>276</v>
      </c>
      <c r="L39" s="24">
        <v>399</v>
      </c>
      <c r="M39" s="24">
        <v>245</v>
      </c>
      <c r="N39" s="30">
        <v>296</v>
      </c>
      <c r="O39" s="26">
        <v>4061</v>
      </c>
    </row>
    <row r="40" spans="2:15" ht="14.25">
      <c r="B40" s="53"/>
      <c r="C40" s="22">
        <v>428</v>
      </c>
      <c r="D40" s="24">
        <v>408</v>
      </c>
      <c r="E40" s="24">
        <v>405</v>
      </c>
      <c r="F40" s="24">
        <v>304</v>
      </c>
      <c r="G40" s="24">
        <v>369</v>
      </c>
      <c r="H40" s="29">
        <v>551</v>
      </c>
      <c r="I40" s="24">
        <v>494</v>
      </c>
      <c r="J40" s="24">
        <v>476</v>
      </c>
      <c r="K40" s="24">
        <v>446</v>
      </c>
      <c r="L40" s="24">
        <v>280</v>
      </c>
      <c r="M40" s="24">
        <v>454</v>
      </c>
      <c r="N40" s="30">
        <v>402</v>
      </c>
      <c r="O40" s="26">
        <f>SUM(C40:N40)</f>
        <v>5017</v>
      </c>
    </row>
    <row r="41" spans="2:15" ht="15" thickBot="1">
      <c r="B41" s="57"/>
      <c r="C41" s="42">
        <f>(C39-C40)/C40*100</f>
        <v>-28.037383177570092</v>
      </c>
      <c r="D41" s="35">
        <f aca="true" t="shared" si="11" ref="D41:O41">(D39-D40)/D40*100</f>
        <v>-15.931372549019606</v>
      </c>
      <c r="E41" s="35">
        <f t="shared" si="11"/>
        <v>-9.876543209876543</v>
      </c>
      <c r="F41" s="35">
        <f t="shared" si="11"/>
        <v>21.38157894736842</v>
      </c>
      <c r="G41" s="35">
        <f t="shared" si="11"/>
        <v>-7.317073170731707</v>
      </c>
      <c r="H41" s="40">
        <f t="shared" si="11"/>
        <v>-26.31578947368421</v>
      </c>
      <c r="I41" s="35">
        <f t="shared" si="11"/>
        <v>-15.587044534412955</v>
      </c>
      <c r="J41" s="35">
        <f t="shared" si="11"/>
        <v>-38.02521008403361</v>
      </c>
      <c r="K41" s="35">
        <f t="shared" si="11"/>
        <v>-38.11659192825112</v>
      </c>
      <c r="L41" s="35">
        <f t="shared" si="11"/>
        <v>42.5</v>
      </c>
      <c r="M41" s="35">
        <f t="shared" si="11"/>
        <v>-46.035242290748904</v>
      </c>
      <c r="N41" s="40">
        <f t="shared" si="11"/>
        <v>-26.368159203980102</v>
      </c>
      <c r="O41" s="36">
        <f t="shared" si="11"/>
        <v>-19.055212278253936</v>
      </c>
    </row>
    <row r="42" spans="2:15" ht="18" customHeight="1">
      <c r="B42" s="1"/>
      <c r="C42" s="1"/>
      <c r="D42" s="1"/>
      <c r="E42" s="1"/>
      <c r="F42" s="1"/>
      <c r="G42" s="1"/>
      <c r="H42" s="1"/>
      <c r="I42" s="1"/>
      <c r="J42" s="1" t="s">
        <v>37</v>
      </c>
      <c r="K42" s="1"/>
      <c r="L42" s="1"/>
      <c r="M42" s="1"/>
      <c r="N42" s="1"/>
      <c r="O42" s="1"/>
    </row>
  </sheetData>
  <sheetProtection/>
  <mergeCells count="27">
    <mergeCell ref="B2:O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9:B41"/>
    <mergeCell ref="B36:B38"/>
    <mergeCell ref="B18:B20"/>
    <mergeCell ref="B21:B23"/>
    <mergeCell ref="B24:B26"/>
    <mergeCell ref="B27:B29"/>
    <mergeCell ref="B30:B32"/>
    <mergeCell ref="K4:K5"/>
    <mergeCell ref="L4:L5"/>
    <mergeCell ref="M4:M5"/>
    <mergeCell ref="O4:O5"/>
    <mergeCell ref="N4:N5"/>
    <mergeCell ref="B33:B35"/>
    <mergeCell ref="B6:B8"/>
    <mergeCell ref="B9:B11"/>
    <mergeCell ref="B12:B14"/>
    <mergeCell ref="B15:B17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zoomScalePageLayoutView="0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8" sqref="O38"/>
    </sheetView>
  </sheetViews>
  <sheetFormatPr defaultColWidth="8.796875" defaultRowHeight="14.25"/>
  <cols>
    <col min="1" max="1" width="3.8984375" style="0" customWidth="1"/>
    <col min="2" max="2" width="8.59765625" style="0" customWidth="1"/>
    <col min="3" max="15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7"/>
      <c r="B2" s="58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35</v>
      </c>
    </row>
    <row r="4" spans="2:15" ht="30.75" customHeight="1">
      <c r="B4" s="5"/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6" t="s">
        <v>22</v>
      </c>
      <c r="O4" s="15" t="s">
        <v>23</v>
      </c>
    </row>
    <row r="5" spans="2:15" ht="14.25">
      <c r="B5" s="18"/>
      <c r="C5" s="22">
        <v>16</v>
      </c>
      <c r="D5" s="23">
        <v>39</v>
      </c>
      <c r="E5" s="24">
        <v>28</v>
      </c>
      <c r="F5" s="24">
        <v>39</v>
      </c>
      <c r="G5" s="24">
        <v>39</v>
      </c>
      <c r="H5" s="24">
        <v>25</v>
      </c>
      <c r="I5" s="24">
        <v>41</v>
      </c>
      <c r="J5" s="23">
        <v>30</v>
      </c>
      <c r="K5" s="24">
        <v>9</v>
      </c>
      <c r="L5" s="23">
        <v>54</v>
      </c>
      <c r="M5" s="24">
        <v>23</v>
      </c>
      <c r="N5" s="30">
        <v>40</v>
      </c>
      <c r="O5" s="26">
        <v>383</v>
      </c>
    </row>
    <row r="6" spans="2:15" ht="14.25">
      <c r="B6" s="7" t="s">
        <v>24</v>
      </c>
      <c r="C6" s="22">
        <v>32</v>
      </c>
      <c r="D6" s="23">
        <v>31</v>
      </c>
      <c r="E6" s="24">
        <v>26</v>
      </c>
      <c r="F6" s="24">
        <v>14</v>
      </c>
      <c r="G6" s="24">
        <v>22</v>
      </c>
      <c r="H6" s="24">
        <v>13</v>
      </c>
      <c r="I6" s="24">
        <v>42</v>
      </c>
      <c r="J6" s="24">
        <v>29</v>
      </c>
      <c r="K6" s="24">
        <v>17</v>
      </c>
      <c r="L6" s="23">
        <v>18</v>
      </c>
      <c r="M6" s="24">
        <v>30</v>
      </c>
      <c r="N6" s="30">
        <v>19</v>
      </c>
      <c r="O6" s="26">
        <f>SUM(C6:N6)</f>
        <v>293</v>
      </c>
    </row>
    <row r="7" spans="2:15" ht="14.25">
      <c r="B7" s="19"/>
      <c r="C7" s="41">
        <f>(C5-C6)/C6*100</f>
        <v>-50</v>
      </c>
      <c r="D7" s="33">
        <f aca="true" t="shared" si="0" ref="D7:O7">(D5-D6)/D6*100</f>
        <v>25.806451612903224</v>
      </c>
      <c r="E7" s="33">
        <f t="shared" si="0"/>
        <v>7.6923076923076925</v>
      </c>
      <c r="F7" s="33">
        <f t="shared" si="0"/>
        <v>178.57142857142858</v>
      </c>
      <c r="G7" s="33">
        <f t="shared" si="0"/>
        <v>77.27272727272727</v>
      </c>
      <c r="H7" s="33">
        <f t="shared" si="0"/>
        <v>92.3076923076923</v>
      </c>
      <c r="I7" s="33">
        <f t="shared" si="0"/>
        <v>-2.380952380952381</v>
      </c>
      <c r="J7" s="33">
        <f t="shared" si="0"/>
        <v>3.4482758620689653</v>
      </c>
      <c r="K7" s="33">
        <f t="shared" si="0"/>
        <v>-47.05882352941176</v>
      </c>
      <c r="L7" s="33">
        <f t="shared" si="0"/>
        <v>200</v>
      </c>
      <c r="M7" s="33">
        <f t="shared" si="0"/>
        <v>-23.333333333333332</v>
      </c>
      <c r="N7" s="38">
        <f t="shared" si="0"/>
        <v>110.5263157894737</v>
      </c>
      <c r="O7" s="34">
        <f t="shared" si="0"/>
        <v>30.716723549488055</v>
      </c>
    </row>
    <row r="8" spans="2:15" ht="14.25">
      <c r="B8" s="18"/>
      <c r="C8" s="22">
        <v>9</v>
      </c>
      <c r="D8" s="24">
        <v>11</v>
      </c>
      <c r="E8" s="24">
        <v>9</v>
      </c>
      <c r="F8" s="24">
        <v>5</v>
      </c>
      <c r="G8" s="24">
        <v>8</v>
      </c>
      <c r="H8" s="24">
        <v>5</v>
      </c>
      <c r="I8" s="24">
        <v>16</v>
      </c>
      <c r="J8" s="24">
        <v>12</v>
      </c>
      <c r="K8" s="24">
        <v>8</v>
      </c>
      <c r="L8" s="24">
        <v>2</v>
      </c>
      <c r="M8" s="24">
        <v>9</v>
      </c>
      <c r="N8" s="30">
        <v>8</v>
      </c>
      <c r="O8" s="26">
        <v>102</v>
      </c>
    </row>
    <row r="9" spans="2:15" ht="14.25">
      <c r="B9" s="7" t="s">
        <v>25</v>
      </c>
      <c r="C9" s="22">
        <v>4</v>
      </c>
      <c r="D9" s="24">
        <v>6</v>
      </c>
      <c r="E9" s="24">
        <v>15</v>
      </c>
      <c r="F9" s="24">
        <v>10</v>
      </c>
      <c r="G9" s="24">
        <v>8</v>
      </c>
      <c r="H9" s="24">
        <v>4</v>
      </c>
      <c r="I9" s="24">
        <v>6</v>
      </c>
      <c r="J9" s="24">
        <v>7</v>
      </c>
      <c r="K9" s="24">
        <v>6</v>
      </c>
      <c r="L9" s="24">
        <v>6</v>
      </c>
      <c r="M9" s="24">
        <v>9</v>
      </c>
      <c r="N9" s="30">
        <v>9</v>
      </c>
      <c r="O9" s="26">
        <f>SUM(C9:N9)</f>
        <v>90</v>
      </c>
    </row>
    <row r="10" spans="2:15" ht="14.25">
      <c r="B10" s="19"/>
      <c r="C10" s="41">
        <f>(C8-C9)/C9*100</f>
        <v>125</v>
      </c>
      <c r="D10" s="33">
        <f aca="true" t="shared" si="1" ref="D10:O10">(D8-D9)/D9*100</f>
        <v>83.33333333333334</v>
      </c>
      <c r="E10" s="33">
        <f t="shared" si="1"/>
        <v>-40</v>
      </c>
      <c r="F10" s="33">
        <f t="shared" si="1"/>
        <v>-50</v>
      </c>
      <c r="G10" s="33">
        <f t="shared" si="1"/>
        <v>0</v>
      </c>
      <c r="H10" s="33">
        <f t="shared" si="1"/>
        <v>25</v>
      </c>
      <c r="I10" s="33">
        <f t="shared" si="1"/>
        <v>166.66666666666669</v>
      </c>
      <c r="J10" s="33">
        <f t="shared" si="1"/>
        <v>71.42857142857143</v>
      </c>
      <c r="K10" s="33">
        <f t="shared" si="1"/>
        <v>33.33333333333333</v>
      </c>
      <c r="L10" s="33">
        <f t="shared" si="1"/>
        <v>-66.66666666666666</v>
      </c>
      <c r="M10" s="33">
        <f t="shared" si="1"/>
        <v>0</v>
      </c>
      <c r="N10" s="38">
        <f t="shared" si="1"/>
        <v>-11.11111111111111</v>
      </c>
      <c r="O10" s="34">
        <f t="shared" si="1"/>
        <v>13.333333333333334</v>
      </c>
    </row>
    <row r="11" spans="2:15" ht="14.25">
      <c r="B11" s="18"/>
      <c r="C11" s="22">
        <v>45</v>
      </c>
      <c r="D11" s="24">
        <v>36</v>
      </c>
      <c r="E11" s="24">
        <v>43</v>
      </c>
      <c r="F11" s="24">
        <v>34</v>
      </c>
      <c r="G11" s="24">
        <v>31</v>
      </c>
      <c r="H11" s="24">
        <v>47</v>
      </c>
      <c r="I11" s="24">
        <v>23</v>
      </c>
      <c r="J11" s="24">
        <v>49</v>
      </c>
      <c r="K11" s="24">
        <v>27</v>
      </c>
      <c r="L11" s="24">
        <v>20</v>
      </c>
      <c r="M11" s="24">
        <v>40</v>
      </c>
      <c r="N11" s="30">
        <v>33</v>
      </c>
      <c r="O11" s="26">
        <v>428</v>
      </c>
    </row>
    <row r="12" spans="2:15" ht="14.25">
      <c r="B12" s="7" t="s">
        <v>26</v>
      </c>
      <c r="C12" s="22">
        <v>30</v>
      </c>
      <c r="D12" s="24">
        <v>32</v>
      </c>
      <c r="E12" s="24">
        <v>35</v>
      </c>
      <c r="F12" s="24">
        <v>19</v>
      </c>
      <c r="G12" s="24">
        <v>22</v>
      </c>
      <c r="H12" s="24">
        <v>17</v>
      </c>
      <c r="I12" s="24">
        <v>19</v>
      </c>
      <c r="J12" s="24">
        <v>24</v>
      </c>
      <c r="K12" s="24">
        <v>20</v>
      </c>
      <c r="L12" s="24">
        <v>14</v>
      </c>
      <c r="M12" s="24">
        <v>34</v>
      </c>
      <c r="N12" s="30">
        <v>19</v>
      </c>
      <c r="O12" s="26">
        <f>SUM(C12:N12)</f>
        <v>285</v>
      </c>
    </row>
    <row r="13" spans="2:15" ht="14.25">
      <c r="B13" s="19"/>
      <c r="C13" s="41">
        <f>(C11-C12)/C12*100</f>
        <v>50</v>
      </c>
      <c r="D13" s="33">
        <f aca="true" t="shared" si="2" ref="D13:O13">(D11-D12)/D12*100</f>
        <v>12.5</v>
      </c>
      <c r="E13" s="33">
        <f t="shared" si="2"/>
        <v>22.857142857142858</v>
      </c>
      <c r="F13" s="33">
        <f t="shared" si="2"/>
        <v>78.94736842105263</v>
      </c>
      <c r="G13" s="33">
        <f t="shared" si="2"/>
        <v>40.909090909090914</v>
      </c>
      <c r="H13" s="33">
        <f t="shared" si="2"/>
        <v>176.47058823529412</v>
      </c>
      <c r="I13" s="33">
        <f t="shared" si="2"/>
        <v>21.052631578947366</v>
      </c>
      <c r="J13" s="33">
        <f t="shared" si="2"/>
        <v>104.16666666666667</v>
      </c>
      <c r="K13" s="33">
        <f t="shared" si="2"/>
        <v>35</v>
      </c>
      <c r="L13" s="33">
        <f t="shared" si="2"/>
        <v>42.857142857142854</v>
      </c>
      <c r="M13" s="33">
        <f t="shared" si="2"/>
        <v>17.647058823529413</v>
      </c>
      <c r="N13" s="38">
        <f t="shared" si="2"/>
        <v>73.68421052631578</v>
      </c>
      <c r="O13" s="34">
        <f t="shared" si="2"/>
        <v>50.175438596491226</v>
      </c>
    </row>
    <row r="14" spans="2:15" ht="14.25">
      <c r="B14" s="18"/>
      <c r="C14" s="22">
        <v>14</v>
      </c>
      <c r="D14" s="24">
        <v>10</v>
      </c>
      <c r="E14" s="24">
        <v>16</v>
      </c>
      <c r="F14" s="24">
        <v>8</v>
      </c>
      <c r="G14" s="24">
        <v>14</v>
      </c>
      <c r="H14" s="24">
        <v>17</v>
      </c>
      <c r="I14" s="24">
        <v>7</v>
      </c>
      <c r="J14" s="24">
        <v>9</v>
      </c>
      <c r="K14" s="24">
        <v>7</v>
      </c>
      <c r="L14" s="24">
        <v>5</v>
      </c>
      <c r="M14" s="24">
        <v>12</v>
      </c>
      <c r="N14" s="30">
        <v>8</v>
      </c>
      <c r="O14" s="26">
        <v>127</v>
      </c>
    </row>
    <row r="15" spans="2:15" ht="14.25">
      <c r="B15" s="7" t="s">
        <v>27</v>
      </c>
      <c r="C15" s="22">
        <v>13</v>
      </c>
      <c r="D15" s="24">
        <v>15</v>
      </c>
      <c r="E15" s="24">
        <v>23</v>
      </c>
      <c r="F15" s="24">
        <v>11</v>
      </c>
      <c r="G15" s="24">
        <v>15</v>
      </c>
      <c r="H15" s="24">
        <v>10</v>
      </c>
      <c r="I15" s="24">
        <v>10</v>
      </c>
      <c r="J15" s="24">
        <v>12</v>
      </c>
      <c r="K15" s="24">
        <v>7</v>
      </c>
      <c r="L15" s="24">
        <v>7</v>
      </c>
      <c r="M15" s="24">
        <v>7</v>
      </c>
      <c r="N15" s="30">
        <v>13</v>
      </c>
      <c r="O15" s="26">
        <f>SUM(C15:N15)</f>
        <v>143</v>
      </c>
    </row>
    <row r="16" spans="2:15" ht="14.25">
      <c r="B16" s="19"/>
      <c r="C16" s="41">
        <f>(C14-C15)/C15*100</f>
        <v>7.6923076923076925</v>
      </c>
      <c r="D16" s="33">
        <f aca="true" t="shared" si="3" ref="D16:O16">(D14-D15)/D15*100</f>
        <v>-33.33333333333333</v>
      </c>
      <c r="E16" s="33">
        <f t="shared" si="3"/>
        <v>-30.434782608695656</v>
      </c>
      <c r="F16" s="33">
        <f t="shared" si="3"/>
        <v>-27.27272727272727</v>
      </c>
      <c r="G16" s="33">
        <f t="shared" si="3"/>
        <v>-6.666666666666667</v>
      </c>
      <c r="H16" s="33">
        <f t="shared" si="3"/>
        <v>70</v>
      </c>
      <c r="I16" s="33">
        <f t="shared" si="3"/>
        <v>-30</v>
      </c>
      <c r="J16" s="33">
        <f t="shared" si="3"/>
        <v>-25</v>
      </c>
      <c r="K16" s="33">
        <f t="shared" si="3"/>
        <v>0</v>
      </c>
      <c r="L16" s="33">
        <f t="shared" si="3"/>
        <v>-28.57142857142857</v>
      </c>
      <c r="M16" s="33">
        <f t="shared" si="3"/>
        <v>71.42857142857143</v>
      </c>
      <c r="N16" s="38">
        <f t="shared" si="3"/>
        <v>-38.46153846153847</v>
      </c>
      <c r="O16" s="34">
        <f t="shared" si="3"/>
        <v>-11.188811188811188</v>
      </c>
    </row>
    <row r="17" spans="2:15" ht="14.25">
      <c r="B17" s="18"/>
      <c r="C17" s="22">
        <v>7</v>
      </c>
      <c r="D17" s="24">
        <v>7</v>
      </c>
      <c r="E17" s="24">
        <v>3</v>
      </c>
      <c r="F17" s="24">
        <v>5</v>
      </c>
      <c r="G17" s="24">
        <v>4</v>
      </c>
      <c r="H17" s="24">
        <v>8</v>
      </c>
      <c r="I17" s="24">
        <v>9</v>
      </c>
      <c r="J17" s="24">
        <v>6</v>
      </c>
      <c r="K17" s="24">
        <v>5</v>
      </c>
      <c r="L17" s="24">
        <v>1</v>
      </c>
      <c r="M17" s="24">
        <v>6</v>
      </c>
      <c r="N17" s="30">
        <v>9</v>
      </c>
      <c r="O17" s="26">
        <v>70</v>
      </c>
    </row>
    <row r="18" spans="2:15" ht="14.25">
      <c r="B18" s="7" t="s">
        <v>28</v>
      </c>
      <c r="C18" s="22">
        <v>14</v>
      </c>
      <c r="D18" s="24">
        <v>9</v>
      </c>
      <c r="E18" s="24">
        <v>11</v>
      </c>
      <c r="F18" s="24">
        <v>6</v>
      </c>
      <c r="G18" s="24">
        <v>8</v>
      </c>
      <c r="H18" s="24">
        <v>5</v>
      </c>
      <c r="I18" s="24">
        <v>1</v>
      </c>
      <c r="J18" s="24">
        <v>7</v>
      </c>
      <c r="K18" s="24">
        <v>4</v>
      </c>
      <c r="L18" s="24">
        <v>5</v>
      </c>
      <c r="M18" s="24">
        <v>2</v>
      </c>
      <c r="N18" s="30">
        <v>6</v>
      </c>
      <c r="O18" s="26">
        <f>SUM(C18:N18)</f>
        <v>78</v>
      </c>
    </row>
    <row r="19" spans="2:15" ht="14.25">
      <c r="B19" s="19"/>
      <c r="C19" s="41">
        <f>(C17-C18)/C18*100</f>
        <v>-50</v>
      </c>
      <c r="D19" s="33">
        <f aca="true" t="shared" si="4" ref="D19:O19">(D17-D18)/D18*100</f>
        <v>-22.22222222222222</v>
      </c>
      <c r="E19" s="33">
        <f t="shared" si="4"/>
        <v>-72.72727272727273</v>
      </c>
      <c r="F19" s="33">
        <f t="shared" si="4"/>
        <v>-16.666666666666664</v>
      </c>
      <c r="G19" s="33">
        <f t="shared" si="4"/>
        <v>-50</v>
      </c>
      <c r="H19" s="33">
        <f t="shared" si="4"/>
        <v>60</v>
      </c>
      <c r="I19" s="33">
        <f t="shared" si="4"/>
        <v>800</v>
      </c>
      <c r="J19" s="33">
        <f t="shared" si="4"/>
        <v>-14.285714285714285</v>
      </c>
      <c r="K19" s="33">
        <f t="shared" si="4"/>
        <v>25</v>
      </c>
      <c r="L19" s="33">
        <f t="shared" si="4"/>
        <v>-80</v>
      </c>
      <c r="M19" s="33">
        <f t="shared" si="4"/>
        <v>200</v>
      </c>
      <c r="N19" s="38">
        <f t="shared" si="4"/>
        <v>50</v>
      </c>
      <c r="O19" s="34">
        <f t="shared" si="4"/>
        <v>-10.256410256410255</v>
      </c>
    </row>
    <row r="20" spans="2:15" ht="14.25">
      <c r="B20" s="18"/>
      <c r="C20" s="22">
        <v>8</v>
      </c>
      <c r="D20" s="24">
        <v>15</v>
      </c>
      <c r="E20" s="24">
        <v>7</v>
      </c>
      <c r="F20" s="24">
        <v>8</v>
      </c>
      <c r="G20" s="24">
        <v>5</v>
      </c>
      <c r="H20" s="24">
        <v>6</v>
      </c>
      <c r="I20" s="24">
        <v>8</v>
      </c>
      <c r="J20" s="24">
        <v>1</v>
      </c>
      <c r="K20" s="24">
        <v>5</v>
      </c>
      <c r="L20" s="24">
        <v>3</v>
      </c>
      <c r="M20" s="24">
        <v>13</v>
      </c>
      <c r="N20" s="30">
        <v>10</v>
      </c>
      <c r="O20" s="26">
        <v>89</v>
      </c>
    </row>
    <row r="21" spans="2:15" ht="14.25">
      <c r="B21" s="7" t="s">
        <v>29</v>
      </c>
      <c r="C21" s="22">
        <v>4</v>
      </c>
      <c r="D21" s="24">
        <v>10</v>
      </c>
      <c r="E21" s="24">
        <v>10</v>
      </c>
      <c r="F21" s="24">
        <v>6</v>
      </c>
      <c r="G21" s="24">
        <v>11</v>
      </c>
      <c r="H21" s="24">
        <v>5</v>
      </c>
      <c r="I21" s="24">
        <v>4</v>
      </c>
      <c r="J21" s="24">
        <v>3</v>
      </c>
      <c r="K21" s="24">
        <v>6</v>
      </c>
      <c r="L21" s="24">
        <v>6</v>
      </c>
      <c r="M21" s="24">
        <v>9</v>
      </c>
      <c r="N21" s="30">
        <v>13</v>
      </c>
      <c r="O21" s="26">
        <f>SUM(C21:N21)</f>
        <v>87</v>
      </c>
    </row>
    <row r="22" spans="2:15" ht="14.25">
      <c r="B22" s="19"/>
      <c r="C22" s="41">
        <f>(C20-C21)/C21*100</f>
        <v>100</v>
      </c>
      <c r="D22" s="33">
        <f aca="true" t="shared" si="5" ref="D22:O22">(D20-D21)/D21*100</f>
        <v>50</v>
      </c>
      <c r="E22" s="33">
        <f t="shared" si="5"/>
        <v>-30</v>
      </c>
      <c r="F22" s="33">
        <f t="shared" si="5"/>
        <v>33.33333333333333</v>
      </c>
      <c r="G22" s="33">
        <f t="shared" si="5"/>
        <v>-54.54545454545454</v>
      </c>
      <c r="H22" s="33">
        <f t="shared" si="5"/>
        <v>20</v>
      </c>
      <c r="I22" s="33">
        <f t="shared" si="5"/>
        <v>100</v>
      </c>
      <c r="J22" s="33">
        <f t="shared" si="5"/>
        <v>-66.66666666666666</v>
      </c>
      <c r="K22" s="33">
        <f t="shared" si="5"/>
        <v>-16.666666666666664</v>
      </c>
      <c r="L22" s="33">
        <f t="shared" si="5"/>
        <v>-50</v>
      </c>
      <c r="M22" s="33">
        <f t="shared" si="5"/>
        <v>44.44444444444444</v>
      </c>
      <c r="N22" s="38">
        <f t="shared" si="5"/>
        <v>-23.076923076923077</v>
      </c>
      <c r="O22" s="34">
        <f t="shared" si="5"/>
        <v>2.2988505747126435</v>
      </c>
    </row>
    <row r="23" spans="2:15" ht="14.25">
      <c r="B23" s="18"/>
      <c r="C23" s="22">
        <v>3</v>
      </c>
      <c r="D23" s="24">
        <v>5</v>
      </c>
      <c r="E23" s="24">
        <v>6</v>
      </c>
      <c r="F23" s="24">
        <v>6</v>
      </c>
      <c r="G23" s="24">
        <v>7</v>
      </c>
      <c r="H23" s="24">
        <v>4</v>
      </c>
      <c r="I23" s="24">
        <v>6</v>
      </c>
      <c r="J23" s="24">
        <v>12</v>
      </c>
      <c r="K23" s="24">
        <v>5</v>
      </c>
      <c r="L23" s="24">
        <v>0</v>
      </c>
      <c r="M23" s="24">
        <v>4</v>
      </c>
      <c r="N23" s="30">
        <v>9</v>
      </c>
      <c r="O23" s="26">
        <v>67</v>
      </c>
    </row>
    <row r="24" spans="2:15" ht="14.25">
      <c r="B24" s="7" t="s">
        <v>30</v>
      </c>
      <c r="C24" s="22">
        <v>3</v>
      </c>
      <c r="D24" s="24">
        <v>7</v>
      </c>
      <c r="E24" s="24">
        <v>5</v>
      </c>
      <c r="F24" s="24">
        <v>12</v>
      </c>
      <c r="G24" s="24">
        <v>4</v>
      </c>
      <c r="H24" s="24">
        <v>6</v>
      </c>
      <c r="I24" s="24">
        <v>5</v>
      </c>
      <c r="J24" s="24">
        <v>6</v>
      </c>
      <c r="K24" s="24">
        <v>5</v>
      </c>
      <c r="L24" s="24">
        <v>2</v>
      </c>
      <c r="M24" s="24">
        <v>6</v>
      </c>
      <c r="N24" s="30">
        <v>5</v>
      </c>
      <c r="O24" s="26">
        <f>SUM(C24:N24)</f>
        <v>66</v>
      </c>
    </row>
    <row r="25" spans="2:15" ht="14.25">
      <c r="B25" s="19"/>
      <c r="C25" s="41">
        <f>(C23-C24)/C24*100</f>
        <v>0</v>
      </c>
      <c r="D25" s="33">
        <f aca="true" t="shared" si="6" ref="D25:O25">(D23-D24)/D24*100</f>
        <v>-28.57142857142857</v>
      </c>
      <c r="E25" s="33">
        <f t="shared" si="6"/>
        <v>20</v>
      </c>
      <c r="F25" s="33">
        <f t="shared" si="6"/>
        <v>-50</v>
      </c>
      <c r="G25" s="33">
        <f t="shared" si="6"/>
        <v>75</v>
      </c>
      <c r="H25" s="33">
        <f t="shared" si="6"/>
        <v>-33.33333333333333</v>
      </c>
      <c r="I25" s="33">
        <f t="shared" si="6"/>
        <v>20</v>
      </c>
      <c r="J25" s="33">
        <f t="shared" si="6"/>
        <v>100</v>
      </c>
      <c r="K25" s="33">
        <f t="shared" si="6"/>
        <v>0</v>
      </c>
      <c r="L25" s="33">
        <f t="shared" si="6"/>
        <v>-100</v>
      </c>
      <c r="M25" s="33">
        <f t="shared" si="6"/>
        <v>-33.33333333333333</v>
      </c>
      <c r="N25" s="38">
        <f t="shared" si="6"/>
        <v>80</v>
      </c>
      <c r="O25" s="34">
        <f t="shared" si="6"/>
        <v>1.5151515151515151</v>
      </c>
    </row>
    <row r="26" spans="2:15" ht="14.25">
      <c r="B26" s="18"/>
      <c r="C26" s="22">
        <v>15</v>
      </c>
      <c r="D26" s="24">
        <v>7</v>
      </c>
      <c r="E26" s="24">
        <v>9</v>
      </c>
      <c r="F26" s="24">
        <v>9</v>
      </c>
      <c r="G26" s="24">
        <v>5</v>
      </c>
      <c r="H26" s="24">
        <v>5</v>
      </c>
      <c r="I26" s="24">
        <v>2</v>
      </c>
      <c r="J26" s="24">
        <v>5</v>
      </c>
      <c r="K26" s="24">
        <v>8</v>
      </c>
      <c r="L26" s="24">
        <v>4</v>
      </c>
      <c r="M26" s="24">
        <v>5</v>
      </c>
      <c r="N26" s="30">
        <v>7</v>
      </c>
      <c r="O26" s="26">
        <v>81</v>
      </c>
    </row>
    <row r="27" spans="2:15" ht="14.25">
      <c r="B27" s="7" t="s">
        <v>31</v>
      </c>
      <c r="C27" s="22"/>
      <c r="D27" s="24"/>
      <c r="E27" s="24"/>
      <c r="F27" s="24"/>
      <c r="G27" s="24"/>
      <c r="H27" s="24"/>
      <c r="I27" s="24"/>
      <c r="J27" s="24"/>
      <c r="K27" s="24"/>
      <c r="L27" s="24">
        <v>5</v>
      </c>
      <c r="M27" s="24">
        <v>6</v>
      </c>
      <c r="N27" s="30">
        <v>6</v>
      </c>
      <c r="O27" s="26">
        <f>SUM(L27:N27)</f>
        <v>17</v>
      </c>
    </row>
    <row r="28" spans="2:15" ht="14.25">
      <c r="B28" s="19"/>
      <c r="C28" s="41" t="e">
        <f>(C26-C27)/C27*100</f>
        <v>#DIV/0!</v>
      </c>
      <c r="D28" s="33" t="e">
        <f aca="true" t="shared" si="7" ref="D28:O28">(D26-D27)/D27*100</f>
        <v>#DIV/0!</v>
      </c>
      <c r="E28" s="33" t="e">
        <f t="shared" si="7"/>
        <v>#DIV/0!</v>
      </c>
      <c r="F28" s="33" t="e">
        <f t="shared" si="7"/>
        <v>#DIV/0!</v>
      </c>
      <c r="G28" s="33" t="e">
        <f t="shared" si="7"/>
        <v>#DIV/0!</v>
      </c>
      <c r="H28" s="33" t="e">
        <f t="shared" si="7"/>
        <v>#DIV/0!</v>
      </c>
      <c r="I28" s="33" t="e">
        <f t="shared" si="7"/>
        <v>#DIV/0!</v>
      </c>
      <c r="J28" s="33" t="e">
        <f t="shared" si="7"/>
        <v>#DIV/0!</v>
      </c>
      <c r="K28" s="33" t="e">
        <f t="shared" si="7"/>
        <v>#DIV/0!</v>
      </c>
      <c r="L28" s="33">
        <f t="shared" si="7"/>
        <v>-20</v>
      </c>
      <c r="M28" s="33">
        <f t="shared" si="7"/>
        <v>-16.666666666666664</v>
      </c>
      <c r="N28" s="38">
        <f t="shared" si="7"/>
        <v>16.666666666666664</v>
      </c>
      <c r="O28" s="34">
        <f t="shared" si="7"/>
        <v>376.4705882352941</v>
      </c>
    </row>
    <row r="29" spans="2:15" ht="14.25">
      <c r="B29" s="7"/>
      <c r="C29" s="2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/>
      <c r="O29" s="26"/>
    </row>
    <row r="30" spans="2:15" ht="14.25">
      <c r="B30" s="7" t="s">
        <v>42</v>
      </c>
      <c r="C30" s="22">
        <v>9</v>
      </c>
      <c r="D30" s="24">
        <v>8</v>
      </c>
      <c r="E30" s="24">
        <v>5</v>
      </c>
      <c r="F30" s="24">
        <v>8</v>
      </c>
      <c r="G30" s="24">
        <v>5</v>
      </c>
      <c r="H30" s="24">
        <v>4</v>
      </c>
      <c r="I30" s="24">
        <v>7</v>
      </c>
      <c r="J30" s="24">
        <v>5</v>
      </c>
      <c r="K30" s="24">
        <v>1</v>
      </c>
      <c r="L30" s="24">
        <v>9</v>
      </c>
      <c r="M30" s="24">
        <v>7</v>
      </c>
      <c r="N30" s="30">
        <v>16</v>
      </c>
      <c r="O30" s="26">
        <f>SUM(C30:N30)</f>
        <v>84</v>
      </c>
    </row>
    <row r="31" spans="2:15" ht="15" thickBot="1">
      <c r="B31" s="8"/>
      <c r="C31" s="41">
        <f>(C29-C30)/C30*100</f>
        <v>-100</v>
      </c>
      <c r="D31" s="33">
        <f aca="true" t="shared" si="8" ref="D31:O31">(D29-D30)/D30*100</f>
        <v>-100</v>
      </c>
      <c r="E31" s="33">
        <f t="shared" si="8"/>
        <v>-100</v>
      </c>
      <c r="F31" s="33">
        <f t="shared" si="8"/>
        <v>-100</v>
      </c>
      <c r="G31" s="33">
        <f t="shared" si="8"/>
        <v>-100</v>
      </c>
      <c r="H31" s="33">
        <f t="shared" si="8"/>
        <v>-100</v>
      </c>
      <c r="I31" s="33">
        <f t="shared" si="8"/>
        <v>-100</v>
      </c>
      <c r="J31" s="33">
        <f t="shared" si="8"/>
        <v>-100</v>
      </c>
      <c r="K31" s="33">
        <f t="shared" si="8"/>
        <v>-100</v>
      </c>
      <c r="L31" s="33">
        <f t="shared" si="8"/>
        <v>-100</v>
      </c>
      <c r="M31" s="33">
        <f t="shared" si="8"/>
        <v>-100</v>
      </c>
      <c r="N31" s="38">
        <f t="shared" si="8"/>
        <v>-100</v>
      </c>
      <c r="O31" s="34">
        <f t="shared" si="8"/>
        <v>-100</v>
      </c>
    </row>
    <row r="32" spans="2:15" ht="15" thickTop="1">
      <c r="B32" s="6"/>
      <c r="C32" s="22">
        <f>(C5+C8+C11+C14+C17+C20+C23+C26)</f>
        <v>117</v>
      </c>
      <c r="D32" s="24">
        <f>(D5+D8+D11+D14+D17+D20+D23+D26)</f>
        <v>130</v>
      </c>
      <c r="E32" s="24">
        <f>(E5+E8+E11+E14+E17+E20+E23+E26)</f>
        <v>121</v>
      </c>
      <c r="F32" s="24">
        <f>(F5+F8+F11+F14+F17+F20+F23+F26)</f>
        <v>114</v>
      </c>
      <c r="G32" s="24">
        <f>(G5+G8+G11+G14+G17+G20+G23+G26)</f>
        <v>113</v>
      </c>
      <c r="H32" s="24">
        <f>(H5+H8+H11+H14+H17+H20+H23+H26)</f>
        <v>117</v>
      </c>
      <c r="I32" s="24">
        <f>(I5+I8+I11+I14+I17+I20+I23+I26)</f>
        <v>112</v>
      </c>
      <c r="J32" s="24">
        <f>(J5+J8+J11+J14+J17+J20+J23+J26)</f>
        <v>124</v>
      </c>
      <c r="K32" s="24">
        <f>(K5+K8+K11+K14+K17+K20+K23+K26)</f>
        <v>74</v>
      </c>
      <c r="L32" s="24">
        <f>(L5+L8+L11+L14+L17+L20+L23+L26)</f>
        <v>89</v>
      </c>
      <c r="M32" s="24">
        <f>(M5+M8+M11+M14+M17+M20+M23+M26)</f>
        <v>112</v>
      </c>
      <c r="N32" s="23">
        <f>(N5+N8+N11+N14+N17+N20+N23+N26)</f>
        <v>124</v>
      </c>
      <c r="O32" s="26">
        <f>(O5+O8+O11+O14+O17+O20+O23+O26)</f>
        <v>1347</v>
      </c>
    </row>
    <row r="33" spans="2:15" ht="14.25">
      <c r="B33" s="7" t="s">
        <v>32</v>
      </c>
      <c r="C33" s="28">
        <f>(C6+C9+C12+C15+C18+C21+C24+C27+C30)</f>
        <v>109</v>
      </c>
      <c r="D33" s="29">
        <f aca="true" t="shared" si="9" ref="D33:O33">(D6+D9+D12+D15+D18+D21+D24+D27+D30)</f>
        <v>118</v>
      </c>
      <c r="E33" s="29">
        <f t="shared" si="9"/>
        <v>130</v>
      </c>
      <c r="F33" s="29">
        <f t="shared" si="9"/>
        <v>86</v>
      </c>
      <c r="G33" s="30">
        <f t="shared" si="9"/>
        <v>95</v>
      </c>
      <c r="H33" s="45">
        <f t="shared" si="9"/>
        <v>64</v>
      </c>
      <c r="I33" s="29">
        <f t="shared" si="9"/>
        <v>94</v>
      </c>
      <c r="J33" s="29">
        <f t="shared" si="9"/>
        <v>93</v>
      </c>
      <c r="K33" s="29">
        <f t="shared" si="9"/>
        <v>66</v>
      </c>
      <c r="L33" s="30">
        <v>72</v>
      </c>
      <c r="M33" s="29">
        <f t="shared" si="9"/>
        <v>110</v>
      </c>
      <c r="N33" s="23">
        <f t="shared" si="9"/>
        <v>106</v>
      </c>
      <c r="O33" s="64">
        <f>(O6+O9+O12+O15+O18+O21+O24+O27+O30)</f>
        <v>1143</v>
      </c>
    </row>
    <row r="34" spans="2:15" ht="15" thickBot="1">
      <c r="B34" s="8"/>
      <c r="C34" s="41">
        <f>(C32-C33)/C33*100</f>
        <v>7.339449541284404</v>
      </c>
      <c r="D34" s="33">
        <f aca="true" t="shared" si="10" ref="D34:O34">(D32-D33)/D33*100</f>
        <v>10.16949152542373</v>
      </c>
      <c r="E34" s="33">
        <f t="shared" si="10"/>
        <v>-6.923076923076923</v>
      </c>
      <c r="F34" s="33">
        <f t="shared" si="10"/>
        <v>32.55813953488372</v>
      </c>
      <c r="G34" s="33">
        <f t="shared" si="10"/>
        <v>18.947368421052634</v>
      </c>
      <c r="H34" s="33">
        <f t="shared" si="10"/>
        <v>82.8125</v>
      </c>
      <c r="I34" s="33">
        <f t="shared" si="10"/>
        <v>19.148936170212767</v>
      </c>
      <c r="J34" s="33">
        <f t="shared" si="10"/>
        <v>33.33333333333333</v>
      </c>
      <c r="K34" s="33">
        <f t="shared" si="10"/>
        <v>12.121212121212121</v>
      </c>
      <c r="L34" s="33">
        <f t="shared" si="10"/>
        <v>23.61111111111111</v>
      </c>
      <c r="M34" s="33">
        <f t="shared" si="10"/>
        <v>1.8181818181818181</v>
      </c>
      <c r="N34" s="38">
        <f t="shared" si="10"/>
        <v>16.9811320754717</v>
      </c>
      <c r="O34" s="34">
        <f t="shared" si="10"/>
        <v>17.84776902887139</v>
      </c>
    </row>
    <row r="35" spans="2:15" ht="15" thickTop="1">
      <c r="B35" s="9"/>
      <c r="C35" s="22">
        <v>34</v>
      </c>
      <c r="D35" s="24">
        <v>15</v>
      </c>
      <c r="E35" s="24">
        <v>20</v>
      </c>
      <c r="F35" s="24">
        <v>27</v>
      </c>
      <c r="G35" s="24">
        <v>15</v>
      </c>
      <c r="H35" s="24">
        <v>23</v>
      </c>
      <c r="I35" s="24">
        <v>12</v>
      </c>
      <c r="J35" s="24">
        <v>21</v>
      </c>
      <c r="K35" s="24">
        <v>11</v>
      </c>
      <c r="L35" s="24">
        <v>14</v>
      </c>
      <c r="M35" s="24">
        <v>17</v>
      </c>
      <c r="N35" s="30">
        <v>19</v>
      </c>
      <c r="O35" s="26">
        <f>SUM(C35:N35)</f>
        <v>228</v>
      </c>
    </row>
    <row r="36" spans="2:16" ht="14.25">
      <c r="B36" s="10" t="s">
        <v>33</v>
      </c>
      <c r="C36" s="28">
        <v>69</v>
      </c>
      <c r="D36" s="45">
        <v>65</v>
      </c>
      <c r="E36" s="45">
        <v>51</v>
      </c>
      <c r="F36" s="45">
        <v>51</v>
      </c>
      <c r="G36" s="29">
        <v>57</v>
      </c>
      <c r="H36" s="45">
        <v>54</v>
      </c>
      <c r="I36" s="45">
        <v>31</v>
      </c>
      <c r="J36" s="45">
        <v>39</v>
      </c>
      <c r="K36" s="45">
        <v>38</v>
      </c>
      <c r="L36" s="29">
        <v>18</v>
      </c>
      <c r="M36" s="30">
        <v>26</v>
      </c>
      <c r="N36" s="31">
        <v>44</v>
      </c>
      <c r="O36" s="28">
        <f>SUM(C36:N36)</f>
        <v>543</v>
      </c>
      <c r="P36" s="44"/>
    </row>
    <row r="37" spans="2:15" ht="15" thickBot="1">
      <c r="B37" s="11"/>
      <c r="C37" s="41">
        <f>(C35-C36)/C36*100</f>
        <v>-50.72463768115942</v>
      </c>
      <c r="D37" s="33">
        <f aca="true" t="shared" si="11" ref="D37:O37">(D35-D36)/D36*100</f>
        <v>-76.92307692307693</v>
      </c>
      <c r="E37" s="33">
        <f t="shared" si="11"/>
        <v>-60.78431372549019</v>
      </c>
      <c r="F37" s="33">
        <f t="shared" si="11"/>
        <v>-47.05882352941176</v>
      </c>
      <c r="G37" s="33">
        <f t="shared" si="11"/>
        <v>-73.68421052631578</v>
      </c>
      <c r="H37" s="33">
        <f t="shared" si="11"/>
        <v>-57.407407407407405</v>
      </c>
      <c r="I37" s="33">
        <f t="shared" si="11"/>
        <v>-61.29032258064516</v>
      </c>
      <c r="J37" s="33">
        <f t="shared" si="11"/>
        <v>-46.15384615384615</v>
      </c>
      <c r="K37" s="33">
        <f t="shared" si="11"/>
        <v>-71.05263157894737</v>
      </c>
      <c r="L37" s="33">
        <f t="shared" si="11"/>
        <v>-22.22222222222222</v>
      </c>
      <c r="M37" s="33">
        <f t="shared" si="11"/>
        <v>-34.61538461538461</v>
      </c>
      <c r="N37" s="38">
        <f t="shared" si="11"/>
        <v>-56.81818181818182</v>
      </c>
      <c r="O37" s="34">
        <f t="shared" si="11"/>
        <v>-58.011049723756905</v>
      </c>
    </row>
    <row r="38" spans="2:16" ht="15" thickTop="1">
      <c r="B38" s="6"/>
      <c r="C38" s="20">
        <f>C35+C32</f>
        <v>151</v>
      </c>
      <c r="D38" s="30">
        <f aca="true" t="shared" si="12" ref="D38:O38">D35+D32</f>
        <v>145</v>
      </c>
      <c r="E38" s="63">
        <f t="shared" si="12"/>
        <v>141</v>
      </c>
      <c r="F38" s="63">
        <f>F35+F32</f>
        <v>141</v>
      </c>
      <c r="G38" s="63">
        <f t="shared" si="12"/>
        <v>128</v>
      </c>
      <c r="H38" s="63">
        <f t="shared" si="12"/>
        <v>140</v>
      </c>
      <c r="I38" s="63">
        <f t="shared" si="12"/>
        <v>124</v>
      </c>
      <c r="J38" s="21">
        <f t="shared" si="12"/>
        <v>145</v>
      </c>
      <c r="K38" s="30">
        <f t="shared" si="12"/>
        <v>85</v>
      </c>
      <c r="L38" s="63">
        <f t="shared" si="12"/>
        <v>103</v>
      </c>
      <c r="M38" s="63">
        <f t="shared" si="12"/>
        <v>129</v>
      </c>
      <c r="N38" s="27">
        <f t="shared" si="12"/>
        <v>143</v>
      </c>
      <c r="O38" s="28">
        <f>O35+O32</f>
        <v>1575</v>
      </c>
      <c r="P38" s="44"/>
    </row>
    <row r="39" spans="2:16" ht="14.25">
      <c r="B39" s="7" t="s">
        <v>34</v>
      </c>
      <c r="C39" s="28">
        <v>178</v>
      </c>
      <c r="D39" s="29">
        <f aca="true" t="shared" si="13" ref="D39:O39">D33+D36</f>
        <v>183</v>
      </c>
      <c r="E39" s="30">
        <f t="shared" si="13"/>
        <v>181</v>
      </c>
      <c r="F39" s="45">
        <f t="shared" si="13"/>
        <v>137</v>
      </c>
      <c r="G39" s="45">
        <f t="shared" si="13"/>
        <v>152</v>
      </c>
      <c r="H39" s="45">
        <f t="shared" si="13"/>
        <v>118</v>
      </c>
      <c r="I39" s="45">
        <f t="shared" si="13"/>
        <v>125</v>
      </c>
      <c r="J39" s="45">
        <f t="shared" si="13"/>
        <v>132</v>
      </c>
      <c r="K39" s="45">
        <f t="shared" si="13"/>
        <v>104</v>
      </c>
      <c r="L39" s="45">
        <f t="shared" si="13"/>
        <v>90</v>
      </c>
      <c r="M39" s="29">
        <f t="shared" si="13"/>
        <v>136</v>
      </c>
      <c r="N39" s="23">
        <f t="shared" si="13"/>
        <v>150</v>
      </c>
      <c r="O39" s="28">
        <f>SUM(C39:N39)</f>
        <v>1686</v>
      </c>
      <c r="P39" s="44"/>
    </row>
    <row r="40" spans="2:16" ht="15" thickBot="1">
      <c r="B40" s="12"/>
      <c r="C40" s="42">
        <f>(C38-C39)/C39*100</f>
        <v>-15.168539325842698</v>
      </c>
      <c r="D40" s="35">
        <f aca="true" t="shared" si="14" ref="D40:O40">(D38-D39)/D39*100</f>
        <v>-20.76502732240437</v>
      </c>
      <c r="E40" s="35">
        <f t="shared" si="14"/>
        <v>-22.099447513812155</v>
      </c>
      <c r="F40" s="35">
        <f t="shared" si="14"/>
        <v>2.9197080291970803</v>
      </c>
      <c r="G40" s="35">
        <f t="shared" si="14"/>
        <v>-15.789473684210526</v>
      </c>
      <c r="H40" s="35">
        <f t="shared" si="14"/>
        <v>18.64406779661017</v>
      </c>
      <c r="I40" s="35">
        <f t="shared" si="14"/>
        <v>-0.8</v>
      </c>
      <c r="J40" s="35">
        <f t="shared" si="14"/>
        <v>9.848484848484848</v>
      </c>
      <c r="K40" s="35">
        <f t="shared" si="14"/>
        <v>-18.269230769230766</v>
      </c>
      <c r="L40" s="35">
        <f t="shared" si="14"/>
        <v>14.444444444444443</v>
      </c>
      <c r="M40" s="35">
        <f t="shared" si="14"/>
        <v>-5.147058823529411</v>
      </c>
      <c r="N40" s="40">
        <f t="shared" si="14"/>
        <v>-4.666666666666667</v>
      </c>
      <c r="O40" s="36">
        <f t="shared" si="14"/>
        <v>-6.583629893238434</v>
      </c>
      <c r="P40" s="44"/>
    </row>
    <row r="41" spans="2:15" ht="18" customHeight="1">
      <c r="B41" s="1"/>
      <c r="C41" s="1"/>
      <c r="D41" s="1"/>
      <c r="E41" s="1"/>
      <c r="F41" s="1"/>
      <c r="G41" s="1"/>
      <c r="H41" s="1"/>
      <c r="I41" s="1"/>
      <c r="J41" s="1" t="s">
        <v>37</v>
      </c>
      <c r="K41" s="1"/>
      <c r="L41" s="1"/>
      <c r="M41" s="1"/>
      <c r="N41" s="1"/>
      <c r="O41" s="1"/>
    </row>
  </sheetData>
  <sheetProtection/>
  <mergeCells count="1">
    <mergeCell ref="B2:O2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zoomScalePageLayoutView="0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9" sqref="O39"/>
    </sheetView>
  </sheetViews>
  <sheetFormatPr defaultColWidth="8.796875" defaultRowHeight="14.25"/>
  <cols>
    <col min="1" max="1" width="3.8984375" style="0" customWidth="1"/>
    <col min="2" max="2" width="8.59765625" style="0" customWidth="1"/>
    <col min="3" max="15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7"/>
      <c r="B2" s="58" t="s">
        <v>39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35</v>
      </c>
    </row>
    <row r="4" spans="2:15" ht="30.75" customHeight="1">
      <c r="B4" s="5"/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6" t="s">
        <v>22</v>
      </c>
      <c r="O4" s="15" t="s">
        <v>23</v>
      </c>
    </row>
    <row r="5" spans="2:15" ht="14.25">
      <c r="B5" s="18"/>
      <c r="C5" s="22">
        <v>34</v>
      </c>
      <c r="D5" s="23">
        <v>89</v>
      </c>
      <c r="E5" s="24">
        <v>45</v>
      </c>
      <c r="F5" s="24">
        <v>49</v>
      </c>
      <c r="G5" s="25">
        <v>117</v>
      </c>
      <c r="H5" s="24">
        <v>68</v>
      </c>
      <c r="I5" s="24">
        <v>57</v>
      </c>
      <c r="J5" s="24">
        <v>27</v>
      </c>
      <c r="K5" s="24">
        <v>16</v>
      </c>
      <c r="L5" s="24">
        <v>129</v>
      </c>
      <c r="M5" s="24">
        <v>0</v>
      </c>
      <c r="N5" s="25">
        <v>69</v>
      </c>
      <c r="O5" s="26">
        <v>700</v>
      </c>
    </row>
    <row r="6" spans="2:15" ht="14.25">
      <c r="B6" s="7" t="s">
        <v>24</v>
      </c>
      <c r="C6" s="22">
        <v>75</v>
      </c>
      <c r="D6" s="23">
        <v>82</v>
      </c>
      <c r="E6" s="24">
        <v>86</v>
      </c>
      <c r="F6" s="24">
        <v>125</v>
      </c>
      <c r="G6" s="24">
        <v>64</v>
      </c>
      <c r="H6" s="24">
        <v>61</v>
      </c>
      <c r="I6" s="24">
        <v>159</v>
      </c>
      <c r="J6" s="24">
        <v>26</v>
      </c>
      <c r="K6" s="24">
        <v>95</v>
      </c>
      <c r="L6" s="23">
        <v>68</v>
      </c>
      <c r="M6" s="24">
        <v>92</v>
      </c>
      <c r="N6" s="30">
        <v>43</v>
      </c>
      <c r="O6" s="26">
        <f>SUM(C6:N6)</f>
        <v>976</v>
      </c>
    </row>
    <row r="7" spans="2:15" ht="14.25">
      <c r="B7" s="19"/>
      <c r="C7" s="41">
        <f>(C5-C6)/C6*100</f>
        <v>-54.666666666666664</v>
      </c>
      <c r="D7" s="33">
        <f aca="true" t="shared" si="0" ref="D7:O7">(D5-D6)/D6*100</f>
        <v>8.536585365853659</v>
      </c>
      <c r="E7" s="33">
        <f t="shared" si="0"/>
        <v>-47.674418604651166</v>
      </c>
      <c r="F7" s="33">
        <f t="shared" si="0"/>
        <v>-60.8</v>
      </c>
      <c r="G7" s="33">
        <f t="shared" si="0"/>
        <v>82.8125</v>
      </c>
      <c r="H7" s="33">
        <f t="shared" si="0"/>
        <v>11.475409836065573</v>
      </c>
      <c r="I7" s="33">
        <f t="shared" si="0"/>
        <v>-64.15094339622641</v>
      </c>
      <c r="J7" s="33">
        <f t="shared" si="0"/>
        <v>3.8461538461538463</v>
      </c>
      <c r="K7" s="33">
        <f t="shared" si="0"/>
        <v>-83.15789473684211</v>
      </c>
      <c r="L7" s="33">
        <f t="shared" si="0"/>
        <v>89.70588235294117</v>
      </c>
      <c r="M7" s="33">
        <f t="shared" si="0"/>
        <v>-100</v>
      </c>
      <c r="N7" s="38">
        <f t="shared" si="0"/>
        <v>60.46511627906976</v>
      </c>
      <c r="O7" s="34">
        <f t="shared" si="0"/>
        <v>-28.278688524590162</v>
      </c>
    </row>
    <row r="8" spans="2:15" ht="14.25">
      <c r="B8" s="18"/>
      <c r="C8" s="22">
        <v>4</v>
      </c>
      <c r="D8" s="23">
        <v>0</v>
      </c>
      <c r="E8" s="24">
        <v>0</v>
      </c>
      <c r="F8" s="24">
        <v>6</v>
      </c>
      <c r="G8" s="25">
        <v>0</v>
      </c>
      <c r="H8" s="24">
        <v>6</v>
      </c>
      <c r="I8" s="24">
        <v>55</v>
      </c>
      <c r="J8" s="24">
        <v>11</v>
      </c>
      <c r="K8" s="24">
        <v>1</v>
      </c>
      <c r="L8" s="24">
        <v>24</v>
      </c>
      <c r="M8" s="24">
        <v>21</v>
      </c>
      <c r="N8" s="25">
        <v>47</v>
      </c>
      <c r="O8" s="26">
        <v>175</v>
      </c>
    </row>
    <row r="9" spans="2:15" ht="14.25">
      <c r="B9" s="7" t="s">
        <v>25</v>
      </c>
      <c r="C9" s="22">
        <v>8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7</v>
      </c>
      <c r="J9" s="24">
        <v>14</v>
      </c>
      <c r="K9" s="24">
        <v>0</v>
      </c>
      <c r="L9" s="24">
        <v>4</v>
      </c>
      <c r="M9" s="24">
        <v>0</v>
      </c>
      <c r="N9" s="30">
        <v>12</v>
      </c>
      <c r="O9" s="26">
        <f>SUM(C9:N9)</f>
        <v>45</v>
      </c>
    </row>
    <row r="10" spans="2:15" ht="14.25">
      <c r="B10" s="19"/>
      <c r="C10" s="41">
        <f>(C8-C9)/C9*100</f>
        <v>-50</v>
      </c>
      <c r="D10" s="33" t="e">
        <f aca="true" t="shared" si="1" ref="D10:O10">(D8-D9)/D9*100</f>
        <v>#DIV/0!</v>
      </c>
      <c r="E10" s="33" t="e">
        <f t="shared" si="1"/>
        <v>#DIV/0!</v>
      </c>
      <c r="F10" s="33" t="e">
        <f t="shared" si="1"/>
        <v>#DIV/0!</v>
      </c>
      <c r="G10" s="33" t="e">
        <f t="shared" si="1"/>
        <v>#DIV/0!</v>
      </c>
      <c r="H10" s="33" t="e">
        <f t="shared" si="1"/>
        <v>#DIV/0!</v>
      </c>
      <c r="I10" s="33">
        <f t="shared" si="1"/>
        <v>685.7142857142857</v>
      </c>
      <c r="J10" s="33">
        <f t="shared" si="1"/>
        <v>-21.428571428571427</v>
      </c>
      <c r="K10" s="33" t="e">
        <f t="shared" si="1"/>
        <v>#DIV/0!</v>
      </c>
      <c r="L10" s="33">
        <f t="shared" si="1"/>
        <v>500</v>
      </c>
      <c r="M10" s="33" t="e">
        <f t="shared" si="1"/>
        <v>#DIV/0!</v>
      </c>
      <c r="N10" s="38">
        <f t="shared" si="1"/>
        <v>291.66666666666663</v>
      </c>
      <c r="O10" s="34">
        <f t="shared" si="1"/>
        <v>288.88888888888886</v>
      </c>
    </row>
    <row r="11" spans="2:15" ht="14.25">
      <c r="B11" s="18"/>
      <c r="C11" s="22">
        <v>0</v>
      </c>
      <c r="D11" s="23">
        <v>65</v>
      </c>
      <c r="E11" s="24">
        <v>52</v>
      </c>
      <c r="F11" s="24">
        <v>39</v>
      </c>
      <c r="G11" s="25">
        <v>3</v>
      </c>
      <c r="H11" s="24">
        <v>96</v>
      </c>
      <c r="I11" s="24">
        <v>105</v>
      </c>
      <c r="J11" s="24">
        <v>101</v>
      </c>
      <c r="K11" s="24">
        <v>103</v>
      </c>
      <c r="L11" s="24">
        <v>54</v>
      </c>
      <c r="M11" s="24">
        <v>54</v>
      </c>
      <c r="N11" s="25">
        <v>20</v>
      </c>
      <c r="O11" s="26">
        <v>692</v>
      </c>
    </row>
    <row r="12" spans="2:15" ht="14.25">
      <c r="B12" s="7" t="s">
        <v>26</v>
      </c>
      <c r="C12" s="22">
        <v>48</v>
      </c>
      <c r="D12" s="24">
        <v>45</v>
      </c>
      <c r="E12" s="24">
        <v>54</v>
      </c>
      <c r="F12" s="24">
        <v>35</v>
      </c>
      <c r="G12" s="24">
        <v>99</v>
      </c>
      <c r="H12" s="24">
        <v>150</v>
      </c>
      <c r="I12" s="24">
        <v>55</v>
      </c>
      <c r="J12" s="24">
        <v>60</v>
      </c>
      <c r="K12" s="24">
        <v>15</v>
      </c>
      <c r="L12" s="24">
        <v>44</v>
      </c>
      <c r="M12" s="24">
        <v>18</v>
      </c>
      <c r="N12" s="30">
        <v>15</v>
      </c>
      <c r="O12" s="26">
        <f>SUM(C12:N12)</f>
        <v>638</v>
      </c>
    </row>
    <row r="13" spans="2:15" ht="14.25">
      <c r="B13" s="19"/>
      <c r="C13" s="41">
        <f>(C11-C12)/C12*100</f>
        <v>-100</v>
      </c>
      <c r="D13" s="33">
        <f aca="true" t="shared" si="2" ref="D13:O13">(D11-D12)/D12*100</f>
        <v>44.44444444444444</v>
      </c>
      <c r="E13" s="33">
        <f t="shared" si="2"/>
        <v>-3.7037037037037033</v>
      </c>
      <c r="F13" s="33">
        <f t="shared" si="2"/>
        <v>11.428571428571429</v>
      </c>
      <c r="G13" s="33">
        <f t="shared" si="2"/>
        <v>-96.96969696969697</v>
      </c>
      <c r="H13" s="33">
        <f t="shared" si="2"/>
        <v>-36</v>
      </c>
      <c r="I13" s="33">
        <f t="shared" si="2"/>
        <v>90.9090909090909</v>
      </c>
      <c r="J13" s="33">
        <f t="shared" si="2"/>
        <v>68.33333333333333</v>
      </c>
      <c r="K13" s="33">
        <f t="shared" si="2"/>
        <v>586.6666666666666</v>
      </c>
      <c r="L13" s="33">
        <f t="shared" si="2"/>
        <v>22.727272727272727</v>
      </c>
      <c r="M13" s="33">
        <f t="shared" si="2"/>
        <v>200</v>
      </c>
      <c r="N13" s="38">
        <f t="shared" si="2"/>
        <v>33.33333333333333</v>
      </c>
      <c r="O13" s="34">
        <f t="shared" si="2"/>
        <v>8.463949843260188</v>
      </c>
    </row>
    <row r="14" spans="2:15" ht="14.25">
      <c r="B14" s="18"/>
      <c r="C14" s="22">
        <v>44</v>
      </c>
      <c r="D14" s="24">
        <v>16</v>
      </c>
      <c r="E14" s="24">
        <v>4</v>
      </c>
      <c r="F14" s="24">
        <v>4</v>
      </c>
      <c r="G14" s="24">
        <v>0</v>
      </c>
      <c r="H14" s="24">
        <v>7</v>
      </c>
      <c r="I14" s="24">
        <v>0</v>
      </c>
      <c r="J14" s="24">
        <v>3</v>
      </c>
      <c r="K14" s="24">
        <v>30</v>
      </c>
      <c r="L14" s="24">
        <v>2</v>
      </c>
      <c r="M14" s="24">
        <v>3</v>
      </c>
      <c r="N14" s="30">
        <v>0</v>
      </c>
      <c r="O14" s="26">
        <v>113</v>
      </c>
    </row>
    <row r="15" spans="2:15" ht="14.25">
      <c r="B15" s="7" t="s">
        <v>27</v>
      </c>
      <c r="C15" s="22">
        <v>0</v>
      </c>
      <c r="D15" s="24">
        <v>4</v>
      </c>
      <c r="E15" s="24">
        <v>0</v>
      </c>
      <c r="F15" s="24">
        <v>0</v>
      </c>
      <c r="G15" s="24">
        <v>12</v>
      </c>
      <c r="H15" s="24">
        <v>0</v>
      </c>
      <c r="I15" s="24">
        <v>16</v>
      </c>
      <c r="J15" s="24">
        <v>9</v>
      </c>
      <c r="K15" s="24">
        <v>4</v>
      </c>
      <c r="L15" s="24">
        <v>8</v>
      </c>
      <c r="M15" s="24">
        <v>0</v>
      </c>
      <c r="N15" s="30">
        <v>30</v>
      </c>
      <c r="O15" s="26">
        <f>SUM(C15:N15)</f>
        <v>83</v>
      </c>
    </row>
    <row r="16" spans="2:15" ht="14.25">
      <c r="B16" s="19"/>
      <c r="C16" s="41" t="e">
        <f>(C14-C15)/C15*100</f>
        <v>#DIV/0!</v>
      </c>
      <c r="D16" s="33">
        <f aca="true" t="shared" si="3" ref="D16:O16">(D14-D15)/D15*100</f>
        <v>300</v>
      </c>
      <c r="E16" s="33" t="e">
        <f t="shared" si="3"/>
        <v>#DIV/0!</v>
      </c>
      <c r="F16" s="33" t="e">
        <f t="shared" si="3"/>
        <v>#DIV/0!</v>
      </c>
      <c r="G16" s="33">
        <f t="shared" si="3"/>
        <v>-100</v>
      </c>
      <c r="H16" s="33" t="e">
        <f t="shared" si="3"/>
        <v>#DIV/0!</v>
      </c>
      <c r="I16" s="33">
        <f t="shared" si="3"/>
        <v>-100</v>
      </c>
      <c r="J16" s="33">
        <f t="shared" si="3"/>
        <v>-66.66666666666666</v>
      </c>
      <c r="K16" s="33">
        <f t="shared" si="3"/>
        <v>650</v>
      </c>
      <c r="L16" s="33">
        <f t="shared" si="3"/>
        <v>-75</v>
      </c>
      <c r="M16" s="33" t="e">
        <f t="shared" si="3"/>
        <v>#DIV/0!</v>
      </c>
      <c r="N16" s="38">
        <f t="shared" si="3"/>
        <v>-100</v>
      </c>
      <c r="O16" s="34">
        <f t="shared" si="3"/>
        <v>36.144578313253014</v>
      </c>
    </row>
    <row r="17" spans="2:15" ht="14.25">
      <c r="B17" s="18"/>
      <c r="C17" s="22">
        <v>0</v>
      </c>
      <c r="D17" s="23">
        <v>0</v>
      </c>
      <c r="E17" s="24">
        <v>6</v>
      </c>
      <c r="F17" s="24">
        <v>10</v>
      </c>
      <c r="G17" s="25">
        <v>12</v>
      </c>
      <c r="H17" s="24">
        <v>21</v>
      </c>
      <c r="I17" s="24">
        <v>0</v>
      </c>
      <c r="J17" s="24">
        <v>0</v>
      </c>
      <c r="K17" s="24">
        <v>0</v>
      </c>
      <c r="L17" s="24">
        <v>21</v>
      </c>
      <c r="M17" s="24">
        <v>0</v>
      </c>
      <c r="N17" s="25">
        <v>0</v>
      </c>
      <c r="O17" s="26">
        <v>70</v>
      </c>
    </row>
    <row r="18" spans="2:15" ht="14.25">
      <c r="B18" s="7" t="s">
        <v>28</v>
      </c>
      <c r="C18" s="22">
        <v>0</v>
      </c>
      <c r="D18" s="24">
        <v>0</v>
      </c>
      <c r="E18" s="24">
        <v>4</v>
      </c>
      <c r="F18" s="24">
        <v>0</v>
      </c>
      <c r="G18" s="24">
        <v>0</v>
      </c>
      <c r="H18" s="24">
        <v>28</v>
      </c>
      <c r="I18" s="24">
        <v>0</v>
      </c>
      <c r="J18" s="24">
        <v>0</v>
      </c>
      <c r="K18" s="24">
        <v>0</v>
      </c>
      <c r="L18" s="24">
        <v>0</v>
      </c>
      <c r="M18" s="24">
        <v>3</v>
      </c>
      <c r="N18" s="30">
        <v>0</v>
      </c>
      <c r="O18" s="26">
        <f>SUM(C18:N18)</f>
        <v>35</v>
      </c>
    </row>
    <row r="19" spans="2:15" ht="14.25">
      <c r="B19" s="19"/>
      <c r="C19" s="41" t="e">
        <f>(C17-C18)/C18*100</f>
        <v>#DIV/0!</v>
      </c>
      <c r="D19" s="33" t="e">
        <f aca="true" t="shared" si="4" ref="D19:N19">(D17-D18)/D18*100</f>
        <v>#DIV/0!</v>
      </c>
      <c r="E19" s="33">
        <f t="shared" si="4"/>
        <v>50</v>
      </c>
      <c r="F19" s="33" t="e">
        <f t="shared" si="4"/>
        <v>#DIV/0!</v>
      </c>
      <c r="G19" s="33" t="e">
        <f t="shared" si="4"/>
        <v>#DIV/0!</v>
      </c>
      <c r="H19" s="33">
        <f t="shared" si="4"/>
        <v>-25</v>
      </c>
      <c r="I19" s="33" t="e">
        <f t="shared" si="4"/>
        <v>#DIV/0!</v>
      </c>
      <c r="J19" s="33" t="e">
        <f t="shared" si="4"/>
        <v>#DIV/0!</v>
      </c>
      <c r="K19" s="33" t="e">
        <f t="shared" si="4"/>
        <v>#DIV/0!</v>
      </c>
      <c r="L19" s="33" t="e">
        <f t="shared" si="4"/>
        <v>#DIV/0!</v>
      </c>
      <c r="M19" s="33">
        <f t="shared" si="4"/>
        <v>-100</v>
      </c>
      <c r="N19" s="38" t="e">
        <f t="shared" si="4"/>
        <v>#DIV/0!</v>
      </c>
      <c r="O19" s="34">
        <f>(O17-O18)/O18*100</f>
        <v>100</v>
      </c>
    </row>
    <row r="20" spans="2:15" ht="14.25">
      <c r="B20" s="18"/>
      <c r="C20" s="28">
        <v>15</v>
      </c>
      <c r="D20" s="24">
        <v>4</v>
      </c>
      <c r="E20" s="24">
        <v>18</v>
      </c>
      <c r="F20" s="24">
        <v>0</v>
      </c>
      <c r="G20" s="25">
        <v>0</v>
      </c>
      <c r="H20" s="24">
        <v>12</v>
      </c>
      <c r="I20" s="24">
        <v>0</v>
      </c>
      <c r="J20" s="24">
        <v>0</v>
      </c>
      <c r="K20" s="24">
        <v>10</v>
      </c>
      <c r="L20" s="24">
        <v>0</v>
      </c>
      <c r="M20" s="24">
        <v>4</v>
      </c>
      <c r="N20" s="25">
        <v>0</v>
      </c>
      <c r="O20" s="26">
        <v>63</v>
      </c>
    </row>
    <row r="21" spans="2:15" ht="14.25">
      <c r="B21" s="7" t="s">
        <v>29</v>
      </c>
      <c r="C21" s="22">
        <v>48</v>
      </c>
      <c r="D21" s="24">
        <v>0</v>
      </c>
      <c r="E21" s="24">
        <v>18</v>
      </c>
      <c r="F21" s="24">
        <v>0</v>
      </c>
      <c r="G21" s="24">
        <v>6</v>
      </c>
      <c r="H21" s="24">
        <v>18</v>
      </c>
      <c r="I21" s="24">
        <v>0</v>
      </c>
      <c r="J21" s="24">
        <v>10</v>
      </c>
      <c r="K21" s="24">
        <v>2</v>
      </c>
      <c r="L21" s="24">
        <v>6</v>
      </c>
      <c r="M21" s="24">
        <v>61</v>
      </c>
      <c r="N21" s="30">
        <v>0</v>
      </c>
      <c r="O21" s="26">
        <f>SUM(C21:N21)</f>
        <v>169</v>
      </c>
    </row>
    <row r="22" spans="2:15" ht="14.25">
      <c r="B22" s="19"/>
      <c r="C22" s="41">
        <f>(C20-C21)/C21*100</f>
        <v>-68.75</v>
      </c>
      <c r="D22" s="33" t="e">
        <f aca="true" t="shared" si="5" ref="D22:O22">(D20-D21)/D21*100</f>
        <v>#DIV/0!</v>
      </c>
      <c r="E22" s="33">
        <f t="shared" si="5"/>
        <v>0</v>
      </c>
      <c r="F22" s="33" t="e">
        <f t="shared" si="5"/>
        <v>#DIV/0!</v>
      </c>
      <c r="G22" s="33">
        <f t="shared" si="5"/>
        <v>-100</v>
      </c>
      <c r="H22" s="33">
        <f t="shared" si="5"/>
        <v>-33.33333333333333</v>
      </c>
      <c r="I22" s="33" t="e">
        <f t="shared" si="5"/>
        <v>#DIV/0!</v>
      </c>
      <c r="J22" s="33">
        <f t="shared" si="5"/>
        <v>-100</v>
      </c>
      <c r="K22" s="33">
        <f t="shared" si="5"/>
        <v>400</v>
      </c>
      <c r="L22" s="33">
        <f t="shared" si="5"/>
        <v>-100</v>
      </c>
      <c r="M22" s="33">
        <f t="shared" si="5"/>
        <v>-93.44262295081968</v>
      </c>
      <c r="N22" s="38" t="e">
        <f t="shared" si="5"/>
        <v>#DIV/0!</v>
      </c>
      <c r="O22" s="34">
        <f t="shared" si="5"/>
        <v>-62.721893491124256</v>
      </c>
    </row>
    <row r="23" spans="2:15" ht="14.25">
      <c r="B23" s="18"/>
      <c r="C23" s="28">
        <v>0</v>
      </c>
      <c r="D23" s="24">
        <v>0</v>
      </c>
      <c r="E23" s="24">
        <v>11</v>
      </c>
      <c r="F23" s="24">
        <v>0</v>
      </c>
      <c r="G23" s="25">
        <v>18</v>
      </c>
      <c r="H23" s="24">
        <v>0</v>
      </c>
      <c r="I23" s="24">
        <v>8</v>
      </c>
      <c r="J23" s="24">
        <v>0</v>
      </c>
      <c r="K23" s="24">
        <v>0</v>
      </c>
      <c r="L23" s="24">
        <v>9</v>
      </c>
      <c r="M23" s="24">
        <v>4</v>
      </c>
      <c r="N23" s="25">
        <v>0</v>
      </c>
      <c r="O23" s="26">
        <v>50</v>
      </c>
    </row>
    <row r="24" spans="2:15" ht="14.25">
      <c r="B24" s="7" t="s">
        <v>30</v>
      </c>
      <c r="C24" s="22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4</v>
      </c>
      <c r="J24" s="24">
        <v>2</v>
      </c>
      <c r="K24" s="24">
        <v>0</v>
      </c>
      <c r="L24" s="24">
        <v>0</v>
      </c>
      <c r="M24" s="24">
        <v>0</v>
      </c>
      <c r="N24" s="30">
        <v>0</v>
      </c>
      <c r="O24" s="26">
        <f>SUM(C24:N24)</f>
        <v>6</v>
      </c>
    </row>
    <row r="25" spans="2:15" ht="14.25">
      <c r="B25" s="19"/>
      <c r="C25" s="41" t="e">
        <f>(C23-C24)/C24*100</f>
        <v>#DIV/0!</v>
      </c>
      <c r="D25" s="33" t="e">
        <f aca="true" t="shared" si="6" ref="D25:O25">(D23-D24)/D24*100</f>
        <v>#DIV/0!</v>
      </c>
      <c r="E25" s="33" t="e">
        <f t="shared" si="6"/>
        <v>#DIV/0!</v>
      </c>
      <c r="F25" s="33" t="e">
        <f t="shared" si="6"/>
        <v>#DIV/0!</v>
      </c>
      <c r="G25" s="33" t="e">
        <f t="shared" si="6"/>
        <v>#DIV/0!</v>
      </c>
      <c r="H25" s="33" t="e">
        <f t="shared" si="6"/>
        <v>#DIV/0!</v>
      </c>
      <c r="I25" s="33">
        <f t="shared" si="6"/>
        <v>100</v>
      </c>
      <c r="J25" s="33">
        <f t="shared" si="6"/>
        <v>-100</v>
      </c>
      <c r="K25" s="33" t="e">
        <f t="shared" si="6"/>
        <v>#DIV/0!</v>
      </c>
      <c r="L25" s="33" t="e">
        <f t="shared" si="6"/>
        <v>#DIV/0!</v>
      </c>
      <c r="M25" s="33" t="e">
        <f t="shared" si="6"/>
        <v>#DIV/0!</v>
      </c>
      <c r="N25" s="38" t="e">
        <f t="shared" si="6"/>
        <v>#DIV/0!</v>
      </c>
      <c r="O25" s="34">
        <f t="shared" si="6"/>
        <v>733.3333333333333</v>
      </c>
    </row>
    <row r="26" spans="2:15" ht="14.25">
      <c r="B26" s="7"/>
      <c r="C26" s="28"/>
      <c r="D26" s="24"/>
      <c r="E26" s="24"/>
      <c r="F26" s="24"/>
      <c r="G26" s="25"/>
      <c r="H26" s="24"/>
      <c r="I26" s="24"/>
      <c r="J26" s="24"/>
      <c r="K26" s="24"/>
      <c r="L26" s="24"/>
      <c r="M26" s="24"/>
      <c r="N26" s="25"/>
      <c r="O26" s="26"/>
    </row>
    <row r="27" spans="2:15" ht="14.25">
      <c r="B27" s="7" t="s">
        <v>42</v>
      </c>
      <c r="C27" s="22">
        <v>10</v>
      </c>
      <c r="D27" s="24">
        <v>0</v>
      </c>
      <c r="E27" s="24">
        <v>0</v>
      </c>
      <c r="F27" s="24">
        <v>0</v>
      </c>
      <c r="G27" s="24">
        <v>0</v>
      </c>
      <c r="H27" s="24">
        <v>12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30">
        <v>0</v>
      </c>
      <c r="O27" s="26">
        <f>SUM(C27:N27)</f>
        <v>22</v>
      </c>
    </row>
    <row r="28" spans="2:15" ht="14.25">
      <c r="B28" s="7"/>
      <c r="C28" s="41">
        <f>(C26-C27)/C27*100</f>
        <v>-100</v>
      </c>
      <c r="D28" s="33" t="e">
        <f aca="true" t="shared" si="7" ref="D28:O28">(D26-D27)/D27*100</f>
        <v>#DIV/0!</v>
      </c>
      <c r="E28" s="33" t="e">
        <f t="shared" si="7"/>
        <v>#DIV/0!</v>
      </c>
      <c r="F28" s="33" t="e">
        <f t="shared" si="7"/>
        <v>#DIV/0!</v>
      </c>
      <c r="G28" s="33" t="e">
        <f t="shared" si="7"/>
        <v>#DIV/0!</v>
      </c>
      <c r="H28" s="33">
        <f t="shared" si="7"/>
        <v>-100</v>
      </c>
      <c r="I28" s="33" t="e">
        <f t="shared" si="7"/>
        <v>#DIV/0!</v>
      </c>
      <c r="J28" s="33" t="e">
        <f t="shared" si="7"/>
        <v>#DIV/0!</v>
      </c>
      <c r="K28" s="33" t="e">
        <f t="shared" si="7"/>
        <v>#DIV/0!</v>
      </c>
      <c r="L28" s="33" t="e">
        <f t="shared" si="7"/>
        <v>#DIV/0!</v>
      </c>
      <c r="M28" s="33" t="e">
        <f t="shared" si="7"/>
        <v>#DIV/0!</v>
      </c>
      <c r="N28" s="38" t="e">
        <f t="shared" si="7"/>
        <v>#DIV/0!</v>
      </c>
      <c r="O28" s="34">
        <f t="shared" si="7"/>
        <v>-100</v>
      </c>
    </row>
    <row r="29" spans="2:15" ht="14.25">
      <c r="B29" s="18"/>
      <c r="C29" s="28">
        <v>8</v>
      </c>
      <c r="D29" s="24">
        <v>0</v>
      </c>
      <c r="E29" s="24">
        <v>0</v>
      </c>
      <c r="F29" s="24">
        <v>0</v>
      </c>
      <c r="G29" s="25">
        <v>1</v>
      </c>
      <c r="H29" s="24">
        <v>0</v>
      </c>
      <c r="I29" s="24">
        <v>0</v>
      </c>
      <c r="J29" s="24">
        <v>0</v>
      </c>
      <c r="K29" s="24">
        <v>16</v>
      </c>
      <c r="L29" s="24">
        <v>0</v>
      </c>
      <c r="M29" s="24">
        <v>0</v>
      </c>
      <c r="N29" s="25">
        <v>0</v>
      </c>
      <c r="O29" s="26">
        <v>25</v>
      </c>
    </row>
    <row r="30" spans="2:15" ht="14.25">
      <c r="B30" s="7" t="s">
        <v>31</v>
      </c>
      <c r="C30" s="22"/>
      <c r="D30" s="24"/>
      <c r="E30" s="24"/>
      <c r="F30" s="24"/>
      <c r="G30" s="24"/>
      <c r="H30" s="24"/>
      <c r="I30" s="24"/>
      <c r="J30" s="24"/>
      <c r="K30" s="24"/>
      <c r="L30" s="24">
        <v>6</v>
      </c>
      <c r="M30" s="24">
        <v>12</v>
      </c>
      <c r="N30" s="30">
        <v>4</v>
      </c>
      <c r="O30" s="26">
        <f>SUM(C30:N30)</f>
        <v>22</v>
      </c>
    </row>
    <row r="31" spans="2:15" ht="15" thickBot="1">
      <c r="B31" s="19"/>
      <c r="C31" s="41" t="e">
        <f>(C29-C30)/C30*100</f>
        <v>#DIV/0!</v>
      </c>
      <c r="D31" s="33" t="e">
        <f aca="true" t="shared" si="8" ref="D31:O31">(D29-D30)/D30*100</f>
        <v>#DIV/0!</v>
      </c>
      <c r="E31" s="33" t="e">
        <f t="shared" si="8"/>
        <v>#DIV/0!</v>
      </c>
      <c r="F31" s="33" t="e">
        <f t="shared" si="8"/>
        <v>#DIV/0!</v>
      </c>
      <c r="G31" s="33" t="e">
        <f t="shared" si="8"/>
        <v>#DIV/0!</v>
      </c>
      <c r="H31" s="33" t="e">
        <f t="shared" si="8"/>
        <v>#DIV/0!</v>
      </c>
      <c r="I31" s="33" t="e">
        <f t="shared" si="8"/>
        <v>#DIV/0!</v>
      </c>
      <c r="J31" s="33" t="e">
        <f t="shared" si="8"/>
        <v>#DIV/0!</v>
      </c>
      <c r="K31" s="33" t="e">
        <f t="shared" si="8"/>
        <v>#DIV/0!</v>
      </c>
      <c r="L31" s="33">
        <f t="shared" si="8"/>
        <v>-100</v>
      </c>
      <c r="M31" s="33">
        <f t="shared" si="8"/>
        <v>-100</v>
      </c>
      <c r="N31" s="38">
        <f t="shared" si="8"/>
        <v>-100</v>
      </c>
      <c r="O31" s="34">
        <f t="shared" si="8"/>
        <v>13.636363636363635</v>
      </c>
    </row>
    <row r="32" spans="2:15" ht="15" thickTop="1">
      <c r="B32" s="6"/>
      <c r="C32" s="28">
        <v>105</v>
      </c>
      <c r="D32" s="24">
        <v>174</v>
      </c>
      <c r="E32" s="24">
        <v>136</v>
      </c>
      <c r="F32" s="24">
        <v>108</v>
      </c>
      <c r="G32" s="24">
        <v>151</v>
      </c>
      <c r="H32" s="24">
        <v>210</v>
      </c>
      <c r="I32" s="24">
        <v>225</v>
      </c>
      <c r="J32" s="24">
        <v>142</v>
      </c>
      <c r="K32" s="24">
        <v>176</v>
      </c>
      <c r="L32" s="24">
        <v>239</v>
      </c>
      <c r="M32" s="24">
        <v>86</v>
      </c>
      <c r="N32" s="25">
        <v>136</v>
      </c>
      <c r="O32" s="26">
        <v>1888</v>
      </c>
    </row>
    <row r="33" spans="2:16" ht="14.25">
      <c r="B33" s="7" t="s">
        <v>32</v>
      </c>
      <c r="C33" s="28">
        <f>(C6+C9+C12+C15+C18+C21+C24+C30+C27)</f>
        <v>189</v>
      </c>
      <c r="D33" s="29">
        <f>(D6+D9+D12+D15+D18+D21+D24+D30+D27)</f>
        <v>131</v>
      </c>
      <c r="E33" s="30">
        <f>(E6+E9+E12+E15+E18+E21+E24+E30+E27)</f>
        <v>162</v>
      </c>
      <c r="F33" s="45">
        <f>(F6+F9+F12+F15+F18+F21+F24+F30+F27)</f>
        <v>160</v>
      </c>
      <c r="G33" s="45">
        <f>(G6+G9+G12+G15+G18+G21+G24+G30+G27)</f>
        <v>181</v>
      </c>
      <c r="H33" s="45">
        <f>(H6+H9+H12+H15+H18+H21+H24+H30+H27)</f>
        <v>269</v>
      </c>
      <c r="I33" s="29">
        <f>(I6+I9+I12+I15+I18+I21+I24+I30+I27)</f>
        <v>241</v>
      </c>
      <c r="J33" s="30">
        <f>(J6+J9+J12+J15+J18+J21+J24+J30+J27)</f>
        <v>121</v>
      </c>
      <c r="K33" s="45">
        <f>(K6+K9+K12+K15+K18+K21+K24+K30+K27)</f>
        <v>116</v>
      </c>
      <c r="L33" s="45">
        <f>(L6+L9+L12+L15+L18+L21+L24+L30+L27)</f>
        <v>136</v>
      </c>
      <c r="M33" s="29">
        <f>(M6+M9+M12+M15+M18+M21+M24+M30+M27)</f>
        <v>186</v>
      </c>
      <c r="N33" s="23">
        <f>(N6+N9+N12+N15+N18+N21+N24+N30+N27)</f>
        <v>104</v>
      </c>
      <c r="O33" s="28">
        <f>(O6+O9+O12+O15+O18+O21+O24+O30+O27)</f>
        <v>1996</v>
      </c>
      <c r="P33" s="44"/>
    </row>
    <row r="34" spans="2:15" ht="15" thickBot="1">
      <c r="B34" s="8"/>
      <c r="C34" s="41">
        <f>(C32-C33)/C33*100</f>
        <v>-44.44444444444444</v>
      </c>
      <c r="D34" s="33">
        <f aca="true" t="shared" si="9" ref="D34:O34">(D32-D33)/D33*100</f>
        <v>32.82442748091603</v>
      </c>
      <c r="E34" s="33">
        <f t="shared" si="9"/>
        <v>-16.049382716049383</v>
      </c>
      <c r="F34" s="33">
        <f t="shared" si="9"/>
        <v>-32.5</v>
      </c>
      <c r="G34" s="33">
        <f t="shared" si="9"/>
        <v>-16.574585635359114</v>
      </c>
      <c r="H34" s="33">
        <f t="shared" si="9"/>
        <v>-21.933085501858738</v>
      </c>
      <c r="I34" s="33">
        <f t="shared" si="9"/>
        <v>-6.639004149377594</v>
      </c>
      <c r="J34" s="33">
        <f t="shared" si="9"/>
        <v>17.355371900826448</v>
      </c>
      <c r="K34" s="33">
        <f t="shared" si="9"/>
        <v>51.724137931034484</v>
      </c>
      <c r="L34" s="33">
        <f>(L32-L33)/L33*100</f>
        <v>75.73529411764706</v>
      </c>
      <c r="M34" s="33">
        <f t="shared" si="9"/>
        <v>-53.76344086021505</v>
      </c>
      <c r="N34" s="38">
        <f t="shared" si="9"/>
        <v>30.76923076923077</v>
      </c>
      <c r="O34" s="34">
        <f t="shared" si="9"/>
        <v>-5.410821643286573</v>
      </c>
    </row>
    <row r="35" spans="2:15" ht="15" thickTop="1">
      <c r="B35" s="9"/>
      <c r="C35" s="22">
        <v>31</v>
      </c>
      <c r="D35" s="24">
        <v>14</v>
      </c>
      <c r="E35" s="24">
        <v>31</v>
      </c>
      <c r="F35" s="24">
        <v>22</v>
      </c>
      <c r="G35" s="24">
        <v>0</v>
      </c>
      <c r="H35" s="24">
        <v>41</v>
      </c>
      <c r="I35" s="24">
        <v>25</v>
      </c>
      <c r="J35" s="24">
        <v>3</v>
      </c>
      <c r="K35" s="24">
        <v>14</v>
      </c>
      <c r="L35" s="24">
        <v>50</v>
      </c>
      <c r="M35" s="24">
        <v>0</v>
      </c>
      <c r="N35" s="25">
        <v>0</v>
      </c>
      <c r="O35" s="26">
        <v>231</v>
      </c>
    </row>
    <row r="36" spans="2:16" ht="14.25">
      <c r="B36" s="10" t="s">
        <v>33</v>
      </c>
      <c r="C36" s="28">
        <v>16</v>
      </c>
      <c r="D36" s="45">
        <v>26</v>
      </c>
      <c r="E36" s="45">
        <v>44</v>
      </c>
      <c r="F36" s="45">
        <v>1</v>
      </c>
      <c r="G36" s="29">
        <v>17</v>
      </c>
      <c r="H36" s="45">
        <v>33</v>
      </c>
      <c r="I36" s="45">
        <v>20</v>
      </c>
      <c r="J36" s="45">
        <v>91</v>
      </c>
      <c r="K36" s="45">
        <v>87</v>
      </c>
      <c r="L36" s="29">
        <v>30</v>
      </c>
      <c r="M36" s="30">
        <v>30</v>
      </c>
      <c r="N36" s="31">
        <v>59</v>
      </c>
      <c r="O36" s="28">
        <f>SUM(C36:N36)</f>
        <v>454</v>
      </c>
      <c r="P36" s="44"/>
    </row>
    <row r="37" spans="2:15" ht="15" thickBot="1">
      <c r="B37" s="11"/>
      <c r="C37" s="41">
        <f>(C35-C36)/C36*100</f>
        <v>93.75</v>
      </c>
      <c r="D37" s="33">
        <f aca="true" t="shared" si="10" ref="D37:O37">(D35-D36)/D36*100</f>
        <v>-46.15384615384615</v>
      </c>
      <c r="E37" s="33">
        <f t="shared" si="10"/>
        <v>-29.545454545454547</v>
      </c>
      <c r="F37" s="33">
        <f t="shared" si="10"/>
        <v>2100</v>
      </c>
      <c r="G37" s="33">
        <f t="shared" si="10"/>
        <v>-100</v>
      </c>
      <c r="H37" s="33">
        <f t="shared" si="10"/>
        <v>24.242424242424242</v>
      </c>
      <c r="I37" s="33">
        <f t="shared" si="10"/>
        <v>25</v>
      </c>
      <c r="J37" s="33">
        <f t="shared" si="10"/>
        <v>-96.7032967032967</v>
      </c>
      <c r="K37" s="33">
        <f t="shared" si="10"/>
        <v>-83.9080459770115</v>
      </c>
      <c r="L37" s="33">
        <f t="shared" si="10"/>
        <v>66.66666666666666</v>
      </c>
      <c r="M37" s="33">
        <f t="shared" si="10"/>
        <v>-100</v>
      </c>
      <c r="N37" s="38">
        <f t="shared" si="10"/>
        <v>-100</v>
      </c>
      <c r="O37" s="34">
        <f t="shared" si="10"/>
        <v>-49.118942731277535</v>
      </c>
    </row>
    <row r="38" spans="2:15" ht="15" thickTop="1">
      <c r="B38" s="6"/>
      <c r="C38" s="22">
        <v>136</v>
      </c>
      <c r="D38" s="23">
        <v>188</v>
      </c>
      <c r="E38" s="24">
        <v>167</v>
      </c>
      <c r="F38" s="24">
        <v>130</v>
      </c>
      <c r="G38" s="25">
        <v>151</v>
      </c>
      <c r="H38" s="24">
        <v>251</v>
      </c>
      <c r="I38" s="24">
        <v>250</v>
      </c>
      <c r="J38" s="24">
        <v>145</v>
      </c>
      <c r="K38" s="24">
        <v>190</v>
      </c>
      <c r="L38" s="24">
        <v>289</v>
      </c>
      <c r="M38" s="24">
        <v>86</v>
      </c>
      <c r="N38" s="25">
        <v>136</v>
      </c>
      <c r="O38" s="26">
        <v>2119</v>
      </c>
    </row>
    <row r="39" spans="2:16" ht="14.25">
      <c r="B39" s="7" t="s">
        <v>34</v>
      </c>
      <c r="C39" s="28">
        <f>C33+C36</f>
        <v>205</v>
      </c>
      <c r="D39" s="29">
        <f>D33+D36</f>
        <v>157</v>
      </c>
      <c r="E39" s="30">
        <f>E33+E36</f>
        <v>206</v>
      </c>
      <c r="F39" s="45">
        <f>F33+F36</f>
        <v>161</v>
      </c>
      <c r="G39" s="45">
        <f>G33+G36</f>
        <v>198</v>
      </c>
      <c r="H39" s="45">
        <f>H33+H36</f>
        <v>302</v>
      </c>
      <c r="I39" s="45">
        <f>I33+I36</f>
        <v>261</v>
      </c>
      <c r="J39" s="45">
        <f>J33+J36</f>
        <v>212</v>
      </c>
      <c r="K39" s="45">
        <f>K33+K36</f>
        <v>203</v>
      </c>
      <c r="L39" s="45">
        <f>L33+L36</f>
        <v>166</v>
      </c>
      <c r="M39" s="29">
        <f>M33+M36</f>
        <v>216</v>
      </c>
      <c r="N39" s="23">
        <f>N33+N36</f>
        <v>163</v>
      </c>
      <c r="O39" s="28">
        <f>O33+O36</f>
        <v>2450</v>
      </c>
      <c r="P39" s="44"/>
    </row>
    <row r="40" spans="2:16" ht="15" thickBot="1">
      <c r="B40" s="12"/>
      <c r="C40" s="42">
        <f>(C38-C39)/C39*100</f>
        <v>-33.65853658536586</v>
      </c>
      <c r="D40" s="35">
        <f>(D38-D39)/D39*100</f>
        <v>19.745222929936308</v>
      </c>
      <c r="E40" s="35">
        <f aca="true" t="shared" si="11" ref="E40:O40">(E38-E39)/E39*100</f>
        <v>-18.932038834951456</v>
      </c>
      <c r="F40" s="35">
        <f t="shared" si="11"/>
        <v>-19.25465838509317</v>
      </c>
      <c r="G40" s="35">
        <f t="shared" si="11"/>
        <v>-23.737373737373737</v>
      </c>
      <c r="H40" s="35">
        <f t="shared" si="11"/>
        <v>-16.887417218543046</v>
      </c>
      <c r="I40" s="35">
        <f t="shared" si="11"/>
        <v>-4.21455938697318</v>
      </c>
      <c r="J40" s="35">
        <f t="shared" si="11"/>
        <v>-31.60377358490566</v>
      </c>
      <c r="K40" s="35">
        <f t="shared" si="11"/>
        <v>-6.403940886699508</v>
      </c>
      <c r="L40" s="35">
        <f t="shared" si="11"/>
        <v>74.09638554216868</v>
      </c>
      <c r="M40" s="35">
        <f t="shared" si="11"/>
        <v>-60.18518518518518</v>
      </c>
      <c r="N40" s="40">
        <f t="shared" si="11"/>
        <v>-16.56441717791411</v>
      </c>
      <c r="O40" s="36">
        <f t="shared" si="11"/>
        <v>-13.510204081632654</v>
      </c>
      <c r="P40" s="44"/>
    </row>
    <row r="41" spans="2:15" ht="18" customHeight="1">
      <c r="B41" s="1"/>
      <c r="C41" s="1"/>
      <c r="D41" s="1"/>
      <c r="E41" s="1"/>
      <c r="F41" s="1"/>
      <c r="G41" s="1"/>
      <c r="H41" s="1"/>
      <c r="I41" s="1"/>
      <c r="J41" s="1" t="s">
        <v>37</v>
      </c>
      <c r="K41" s="1"/>
      <c r="L41" s="1"/>
      <c r="M41" s="1"/>
      <c r="N41" s="1"/>
      <c r="O41" s="1"/>
    </row>
  </sheetData>
  <sheetProtection/>
  <mergeCells count="1">
    <mergeCell ref="B2:O2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0" sqref="O40"/>
    </sheetView>
  </sheetViews>
  <sheetFormatPr defaultColWidth="8.796875" defaultRowHeight="14.25"/>
  <cols>
    <col min="1" max="1" width="3.8984375" style="0" customWidth="1"/>
    <col min="2" max="2" width="8.59765625" style="0" customWidth="1"/>
    <col min="3" max="15" width="7.59765625" style="0" customWidth="1"/>
  </cols>
  <sheetData>
    <row r="1" spans="2:15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7"/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15" thickBot="1"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3" t="s">
        <v>35</v>
      </c>
    </row>
    <row r="4" spans="2:15" ht="30.75" customHeight="1">
      <c r="B4" s="5"/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6" t="s">
        <v>22</v>
      </c>
      <c r="O4" s="15" t="s">
        <v>23</v>
      </c>
    </row>
    <row r="5" spans="2:15" ht="14.25">
      <c r="B5" s="18"/>
      <c r="C5" s="22">
        <v>9</v>
      </c>
      <c r="D5" s="23">
        <v>5</v>
      </c>
      <c r="E5" s="24">
        <v>46</v>
      </c>
      <c r="F5" s="24">
        <v>89</v>
      </c>
      <c r="G5" s="24">
        <v>4</v>
      </c>
      <c r="H5" s="24">
        <v>13</v>
      </c>
      <c r="I5" s="24">
        <v>42</v>
      </c>
      <c r="J5" s="24">
        <v>5</v>
      </c>
      <c r="K5" s="24">
        <v>0</v>
      </c>
      <c r="L5" s="23">
        <v>3</v>
      </c>
      <c r="M5" s="24">
        <v>13</v>
      </c>
      <c r="N5" s="30">
        <v>2</v>
      </c>
      <c r="O5" s="26">
        <v>231</v>
      </c>
    </row>
    <row r="6" spans="2:15" ht="14.25">
      <c r="B6" s="7" t="s">
        <v>24</v>
      </c>
      <c r="C6" s="22">
        <v>36</v>
      </c>
      <c r="D6" s="23">
        <v>20</v>
      </c>
      <c r="E6" s="24">
        <v>14</v>
      </c>
      <c r="F6" s="24">
        <v>0</v>
      </c>
      <c r="G6" s="24">
        <v>11</v>
      </c>
      <c r="H6" s="24">
        <v>73</v>
      </c>
      <c r="I6" s="24">
        <v>102</v>
      </c>
      <c r="J6" s="24">
        <v>116</v>
      </c>
      <c r="K6" s="24">
        <v>115</v>
      </c>
      <c r="L6" s="23">
        <v>15</v>
      </c>
      <c r="M6" s="24">
        <v>92</v>
      </c>
      <c r="N6" s="30">
        <v>6</v>
      </c>
      <c r="O6" s="26">
        <f>SUM(C6:N6)</f>
        <v>600</v>
      </c>
    </row>
    <row r="7" spans="2:15" ht="14.25">
      <c r="B7" s="19"/>
      <c r="C7" s="41">
        <f>(C5-C6)/C6*100</f>
        <v>-75</v>
      </c>
      <c r="D7" s="33">
        <f aca="true" t="shared" si="0" ref="D7:O7">(D5-D6)/D6*100</f>
        <v>-75</v>
      </c>
      <c r="E7" s="33">
        <f t="shared" si="0"/>
        <v>228.57142857142856</v>
      </c>
      <c r="F7" s="33" t="e">
        <f t="shared" si="0"/>
        <v>#DIV/0!</v>
      </c>
      <c r="G7" s="33">
        <f t="shared" si="0"/>
        <v>-63.63636363636363</v>
      </c>
      <c r="H7" s="33">
        <f t="shared" si="0"/>
        <v>-82.1917808219178</v>
      </c>
      <c r="I7" s="33">
        <f t="shared" si="0"/>
        <v>-58.82352941176471</v>
      </c>
      <c r="J7" s="33">
        <f t="shared" si="0"/>
        <v>-95.6896551724138</v>
      </c>
      <c r="K7" s="33">
        <f t="shared" si="0"/>
        <v>-100</v>
      </c>
      <c r="L7" s="33">
        <f t="shared" si="0"/>
        <v>-80</v>
      </c>
      <c r="M7" s="33">
        <f t="shared" si="0"/>
        <v>-85.86956521739131</v>
      </c>
      <c r="N7" s="38">
        <f t="shared" si="0"/>
        <v>-66.66666666666666</v>
      </c>
      <c r="O7" s="34">
        <f t="shared" si="0"/>
        <v>-61.5</v>
      </c>
    </row>
    <row r="8" spans="2:15" ht="14.25">
      <c r="B8" s="18"/>
      <c r="C8" s="22">
        <v>1</v>
      </c>
      <c r="D8" s="24">
        <v>1</v>
      </c>
      <c r="E8" s="24">
        <v>1</v>
      </c>
      <c r="F8" s="24">
        <v>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13</v>
      </c>
      <c r="N8" s="30">
        <v>0</v>
      </c>
      <c r="O8" s="26">
        <v>17</v>
      </c>
    </row>
    <row r="9" spans="2:15" ht="14.25">
      <c r="B9" s="7" t="s">
        <v>25</v>
      </c>
      <c r="C9" s="22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12</v>
      </c>
      <c r="K9" s="24">
        <v>0</v>
      </c>
      <c r="L9" s="24">
        <v>0</v>
      </c>
      <c r="M9" s="24">
        <v>0</v>
      </c>
      <c r="N9" s="30">
        <v>0</v>
      </c>
      <c r="O9" s="26">
        <f>SUM(C9:N9)</f>
        <v>12</v>
      </c>
    </row>
    <row r="10" spans="2:15" ht="14.25">
      <c r="B10" s="19"/>
      <c r="C10" s="41" t="e">
        <f>(C8-C9)/C9*100</f>
        <v>#DIV/0!</v>
      </c>
      <c r="D10" s="33" t="e">
        <f aca="true" t="shared" si="1" ref="D10:O10">(D8-D9)/D9*100</f>
        <v>#DIV/0!</v>
      </c>
      <c r="E10" s="33" t="e">
        <f t="shared" si="1"/>
        <v>#DIV/0!</v>
      </c>
      <c r="F10" s="33" t="e">
        <f t="shared" si="1"/>
        <v>#DIV/0!</v>
      </c>
      <c r="G10" s="33" t="e">
        <f t="shared" si="1"/>
        <v>#DIV/0!</v>
      </c>
      <c r="H10" s="33" t="e">
        <f t="shared" si="1"/>
        <v>#DIV/0!</v>
      </c>
      <c r="I10" s="33" t="e">
        <f t="shared" si="1"/>
        <v>#DIV/0!</v>
      </c>
      <c r="J10" s="33">
        <f t="shared" si="1"/>
        <v>-100</v>
      </c>
      <c r="K10" s="33" t="e">
        <f t="shared" si="1"/>
        <v>#DIV/0!</v>
      </c>
      <c r="L10" s="33" t="e">
        <f t="shared" si="1"/>
        <v>#DIV/0!</v>
      </c>
      <c r="M10" s="33" t="e">
        <f t="shared" si="1"/>
        <v>#DIV/0!</v>
      </c>
      <c r="N10" s="38" t="e">
        <f t="shared" si="1"/>
        <v>#DIV/0!</v>
      </c>
      <c r="O10" s="34">
        <f t="shared" si="1"/>
        <v>41.66666666666667</v>
      </c>
    </row>
    <row r="11" spans="2:15" ht="14.25">
      <c r="B11" s="18"/>
      <c r="C11" s="22">
        <v>4</v>
      </c>
      <c r="D11" s="23">
        <v>0</v>
      </c>
      <c r="E11" s="24">
        <v>4</v>
      </c>
      <c r="F11" s="24">
        <v>7</v>
      </c>
      <c r="G11" s="25">
        <v>59</v>
      </c>
      <c r="H11" s="24">
        <v>0</v>
      </c>
      <c r="I11" s="24">
        <v>1</v>
      </c>
      <c r="J11" s="24">
        <v>0</v>
      </c>
      <c r="K11" s="24">
        <v>1</v>
      </c>
      <c r="L11" s="24">
        <v>1</v>
      </c>
      <c r="M11" s="24">
        <v>2</v>
      </c>
      <c r="N11" s="25">
        <v>2</v>
      </c>
      <c r="O11" s="26">
        <v>81</v>
      </c>
    </row>
    <row r="12" spans="2:15" ht="14.25">
      <c r="B12" s="7" t="s">
        <v>26</v>
      </c>
      <c r="C12" s="22">
        <v>3</v>
      </c>
      <c r="D12" s="24">
        <v>44</v>
      </c>
      <c r="E12" s="24">
        <v>3</v>
      </c>
      <c r="F12" s="24">
        <v>0</v>
      </c>
      <c r="G12" s="24">
        <v>6</v>
      </c>
      <c r="H12" s="24">
        <v>42</v>
      </c>
      <c r="I12" s="24">
        <v>4</v>
      </c>
      <c r="J12" s="24">
        <v>2</v>
      </c>
      <c r="K12" s="24">
        <v>10</v>
      </c>
      <c r="L12" s="24">
        <v>0</v>
      </c>
      <c r="M12" s="24">
        <v>1</v>
      </c>
      <c r="N12" s="30">
        <v>9</v>
      </c>
      <c r="O12" s="26">
        <f>SUM(C12:N12)</f>
        <v>124</v>
      </c>
    </row>
    <row r="13" spans="2:15" ht="14.25">
      <c r="B13" s="19"/>
      <c r="C13" s="41">
        <f>(C11-C12)/C12*100</f>
        <v>33.33333333333333</v>
      </c>
      <c r="D13" s="33">
        <f aca="true" t="shared" si="2" ref="D13:O13">(D11-D12)/D12*100</f>
        <v>-100</v>
      </c>
      <c r="E13" s="33">
        <f t="shared" si="2"/>
        <v>33.33333333333333</v>
      </c>
      <c r="F13" s="33" t="e">
        <f t="shared" si="2"/>
        <v>#DIV/0!</v>
      </c>
      <c r="G13" s="33">
        <f t="shared" si="2"/>
        <v>883.3333333333334</v>
      </c>
      <c r="H13" s="33">
        <f t="shared" si="2"/>
        <v>-100</v>
      </c>
      <c r="I13" s="33">
        <f t="shared" si="2"/>
        <v>-75</v>
      </c>
      <c r="J13" s="33">
        <f t="shared" si="2"/>
        <v>-100</v>
      </c>
      <c r="K13" s="33">
        <f t="shared" si="2"/>
        <v>-90</v>
      </c>
      <c r="L13" s="33" t="e">
        <f t="shared" si="2"/>
        <v>#DIV/0!</v>
      </c>
      <c r="M13" s="33">
        <f t="shared" si="2"/>
        <v>100</v>
      </c>
      <c r="N13" s="38">
        <f t="shared" si="2"/>
        <v>-77.77777777777779</v>
      </c>
      <c r="O13" s="34">
        <f t="shared" si="2"/>
        <v>-34.67741935483871</v>
      </c>
    </row>
    <row r="14" spans="2:15" ht="14.25">
      <c r="B14" s="18"/>
      <c r="C14" s="22">
        <v>0</v>
      </c>
      <c r="D14" s="24">
        <v>4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0">
        <v>0</v>
      </c>
      <c r="O14" s="26">
        <v>4</v>
      </c>
    </row>
    <row r="15" spans="2:15" ht="14.25">
      <c r="B15" s="7" t="s">
        <v>27</v>
      </c>
      <c r="C15" s="22">
        <v>1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1</v>
      </c>
      <c r="K15" s="24">
        <v>0</v>
      </c>
      <c r="L15" s="24">
        <v>0</v>
      </c>
      <c r="M15" s="24">
        <v>0</v>
      </c>
      <c r="N15" s="30">
        <v>73</v>
      </c>
      <c r="O15" s="26">
        <f>SUM(C15:N15)</f>
        <v>76</v>
      </c>
    </row>
    <row r="16" spans="2:15" ht="14.25">
      <c r="B16" s="19"/>
      <c r="C16" s="41">
        <f>(C14-C15)/C15*100</f>
        <v>-100</v>
      </c>
      <c r="D16" s="33" t="e">
        <f aca="true" t="shared" si="3" ref="D16:O16">(D14-D15)/D15*100</f>
        <v>#DIV/0!</v>
      </c>
      <c r="E16" s="33" t="e">
        <f t="shared" si="3"/>
        <v>#DIV/0!</v>
      </c>
      <c r="F16" s="33" t="e">
        <f t="shared" si="3"/>
        <v>#DIV/0!</v>
      </c>
      <c r="G16" s="33">
        <f t="shared" si="3"/>
        <v>-100</v>
      </c>
      <c r="H16" s="33" t="e">
        <f t="shared" si="3"/>
        <v>#DIV/0!</v>
      </c>
      <c r="I16" s="33" t="e">
        <f t="shared" si="3"/>
        <v>#DIV/0!</v>
      </c>
      <c r="J16" s="33">
        <f t="shared" si="3"/>
        <v>-100</v>
      </c>
      <c r="K16" s="33" t="e">
        <f t="shared" si="3"/>
        <v>#DIV/0!</v>
      </c>
      <c r="L16" s="33" t="e">
        <f t="shared" si="3"/>
        <v>#DIV/0!</v>
      </c>
      <c r="M16" s="33" t="e">
        <f t="shared" si="3"/>
        <v>#DIV/0!</v>
      </c>
      <c r="N16" s="38">
        <f t="shared" si="3"/>
        <v>-100</v>
      </c>
      <c r="O16" s="34">
        <f t="shared" si="3"/>
        <v>-94.73684210526315</v>
      </c>
    </row>
    <row r="17" spans="2:15" ht="14.25">
      <c r="B17" s="18"/>
      <c r="C17" s="22">
        <v>0</v>
      </c>
      <c r="D17" s="23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4">
        <v>0</v>
      </c>
      <c r="L17" s="24">
        <v>1</v>
      </c>
      <c r="M17" s="24">
        <v>0</v>
      </c>
      <c r="N17" s="25">
        <v>0</v>
      </c>
      <c r="O17" s="26">
        <v>1</v>
      </c>
    </row>
    <row r="18" spans="2:15" ht="14.25">
      <c r="B18" s="7" t="s">
        <v>28</v>
      </c>
      <c r="C18" s="22">
        <v>1</v>
      </c>
      <c r="D18" s="24">
        <v>1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</v>
      </c>
      <c r="L18" s="24">
        <v>2</v>
      </c>
      <c r="M18" s="24">
        <v>0</v>
      </c>
      <c r="N18" s="30">
        <v>1</v>
      </c>
      <c r="O18" s="26">
        <f>SUM(C18:N18)</f>
        <v>6</v>
      </c>
    </row>
    <row r="19" spans="2:15" ht="14.25">
      <c r="B19" s="19"/>
      <c r="C19" s="41">
        <f>(C17-C18)/C18*100</f>
        <v>-100</v>
      </c>
      <c r="D19" s="33">
        <f aca="true" t="shared" si="4" ref="D19:N19">(D17-D18)/D18*100</f>
        <v>-100</v>
      </c>
      <c r="E19" s="33" t="e">
        <f t="shared" si="4"/>
        <v>#DIV/0!</v>
      </c>
      <c r="F19" s="33" t="e">
        <f t="shared" si="4"/>
        <v>#DIV/0!</v>
      </c>
      <c r="G19" s="33" t="e">
        <f t="shared" si="4"/>
        <v>#DIV/0!</v>
      </c>
      <c r="H19" s="33" t="e">
        <f t="shared" si="4"/>
        <v>#DIV/0!</v>
      </c>
      <c r="I19" s="33" t="e">
        <f t="shared" si="4"/>
        <v>#DIV/0!</v>
      </c>
      <c r="J19" s="33" t="e">
        <f t="shared" si="4"/>
        <v>#DIV/0!</v>
      </c>
      <c r="K19" s="33">
        <f t="shared" si="4"/>
        <v>-100</v>
      </c>
      <c r="L19" s="33">
        <f t="shared" si="4"/>
        <v>-50</v>
      </c>
      <c r="M19" s="33" t="e">
        <f t="shared" si="4"/>
        <v>#DIV/0!</v>
      </c>
      <c r="N19" s="38">
        <f t="shared" si="4"/>
        <v>-100</v>
      </c>
      <c r="O19" s="34">
        <f>(O17-O18)/O18*100</f>
        <v>-83.33333333333334</v>
      </c>
    </row>
    <row r="20" spans="2:15" ht="14.25">
      <c r="B20" s="18"/>
      <c r="C20" s="28">
        <v>0</v>
      </c>
      <c r="D20" s="24">
        <v>0</v>
      </c>
      <c r="E20" s="24">
        <v>6</v>
      </c>
      <c r="F20" s="24">
        <v>1</v>
      </c>
      <c r="G20" s="25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26">
        <v>7</v>
      </c>
    </row>
    <row r="21" spans="2:15" ht="14.25">
      <c r="B21" s="7" t="s">
        <v>29</v>
      </c>
      <c r="C21" s="22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0">
        <v>0</v>
      </c>
      <c r="O21" s="26">
        <f>SUM(C21:N21)</f>
        <v>0</v>
      </c>
    </row>
    <row r="22" spans="2:15" ht="14.25">
      <c r="B22" s="19"/>
      <c r="C22" s="41" t="e">
        <f>(C20-C21)/C21*100</f>
        <v>#DIV/0!</v>
      </c>
      <c r="D22" s="33" t="e">
        <f aca="true" t="shared" si="5" ref="D22:O22">(D20-D21)/D21*100</f>
        <v>#DIV/0!</v>
      </c>
      <c r="E22" s="33" t="e">
        <f t="shared" si="5"/>
        <v>#DIV/0!</v>
      </c>
      <c r="F22" s="33" t="e">
        <f t="shared" si="5"/>
        <v>#DIV/0!</v>
      </c>
      <c r="G22" s="33" t="e">
        <f t="shared" si="5"/>
        <v>#DIV/0!</v>
      </c>
      <c r="H22" s="33" t="e">
        <f t="shared" si="5"/>
        <v>#DIV/0!</v>
      </c>
      <c r="I22" s="33" t="e">
        <f t="shared" si="5"/>
        <v>#DIV/0!</v>
      </c>
      <c r="J22" s="33" t="e">
        <f t="shared" si="5"/>
        <v>#DIV/0!</v>
      </c>
      <c r="K22" s="33" t="e">
        <f t="shared" si="5"/>
        <v>#DIV/0!</v>
      </c>
      <c r="L22" s="33" t="e">
        <f t="shared" si="5"/>
        <v>#DIV/0!</v>
      </c>
      <c r="M22" s="33" t="e">
        <f t="shared" si="5"/>
        <v>#DIV/0!</v>
      </c>
      <c r="N22" s="38" t="e">
        <f t="shared" si="5"/>
        <v>#DIV/0!</v>
      </c>
      <c r="O22" s="34" t="e">
        <f t="shared" si="5"/>
        <v>#DIV/0!</v>
      </c>
    </row>
    <row r="23" spans="2:15" ht="14.25">
      <c r="B23" s="18"/>
      <c r="C23" s="28">
        <v>1</v>
      </c>
      <c r="D23" s="24">
        <v>0</v>
      </c>
      <c r="E23" s="24">
        <v>0</v>
      </c>
      <c r="F23" s="24">
        <v>0</v>
      </c>
      <c r="G23" s="25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26">
        <v>2</v>
      </c>
    </row>
    <row r="24" spans="2:15" ht="14.25">
      <c r="B24" s="7" t="s">
        <v>30</v>
      </c>
      <c r="C24" s="22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30">
        <v>0</v>
      </c>
      <c r="O24" s="26">
        <f>SUM(C24:N24)</f>
        <v>0</v>
      </c>
    </row>
    <row r="25" spans="2:15" ht="14.25">
      <c r="B25" s="19"/>
      <c r="C25" s="41" t="e">
        <f>(C23-C24)/C24*100</f>
        <v>#DIV/0!</v>
      </c>
      <c r="D25" s="33" t="e">
        <f aca="true" t="shared" si="6" ref="D25:O25">(D23-D24)/D24*100</f>
        <v>#DIV/0!</v>
      </c>
      <c r="E25" s="33" t="e">
        <f t="shared" si="6"/>
        <v>#DIV/0!</v>
      </c>
      <c r="F25" s="33" t="e">
        <f t="shared" si="6"/>
        <v>#DIV/0!</v>
      </c>
      <c r="G25" s="33" t="e">
        <f t="shared" si="6"/>
        <v>#DIV/0!</v>
      </c>
      <c r="H25" s="33" t="e">
        <f t="shared" si="6"/>
        <v>#DIV/0!</v>
      </c>
      <c r="I25" s="33" t="e">
        <f t="shared" si="6"/>
        <v>#DIV/0!</v>
      </c>
      <c r="J25" s="33" t="e">
        <f t="shared" si="6"/>
        <v>#DIV/0!</v>
      </c>
      <c r="K25" s="33" t="e">
        <f t="shared" si="6"/>
        <v>#DIV/0!</v>
      </c>
      <c r="L25" s="33" t="e">
        <f t="shared" si="6"/>
        <v>#DIV/0!</v>
      </c>
      <c r="M25" s="33" t="e">
        <f t="shared" si="6"/>
        <v>#DIV/0!</v>
      </c>
      <c r="N25" s="38" t="e">
        <f t="shared" si="6"/>
        <v>#DIV/0!</v>
      </c>
      <c r="O25" s="34" t="e">
        <f t="shared" si="6"/>
        <v>#DIV/0!</v>
      </c>
    </row>
    <row r="26" spans="2:15" ht="14.25">
      <c r="B26" s="18"/>
      <c r="C26" s="28"/>
      <c r="D26" s="24"/>
      <c r="E26" s="24"/>
      <c r="F26" s="24"/>
      <c r="G26" s="25"/>
      <c r="H26" s="24"/>
      <c r="I26" s="24"/>
      <c r="J26" s="24"/>
      <c r="K26" s="24"/>
      <c r="L26" s="24"/>
      <c r="M26" s="24"/>
      <c r="N26" s="25"/>
      <c r="O26" s="26"/>
    </row>
    <row r="27" spans="2:15" ht="14.25">
      <c r="B27" s="7" t="s">
        <v>42</v>
      </c>
      <c r="C27" s="22">
        <v>0</v>
      </c>
      <c r="D27" s="24">
        <v>0</v>
      </c>
      <c r="E27" s="24">
        <v>0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1</v>
      </c>
      <c r="N27" s="30">
        <v>0</v>
      </c>
      <c r="O27" s="26">
        <f>SUM(C27:N27)</f>
        <v>3</v>
      </c>
    </row>
    <row r="28" spans="2:15" ht="14.25">
      <c r="B28" s="19"/>
      <c r="C28" s="41" t="e">
        <f>(C26-C27)/C27*100</f>
        <v>#DIV/0!</v>
      </c>
      <c r="D28" s="33" t="e">
        <f aca="true" t="shared" si="7" ref="D28:O28">(D26-D27)/D27*100</f>
        <v>#DIV/0!</v>
      </c>
      <c r="E28" s="33" t="e">
        <f t="shared" si="7"/>
        <v>#DIV/0!</v>
      </c>
      <c r="F28" s="33" t="e">
        <f t="shared" si="7"/>
        <v>#DIV/0!</v>
      </c>
      <c r="G28" s="33" t="e">
        <f t="shared" si="7"/>
        <v>#DIV/0!</v>
      </c>
      <c r="H28" s="33">
        <f t="shared" si="7"/>
        <v>-100</v>
      </c>
      <c r="I28" s="33">
        <f t="shared" si="7"/>
        <v>-100</v>
      </c>
      <c r="J28" s="33" t="e">
        <f t="shared" si="7"/>
        <v>#DIV/0!</v>
      </c>
      <c r="K28" s="33" t="e">
        <f t="shared" si="7"/>
        <v>#DIV/0!</v>
      </c>
      <c r="L28" s="33" t="e">
        <f t="shared" si="7"/>
        <v>#DIV/0!</v>
      </c>
      <c r="M28" s="33">
        <f t="shared" si="7"/>
        <v>-100</v>
      </c>
      <c r="N28" s="38" t="e">
        <f t="shared" si="7"/>
        <v>#DIV/0!</v>
      </c>
      <c r="O28" s="34">
        <f t="shared" si="7"/>
        <v>-100</v>
      </c>
    </row>
    <row r="29" spans="2:15" ht="14.25">
      <c r="B29" s="7"/>
      <c r="C29" s="28">
        <v>0</v>
      </c>
      <c r="D29" s="24">
        <v>0</v>
      </c>
      <c r="E29" s="24">
        <v>0</v>
      </c>
      <c r="F29" s="24">
        <v>0</v>
      </c>
      <c r="G29" s="25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26">
        <v>0</v>
      </c>
    </row>
    <row r="30" spans="2:15" ht="14.25">
      <c r="B30" s="7" t="s">
        <v>43</v>
      </c>
      <c r="C30" s="22"/>
      <c r="D30" s="24"/>
      <c r="E30" s="24"/>
      <c r="F30" s="24"/>
      <c r="G30" s="24"/>
      <c r="H30" s="24"/>
      <c r="I30" s="24"/>
      <c r="J30" s="24"/>
      <c r="K30" s="24"/>
      <c r="L30" s="24">
        <v>0</v>
      </c>
      <c r="M30" s="24">
        <v>0</v>
      </c>
      <c r="N30" s="30">
        <v>0</v>
      </c>
      <c r="O30" s="26">
        <v>0</v>
      </c>
    </row>
    <row r="31" spans="2:15" ht="15" thickBot="1">
      <c r="B31" s="8"/>
      <c r="C31" s="41" t="e">
        <f>(C29-C30)/C30*100</f>
        <v>#DIV/0!</v>
      </c>
      <c r="D31" s="33" t="e">
        <f aca="true" t="shared" si="8" ref="D31:O31">(D29-D30)/D30*100</f>
        <v>#DIV/0!</v>
      </c>
      <c r="E31" s="33" t="e">
        <f t="shared" si="8"/>
        <v>#DIV/0!</v>
      </c>
      <c r="F31" s="33" t="e">
        <f t="shared" si="8"/>
        <v>#DIV/0!</v>
      </c>
      <c r="G31" s="33" t="e">
        <f t="shared" si="8"/>
        <v>#DIV/0!</v>
      </c>
      <c r="H31" s="33" t="e">
        <f t="shared" si="8"/>
        <v>#DIV/0!</v>
      </c>
      <c r="I31" s="33" t="e">
        <f t="shared" si="8"/>
        <v>#DIV/0!</v>
      </c>
      <c r="J31" s="33" t="e">
        <f t="shared" si="8"/>
        <v>#DIV/0!</v>
      </c>
      <c r="K31" s="33" t="e">
        <f t="shared" si="8"/>
        <v>#DIV/0!</v>
      </c>
      <c r="L31" s="33" t="e">
        <f t="shared" si="8"/>
        <v>#DIV/0!</v>
      </c>
      <c r="M31" s="33" t="e">
        <f t="shared" si="8"/>
        <v>#DIV/0!</v>
      </c>
      <c r="N31" s="38" t="e">
        <f t="shared" si="8"/>
        <v>#DIV/0!</v>
      </c>
      <c r="O31" s="34" t="e">
        <f t="shared" si="8"/>
        <v>#DIV/0!</v>
      </c>
    </row>
    <row r="32" spans="2:15" ht="15" thickTop="1">
      <c r="B32" s="6"/>
      <c r="C32" s="28">
        <v>15</v>
      </c>
      <c r="D32" s="24">
        <v>10</v>
      </c>
      <c r="E32" s="24">
        <v>57</v>
      </c>
      <c r="F32" s="24">
        <v>98</v>
      </c>
      <c r="G32" s="24">
        <v>63</v>
      </c>
      <c r="H32" s="24">
        <v>14</v>
      </c>
      <c r="I32" s="24">
        <v>43</v>
      </c>
      <c r="J32" s="24">
        <v>5</v>
      </c>
      <c r="K32" s="24">
        <v>1</v>
      </c>
      <c r="L32" s="24">
        <v>5</v>
      </c>
      <c r="M32" s="24">
        <v>28</v>
      </c>
      <c r="N32" s="25">
        <v>4</v>
      </c>
      <c r="O32" s="26">
        <v>343</v>
      </c>
    </row>
    <row r="33" spans="2:15" ht="14.25">
      <c r="B33" s="7" t="s">
        <v>32</v>
      </c>
      <c r="C33" s="22">
        <f>(C6+C9+C12+C15+C18+C21+C24+C27)</f>
        <v>41</v>
      </c>
      <c r="D33" s="24">
        <f aca="true" t="shared" si="9" ref="D33:O33">(D6+D9+D12+D15+D18+D21+D24+D27)</f>
        <v>65</v>
      </c>
      <c r="E33" s="24">
        <f t="shared" si="9"/>
        <v>17</v>
      </c>
      <c r="F33" s="24">
        <f>(F6+F9+F12+F15+F18+F21+F24+F27)</f>
        <v>0</v>
      </c>
      <c r="G33" s="24">
        <f t="shared" si="9"/>
        <v>18</v>
      </c>
      <c r="H33" s="24">
        <f t="shared" si="9"/>
        <v>116</v>
      </c>
      <c r="I33" s="24">
        <f t="shared" si="9"/>
        <v>107</v>
      </c>
      <c r="J33" s="24">
        <f t="shared" si="9"/>
        <v>131</v>
      </c>
      <c r="K33" s="24">
        <f t="shared" si="9"/>
        <v>126</v>
      </c>
      <c r="L33" s="24">
        <f t="shared" si="9"/>
        <v>17</v>
      </c>
      <c r="M33" s="24">
        <f t="shared" si="9"/>
        <v>94</v>
      </c>
      <c r="N33" s="23">
        <f t="shared" si="9"/>
        <v>89</v>
      </c>
      <c r="O33" s="26">
        <f t="shared" si="9"/>
        <v>821</v>
      </c>
    </row>
    <row r="34" spans="2:15" ht="15" thickBot="1">
      <c r="B34" s="8"/>
      <c r="C34" s="41">
        <f>(C32-C33)/C33*100</f>
        <v>-63.41463414634146</v>
      </c>
      <c r="D34" s="33">
        <f aca="true" t="shared" si="10" ref="D34:O34">(D32-D33)/D33*100</f>
        <v>-84.61538461538461</v>
      </c>
      <c r="E34" s="33">
        <f t="shared" si="10"/>
        <v>235.29411764705884</v>
      </c>
      <c r="F34" s="33" t="e">
        <f t="shared" si="10"/>
        <v>#DIV/0!</v>
      </c>
      <c r="G34" s="33">
        <f t="shared" si="10"/>
        <v>250</v>
      </c>
      <c r="H34" s="33">
        <f t="shared" si="10"/>
        <v>-87.93103448275862</v>
      </c>
      <c r="I34" s="33">
        <f t="shared" si="10"/>
        <v>-59.813084112149525</v>
      </c>
      <c r="J34" s="33">
        <f t="shared" si="10"/>
        <v>-96.18320610687023</v>
      </c>
      <c r="K34" s="33">
        <f t="shared" si="10"/>
        <v>-99.20634920634922</v>
      </c>
      <c r="L34" s="33">
        <f t="shared" si="10"/>
        <v>-70.58823529411765</v>
      </c>
      <c r="M34" s="33">
        <f t="shared" si="10"/>
        <v>-70.2127659574468</v>
      </c>
      <c r="N34" s="38">
        <f t="shared" si="10"/>
        <v>-95.50561797752809</v>
      </c>
      <c r="O34" s="34">
        <f t="shared" si="10"/>
        <v>-58.2216808769793</v>
      </c>
    </row>
    <row r="35" spans="2:15" ht="15" thickTop="1">
      <c r="B35" s="9"/>
      <c r="C35" s="22">
        <v>0</v>
      </c>
      <c r="D35" s="24">
        <v>0</v>
      </c>
      <c r="E35" s="24">
        <v>1</v>
      </c>
      <c r="F35" s="24">
        <v>2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2</v>
      </c>
      <c r="M35" s="24">
        <v>2</v>
      </c>
      <c r="N35" s="25">
        <v>2</v>
      </c>
      <c r="O35" s="26">
        <v>14</v>
      </c>
    </row>
    <row r="36" spans="2:16" ht="14.25">
      <c r="B36" s="10" t="s">
        <v>33</v>
      </c>
      <c r="C36" s="28">
        <v>4</v>
      </c>
      <c r="D36" s="45">
        <v>3</v>
      </c>
      <c r="E36" s="45">
        <v>0</v>
      </c>
      <c r="F36" s="45">
        <v>0</v>
      </c>
      <c r="G36" s="29">
        <v>1</v>
      </c>
      <c r="H36" s="45">
        <v>7</v>
      </c>
      <c r="I36" s="45">
        <v>0</v>
      </c>
      <c r="J36" s="45">
        <v>0</v>
      </c>
      <c r="K36" s="45">
        <v>12</v>
      </c>
      <c r="L36" s="29">
        <v>1</v>
      </c>
      <c r="M36" s="30">
        <v>2</v>
      </c>
      <c r="N36" s="31">
        <v>0</v>
      </c>
      <c r="O36" s="28">
        <f>SUM(C36:N36)</f>
        <v>30</v>
      </c>
      <c r="P36" s="44"/>
    </row>
    <row r="37" spans="2:15" ht="15" thickBot="1">
      <c r="B37" s="11"/>
      <c r="C37" s="41">
        <f>(C35-C36)/C36*100</f>
        <v>-100</v>
      </c>
      <c r="D37" s="33">
        <f aca="true" t="shared" si="11" ref="D37:O37">(D35-D36)/D36*100</f>
        <v>-100</v>
      </c>
      <c r="E37" s="33" t="e">
        <f t="shared" si="11"/>
        <v>#DIV/0!</v>
      </c>
      <c r="F37" s="33" t="e">
        <f t="shared" si="11"/>
        <v>#DIV/0!</v>
      </c>
      <c r="G37" s="33">
        <f t="shared" si="11"/>
        <v>0</v>
      </c>
      <c r="H37" s="33">
        <f t="shared" si="11"/>
        <v>-85.71428571428571</v>
      </c>
      <c r="I37" s="33" t="e">
        <f t="shared" si="11"/>
        <v>#DIV/0!</v>
      </c>
      <c r="J37" s="33" t="e">
        <f t="shared" si="11"/>
        <v>#DIV/0!</v>
      </c>
      <c r="K37" s="33">
        <f t="shared" si="11"/>
        <v>-91.66666666666666</v>
      </c>
      <c r="L37" s="33">
        <f t="shared" si="11"/>
        <v>100</v>
      </c>
      <c r="M37" s="33">
        <f t="shared" si="11"/>
        <v>0</v>
      </c>
      <c r="N37" s="38" t="e">
        <f t="shared" si="11"/>
        <v>#DIV/0!</v>
      </c>
      <c r="O37" s="34">
        <f t="shared" si="11"/>
        <v>-53.333333333333336</v>
      </c>
    </row>
    <row r="38" spans="2:15" ht="15" thickTop="1">
      <c r="B38" s="6"/>
      <c r="C38" s="22">
        <v>48</v>
      </c>
      <c r="D38" s="23">
        <v>6</v>
      </c>
      <c r="E38" s="24">
        <v>108</v>
      </c>
      <c r="F38" s="24">
        <v>95</v>
      </c>
      <c r="G38" s="25">
        <v>8</v>
      </c>
      <c r="H38" s="24">
        <v>18</v>
      </c>
      <c r="I38" s="24">
        <v>62</v>
      </c>
      <c r="J38" s="24">
        <v>9</v>
      </c>
      <c r="K38" s="24">
        <v>27</v>
      </c>
      <c r="L38" s="24">
        <v>90</v>
      </c>
      <c r="M38" s="24">
        <v>14</v>
      </c>
      <c r="N38" s="25">
        <v>73</v>
      </c>
      <c r="O38" s="26">
        <v>558</v>
      </c>
    </row>
    <row r="39" spans="2:16" ht="14.25">
      <c r="B39" s="7" t="s">
        <v>34</v>
      </c>
      <c r="C39" s="28">
        <f>C33+C36</f>
        <v>45</v>
      </c>
      <c r="D39" s="29">
        <f>D33+D36</f>
        <v>68</v>
      </c>
      <c r="E39" s="30">
        <f>E33+E36</f>
        <v>17</v>
      </c>
      <c r="F39" s="45">
        <f>F33+F36</f>
        <v>0</v>
      </c>
      <c r="G39" s="45">
        <f>G33+G36</f>
        <v>19</v>
      </c>
      <c r="H39" s="45">
        <f>H33+H36</f>
        <v>123</v>
      </c>
      <c r="I39" s="45">
        <f>I33+I36</f>
        <v>107</v>
      </c>
      <c r="J39" s="45">
        <f>J33+J36</f>
        <v>131</v>
      </c>
      <c r="K39" s="45">
        <f>K33+K36</f>
        <v>138</v>
      </c>
      <c r="L39" s="45">
        <f>L33+L36</f>
        <v>18</v>
      </c>
      <c r="M39" s="29">
        <f>M33+M36</f>
        <v>96</v>
      </c>
      <c r="N39" s="23">
        <f>N33+N36</f>
        <v>89</v>
      </c>
      <c r="O39" s="28">
        <f>O33+O36</f>
        <v>851</v>
      </c>
      <c r="P39" s="44"/>
    </row>
    <row r="40" spans="2:16" ht="15" thickBot="1">
      <c r="B40" s="12"/>
      <c r="C40" s="42">
        <f>(C38-C39)/C39*100</f>
        <v>6.666666666666667</v>
      </c>
      <c r="D40" s="35">
        <f aca="true" t="shared" si="12" ref="D40:O40">(D38-D39)/D39*100</f>
        <v>-91.17647058823529</v>
      </c>
      <c r="E40" s="35">
        <f t="shared" si="12"/>
        <v>535.2941176470588</v>
      </c>
      <c r="F40" s="35" t="e">
        <f t="shared" si="12"/>
        <v>#DIV/0!</v>
      </c>
      <c r="G40" s="35">
        <f t="shared" si="12"/>
        <v>-57.89473684210527</v>
      </c>
      <c r="H40" s="35">
        <f t="shared" si="12"/>
        <v>-85.36585365853658</v>
      </c>
      <c r="I40" s="35">
        <f t="shared" si="12"/>
        <v>-42.05607476635514</v>
      </c>
      <c r="J40" s="35">
        <f t="shared" si="12"/>
        <v>-93.12977099236642</v>
      </c>
      <c r="K40" s="35">
        <f t="shared" si="12"/>
        <v>-80.43478260869566</v>
      </c>
      <c r="L40" s="35">
        <f t="shared" si="12"/>
        <v>400</v>
      </c>
      <c r="M40" s="35">
        <f t="shared" si="12"/>
        <v>-85.41666666666666</v>
      </c>
      <c r="N40" s="40">
        <f t="shared" si="12"/>
        <v>-17.97752808988764</v>
      </c>
      <c r="O40" s="36">
        <f t="shared" si="12"/>
        <v>-34.430082256169214</v>
      </c>
      <c r="P40" s="44"/>
    </row>
    <row r="41" spans="2:15" ht="18" customHeight="1">
      <c r="B41" s="1"/>
      <c r="C41" s="1"/>
      <c r="D41" s="1"/>
      <c r="E41" s="1"/>
      <c r="F41" s="1"/>
      <c r="G41" s="1"/>
      <c r="H41" s="1"/>
      <c r="I41" s="1"/>
      <c r="J41" s="1" t="s">
        <v>37</v>
      </c>
      <c r="K41" s="1"/>
      <c r="L41" s="1"/>
      <c r="M41" s="1"/>
      <c r="N41" s="1"/>
      <c r="O41" s="1"/>
    </row>
  </sheetData>
  <sheetProtection/>
  <mergeCells count="1">
    <mergeCell ref="B2:O2"/>
  </mergeCells>
  <printOptions/>
  <pageMargins left="1.968503937007874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大下直行</cp:lastModifiedBy>
  <cp:lastPrinted>2008-05-02T06:33:27Z</cp:lastPrinted>
  <dcterms:created xsi:type="dcterms:W3CDTF">2000-12-25T02:34:54Z</dcterms:created>
  <dcterms:modified xsi:type="dcterms:W3CDTF">2014-01-24T09:06:49Z</dcterms:modified>
  <cp:category/>
  <cp:version/>
  <cp:contentType/>
  <cp:contentStatus/>
</cp:coreProperties>
</file>