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観光振興課\02観光企画G\02観光動態調査\平成28年\調査報告書\報道発表資料\確定値\04H29.8変更後データ（出雲市変更）\03.調査結果(データ編)\"/>
    </mc:Choice>
  </mc:AlternateContent>
  <bookViews>
    <workbookView xWindow="0" yWindow="0" windowWidth="28800" windowHeight="12450"/>
  </bookViews>
  <sheets>
    <sheet name="(1)ア_H28市町村別 " sheetId="7" r:id="rId1"/>
    <sheet name="(1)イ_月別" sheetId="14" r:id="rId2"/>
    <sheet name="（1）ウ_観光地点別（増減）" sheetId="4" r:id="rId3"/>
    <sheet name="（1）エ_観光地点別(月別)" sheetId="1" r:id="rId4"/>
    <sheet name="（1）オ_行動目的別" sheetId="8" r:id="rId5"/>
  </sheets>
  <definedNames>
    <definedName name="_xlnm._FilterDatabase" localSheetId="2" hidden="1">'（1）ウ_観光地点別（増減）'!$A$2:$AE$493</definedName>
    <definedName name="_xlnm._FilterDatabase" localSheetId="3" hidden="1">'（1）エ_観光地点別(月別)'!$A$4:$AM$446</definedName>
    <definedName name="_xlnm.Print_Area" localSheetId="0">'(1)ア_H28市町村別 '!$A$1:$F$29</definedName>
    <definedName name="_xlnm.Print_Area" localSheetId="1">'(1)イ_月別'!$A$2:$Q$26</definedName>
    <definedName name="_xlnm.Print_Area" localSheetId="2">'（1）ウ_観光地点別（増減）'!$A$1:$I$446</definedName>
    <definedName name="_xlnm.Print_Area" localSheetId="3">'（1）エ_観光地点別(月別)'!$A$1:$Q$446</definedName>
    <definedName name="_xlnm.Print_Area" localSheetId="4">'（1）オ_行動目的別'!$A$1:$I$47</definedName>
    <definedName name="_xlnm.Print_Titles" localSheetId="2">'（1）ウ_観光地点別（増減）'!$1:$4</definedName>
    <definedName name="_xlnm.Print_Titles" localSheetId="3">'（1）エ_観光地点別(月別)'!$1:$4</definedName>
    <definedName name="_xlnm.Print_Titles" localSheetId="4">'（1）オ_行動目的別'!$35:$36</definedName>
  </definedNames>
  <calcPr calcId="162913"/>
</workbook>
</file>

<file path=xl/calcChain.xml><?xml version="1.0" encoding="utf-8"?>
<calcChain xmlns="http://schemas.openxmlformats.org/spreadsheetml/2006/main">
  <c r="F446" i="4" l="1"/>
  <c r="P11" i="14"/>
  <c r="H181" i="4" l="1"/>
  <c r="H183" i="4"/>
  <c r="H182" i="4"/>
  <c r="H180" i="4"/>
  <c r="H167" i="4"/>
  <c r="O25" i="14" l="1"/>
  <c r="E25" i="14"/>
  <c r="F25" i="14"/>
  <c r="G25" i="14"/>
  <c r="H25" i="14"/>
  <c r="I25" i="14"/>
  <c r="J25" i="14"/>
  <c r="K25" i="14"/>
  <c r="L25" i="14"/>
  <c r="M25" i="14"/>
  <c r="N25" i="14"/>
  <c r="P6" i="14"/>
  <c r="P25" i="14" s="1"/>
  <c r="D25" i="14"/>
  <c r="G34" i="8" l="1"/>
  <c r="G47" i="8" l="1"/>
  <c r="H47" i="8"/>
  <c r="I46" i="8"/>
  <c r="I45" i="8"/>
  <c r="I44" i="8"/>
  <c r="I43" i="8"/>
  <c r="I42" i="8"/>
  <c r="I41" i="8"/>
  <c r="I39" i="8"/>
  <c r="H38" i="8"/>
  <c r="G38" i="8"/>
  <c r="I37" i="8"/>
  <c r="I36" i="8"/>
  <c r="I35" i="8"/>
  <c r="H34" i="8"/>
  <c r="I33" i="8"/>
  <c r="I32" i="8"/>
  <c r="I31" i="8"/>
  <c r="I30" i="8"/>
  <c r="I29" i="8"/>
  <c r="I28" i="8"/>
  <c r="I27" i="8"/>
  <c r="I26" i="8"/>
  <c r="H25" i="8"/>
  <c r="G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H11" i="8"/>
  <c r="G11" i="8"/>
  <c r="I10" i="8"/>
  <c r="I9" i="8"/>
  <c r="I8" i="8"/>
  <c r="I7" i="8"/>
  <c r="I6" i="8"/>
  <c r="I5" i="8"/>
  <c r="I4" i="8"/>
  <c r="I38" i="8" l="1"/>
  <c r="I11" i="8"/>
  <c r="I47" i="8"/>
  <c r="I34" i="8"/>
  <c r="I25" i="8"/>
  <c r="H40" i="8"/>
  <c r="G40" i="8"/>
  <c r="I40" i="8" l="1"/>
  <c r="E28" i="7" l="1"/>
  <c r="D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28" i="7" l="1"/>
  <c r="H404" i="4" l="1"/>
  <c r="H298" i="4"/>
  <c r="E405" i="1"/>
  <c r="F405" i="1"/>
  <c r="G405" i="1"/>
  <c r="H405" i="1"/>
  <c r="I405" i="1"/>
  <c r="J405" i="1"/>
  <c r="K405" i="1"/>
  <c r="L405" i="1"/>
  <c r="M405" i="1"/>
  <c r="N405" i="1"/>
  <c r="D405" i="1"/>
  <c r="D293" i="1"/>
  <c r="N250" i="1"/>
  <c r="M250" i="1"/>
  <c r="L250" i="1"/>
  <c r="K250" i="1"/>
  <c r="J250" i="1"/>
  <c r="I250" i="1"/>
  <c r="H250" i="1"/>
  <c r="G250" i="1"/>
  <c r="F250" i="1"/>
  <c r="E250" i="1"/>
  <c r="D250" i="1"/>
  <c r="O405" i="1"/>
  <c r="O250" i="1"/>
  <c r="H301" i="4" l="1"/>
  <c r="H248" i="4"/>
  <c r="H249" i="4"/>
  <c r="H199" i="4"/>
  <c r="H93" i="4"/>
  <c r="H92" i="4"/>
  <c r="H209" i="4"/>
  <c r="P404" i="1"/>
  <c r="H165" i="4" l="1"/>
  <c r="P164" i="1"/>
  <c r="P79" i="1" l="1"/>
  <c r="P166" i="1" l="1"/>
  <c r="P185" i="1" l="1"/>
  <c r="P186" i="1"/>
  <c r="P187" i="1"/>
  <c r="P184" i="1"/>
  <c r="E188" i="1"/>
  <c r="F188" i="1"/>
  <c r="G188" i="1"/>
  <c r="H188" i="1"/>
  <c r="I188" i="1"/>
  <c r="J188" i="1"/>
  <c r="K188" i="1"/>
  <c r="L188" i="1"/>
  <c r="M188" i="1"/>
  <c r="N188" i="1"/>
  <c r="O188" i="1"/>
  <c r="D188" i="1"/>
  <c r="P168" i="1"/>
  <c r="E169" i="1"/>
  <c r="F169" i="1"/>
  <c r="G169" i="1"/>
  <c r="H169" i="1"/>
  <c r="I169" i="1"/>
  <c r="J169" i="1"/>
  <c r="K169" i="1"/>
  <c r="L169" i="1"/>
  <c r="M169" i="1"/>
  <c r="N169" i="1"/>
  <c r="O169" i="1"/>
  <c r="D169" i="1"/>
  <c r="L151" i="1"/>
  <c r="E151" i="1"/>
  <c r="F151" i="1"/>
  <c r="G151" i="1"/>
  <c r="H151" i="1"/>
  <c r="I151" i="1"/>
  <c r="J151" i="1"/>
  <c r="K151" i="1"/>
  <c r="M151" i="1"/>
  <c r="N151" i="1"/>
  <c r="O151" i="1"/>
  <c r="D151" i="1"/>
  <c r="P150" i="1"/>
  <c r="P112" i="1"/>
  <c r="P94" i="1"/>
  <c r="E54" i="1"/>
  <c r="F54" i="1"/>
  <c r="G54" i="1"/>
  <c r="H54" i="1"/>
  <c r="I54" i="1"/>
  <c r="J54" i="1"/>
  <c r="K54" i="1"/>
  <c r="L54" i="1"/>
  <c r="M54" i="1"/>
  <c r="N54" i="1"/>
  <c r="O54" i="1"/>
  <c r="D54" i="1"/>
  <c r="E77" i="1"/>
  <c r="F77" i="1"/>
  <c r="G77" i="1"/>
  <c r="H77" i="1"/>
  <c r="I77" i="1"/>
  <c r="J77" i="1"/>
  <c r="K77" i="1"/>
  <c r="L77" i="1"/>
  <c r="M77" i="1"/>
  <c r="N77" i="1"/>
  <c r="O77" i="1"/>
  <c r="D77" i="1"/>
  <c r="I96" i="1" l="1"/>
  <c r="I293" i="1"/>
  <c r="F293" i="1"/>
  <c r="G293" i="1"/>
  <c r="H293" i="1"/>
  <c r="J293" i="1"/>
  <c r="K293" i="1"/>
  <c r="L293" i="1"/>
  <c r="M293" i="1"/>
  <c r="N293" i="1"/>
  <c r="O293" i="1"/>
  <c r="E293" i="1"/>
  <c r="P133" i="1"/>
  <c r="P134" i="1"/>
  <c r="O445" i="1" l="1"/>
  <c r="N445" i="1"/>
  <c r="M445" i="1"/>
  <c r="L445" i="1"/>
  <c r="K445" i="1"/>
  <c r="J445" i="1"/>
  <c r="I445" i="1"/>
  <c r="H445" i="1"/>
  <c r="G445" i="1"/>
  <c r="F445" i="1"/>
  <c r="E445" i="1"/>
  <c r="D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P430" i="1"/>
  <c r="P431" i="1" s="1"/>
  <c r="O429" i="1"/>
  <c r="N429" i="1"/>
  <c r="M429" i="1"/>
  <c r="L429" i="1"/>
  <c r="K429" i="1"/>
  <c r="J429" i="1"/>
  <c r="I429" i="1"/>
  <c r="H429" i="1"/>
  <c r="G429" i="1"/>
  <c r="F429" i="1"/>
  <c r="E429" i="1"/>
  <c r="D429" i="1"/>
  <c r="P428" i="1"/>
  <c r="P427" i="1"/>
  <c r="P426" i="1"/>
  <c r="P425" i="1"/>
  <c r="P424" i="1"/>
  <c r="P423" i="1"/>
  <c r="P422" i="1"/>
  <c r="P421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P419" i="1"/>
  <c r="P418" i="1"/>
  <c r="P417" i="1"/>
  <c r="P453" i="1" s="1"/>
  <c r="P416" i="1"/>
  <c r="P415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P413" i="1"/>
  <c r="P412" i="1"/>
  <c r="P411" i="1"/>
  <c r="P410" i="1"/>
  <c r="P409" i="1"/>
  <c r="P408" i="1"/>
  <c r="P407" i="1"/>
  <c r="P406" i="1"/>
  <c r="P403" i="1"/>
  <c r="P402" i="1"/>
  <c r="P401" i="1"/>
  <c r="P400" i="1"/>
  <c r="P399" i="1"/>
  <c r="P397" i="1"/>
  <c r="P396" i="1"/>
  <c r="P395" i="1"/>
  <c r="P394" i="1"/>
  <c r="P393" i="1"/>
  <c r="P392" i="1"/>
  <c r="P391" i="1"/>
  <c r="P390" i="1"/>
  <c r="P389" i="1"/>
  <c r="P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490" i="1" s="1"/>
  <c r="P369" i="1"/>
  <c r="P368" i="1"/>
  <c r="P367" i="1"/>
  <c r="P366" i="1"/>
  <c r="P365" i="1"/>
  <c r="P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465" i="1" s="1"/>
  <c r="P308" i="1"/>
  <c r="P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P305" i="1"/>
  <c r="P304" i="1"/>
  <c r="P303" i="1"/>
  <c r="P302" i="1"/>
  <c r="P301" i="1"/>
  <c r="P300" i="1"/>
  <c r="P299" i="1"/>
  <c r="P298" i="1"/>
  <c r="P297" i="1"/>
  <c r="P296" i="1"/>
  <c r="P295" i="1"/>
  <c r="P449" i="1" s="1"/>
  <c r="P294" i="1"/>
  <c r="P292" i="1"/>
  <c r="P291" i="1"/>
  <c r="P290" i="1"/>
  <c r="P289" i="1"/>
  <c r="P288" i="1"/>
  <c r="P287" i="1"/>
  <c r="P286" i="1"/>
  <c r="P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P283" i="1"/>
  <c r="P282" i="1"/>
  <c r="P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468" i="1" s="1"/>
  <c r="P254" i="1"/>
  <c r="P253" i="1"/>
  <c r="P252" i="1"/>
  <c r="P251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7" i="1"/>
  <c r="P165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P115" i="1"/>
  <c r="P114" i="1"/>
  <c r="P113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O96" i="1"/>
  <c r="K96" i="1"/>
  <c r="G96" i="1"/>
  <c r="P95" i="1"/>
  <c r="P93" i="1"/>
  <c r="P92" i="1"/>
  <c r="P91" i="1"/>
  <c r="P90" i="1"/>
  <c r="P89" i="1"/>
  <c r="P88" i="1"/>
  <c r="P488" i="1" s="1"/>
  <c r="P87" i="1"/>
  <c r="P86" i="1"/>
  <c r="P85" i="1"/>
  <c r="P84" i="1"/>
  <c r="P83" i="1"/>
  <c r="P489" i="1" s="1"/>
  <c r="P82" i="1"/>
  <c r="P81" i="1"/>
  <c r="P80" i="1"/>
  <c r="P78" i="1"/>
  <c r="N96" i="1"/>
  <c r="J96" i="1"/>
  <c r="F96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M96" i="1"/>
  <c r="L96" i="1"/>
  <c r="H96" i="1"/>
  <c r="E96" i="1"/>
  <c r="D96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60" i="1" l="1"/>
  <c r="P456" i="1"/>
  <c r="P467" i="1"/>
  <c r="H446" i="1"/>
  <c r="P188" i="1"/>
  <c r="P405" i="1"/>
  <c r="P457" i="1"/>
  <c r="P461" i="1"/>
  <c r="P470" i="1"/>
  <c r="P484" i="1"/>
  <c r="P451" i="1"/>
  <c r="P464" i="1"/>
  <c r="L446" i="1"/>
  <c r="P414" i="1"/>
  <c r="F446" i="1"/>
  <c r="P466" i="1"/>
  <c r="D446" i="1"/>
  <c r="J446" i="1"/>
  <c r="N446" i="1"/>
  <c r="P151" i="1"/>
  <c r="P450" i="1"/>
  <c r="P169" i="1"/>
  <c r="P280" i="1"/>
  <c r="P462" i="1"/>
  <c r="P491" i="1"/>
  <c r="K446" i="1"/>
  <c r="E446" i="1"/>
  <c r="I446" i="1"/>
  <c r="M446" i="1"/>
  <c r="P445" i="1"/>
  <c r="P429" i="1"/>
  <c r="P420" i="1"/>
  <c r="P387" i="1"/>
  <c r="P363" i="1"/>
  <c r="P348" i="1"/>
  <c r="P306" i="1"/>
  <c r="P293" i="1"/>
  <c r="P284" i="1"/>
  <c r="P487" i="1"/>
  <c r="P211" i="1"/>
  <c r="P250" i="1" s="1"/>
  <c r="P116" i="1"/>
  <c r="G446" i="1"/>
  <c r="O446" i="1"/>
  <c r="P448" i="1"/>
  <c r="P454" i="1"/>
  <c r="P459" i="1"/>
  <c r="P486" i="1"/>
  <c r="P458" i="1"/>
  <c r="P452" i="1"/>
  <c r="P463" i="1"/>
  <c r="P54" i="1"/>
  <c r="P492" i="1" l="1"/>
  <c r="P485" i="1"/>
  <c r="P471" i="1"/>
  <c r="P483" i="1"/>
  <c r="P455" i="1"/>
  <c r="P96" i="1"/>
  <c r="P446" i="1" s="1"/>
  <c r="P479" i="1"/>
  <c r="P469" i="1"/>
  <c r="P494" i="1" l="1"/>
  <c r="Q494" i="1" s="1"/>
  <c r="H445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0" i="4"/>
  <c r="H299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7" i="4"/>
  <c r="H246" i="4"/>
  <c r="H245" i="4"/>
  <c r="H244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8" i="4"/>
  <c r="H207" i="4"/>
  <c r="H206" i="4"/>
  <c r="H205" i="4"/>
  <c r="H204" i="4"/>
  <c r="H203" i="4"/>
  <c r="H202" i="4"/>
  <c r="H201" i="4"/>
  <c r="H200" i="4"/>
  <c r="H198" i="4"/>
  <c r="H197" i="4"/>
  <c r="H196" i="4"/>
  <c r="H195" i="4"/>
  <c r="H194" i="4"/>
  <c r="H193" i="4"/>
  <c r="H192" i="4"/>
  <c r="H191" i="4"/>
  <c r="H190" i="4"/>
  <c r="H189" i="4"/>
  <c r="H188" i="4"/>
  <c r="H179" i="4"/>
  <c r="H178" i="4"/>
  <c r="H177" i="4"/>
  <c r="H176" i="4"/>
  <c r="H175" i="4"/>
  <c r="H174" i="4"/>
  <c r="H173" i="4"/>
  <c r="H172" i="4"/>
  <c r="H171" i="4"/>
  <c r="H170" i="4"/>
  <c r="H169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5" i="4"/>
  <c r="H91" i="4"/>
  <c r="H90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280" i="4" l="1"/>
  <c r="H387" i="4"/>
  <c r="H151" i="4" l="1"/>
  <c r="H96" i="4"/>
  <c r="H446" i="4" l="1"/>
</calcChain>
</file>

<file path=xl/sharedStrings.xml><?xml version="1.0" encoding="utf-8"?>
<sst xmlns="http://schemas.openxmlformats.org/spreadsheetml/2006/main" count="2750" uniqueCount="968">
  <si>
    <t>市町村</t>
    <rPh sb="0" eb="3">
      <t>シチョウソン</t>
    </rPh>
    <phoneticPr fontId="22"/>
  </si>
  <si>
    <t>観光地・施設名</t>
    <rPh sb="0" eb="3">
      <t>カンコウチ</t>
    </rPh>
    <rPh sb="4" eb="6">
      <t>シセツ</t>
    </rPh>
    <rPh sb="6" eb="7">
      <t>メイ</t>
    </rPh>
    <phoneticPr fontId="22"/>
  </si>
  <si>
    <t>月別内訳</t>
    <rPh sb="0" eb="2">
      <t>ツキベツ</t>
    </rPh>
    <rPh sb="2" eb="4">
      <t>ウチワケ</t>
    </rPh>
    <phoneticPr fontId="22"/>
  </si>
  <si>
    <t>合計</t>
    <rPh sb="0" eb="2">
      <t>ゴウケイ</t>
    </rPh>
    <phoneticPr fontId="22"/>
  </si>
  <si>
    <t>分類コード</t>
    <rPh sb="0" eb="2">
      <t>ブンルイ</t>
    </rPh>
    <phoneticPr fontId="22"/>
  </si>
  <si>
    <t>（観光地内訳）</t>
    <rPh sb="1" eb="4">
      <t>カンコウチ</t>
    </rPh>
    <rPh sb="4" eb="6">
      <t>ウチワケ</t>
    </rPh>
    <phoneticPr fontId="22"/>
  </si>
  <si>
    <t>1月</t>
    <rPh sb="1" eb="2">
      <t>ガツ</t>
    </rPh>
    <phoneticPr fontId="2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</si>
  <si>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</si>
  <si>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</si>
  <si>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</si>
  <si>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</si>
  <si>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</si>
  <si>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</si>
  <si>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</si>
  <si>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</si>
  <si>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</si>
  <si>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</si>
  <si>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</si>
  <si>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(2)</t>
  </si>
  <si>
    <t>(3)</t>
  </si>
  <si>
    <t>(4)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</si>
  <si>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</si>
  <si>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</si>
  <si>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</si>
  <si>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</si>
  <si>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</si>
  <si>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</si>
  <si>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</si>
  <si>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</si>
  <si>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</si>
  <si>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(単位：人地点)</t>
    <rPh sb="1" eb="3">
      <t>タンイ</t>
    </rPh>
    <rPh sb="4" eb="5">
      <t>ニン</t>
    </rPh>
    <rPh sb="5" eb="7">
      <t>チテン</t>
    </rPh>
    <phoneticPr fontId="22"/>
  </si>
  <si>
    <t>対前年増減</t>
    <rPh sb="0" eb="1">
      <t>タイ</t>
    </rPh>
    <rPh sb="1" eb="3">
      <t>ゼンネン</t>
    </rPh>
    <rPh sb="3" eb="5">
      <t>ゾウゲン</t>
    </rPh>
    <phoneticPr fontId="22"/>
  </si>
  <si>
    <t>新規</t>
    <rPh sb="0" eb="2">
      <t>シンキ</t>
    </rPh>
    <phoneticPr fontId="22"/>
  </si>
  <si>
    <t>Ｈ27
入込客延べ数</t>
    <rPh sb="4" eb="6">
      <t>イリコミ</t>
    </rPh>
    <rPh sb="6" eb="7">
      <t>キャク</t>
    </rPh>
    <rPh sb="7" eb="8">
      <t>ノ</t>
    </rPh>
    <rPh sb="9" eb="10">
      <t>スウ</t>
    </rPh>
    <phoneticPr fontId="22"/>
  </si>
  <si>
    <t>(5)</t>
    <phoneticPr fontId="22"/>
  </si>
  <si>
    <t>1-06-99</t>
    <phoneticPr fontId="22"/>
  </si>
  <si>
    <t>1-04-99</t>
    <phoneticPr fontId="22"/>
  </si>
  <si>
    <t>1-02-11</t>
    <phoneticPr fontId="22"/>
  </si>
  <si>
    <t>1-03-01</t>
    <phoneticPr fontId="22"/>
  </si>
  <si>
    <t>1-04-03</t>
    <phoneticPr fontId="22"/>
  </si>
  <si>
    <t>1-04-07</t>
    <phoneticPr fontId="22"/>
  </si>
  <si>
    <t>2-01-99</t>
    <phoneticPr fontId="22"/>
  </si>
  <si>
    <t>(1)</t>
    <phoneticPr fontId="22"/>
  </si>
  <si>
    <t>(5)</t>
  </si>
  <si>
    <t>　　　　　　b　（その他)</t>
    <rPh sb="11" eb="12">
      <t>タ</t>
    </rPh>
    <phoneticPr fontId="22"/>
  </si>
  <si>
    <t>1-05-03</t>
    <phoneticPr fontId="22"/>
  </si>
  <si>
    <t>飯南町</t>
    <rPh sb="0" eb="2">
      <t>イイナン</t>
    </rPh>
    <rPh sb="2" eb="3">
      <t>チョウ</t>
    </rPh>
    <phoneticPr fontId="22"/>
  </si>
  <si>
    <t>東三瓶フラワーバレー</t>
    <rPh sb="0" eb="1">
      <t>ヒガシ</t>
    </rPh>
    <rPh sb="1" eb="3">
      <t>サンベ</t>
    </rPh>
    <phoneticPr fontId="22"/>
  </si>
  <si>
    <t>琴引フォレストパークスキー場</t>
    <rPh sb="13" eb="14">
      <t>ジョウ</t>
    </rPh>
    <phoneticPr fontId="22"/>
  </si>
  <si>
    <t>1-04-02</t>
    <phoneticPr fontId="22"/>
  </si>
  <si>
    <t>琴引ビレッジキャンプ場</t>
    <rPh sb="10" eb="11">
      <t>ジョウ</t>
    </rPh>
    <phoneticPr fontId="22"/>
  </si>
  <si>
    <t>琴引ビレッジ山荘</t>
    <rPh sb="6" eb="8">
      <t>サンソウ</t>
    </rPh>
    <phoneticPr fontId="22"/>
  </si>
  <si>
    <t>道の駅頓原</t>
    <rPh sb="0" eb="1">
      <t>ミチ</t>
    </rPh>
    <rPh sb="2" eb="3">
      <t>エキ</t>
    </rPh>
    <rPh sb="3" eb="5">
      <t>トンバラ</t>
    </rPh>
    <phoneticPr fontId="22"/>
  </si>
  <si>
    <t>(6)</t>
    <phoneticPr fontId="22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</si>
  <si>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22"/>
  </si>
  <si>
    <t>1-02-09</t>
    <phoneticPr fontId="22"/>
  </si>
  <si>
    <t>飯南町ふるさとの森</t>
  </si>
  <si>
    <t>　　　　　　a　（飯南町ふるさとの森キャンプ場）</t>
    <rPh sb="9" eb="11">
      <t>イイナン</t>
    </rPh>
    <rPh sb="11" eb="12">
      <t>チョウ</t>
    </rPh>
    <rPh sb="17" eb="18">
      <t>モリ</t>
    </rPh>
    <rPh sb="22" eb="23">
      <t>ジョウ</t>
    </rPh>
    <phoneticPr fontId="22"/>
  </si>
  <si>
    <t>道の駅赤来高原</t>
  </si>
  <si>
    <t>加田の湯</t>
    <rPh sb="0" eb="1">
      <t>クワ</t>
    </rPh>
    <rPh sb="1" eb="2">
      <t>タ</t>
    </rPh>
    <rPh sb="3" eb="4">
      <t>ユ</t>
    </rPh>
    <phoneticPr fontId="22"/>
  </si>
  <si>
    <t>うぐいす茶屋</t>
    <phoneticPr fontId="22"/>
  </si>
  <si>
    <t>青空市ぶなの里</t>
    <rPh sb="0" eb="2">
      <t>アオゾラ</t>
    </rPh>
    <rPh sb="2" eb="3">
      <t>イチ</t>
    </rPh>
    <rPh sb="6" eb="7">
      <t>サト</t>
    </rPh>
    <phoneticPr fontId="22"/>
  </si>
  <si>
    <t>1-05-99</t>
    <phoneticPr fontId="22"/>
  </si>
  <si>
    <t>大しめなわ創作館</t>
    <phoneticPr fontId="22"/>
  </si>
  <si>
    <t>飯南町  計</t>
    <rPh sb="0" eb="2">
      <t>イイナン</t>
    </rPh>
    <rPh sb="2" eb="3">
      <t>チョウ</t>
    </rPh>
    <rPh sb="5" eb="6">
      <t>ケイ</t>
    </rPh>
    <phoneticPr fontId="22"/>
  </si>
  <si>
    <t>飯南町</t>
    <rPh sb="0" eb="1">
      <t>イイ</t>
    </rPh>
    <rPh sb="1" eb="2">
      <t>ナン</t>
    </rPh>
    <rPh sb="2" eb="3">
      <t>チョウ</t>
    </rPh>
    <phoneticPr fontId="22"/>
  </si>
  <si>
    <t>松江市</t>
    <rPh sb="0" eb="3">
      <t>マツエシ</t>
    </rPh>
    <phoneticPr fontId="22"/>
  </si>
  <si>
    <t>(1)</t>
  </si>
  <si>
    <t>宍道湖遊覧船</t>
  </si>
  <si>
    <t>1-01-03</t>
    <phoneticPr fontId="22"/>
  </si>
  <si>
    <t>松江城</t>
  </si>
  <si>
    <t>1-02-02</t>
  </si>
  <si>
    <t>松江城山公園</t>
  </si>
  <si>
    <t>松江歴史館</t>
    <rPh sb="0" eb="2">
      <t>マツエ</t>
    </rPh>
    <rPh sb="2" eb="4">
      <t>レキシ</t>
    </rPh>
    <rPh sb="4" eb="5">
      <t>ヤカタ</t>
    </rPh>
    <phoneticPr fontId="22"/>
  </si>
  <si>
    <t>1-02-06</t>
    <phoneticPr fontId="22"/>
  </si>
  <si>
    <t>(5)</t>
    <phoneticPr fontId="22"/>
  </si>
  <si>
    <t>小泉八雲記念館</t>
  </si>
  <si>
    <t>1-02-06</t>
  </si>
  <si>
    <t>武家屋敷</t>
  </si>
  <si>
    <t>八雲立つ風土記の丘</t>
  </si>
  <si>
    <t>ガイダンス山代の郷</t>
  </si>
  <si>
    <t>かんべの里</t>
  </si>
  <si>
    <t>松江しんじ湖温泉</t>
  </si>
  <si>
    <t>1-03-01</t>
  </si>
  <si>
    <t>ぐるっと松江レイクライン</t>
    <phoneticPr fontId="22"/>
  </si>
  <si>
    <t>1-06-99</t>
    <phoneticPr fontId="22"/>
  </si>
  <si>
    <t>ぐるっと松江堀川めぐり</t>
  </si>
  <si>
    <t>1-01-04</t>
  </si>
  <si>
    <t>松江・堀川地ビール館</t>
  </si>
  <si>
    <t>1-05-03</t>
  </si>
  <si>
    <t>秋鹿なぎさ公園</t>
  </si>
  <si>
    <t>1-04-07</t>
  </si>
  <si>
    <t>(15)</t>
  </si>
  <si>
    <t>島根県立美術館</t>
  </si>
  <si>
    <t>1-02-07</t>
  </si>
  <si>
    <t>(16)</t>
  </si>
  <si>
    <t>カラコロ工房</t>
  </si>
  <si>
    <t>1-05-01</t>
    <phoneticPr fontId="22"/>
  </si>
  <si>
    <t>(17)</t>
  </si>
  <si>
    <t>松江イングリッシュガーデン</t>
  </si>
  <si>
    <t>1-02-04</t>
  </si>
  <si>
    <t>(18)</t>
  </si>
  <si>
    <t>松江フォーゲルパーク</t>
  </si>
  <si>
    <t>1-02-09</t>
  </si>
  <si>
    <t>(19)</t>
  </si>
  <si>
    <t>明々庵</t>
    <rPh sb="0" eb="2">
      <t>メイメイ</t>
    </rPh>
    <rPh sb="2" eb="3">
      <t>アン</t>
    </rPh>
    <phoneticPr fontId="22"/>
  </si>
  <si>
    <t>1-02-03</t>
    <phoneticPr fontId="22"/>
  </si>
  <si>
    <t>(20)</t>
  </si>
  <si>
    <t>普門院</t>
    <rPh sb="0" eb="1">
      <t>フ</t>
    </rPh>
    <rPh sb="1" eb="2">
      <t>モン</t>
    </rPh>
    <rPh sb="2" eb="3">
      <t>イン</t>
    </rPh>
    <phoneticPr fontId="22"/>
  </si>
  <si>
    <t>(21)</t>
  </si>
  <si>
    <t>月照寺</t>
  </si>
  <si>
    <t>1-02-03</t>
  </si>
  <si>
    <t>(22)</t>
  </si>
  <si>
    <t>田部美術館</t>
    <rPh sb="0" eb="2">
      <t>タナベ</t>
    </rPh>
    <rPh sb="2" eb="5">
      <t>ビジュツカン</t>
    </rPh>
    <phoneticPr fontId="22"/>
  </si>
  <si>
    <t>1-02-07</t>
    <phoneticPr fontId="22"/>
  </si>
  <si>
    <t>(23)</t>
  </si>
  <si>
    <t>島根県物産観光館</t>
  </si>
  <si>
    <t>(24)</t>
  </si>
  <si>
    <t>ボートピア松江</t>
    <rPh sb="5" eb="7">
      <t>マツエ</t>
    </rPh>
    <phoneticPr fontId="22"/>
  </si>
  <si>
    <t>1-04-99</t>
    <phoneticPr fontId="22"/>
  </si>
  <si>
    <t>(25)</t>
  </si>
  <si>
    <t>忌部自然休養村</t>
  </si>
  <si>
    <t>1-04-03</t>
  </si>
  <si>
    <t>(26)</t>
  </si>
  <si>
    <t>袖師窯</t>
    <rPh sb="0" eb="1">
      <t>ソデ</t>
    </rPh>
    <rPh sb="1" eb="2">
      <t>シ</t>
    </rPh>
    <rPh sb="2" eb="3">
      <t>カマ</t>
    </rPh>
    <phoneticPr fontId="22"/>
  </si>
  <si>
    <t>1-02-11</t>
    <phoneticPr fontId="22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</si>
  <si>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</si>
  <si>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</si>
  <si>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</si>
  <si>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22"/>
  </si>
  <si>
    <t>1-01-01</t>
    <phoneticPr fontId="22"/>
  </si>
  <si>
    <t>(29)</t>
  </si>
  <si>
    <t>朝日山</t>
    <rPh sb="0" eb="2">
      <t>アサヒ</t>
    </rPh>
    <rPh sb="2" eb="3">
      <t>ヤマ</t>
    </rPh>
    <phoneticPr fontId="22"/>
  </si>
  <si>
    <t>(30)</t>
  </si>
  <si>
    <t>嵩山</t>
    <rPh sb="0" eb="1">
      <t>カサ</t>
    </rPh>
    <rPh sb="1" eb="2">
      <t>ヤマ</t>
    </rPh>
    <phoneticPr fontId="22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</si>
  <si>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</si>
  <si>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22"/>
  </si>
  <si>
    <t>(32)</t>
  </si>
  <si>
    <t>佐太神社</t>
  </si>
  <si>
    <t>(33)</t>
  </si>
  <si>
    <t>島根原子力館</t>
  </si>
  <si>
    <t>(34)</t>
  </si>
  <si>
    <t>恵曇海岸</t>
  </si>
  <si>
    <t>1-04-04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</si>
  <si>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</si>
  <si>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22"/>
  </si>
  <si>
    <t>1-04-05</t>
    <phoneticPr fontId="22"/>
  </si>
  <si>
    <t>(36)</t>
  </si>
  <si>
    <t>鹿島多久の湯</t>
    <rPh sb="0" eb="2">
      <t>カシマ</t>
    </rPh>
    <rPh sb="2" eb="4">
      <t>タク</t>
    </rPh>
    <rPh sb="5" eb="6">
      <t>ユ</t>
    </rPh>
    <phoneticPr fontId="22"/>
  </si>
  <si>
    <t>1-03-01</t>
    <phoneticPr fontId="22"/>
  </si>
  <si>
    <t>(37)</t>
  </si>
  <si>
    <t>加賀の潜戸</t>
  </si>
  <si>
    <t>1-01-05</t>
  </si>
  <si>
    <t>(38)</t>
  </si>
  <si>
    <t>潜戸遊覧船</t>
    <rPh sb="0" eb="1">
      <t>セン</t>
    </rPh>
    <rPh sb="1" eb="2">
      <t>ド</t>
    </rPh>
    <rPh sb="2" eb="5">
      <t>ユウランセン</t>
    </rPh>
    <phoneticPr fontId="22"/>
  </si>
  <si>
    <t>1-01-99</t>
    <phoneticPr fontId="22"/>
  </si>
  <si>
    <t>(39)</t>
  </si>
  <si>
    <t>小波海水浴場</t>
  </si>
  <si>
    <t>1-04-05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</si>
  <si>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</si>
  <si>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22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</si>
  <si>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</si>
  <si>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22"/>
  </si>
  <si>
    <t>(42)</t>
  </si>
  <si>
    <t>小波キャンプ場</t>
    <rPh sb="6" eb="7">
      <t>ジョウ</t>
    </rPh>
    <phoneticPr fontId="22"/>
  </si>
  <si>
    <t>1-04-03</t>
    <phoneticPr fontId="22"/>
  </si>
  <si>
    <t>(43)</t>
  </si>
  <si>
    <t>桂島キャンプ場</t>
    <rPh sb="0" eb="1">
      <t>カツラ</t>
    </rPh>
    <rPh sb="1" eb="2">
      <t>ジマ</t>
    </rPh>
    <rPh sb="6" eb="7">
      <t>ジョウ</t>
    </rPh>
    <phoneticPr fontId="22"/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</si>
  <si>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</si>
  <si>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22"/>
  </si>
  <si>
    <t>1-04-04</t>
    <phoneticPr fontId="22"/>
  </si>
  <si>
    <t>(45)</t>
  </si>
  <si>
    <t>マリンハウス加賀</t>
    <rPh sb="6" eb="8">
      <t>カガ</t>
    </rPh>
    <phoneticPr fontId="22"/>
  </si>
  <si>
    <t>(46)</t>
  </si>
  <si>
    <t>マリンゲートしまね</t>
  </si>
  <si>
    <t>1-04-99</t>
  </si>
  <si>
    <t>(47)</t>
  </si>
  <si>
    <t>マリンパーク多古鼻</t>
    <rPh sb="6" eb="7">
      <t>タ</t>
    </rPh>
    <rPh sb="7" eb="8">
      <t>フル</t>
    </rPh>
    <rPh sb="8" eb="9">
      <t>ハナ</t>
    </rPh>
    <phoneticPr fontId="22"/>
  </si>
  <si>
    <t>　　　　　　a  （宿泊棟）</t>
    <rPh sb="10" eb="12">
      <t>シュクハク</t>
    </rPh>
    <rPh sb="12" eb="13">
      <t>トウ</t>
    </rPh>
    <phoneticPr fontId="22"/>
  </si>
  <si>
    <t>　　　　　　b  （その他）</t>
    <rPh sb="12" eb="13">
      <t>タ</t>
    </rPh>
    <phoneticPr fontId="22"/>
  </si>
  <si>
    <t>(48)</t>
    <phoneticPr fontId="22"/>
  </si>
  <si>
    <t>美保関</t>
    <phoneticPr fontId="22"/>
  </si>
  <si>
    <t>　　　　　　a　（美保神社）</t>
    <phoneticPr fontId="22"/>
  </si>
  <si>
    <t>　　　　　　b　（美保関灯台）</t>
    <phoneticPr fontId="22"/>
  </si>
  <si>
    <t>1-01-05</t>
    <phoneticPr fontId="22"/>
  </si>
  <si>
    <t>(49)</t>
    <phoneticPr fontId="22"/>
  </si>
  <si>
    <t>北浦海水浴場</t>
    <rPh sb="0" eb="2">
      <t>キタウラ</t>
    </rPh>
    <rPh sb="2" eb="5">
      <t>カイスイヨク</t>
    </rPh>
    <rPh sb="5" eb="6">
      <t>ジョウ</t>
    </rPh>
    <phoneticPr fontId="22"/>
  </si>
  <si>
    <t>(50)</t>
  </si>
  <si>
    <t>メテオプラザ</t>
    <phoneticPr fontId="22"/>
  </si>
  <si>
    <t>(51)</t>
  </si>
  <si>
    <t>美保関全域釣り</t>
    <rPh sb="3" eb="5">
      <t>ゼンイキ</t>
    </rPh>
    <rPh sb="5" eb="6">
      <t>ツ</t>
    </rPh>
    <phoneticPr fontId="22"/>
  </si>
  <si>
    <t>1-04-04</t>
    <phoneticPr fontId="22"/>
  </si>
  <si>
    <t>(52)</t>
  </si>
  <si>
    <t>熊野大社</t>
  </si>
  <si>
    <t>(53)</t>
  </si>
  <si>
    <t>1-02-06</t>
    <phoneticPr fontId="22"/>
  </si>
  <si>
    <t>(54)</t>
  </si>
  <si>
    <t>星上山スターパーク</t>
    <rPh sb="0" eb="1">
      <t>ホシ</t>
    </rPh>
    <rPh sb="1" eb="2">
      <t>ウエ</t>
    </rPh>
    <rPh sb="2" eb="3">
      <t>ヤマ</t>
    </rPh>
    <phoneticPr fontId="22"/>
  </si>
  <si>
    <t>(55)</t>
  </si>
  <si>
    <t>ゆうあい熊野館</t>
    <rPh sb="4" eb="6">
      <t>クマノ</t>
    </rPh>
    <rPh sb="6" eb="7">
      <t>カン</t>
    </rPh>
    <phoneticPr fontId="22"/>
  </si>
  <si>
    <t>(56)</t>
  </si>
  <si>
    <t>ホットランドやくも</t>
    <phoneticPr fontId="22"/>
  </si>
  <si>
    <t>(57)</t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</si>
  <si>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</si>
  <si>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</si>
  <si>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22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</si>
  <si>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</si>
  <si>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22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</si>
  <si>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</si>
  <si>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22"/>
  </si>
  <si>
    <t>(61)</t>
  </si>
  <si>
    <t>ふるさと森林公園</t>
  </si>
  <si>
    <t>　　　　　　a　（ふるさと森林公園キャンプ場）</t>
    <rPh sb="13" eb="15">
      <t>シンリン</t>
    </rPh>
    <rPh sb="15" eb="17">
      <t>コウエン</t>
    </rPh>
    <rPh sb="21" eb="22">
      <t>ジョウ</t>
    </rPh>
    <phoneticPr fontId="22"/>
  </si>
  <si>
    <t>　　　　　　b　（コテージ）</t>
    <phoneticPr fontId="22"/>
  </si>
  <si>
    <t>　　　　　　ｃ　（その他）</t>
    <rPh sb="11" eb="12">
      <t>タ</t>
    </rPh>
    <phoneticPr fontId="22"/>
  </si>
  <si>
    <t>(62)</t>
    <phoneticPr fontId="22"/>
  </si>
  <si>
    <t>(63)</t>
  </si>
  <si>
    <t>玉造温泉カントリークラブ</t>
  </si>
  <si>
    <t>1-04-01</t>
  </si>
  <si>
    <t>(64)</t>
  </si>
  <si>
    <t>来待ストーン</t>
  </si>
  <si>
    <t>(65)</t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</si>
  <si>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22"/>
  </si>
  <si>
    <t>(66)</t>
  </si>
  <si>
    <t>大根島</t>
    <rPh sb="0" eb="2">
      <t>ダイコン</t>
    </rPh>
    <rPh sb="2" eb="3">
      <t>シマ</t>
    </rPh>
    <phoneticPr fontId="22"/>
  </si>
  <si>
    <t>　　　　　　a　（由志園）</t>
    <rPh sb="9" eb="10">
      <t>ユ</t>
    </rPh>
    <rPh sb="10" eb="11">
      <t>シ</t>
    </rPh>
    <rPh sb="11" eb="12">
      <t>エン</t>
    </rPh>
    <phoneticPr fontId="22"/>
  </si>
  <si>
    <t>1-02-04</t>
    <phoneticPr fontId="22"/>
  </si>
  <si>
    <t>　　　　　　b　（その他）</t>
    <rPh sb="11" eb="12">
      <t>タ</t>
    </rPh>
    <phoneticPr fontId="22"/>
  </si>
  <si>
    <t>1-01-99</t>
    <phoneticPr fontId="22"/>
  </si>
  <si>
    <t>(67)</t>
    <phoneticPr fontId="22"/>
  </si>
  <si>
    <t>宍道湖しじみ館</t>
    <rPh sb="0" eb="3">
      <t>シンジコ</t>
    </rPh>
    <phoneticPr fontId="22"/>
  </si>
  <si>
    <t>(68)</t>
  </si>
  <si>
    <t>2-01-01</t>
    <phoneticPr fontId="22"/>
  </si>
  <si>
    <t>　</t>
    <phoneticPr fontId="22"/>
  </si>
  <si>
    <t>(69)</t>
  </si>
  <si>
    <t>お城まつり</t>
    <phoneticPr fontId="22"/>
  </si>
  <si>
    <t>(70)</t>
  </si>
  <si>
    <t>武者行列</t>
    <phoneticPr fontId="22"/>
  </si>
  <si>
    <t>2-01-06</t>
    <phoneticPr fontId="22"/>
  </si>
  <si>
    <t>(71)</t>
  </si>
  <si>
    <t>大根島春のぼたん祭</t>
    <rPh sb="0" eb="2">
      <t>ダイコン</t>
    </rPh>
    <rPh sb="2" eb="3">
      <t>シマ</t>
    </rPh>
    <rPh sb="3" eb="4">
      <t>ハル</t>
    </rPh>
    <phoneticPr fontId="22"/>
  </si>
  <si>
    <t>2-01-01</t>
  </si>
  <si>
    <t>(72)</t>
  </si>
  <si>
    <t>松江水郷祭</t>
    <phoneticPr fontId="22"/>
  </si>
  <si>
    <t>2-01-04</t>
    <phoneticPr fontId="22"/>
  </si>
  <si>
    <t>(73)</t>
  </si>
  <si>
    <t>松江しんじ湖温泉お湯かけ地蔵まつり</t>
    <rPh sb="0" eb="2">
      <t>マツエ</t>
    </rPh>
    <rPh sb="5" eb="6">
      <t>コ</t>
    </rPh>
    <rPh sb="6" eb="8">
      <t>オンセン</t>
    </rPh>
    <phoneticPr fontId="22"/>
  </si>
  <si>
    <t>(74)</t>
  </si>
  <si>
    <t>松江水燈路</t>
    <rPh sb="0" eb="2">
      <t>マツエ</t>
    </rPh>
    <phoneticPr fontId="22"/>
  </si>
  <si>
    <t>(75)</t>
  </si>
  <si>
    <t>松江祭鼕行列</t>
  </si>
  <si>
    <t>2-01-05</t>
    <phoneticPr fontId="22"/>
  </si>
  <si>
    <t>(76)</t>
  </si>
  <si>
    <t>松江夏踊り</t>
    <phoneticPr fontId="22"/>
  </si>
  <si>
    <t>-</t>
    <phoneticPr fontId="22"/>
  </si>
  <si>
    <t>(77)</t>
  </si>
  <si>
    <t>松江ホーランエンヤ伝承館</t>
    <phoneticPr fontId="22"/>
  </si>
  <si>
    <t>(78)</t>
  </si>
  <si>
    <t>黄泉比良坂</t>
    <phoneticPr fontId="22"/>
  </si>
  <si>
    <t>1-02-01</t>
    <phoneticPr fontId="22"/>
  </si>
  <si>
    <t>(79)</t>
  </si>
  <si>
    <t>中村元記念館</t>
    <phoneticPr fontId="22"/>
  </si>
  <si>
    <t>1-02-08</t>
    <phoneticPr fontId="22"/>
  </si>
  <si>
    <t>(80)</t>
  </si>
  <si>
    <t>興雲閣</t>
  </si>
  <si>
    <t>(81)</t>
  </si>
  <si>
    <t>その他（イベント等）</t>
    <rPh sb="2" eb="3">
      <t>タ</t>
    </rPh>
    <rPh sb="8" eb="9">
      <t>トウ</t>
    </rPh>
    <phoneticPr fontId="22"/>
  </si>
  <si>
    <t>松江市  計</t>
    <rPh sb="0" eb="3">
      <t>マツエシ</t>
    </rPh>
    <rPh sb="5" eb="6">
      <t>ケイ</t>
    </rPh>
    <phoneticPr fontId="22"/>
  </si>
  <si>
    <t>安来市</t>
    <rPh sb="0" eb="3">
      <t>ヤスギシ</t>
    </rPh>
    <phoneticPr fontId="22"/>
  </si>
  <si>
    <t>足立美術館</t>
  </si>
  <si>
    <t>和鋼博物館</t>
  </si>
  <si>
    <t>清水寺</t>
  </si>
  <si>
    <t>鷺の湯温泉</t>
  </si>
  <si>
    <t>夢ランドしらさぎ</t>
    <rPh sb="0" eb="1">
      <t>ユメ</t>
    </rPh>
    <phoneticPr fontId="22"/>
  </si>
  <si>
    <t>安来節演芸館</t>
  </si>
  <si>
    <t>広瀬絣センター</t>
  </si>
  <si>
    <t>歴史民俗資料館</t>
    <rPh sb="0" eb="2">
      <t>レキシ</t>
    </rPh>
    <rPh sb="2" eb="4">
      <t>ミンゾク</t>
    </rPh>
    <rPh sb="4" eb="7">
      <t>シリョウカン</t>
    </rPh>
    <phoneticPr fontId="22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</si>
  <si>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22"/>
  </si>
  <si>
    <t>富田山荘</t>
    <rPh sb="0" eb="1">
      <t>トミ</t>
    </rPh>
    <rPh sb="1" eb="2">
      <t>タ</t>
    </rPh>
    <rPh sb="2" eb="4">
      <t>サンソウ</t>
    </rPh>
    <phoneticPr fontId="22"/>
  </si>
  <si>
    <t>山佐ダム</t>
    <rPh sb="0" eb="1">
      <t>ヤマ</t>
    </rPh>
    <rPh sb="1" eb="2">
      <t>サ</t>
    </rPh>
    <phoneticPr fontId="22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</si>
  <si>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22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</si>
  <si>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22"/>
  </si>
  <si>
    <t>チューリップ祭</t>
  </si>
  <si>
    <t>　　　　　　a　（上の台緑の村キャンプ場）</t>
    <rPh sb="9" eb="10">
      <t>ウエ</t>
    </rPh>
    <rPh sb="11" eb="12">
      <t>ダイ</t>
    </rPh>
    <rPh sb="12" eb="13">
      <t>ミドリ</t>
    </rPh>
    <rPh sb="14" eb="15">
      <t>ムラ</t>
    </rPh>
    <rPh sb="19" eb="20">
      <t>ジョウ</t>
    </rPh>
    <phoneticPr fontId="22"/>
  </si>
  <si>
    <t>(16)</t>
    <phoneticPr fontId="22"/>
  </si>
  <si>
    <t>やすぎ月の輪まつり</t>
  </si>
  <si>
    <t>やすぎ刃物まつり</t>
  </si>
  <si>
    <t>安来市  計</t>
    <rPh sb="0" eb="2">
      <t>ヤスギ</t>
    </rPh>
    <rPh sb="2" eb="3">
      <t>シ</t>
    </rPh>
    <rPh sb="5" eb="6">
      <t>ケイ</t>
    </rPh>
    <phoneticPr fontId="22"/>
  </si>
  <si>
    <t>雲南市</t>
    <rPh sb="0" eb="3">
      <t>ウンナンシ</t>
    </rPh>
    <phoneticPr fontId="22"/>
  </si>
  <si>
    <t>かみくの桃源郷</t>
    <rPh sb="4" eb="5">
      <t>モモ</t>
    </rPh>
    <rPh sb="5" eb="6">
      <t>ゲン</t>
    </rPh>
    <rPh sb="6" eb="7">
      <t>キョウ</t>
    </rPh>
    <phoneticPr fontId="22"/>
  </si>
  <si>
    <t>　　　　　　a　（かみくの桃源郷キャンプ場）</t>
    <rPh sb="13" eb="14">
      <t>モモ</t>
    </rPh>
    <rPh sb="14" eb="15">
      <t>ゲン</t>
    </rPh>
    <rPh sb="15" eb="16">
      <t>キョウ</t>
    </rPh>
    <rPh sb="20" eb="21">
      <t>ジョウ</t>
    </rPh>
    <phoneticPr fontId="22"/>
  </si>
  <si>
    <t>(2)</t>
    <phoneticPr fontId="22"/>
  </si>
  <si>
    <t>温泉</t>
    <rPh sb="0" eb="2">
      <t>オンセン</t>
    </rPh>
    <phoneticPr fontId="22"/>
  </si>
  <si>
    <t>　　　　　　a　（海潮温泉）</t>
    <rPh sb="9" eb="10">
      <t>ウミ</t>
    </rPh>
    <rPh sb="10" eb="11">
      <t>シオ</t>
    </rPh>
    <rPh sb="11" eb="13">
      <t>オンセン</t>
    </rPh>
    <phoneticPr fontId="22"/>
  </si>
  <si>
    <t>　　　　　　b　（おろち湯ったり館）</t>
    <rPh sb="12" eb="13">
      <t>ユ</t>
    </rPh>
    <rPh sb="16" eb="17">
      <t>カン</t>
    </rPh>
    <phoneticPr fontId="22"/>
  </si>
  <si>
    <t>　　　　　　c　（ふかたに温泉ふかたに荘）</t>
    <rPh sb="13" eb="15">
      <t>オンセン</t>
    </rPh>
    <rPh sb="19" eb="20">
      <t>ソウ</t>
    </rPh>
    <phoneticPr fontId="22"/>
  </si>
  <si>
    <t>　　　　　　d　（出雲湯村温泉清嵐荘）</t>
    <rPh sb="9" eb="11">
      <t>イズモ</t>
    </rPh>
    <rPh sb="11" eb="13">
      <t>ユムラ</t>
    </rPh>
    <rPh sb="13" eb="15">
      <t>オンセン</t>
    </rPh>
    <rPh sb="15" eb="16">
      <t>キヨシ</t>
    </rPh>
    <rPh sb="16" eb="17">
      <t>アラシ</t>
    </rPh>
    <rPh sb="17" eb="18">
      <t>ソウ</t>
    </rPh>
    <phoneticPr fontId="22"/>
  </si>
  <si>
    <t>　　　　　　e　（波多温泉満壽の湯）</t>
    <rPh sb="9" eb="10">
      <t>ナミ</t>
    </rPh>
    <rPh sb="10" eb="11">
      <t>タ</t>
    </rPh>
    <rPh sb="11" eb="13">
      <t>オンセン</t>
    </rPh>
    <rPh sb="13" eb="14">
      <t>ミ</t>
    </rPh>
    <rPh sb="14" eb="15">
      <t>ヒサシ</t>
    </rPh>
    <rPh sb="16" eb="17">
      <t>ユ</t>
    </rPh>
    <phoneticPr fontId="22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</si>
  <si>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22"/>
  </si>
  <si>
    <t>海洋センター</t>
    <rPh sb="0" eb="2">
      <t>カイヨウ</t>
    </rPh>
    <phoneticPr fontId="22"/>
  </si>
  <si>
    <t>加茂岩倉遺跡</t>
    <rPh sb="0" eb="2">
      <t>カモ</t>
    </rPh>
    <rPh sb="2" eb="4">
      <t>イワクラ</t>
    </rPh>
    <rPh sb="4" eb="6">
      <t>イセキ</t>
    </rPh>
    <phoneticPr fontId="22"/>
  </si>
  <si>
    <t>斐伊川堤防</t>
    <rPh sb="0" eb="3">
      <t>ヒイカワ</t>
    </rPh>
    <rPh sb="3" eb="5">
      <t>テイボウ</t>
    </rPh>
    <phoneticPr fontId="22"/>
  </si>
  <si>
    <t>雲南市健康の森</t>
    <rPh sb="0" eb="3">
      <t>ウンナンシ</t>
    </rPh>
    <rPh sb="3" eb="5">
      <t>ケンコウ</t>
    </rPh>
    <rPh sb="6" eb="7">
      <t>モリ</t>
    </rPh>
    <phoneticPr fontId="22"/>
  </si>
  <si>
    <t>　　　　　　a　（雲南市健康の森キャンプ場）</t>
    <rPh sb="9" eb="12">
      <t>ウンナンシ</t>
    </rPh>
    <rPh sb="12" eb="14">
      <t>ケンコウ</t>
    </rPh>
    <rPh sb="15" eb="16">
      <t>モリ</t>
    </rPh>
    <rPh sb="20" eb="21">
      <t>ジョウ</t>
    </rPh>
    <phoneticPr fontId="22"/>
  </si>
  <si>
    <t>(8)</t>
    <phoneticPr fontId="22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</si>
  <si>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22"/>
  </si>
  <si>
    <t>芦谷峡・やまめの里</t>
    <rPh sb="0" eb="2">
      <t>アシヤ</t>
    </rPh>
    <rPh sb="2" eb="3">
      <t>キョウ</t>
    </rPh>
    <rPh sb="8" eb="9">
      <t>サト</t>
    </rPh>
    <phoneticPr fontId="22"/>
  </si>
  <si>
    <t>1-01-04</t>
    <phoneticPr fontId="22"/>
  </si>
  <si>
    <t>鉄の歴史博物館</t>
    <rPh sb="0" eb="1">
      <t>テツ</t>
    </rPh>
    <rPh sb="2" eb="4">
      <t>レキシ</t>
    </rPh>
    <rPh sb="4" eb="7">
      <t>ハクブツカン</t>
    </rPh>
    <phoneticPr fontId="22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</si>
  <si>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22"/>
  </si>
  <si>
    <t>山内生活伝承館</t>
    <rPh sb="0" eb="2">
      <t>ヤマウチ</t>
    </rPh>
    <rPh sb="2" eb="4">
      <t>セイカツ</t>
    </rPh>
    <rPh sb="4" eb="6">
      <t>デンショウ</t>
    </rPh>
    <rPh sb="6" eb="7">
      <t>カン</t>
    </rPh>
    <phoneticPr fontId="22"/>
  </si>
  <si>
    <t>吉田グリーンシャワーの森</t>
    <rPh sb="0" eb="2">
      <t>ヨシダ</t>
    </rPh>
    <rPh sb="11" eb="12">
      <t>モリ</t>
    </rPh>
    <phoneticPr fontId="22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</si>
  <si>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22"/>
  </si>
  <si>
    <t>さえずりの森</t>
    <rPh sb="5" eb="6">
      <t>モリ</t>
    </rPh>
    <phoneticPr fontId="22"/>
  </si>
  <si>
    <t>クラシック島根カントリークラブ</t>
    <rPh sb="5" eb="7">
      <t>シマネ</t>
    </rPh>
    <phoneticPr fontId="22"/>
  </si>
  <si>
    <t>1-04-01</t>
    <phoneticPr fontId="22"/>
  </si>
  <si>
    <t>道の駅さくらの里きすき</t>
    <rPh sb="0" eb="1">
      <t>ミチ</t>
    </rPh>
    <rPh sb="2" eb="3">
      <t>エキ</t>
    </rPh>
    <rPh sb="7" eb="8">
      <t>サト</t>
    </rPh>
    <phoneticPr fontId="22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</si>
  <si>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22"/>
  </si>
  <si>
    <t>大東七夕祭り</t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</si>
  <si>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</si>
  <si>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22"/>
  </si>
  <si>
    <t>1-02-03</t>
    <phoneticPr fontId="22"/>
  </si>
  <si>
    <t>奥出雲葡萄園</t>
    <rPh sb="0" eb="3">
      <t>オクイズモ</t>
    </rPh>
    <rPh sb="3" eb="5">
      <t>ブドウ</t>
    </rPh>
    <rPh sb="5" eb="6">
      <t>エン</t>
    </rPh>
    <phoneticPr fontId="22"/>
  </si>
  <si>
    <t>道の駅おろちの里</t>
    <rPh sb="0" eb="1">
      <t>ミチ</t>
    </rPh>
    <rPh sb="2" eb="3">
      <t>エキ</t>
    </rPh>
    <rPh sb="7" eb="8">
      <t>サト</t>
    </rPh>
    <phoneticPr fontId="22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</si>
  <si>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22"/>
  </si>
  <si>
    <t>雲南市  計</t>
    <rPh sb="0" eb="2">
      <t>ウンナン</t>
    </rPh>
    <rPh sb="2" eb="3">
      <t>シ</t>
    </rPh>
    <rPh sb="5" eb="6">
      <t>ケイ</t>
    </rPh>
    <phoneticPr fontId="22"/>
  </si>
  <si>
    <t>奥出雲町</t>
    <rPh sb="0" eb="1">
      <t>オク</t>
    </rPh>
    <rPh sb="1" eb="4">
      <t>イズモチョウ</t>
    </rPh>
    <phoneticPr fontId="22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</si>
  <si>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</si>
  <si>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22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</si>
  <si>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22"/>
  </si>
  <si>
    <t>玉峰山荘</t>
  </si>
  <si>
    <t>道の駅酒蔵奥出雲交流館</t>
  </si>
  <si>
    <t>1-06-99</t>
  </si>
  <si>
    <t>絲原記念館</t>
  </si>
  <si>
    <t>1-02-08</t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</si>
  <si>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22"/>
  </si>
  <si>
    <t>三井野原スキー場</t>
    <rPh sb="0" eb="2">
      <t>ミツイ</t>
    </rPh>
    <rPh sb="2" eb="4">
      <t>ノハラ</t>
    </rPh>
    <rPh sb="7" eb="8">
      <t>ジョウ</t>
    </rPh>
    <phoneticPr fontId="22"/>
  </si>
  <si>
    <t>道の駅おろちループ</t>
  </si>
  <si>
    <t>交流館「三国」</t>
  </si>
  <si>
    <t>1-05-99</t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</si>
  <si>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22"/>
  </si>
  <si>
    <t>三成愛宕祭</t>
  </si>
  <si>
    <t>船通山</t>
  </si>
  <si>
    <t>1-01-01</t>
  </si>
  <si>
    <t>延命水</t>
  </si>
  <si>
    <t>佐白温泉 長者の湯</t>
    <phoneticPr fontId="22"/>
  </si>
  <si>
    <t>奥出雲町  計</t>
    <rPh sb="0" eb="1">
      <t>オク</t>
    </rPh>
    <rPh sb="1" eb="3">
      <t>イズモ</t>
    </rPh>
    <rPh sb="3" eb="4">
      <t>チョウ</t>
    </rPh>
    <rPh sb="6" eb="7">
      <t>ケイ</t>
    </rPh>
    <phoneticPr fontId="22"/>
  </si>
  <si>
    <t>出雲市</t>
    <rPh sb="0" eb="3">
      <t>イズモシ</t>
    </rPh>
    <phoneticPr fontId="22"/>
  </si>
  <si>
    <t>立久恵峡</t>
  </si>
  <si>
    <t>出雲民芸館</t>
    <rPh sb="0" eb="2">
      <t>イズモ</t>
    </rPh>
    <rPh sb="2" eb="5">
      <t>ミンゲイカン</t>
    </rPh>
    <phoneticPr fontId="22"/>
  </si>
  <si>
    <t>出雲文化伝承館</t>
  </si>
  <si>
    <t>出雲健康公園(出雲ドーム含む)</t>
    <rPh sb="7" eb="9">
      <t>イズモ</t>
    </rPh>
    <rPh sb="12" eb="13">
      <t>フク</t>
    </rPh>
    <phoneticPr fontId="22"/>
  </si>
  <si>
    <t>出雲ゆうプラザ</t>
    <rPh sb="0" eb="2">
      <t>イズモ</t>
    </rPh>
    <phoneticPr fontId="22"/>
  </si>
  <si>
    <t>出雲科学館</t>
  </si>
  <si>
    <t>しまね花の郷</t>
  </si>
  <si>
    <t>長浜神社</t>
  </si>
  <si>
    <t>一畑薬師</t>
    <rPh sb="0" eb="1">
      <t>イチ</t>
    </rPh>
    <rPh sb="1" eb="2">
      <t>ハタケ</t>
    </rPh>
    <rPh sb="2" eb="4">
      <t>ヤクシ</t>
    </rPh>
    <phoneticPr fontId="22"/>
  </si>
  <si>
    <t>平田本陣記念館</t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</si>
  <si>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22"/>
  </si>
  <si>
    <t>平田海岸</t>
    <rPh sb="0" eb="2">
      <t>ヒラタ</t>
    </rPh>
    <rPh sb="2" eb="4">
      <t>カイガン</t>
    </rPh>
    <phoneticPr fontId="22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</si>
  <si>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</si>
  <si>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</si>
  <si>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</si>
  <si>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</si>
  <si>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22"/>
  </si>
  <si>
    <t>すさのおの郷ゆかり館</t>
    <rPh sb="5" eb="6">
      <t>サト</t>
    </rPh>
    <rPh sb="9" eb="10">
      <t>カン</t>
    </rPh>
    <phoneticPr fontId="22"/>
  </si>
  <si>
    <t>目田森林公園</t>
    <rPh sb="0" eb="1">
      <t>メ</t>
    </rPh>
    <rPh sb="1" eb="2">
      <t>タ</t>
    </rPh>
    <rPh sb="2" eb="6">
      <t>シンリンコウエン</t>
    </rPh>
    <phoneticPr fontId="22"/>
  </si>
  <si>
    <t>須佐神社</t>
    <phoneticPr fontId="22"/>
  </si>
  <si>
    <t>八雲風穴</t>
  </si>
  <si>
    <t>1-01-99</t>
  </si>
  <si>
    <t>(22)</t>
    <phoneticPr fontId="22"/>
  </si>
  <si>
    <t>多伎いちじく温泉</t>
    <rPh sb="0" eb="1">
      <t>タ</t>
    </rPh>
    <rPh sb="1" eb="2">
      <t>キ</t>
    </rPh>
    <rPh sb="6" eb="8">
      <t>オンセン</t>
    </rPh>
    <phoneticPr fontId="22"/>
  </si>
  <si>
    <t>(23)</t>
    <phoneticPr fontId="22"/>
  </si>
  <si>
    <t>田儀海岸</t>
    <rPh sb="0" eb="2">
      <t>タギ</t>
    </rPh>
    <rPh sb="2" eb="4">
      <t>カイガン</t>
    </rPh>
    <phoneticPr fontId="22"/>
  </si>
  <si>
    <t>　　　　　　a　（田儀海水浴場）</t>
    <rPh sb="9" eb="11">
      <t>タギ</t>
    </rPh>
    <rPh sb="11" eb="14">
      <t>カイスイヨク</t>
    </rPh>
    <rPh sb="14" eb="15">
      <t>ジョウ</t>
    </rPh>
    <phoneticPr fontId="22"/>
  </si>
  <si>
    <t>1-04-05</t>
    <phoneticPr fontId="22"/>
  </si>
  <si>
    <t>(24)</t>
    <phoneticPr fontId="22"/>
  </si>
  <si>
    <t>キララビーチ（岐久海岸）</t>
    <phoneticPr fontId="22"/>
  </si>
  <si>
    <t>　　　　　　a　（海水浴場）</t>
    <rPh sb="9" eb="12">
      <t>カイスイヨク</t>
    </rPh>
    <rPh sb="12" eb="13">
      <t>ジョウ</t>
    </rPh>
    <phoneticPr fontId="22"/>
  </si>
  <si>
    <t>(25)</t>
    <phoneticPr fontId="22"/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</si>
  <si>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22"/>
  </si>
  <si>
    <t>(26)</t>
    <phoneticPr fontId="22"/>
  </si>
  <si>
    <t>キララコテージ</t>
  </si>
  <si>
    <t>道の駅キララ多伎</t>
  </si>
  <si>
    <t>マリンタラソ出雲</t>
  </si>
  <si>
    <t>湖陵温泉</t>
    <rPh sb="0" eb="2">
      <t>コリョウ</t>
    </rPh>
    <rPh sb="2" eb="4">
      <t>オンセン</t>
    </rPh>
    <phoneticPr fontId="22"/>
  </si>
  <si>
    <t>クアハウス湖陵</t>
    <rPh sb="5" eb="7">
      <t>コリョウ</t>
    </rPh>
    <phoneticPr fontId="22"/>
  </si>
  <si>
    <t>いづも大社カントリークラブ</t>
  </si>
  <si>
    <t>日御碕</t>
  </si>
  <si>
    <t>出雲大社</t>
  </si>
  <si>
    <t>吉兆館</t>
  </si>
  <si>
    <t>手銭記念館</t>
    <rPh sb="0" eb="1">
      <t>テ</t>
    </rPh>
    <rPh sb="1" eb="2">
      <t>セン</t>
    </rPh>
    <rPh sb="2" eb="4">
      <t>キネン</t>
    </rPh>
    <rPh sb="4" eb="5">
      <t>カン</t>
    </rPh>
    <phoneticPr fontId="22"/>
  </si>
  <si>
    <t>島根ワイナリー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</si>
  <si>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22"/>
  </si>
  <si>
    <t>おわし浜海水浴場</t>
    <rPh sb="3" eb="4">
      <t>ハマ</t>
    </rPh>
    <rPh sb="4" eb="7">
      <t>カイスイヨク</t>
    </rPh>
    <rPh sb="7" eb="8">
      <t>ジョウ</t>
    </rPh>
    <phoneticPr fontId="22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</si>
  <si>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22"/>
  </si>
  <si>
    <t>古代出雲歴史博物館</t>
  </si>
  <si>
    <t>多伎いちじく館</t>
  </si>
  <si>
    <t>出雲弥生の森博物館</t>
  </si>
  <si>
    <t>出雲神話まつり</t>
  </si>
  <si>
    <t>神在月出雲全国そばまつり</t>
  </si>
  <si>
    <t>出雲産業フェア</t>
    <phoneticPr fontId="22"/>
  </si>
  <si>
    <t>鰐淵寺紅葉まつり</t>
  </si>
  <si>
    <t>荒神谷遺跡</t>
    <phoneticPr fontId="22"/>
  </si>
  <si>
    <t>　　　　　　a　（荒神谷博物館）</t>
    <rPh sb="9" eb="11">
      <t>コウジン</t>
    </rPh>
    <rPh sb="11" eb="12">
      <t>タニ</t>
    </rPh>
    <rPh sb="12" eb="15">
      <t>ハクブツカン</t>
    </rPh>
    <rPh sb="15" eb="16">
      <t>ヨクジョウ</t>
    </rPh>
    <phoneticPr fontId="22"/>
  </si>
  <si>
    <t>　　　　　　b　（公園）</t>
    <rPh sb="9" eb="11">
      <t>コウエン</t>
    </rPh>
    <phoneticPr fontId="22"/>
  </si>
  <si>
    <t>(48)</t>
    <phoneticPr fontId="22"/>
  </si>
  <si>
    <t>湯の川温泉</t>
  </si>
  <si>
    <t>出雲いりすの丘 ひかわ美人の湯</t>
    <rPh sb="0" eb="2">
      <t>イズモ</t>
    </rPh>
    <rPh sb="6" eb="7">
      <t>オカ</t>
    </rPh>
    <phoneticPr fontId="22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</si>
  <si>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4"/>
  </si>
  <si>
    <t>道の駅湯の川</t>
  </si>
  <si>
    <t>原鹿の旧豪農屋敷</t>
  </si>
  <si>
    <t>1-02-12</t>
    <phoneticPr fontId="22"/>
  </si>
  <si>
    <t>出雲空港カントリー倶楽部</t>
  </si>
  <si>
    <t>出雲市トキ学習コーナー</t>
    <rPh sb="0" eb="3">
      <t>イズモシ</t>
    </rPh>
    <rPh sb="5" eb="7">
      <t>ガクシュウ</t>
    </rPh>
    <phoneticPr fontId="22"/>
  </si>
  <si>
    <t>鰐淵寺</t>
  </si>
  <si>
    <t>出雲市  計</t>
    <rPh sb="0" eb="3">
      <t>イズモシ</t>
    </rPh>
    <rPh sb="5" eb="6">
      <t>ケイ</t>
    </rPh>
    <phoneticPr fontId="22"/>
  </si>
  <si>
    <t>大田市</t>
    <rPh sb="0" eb="3">
      <t>オオダシ</t>
    </rPh>
    <phoneticPr fontId="22"/>
  </si>
  <si>
    <t>三瓶山</t>
    <phoneticPr fontId="22"/>
  </si>
  <si>
    <t>　　　　　　a　（三瓶観光リフト）</t>
    <rPh sb="9" eb="11">
      <t>サンベ</t>
    </rPh>
    <rPh sb="11" eb="13">
      <t>カンコウ</t>
    </rPh>
    <rPh sb="16" eb="17">
      <t>ヨクジョウ</t>
    </rPh>
    <phoneticPr fontId="22"/>
  </si>
  <si>
    <t>　　　　　　b　（北の原キャンプ場）</t>
    <rPh sb="9" eb="10">
      <t>キタ</t>
    </rPh>
    <rPh sb="11" eb="12">
      <t>ハラ</t>
    </rPh>
    <rPh sb="16" eb="17">
      <t>ジョウ</t>
    </rPh>
    <phoneticPr fontId="22"/>
  </si>
  <si>
    <t>　　　　　　c　（三瓶自然館）</t>
    <rPh sb="9" eb="11">
      <t>サンベ</t>
    </rPh>
    <rPh sb="11" eb="13">
      <t>シゼン</t>
    </rPh>
    <rPh sb="13" eb="14">
      <t>カン</t>
    </rPh>
    <phoneticPr fontId="22"/>
  </si>
  <si>
    <t>　　　　　　d　（三瓶小豆原埋没林公園）</t>
    <rPh sb="9" eb="11">
      <t>サンベ</t>
    </rPh>
    <rPh sb="11" eb="13">
      <t>アズキ</t>
    </rPh>
    <rPh sb="13" eb="14">
      <t>ハラ</t>
    </rPh>
    <rPh sb="14" eb="16">
      <t>マイボツ</t>
    </rPh>
    <rPh sb="16" eb="17">
      <t>リン</t>
    </rPh>
    <rPh sb="17" eb="19">
      <t>コウエン</t>
    </rPh>
    <phoneticPr fontId="22"/>
  </si>
  <si>
    <t>1-02-99</t>
    <phoneticPr fontId="22"/>
  </si>
  <si>
    <t>　　　　　　e　（三瓶温泉）</t>
    <rPh sb="9" eb="11">
      <t>サンベ</t>
    </rPh>
    <rPh sb="11" eb="13">
      <t>オンセン</t>
    </rPh>
    <phoneticPr fontId="22"/>
  </si>
  <si>
    <t>　　　　　　f　（その他）</t>
    <rPh sb="11" eb="12">
      <t>タ</t>
    </rPh>
    <phoneticPr fontId="22"/>
  </si>
  <si>
    <t>1-01-01</t>
    <phoneticPr fontId="22"/>
  </si>
  <si>
    <t>石見銀山</t>
    <rPh sb="0" eb="2">
      <t>イワミ</t>
    </rPh>
    <rPh sb="2" eb="4">
      <t>ギンザン</t>
    </rPh>
    <phoneticPr fontId="22"/>
  </si>
  <si>
    <t>　　　　　　a　（石見銀山資料館）</t>
    <rPh sb="9" eb="11">
      <t>イワミ</t>
    </rPh>
    <rPh sb="11" eb="13">
      <t>ギンザン</t>
    </rPh>
    <rPh sb="13" eb="16">
      <t>シリョウカン</t>
    </rPh>
    <rPh sb="16" eb="17">
      <t>ヨクジョウ</t>
    </rPh>
    <phoneticPr fontId="22"/>
  </si>
  <si>
    <t>　　　　　　b　（石見銀山龍源寺間歩）</t>
    <rPh sb="9" eb="13">
      <t>イワミギンザン</t>
    </rPh>
    <rPh sb="13" eb="14">
      <t>リュウ</t>
    </rPh>
    <rPh sb="14" eb="15">
      <t>ゲン</t>
    </rPh>
    <rPh sb="15" eb="16">
      <t>テラ</t>
    </rPh>
    <rPh sb="16" eb="17">
      <t>マ</t>
    </rPh>
    <rPh sb="17" eb="18">
      <t>ブ</t>
    </rPh>
    <phoneticPr fontId="22"/>
  </si>
  <si>
    <t>　　　　　　c　（大久保間歩）</t>
    <rPh sb="9" eb="12">
      <t>オオクボ</t>
    </rPh>
    <rPh sb="12" eb="13">
      <t>マ</t>
    </rPh>
    <rPh sb="13" eb="14">
      <t>ブ</t>
    </rPh>
    <phoneticPr fontId="22"/>
  </si>
  <si>
    <t>　　　　　　d　（河島家）</t>
    <rPh sb="9" eb="12">
      <t>カワシマケ</t>
    </rPh>
    <phoneticPr fontId="22"/>
  </si>
  <si>
    <t>　　　　　　e　（熊谷家）</t>
    <rPh sb="9" eb="11">
      <t>クマガイ</t>
    </rPh>
    <rPh sb="11" eb="12">
      <t>ケ</t>
    </rPh>
    <phoneticPr fontId="22"/>
  </si>
  <si>
    <t>1-02-05</t>
    <phoneticPr fontId="22"/>
  </si>
  <si>
    <t>　　　　　　f　（世界遺産センター）</t>
    <rPh sb="9" eb="11">
      <t>セカイ</t>
    </rPh>
    <rPh sb="11" eb="13">
      <t>イサン</t>
    </rPh>
    <phoneticPr fontId="22"/>
  </si>
  <si>
    <t>　　　　　　g　（その他）</t>
    <rPh sb="11" eb="12">
      <t>タ</t>
    </rPh>
    <phoneticPr fontId="22"/>
  </si>
  <si>
    <t>(3)</t>
    <phoneticPr fontId="22"/>
  </si>
  <si>
    <t>大田海岸</t>
    <rPh sb="0" eb="2">
      <t>オオタ</t>
    </rPh>
    <rPh sb="2" eb="4">
      <t>カイガン</t>
    </rPh>
    <phoneticPr fontId="22"/>
  </si>
  <si>
    <t>　　　　　　a　（久手海水浴場）</t>
    <rPh sb="9" eb="10">
      <t>ヒサ</t>
    </rPh>
    <rPh sb="10" eb="11">
      <t>テ</t>
    </rPh>
    <rPh sb="11" eb="15">
      <t>カイスイヨクジョウ</t>
    </rPh>
    <phoneticPr fontId="22"/>
  </si>
  <si>
    <t>　　　　　　b　（鳥井海水浴場）</t>
    <rPh sb="9" eb="11">
      <t>トリイ</t>
    </rPh>
    <rPh sb="11" eb="15">
      <t>カイスイヨクジョウ</t>
    </rPh>
    <phoneticPr fontId="22"/>
  </si>
  <si>
    <t>　　　　　　c　（琴ヶ浜海岸）</t>
    <rPh sb="9" eb="10">
      <t>コト</t>
    </rPh>
    <rPh sb="11" eb="12">
      <t>ハマ</t>
    </rPh>
    <rPh sb="12" eb="14">
      <t>カイガン</t>
    </rPh>
    <phoneticPr fontId="22"/>
  </si>
  <si>
    <t>(4)</t>
    <phoneticPr fontId="22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</si>
  <si>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22"/>
  </si>
  <si>
    <t>櫛島キャンプ場</t>
    <rPh sb="6" eb="7">
      <t>ジョウ</t>
    </rPh>
    <phoneticPr fontId="22"/>
  </si>
  <si>
    <t>やきもの館</t>
    <rPh sb="4" eb="5">
      <t>カン</t>
    </rPh>
    <phoneticPr fontId="22"/>
  </si>
  <si>
    <t>ゆう・ゆう館</t>
    <rPh sb="5" eb="6">
      <t>カン</t>
    </rPh>
    <phoneticPr fontId="22"/>
  </si>
  <si>
    <t>温泉津ふれあい館</t>
    <rPh sb="0" eb="1">
      <t>オン</t>
    </rPh>
    <rPh sb="1" eb="2">
      <t>セン</t>
    </rPh>
    <rPh sb="2" eb="3">
      <t>ツ</t>
    </rPh>
    <rPh sb="7" eb="8">
      <t>カン</t>
    </rPh>
    <phoneticPr fontId="22"/>
  </si>
  <si>
    <t>1-05-01</t>
    <phoneticPr fontId="22"/>
  </si>
  <si>
    <t>仁摩サンドミュージアム</t>
    <rPh sb="0" eb="1">
      <t>ニ</t>
    </rPh>
    <rPh sb="1" eb="2">
      <t>マ</t>
    </rPh>
    <phoneticPr fontId="22"/>
  </si>
  <si>
    <t>大田市彼岸市「中日つぁん」</t>
    <rPh sb="0" eb="2">
      <t>オオタ</t>
    </rPh>
    <rPh sb="2" eb="3">
      <t>シ</t>
    </rPh>
    <rPh sb="3" eb="5">
      <t>ヒガン</t>
    </rPh>
    <rPh sb="5" eb="6">
      <t>イチ</t>
    </rPh>
    <rPh sb="7" eb="9">
      <t>チュウニチ</t>
    </rPh>
    <phoneticPr fontId="22"/>
  </si>
  <si>
    <t>大田市民のまつり「天領さん」</t>
    <rPh sb="0" eb="2">
      <t>オオタ</t>
    </rPh>
    <rPh sb="2" eb="4">
      <t>シミン</t>
    </rPh>
    <rPh sb="9" eb="10">
      <t>テン</t>
    </rPh>
    <rPh sb="10" eb="11">
      <t>リョウ</t>
    </rPh>
    <phoneticPr fontId="22"/>
  </si>
  <si>
    <t>(12)</t>
    <phoneticPr fontId="22"/>
  </si>
  <si>
    <t>石見神楽公演</t>
    <phoneticPr fontId="22"/>
  </si>
  <si>
    <t>(13)</t>
    <phoneticPr fontId="22"/>
  </si>
  <si>
    <t>大田市  計</t>
    <rPh sb="0" eb="2">
      <t>オオタ</t>
    </rPh>
    <rPh sb="2" eb="3">
      <t>シ</t>
    </rPh>
    <rPh sb="5" eb="6">
      <t>ケイ</t>
    </rPh>
    <phoneticPr fontId="22"/>
  </si>
  <si>
    <t>川本町</t>
    <rPh sb="0" eb="2">
      <t>カワモト</t>
    </rPh>
    <rPh sb="2" eb="3">
      <t>マチ</t>
    </rPh>
    <phoneticPr fontId="22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</si>
  <si>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22"/>
  </si>
  <si>
    <t>湯谷温泉 弥山荘</t>
    <rPh sb="0" eb="2">
      <t>ユタニ</t>
    </rPh>
    <rPh sb="2" eb="4">
      <t>オンセン</t>
    </rPh>
    <rPh sb="5" eb="8">
      <t>ワタルヤマソウ</t>
    </rPh>
    <phoneticPr fontId="22"/>
  </si>
  <si>
    <t>音戯館</t>
    <rPh sb="0" eb="1">
      <t>オト</t>
    </rPh>
    <rPh sb="1" eb="2">
      <t>タワム</t>
    </rPh>
    <rPh sb="2" eb="3">
      <t>ヤカタ</t>
    </rPh>
    <phoneticPr fontId="22"/>
  </si>
  <si>
    <t>川本町合計</t>
    <rPh sb="0" eb="1">
      <t>カワ</t>
    </rPh>
    <rPh sb="1" eb="2">
      <t>モト</t>
    </rPh>
    <rPh sb="2" eb="3">
      <t>チョウ</t>
    </rPh>
    <rPh sb="3" eb="5">
      <t>ゴウケイ</t>
    </rPh>
    <phoneticPr fontId="22"/>
  </si>
  <si>
    <t>美郷町</t>
    <rPh sb="0" eb="2">
      <t>ミサト</t>
    </rPh>
    <rPh sb="2" eb="3">
      <t>マチ</t>
    </rPh>
    <phoneticPr fontId="22"/>
  </si>
  <si>
    <t>ゴールデンユートピアおおち</t>
  </si>
  <si>
    <t>カヌー博物館</t>
    <rPh sb="3" eb="5">
      <t>ハクブツ</t>
    </rPh>
    <rPh sb="5" eb="6">
      <t>カン</t>
    </rPh>
    <phoneticPr fontId="22"/>
  </si>
  <si>
    <t>カヌーの里おおち</t>
    <rPh sb="4" eb="5">
      <t>サト</t>
    </rPh>
    <phoneticPr fontId="22"/>
  </si>
  <si>
    <t>湯抱温泉</t>
    <rPh sb="0" eb="1">
      <t>ユ</t>
    </rPh>
    <rPh sb="1" eb="2">
      <t>ダ</t>
    </rPh>
    <rPh sb="2" eb="4">
      <t>オンセン</t>
    </rPh>
    <phoneticPr fontId="22"/>
  </si>
  <si>
    <t>鴨山記念館</t>
    <rPh sb="0" eb="1">
      <t>カモ</t>
    </rPh>
    <rPh sb="1" eb="2">
      <t>ヤマ</t>
    </rPh>
    <rPh sb="2" eb="4">
      <t>キネン</t>
    </rPh>
    <rPh sb="4" eb="5">
      <t>カン</t>
    </rPh>
    <phoneticPr fontId="22"/>
  </si>
  <si>
    <t>潮温泉</t>
    <rPh sb="0" eb="1">
      <t>ウシオ</t>
    </rPh>
    <rPh sb="1" eb="3">
      <t>オンセン</t>
    </rPh>
    <phoneticPr fontId="22"/>
  </si>
  <si>
    <t>グリーンロード３７５</t>
    <phoneticPr fontId="22"/>
  </si>
  <si>
    <t>千原温泉</t>
    <rPh sb="0" eb="2">
      <t>チハラ</t>
    </rPh>
    <rPh sb="2" eb="4">
      <t>オンセン</t>
    </rPh>
    <phoneticPr fontId="22"/>
  </si>
  <si>
    <t>美郷町合計</t>
    <rPh sb="0" eb="2">
      <t>ミサト</t>
    </rPh>
    <rPh sb="2" eb="3">
      <t>チョウ</t>
    </rPh>
    <rPh sb="3" eb="5">
      <t>ゴウケイ</t>
    </rPh>
    <phoneticPr fontId="22"/>
  </si>
  <si>
    <t>邑南町</t>
  </si>
  <si>
    <t>ほたるの館</t>
    <rPh sb="4" eb="5">
      <t>ヤカタ</t>
    </rPh>
    <phoneticPr fontId="22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</si>
  <si>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22"/>
  </si>
  <si>
    <t>1-01-02</t>
    <phoneticPr fontId="22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</si>
  <si>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22"/>
  </si>
  <si>
    <t>瑞穂ハイランド</t>
    <rPh sb="0" eb="2">
      <t>ミズホ</t>
    </rPh>
    <phoneticPr fontId="22"/>
  </si>
  <si>
    <t>水明カントリークラブ</t>
    <rPh sb="0" eb="1">
      <t>ミズ</t>
    </rPh>
    <rPh sb="1" eb="2">
      <t>アカ</t>
    </rPh>
    <phoneticPr fontId="22"/>
  </si>
  <si>
    <t>ハンザケ自然館</t>
    <rPh sb="4" eb="6">
      <t>シゼン</t>
    </rPh>
    <rPh sb="6" eb="7">
      <t>カン</t>
    </rPh>
    <phoneticPr fontId="22"/>
  </si>
  <si>
    <t>断魚渓</t>
    <rPh sb="0" eb="1">
      <t>ダン</t>
    </rPh>
    <rPh sb="1" eb="2">
      <t>ギョ</t>
    </rPh>
    <rPh sb="2" eb="3">
      <t>ケイ</t>
    </rPh>
    <phoneticPr fontId="22"/>
  </si>
  <si>
    <t>　　　　　　a　（深篠川キャンプ場）</t>
    <rPh sb="9" eb="10">
      <t>シン</t>
    </rPh>
    <rPh sb="10" eb="12">
      <t>シノカワ</t>
    </rPh>
    <rPh sb="16" eb="17">
      <t>ジョウ</t>
    </rPh>
    <rPh sb="17" eb="18">
      <t>ヨクジョウ</t>
    </rPh>
    <phoneticPr fontId="22"/>
  </si>
  <si>
    <t>　　　　　　b　（その他）</t>
    <rPh sb="11" eb="12">
      <t>タ</t>
    </rPh>
    <rPh sb="12" eb="13">
      <t>ヨクジョウ</t>
    </rPh>
    <phoneticPr fontId="22"/>
  </si>
  <si>
    <t>いこいの村しまね</t>
    <rPh sb="4" eb="5">
      <t>ムラ</t>
    </rPh>
    <phoneticPr fontId="22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</si>
  <si>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22"/>
  </si>
  <si>
    <t>いわみ温泉</t>
    <rPh sb="3" eb="5">
      <t>オンセン</t>
    </rPh>
    <phoneticPr fontId="22"/>
  </si>
  <si>
    <t>邑南町合計</t>
    <phoneticPr fontId="22"/>
  </si>
  <si>
    <t>浜田市</t>
    <rPh sb="0" eb="3">
      <t>ハマダシ</t>
    </rPh>
    <phoneticPr fontId="22"/>
  </si>
  <si>
    <t>三階山</t>
    <rPh sb="0" eb="2">
      <t>サンカイ</t>
    </rPh>
    <rPh sb="2" eb="3">
      <t>ヤマ</t>
    </rPh>
    <phoneticPr fontId="22"/>
  </si>
  <si>
    <t>石見海浜公園</t>
    <rPh sb="0" eb="2">
      <t>イワミ</t>
    </rPh>
    <rPh sb="2" eb="4">
      <t>カイヒン</t>
    </rPh>
    <rPh sb="4" eb="6">
      <t>コウエン</t>
    </rPh>
    <phoneticPr fontId="22"/>
  </si>
  <si>
    <t>　　　　　　a　（アクアス）</t>
    <rPh sb="13" eb="14">
      <t>ヨクジョウ</t>
    </rPh>
    <phoneticPr fontId="22"/>
  </si>
  <si>
    <t>1-02-10</t>
    <phoneticPr fontId="22"/>
  </si>
  <si>
    <t>　　　　　　b　（海浜公園海水浴場）</t>
    <rPh sb="9" eb="11">
      <t>カイヒン</t>
    </rPh>
    <rPh sb="11" eb="13">
      <t>コウエン</t>
    </rPh>
    <rPh sb="13" eb="16">
      <t>カイスイヨク</t>
    </rPh>
    <rPh sb="16" eb="17">
      <t>ジョウ</t>
    </rPh>
    <rPh sb="17" eb="18">
      <t>ヨクジョウ</t>
    </rPh>
    <phoneticPr fontId="22"/>
  </si>
  <si>
    <t>　　　　　　c　（海浜公園キャンプ場）</t>
    <rPh sb="9" eb="11">
      <t>カイヒン</t>
    </rPh>
    <rPh sb="11" eb="13">
      <t>コウエン</t>
    </rPh>
    <rPh sb="17" eb="18">
      <t>ジョウ</t>
    </rPh>
    <rPh sb="18" eb="19">
      <t>ヨクジョウ</t>
    </rPh>
    <phoneticPr fontId="22"/>
  </si>
  <si>
    <t>　　　　　　d　（その他）</t>
    <rPh sb="11" eb="12">
      <t>タ</t>
    </rPh>
    <rPh sb="12" eb="13">
      <t>ヨクジョウ</t>
    </rPh>
    <phoneticPr fontId="22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</si>
  <si>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22"/>
  </si>
  <si>
    <t>　　　　　　a　（国府・畳ヶ浦海水浴場）</t>
    <rPh sb="9" eb="11">
      <t>コクブ</t>
    </rPh>
    <rPh sb="12" eb="13">
      <t>タタミ</t>
    </rPh>
    <rPh sb="14" eb="15">
      <t>ウラ</t>
    </rPh>
    <rPh sb="15" eb="18">
      <t>カイスイヨク</t>
    </rPh>
    <rPh sb="18" eb="19">
      <t>ジョウ</t>
    </rPh>
    <rPh sb="19" eb="20">
      <t>ヨクジョウ</t>
    </rPh>
    <phoneticPr fontId="22"/>
  </si>
  <si>
    <t>浜田海岸</t>
    <rPh sb="0" eb="2">
      <t>ハマダ</t>
    </rPh>
    <rPh sb="2" eb="4">
      <t>カイガン</t>
    </rPh>
    <phoneticPr fontId="22"/>
  </si>
  <si>
    <t>　　　　　　a　（浜田海岸海水浴場）</t>
    <rPh sb="9" eb="11">
      <t>ハマダ</t>
    </rPh>
    <rPh sb="11" eb="13">
      <t>カイガン</t>
    </rPh>
    <rPh sb="13" eb="16">
      <t>カイスイヨク</t>
    </rPh>
    <rPh sb="16" eb="17">
      <t>ジョウ</t>
    </rPh>
    <rPh sb="17" eb="18">
      <t>ヨクジョウ</t>
    </rPh>
    <phoneticPr fontId="22"/>
  </si>
  <si>
    <t>折居海岸</t>
    <rPh sb="0" eb="2">
      <t>オリイ</t>
    </rPh>
    <rPh sb="2" eb="4">
      <t>カイガン</t>
    </rPh>
    <phoneticPr fontId="22"/>
  </si>
  <si>
    <t>　　　　　　a　（折居海岸海水浴場）</t>
    <rPh sb="9" eb="11">
      <t>オリイ</t>
    </rPh>
    <rPh sb="11" eb="13">
      <t>カイガン</t>
    </rPh>
    <rPh sb="13" eb="16">
      <t>カイスイヨク</t>
    </rPh>
    <rPh sb="16" eb="17">
      <t>ジョウ</t>
    </rPh>
    <rPh sb="17" eb="18">
      <t>ヨクジョウ</t>
    </rPh>
    <phoneticPr fontId="22"/>
  </si>
  <si>
    <t>しまねお魚センター</t>
    <rPh sb="4" eb="5">
      <t>サカナ</t>
    </rPh>
    <phoneticPr fontId="22"/>
  </si>
  <si>
    <t>浜田市全域釣り</t>
    <rPh sb="0" eb="3">
      <t>ハマダシ</t>
    </rPh>
    <rPh sb="3" eb="5">
      <t>ゼンイキ</t>
    </rPh>
    <rPh sb="5" eb="6">
      <t>ツ</t>
    </rPh>
    <phoneticPr fontId="22"/>
  </si>
  <si>
    <t>浜田市世界こども美術館</t>
    <rPh sb="0" eb="3">
      <t>ハマダシ</t>
    </rPh>
    <rPh sb="3" eb="5">
      <t>セカイ</t>
    </rPh>
    <rPh sb="8" eb="11">
      <t>ビジュツカン</t>
    </rPh>
    <phoneticPr fontId="22"/>
  </si>
  <si>
    <t>1-02-07</t>
    <phoneticPr fontId="22"/>
  </si>
  <si>
    <t>浜田市ゴルフ場</t>
    <rPh sb="0" eb="3">
      <t>ハマダシ</t>
    </rPh>
    <rPh sb="6" eb="7">
      <t>ジョウ</t>
    </rPh>
    <phoneticPr fontId="22"/>
  </si>
  <si>
    <t>　　　　　　a　（浜田ゴルフリンクス）</t>
    <rPh sb="9" eb="11">
      <t>ハマダ</t>
    </rPh>
    <rPh sb="18" eb="19">
      <t>ヨクジョウ</t>
    </rPh>
    <phoneticPr fontId="22"/>
  </si>
  <si>
    <t>　　　　　　b　（金城カントリークラブ）</t>
    <rPh sb="9" eb="11">
      <t>キンジョウ</t>
    </rPh>
    <rPh sb="19" eb="20">
      <t>ヨクジョウ</t>
    </rPh>
    <phoneticPr fontId="22"/>
  </si>
  <si>
    <t>(10)</t>
    <phoneticPr fontId="22"/>
  </si>
  <si>
    <t>かなぎウエスタンライディングパーク</t>
    <phoneticPr fontId="22"/>
  </si>
  <si>
    <t>エクス和紙の館</t>
    <rPh sb="3" eb="5">
      <t>ワシ</t>
    </rPh>
    <rPh sb="6" eb="7">
      <t>ヤカタ</t>
    </rPh>
    <phoneticPr fontId="22"/>
  </si>
  <si>
    <t>美又温泉</t>
    <rPh sb="0" eb="2">
      <t>ミマタ</t>
    </rPh>
    <rPh sb="2" eb="4">
      <t>オンセン</t>
    </rPh>
    <phoneticPr fontId="22"/>
  </si>
  <si>
    <t>きんたの里</t>
    <rPh sb="4" eb="5">
      <t>サト</t>
    </rPh>
    <phoneticPr fontId="22"/>
  </si>
  <si>
    <t>アサヒテングストン</t>
    <phoneticPr fontId="22"/>
  </si>
  <si>
    <t>旭温泉</t>
    <rPh sb="0" eb="1">
      <t>アサヒ</t>
    </rPh>
    <rPh sb="1" eb="3">
      <t>オンセン</t>
    </rPh>
    <phoneticPr fontId="22"/>
  </si>
  <si>
    <t>ふるさと体験村</t>
    <rPh sb="4" eb="6">
      <t>タイケン</t>
    </rPh>
    <rPh sb="6" eb="7">
      <t>ムラ</t>
    </rPh>
    <phoneticPr fontId="22"/>
  </si>
  <si>
    <t>三隅公園</t>
    <rPh sb="0" eb="2">
      <t>ミスミ</t>
    </rPh>
    <rPh sb="2" eb="4">
      <t>コウエン</t>
    </rPh>
    <phoneticPr fontId="22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</si>
  <si>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22"/>
  </si>
  <si>
    <t>　　　　　　a　（三隅海岸海水浴場）</t>
    <rPh sb="9" eb="11">
      <t>ミスミ</t>
    </rPh>
    <rPh sb="11" eb="13">
      <t>カイガン</t>
    </rPh>
    <rPh sb="13" eb="16">
      <t>カイスイヨク</t>
    </rPh>
    <rPh sb="16" eb="17">
      <t>ジョウ</t>
    </rPh>
    <rPh sb="17" eb="18">
      <t>ヨクジョウ</t>
    </rPh>
    <phoneticPr fontId="22"/>
  </si>
  <si>
    <t>　　　　　　b　（釣り）</t>
    <rPh sb="9" eb="10">
      <t>ツ</t>
    </rPh>
    <rPh sb="11" eb="12">
      <t>ヨクジョウ</t>
    </rPh>
    <phoneticPr fontId="22"/>
  </si>
  <si>
    <t>(19)</t>
    <phoneticPr fontId="22"/>
  </si>
  <si>
    <t>アクアみすみ</t>
    <phoneticPr fontId="22"/>
  </si>
  <si>
    <t>三隅発電所ふれあいホール</t>
    <rPh sb="0" eb="2">
      <t>ミスミ</t>
    </rPh>
    <rPh sb="2" eb="4">
      <t>ハツデン</t>
    </rPh>
    <rPh sb="4" eb="5">
      <t>ショ</t>
    </rPh>
    <phoneticPr fontId="22"/>
  </si>
  <si>
    <t>石正美術館</t>
    <rPh sb="0" eb="1">
      <t>イシ</t>
    </rPh>
    <rPh sb="1" eb="2">
      <t>タダ</t>
    </rPh>
    <rPh sb="2" eb="5">
      <t>ビジュツカン</t>
    </rPh>
    <phoneticPr fontId="22"/>
  </si>
  <si>
    <t>道の駅ゆうひパーク三隅</t>
    <rPh sb="0" eb="1">
      <t>ミチ</t>
    </rPh>
    <rPh sb="2" eb="3">
      <t>エキ</t>
    </rPh>
    <rPh sb="9" eb="11">
      <t>ミスミ</t>
    </rPh>
    <phoneticPr fontId="22"/>
  </si>
  <si>
    <t>浜っ子春まつり</t>
    <rPh sb="0" eb="1">
      <t>ハマ</t>
    </rPh>
    <rPh sb="2" eb="3">
      <t>コ</t>
    </rPh>
    <rPh sb="3" eb="4">
      <t>ハル</t>
    </rPh>
    <phoneticPr fontId="22"/>
  </si>
  <si>
    <t>浜っ子夏まつり</t>
    <rPh sb="0" eb="1">
      <t>ハマ</t>
    </rPh>
    <rPh sb="2" eb="3">
      <t>コ</t>
    </rPh>
    <rPh sb="3" eb="4">
      <t>ナツ</t>
    </rPh>
    <phoneticPr fontId="22"/>
  </si>
  <si>
    <t>BB大鍋フェスティバル</t>
    <rPh sb="2" eb="4">
      <t>オオナベ</t>
    </rPh>
    <phoneticPr fontId="22"/>
  </si>
  <si>
    <t>コワ温泉</t>
    <rPh sb="2" eb="4">
      <t>オンセン</t>
    </rPh>
    <phoneticPr fontId="22"/>
  </si>
  <si>
    <t>石見の夜神楽公演</t>
    <rPh sb="3" eb="4">
      <t>ヨル</t>
    </rPh>
    <phoneticPr fontId="22"/>
  </si>
  <si>
    <t>2-01-05</t>
  </si>
  <si>
    <t>浜田市合計</t>
    <rPh sb="0" eb="3">
      <t>ハマダシ</t>
    </rPh>
    <rPh sb="3" eb="5">
      <t>ゴウケイ</t>
    </rPh>
    <phoneticPr fontId="22"/>
  </si>
  <si>
    <t>江津市</t>
    <rPh sb="0" eb="3">
      <t>ゴウツシ</t>
    </rPh>
    <phoneticPr fontId="22"/>
  </si>
  <si>
    <t>千丈渓</t>
    <rPh sb="0" eb="2">
      <t>センジョウ</t>
    </rPh>
    <rPh sb="2" eb="3">
      <t>ケイ</t>
    </rPh>
    <phoneticPr fontId="22"/>
  </si>
  <si>
    <t>風の国</t>
    <rPh sb="0" eb="1">
      <t>カゼ</t>
    </rPh>
    <rPh sb="2" eb="3">
      <t>クニ</t>
    </rPh>
    <phoneticPr fontId="22"/>
  </si>
  <si>
    <t>水の国</t>
    <rPh sb="0" eb="1">
      <t>ミズ</t>
    </rPh>
    <rPh sb="2" eb="3">
      <t>クニ</t>
    </rPh>
    <phoneticPr fontId="22"/>
  </si>
  <si>
    <t>江津海岸</t>
    <rPh sb="0" eb="2">
      <t>ゴウツ</t>
    </rPh>
    <rPh sb="2" eb="4">
      <t>カイガン</t>
    </rPh>
    <phoneticPr fontId="22"/>
  </si>
  <si>
    <t>　　　　　　a　（波子海水浴場）</t>
    <rPh sb="9" eb="11">
      <t>ナミコ</t>
    </rPh>
    <rPh sb="11" eb="14">
      <t>カイスイヨク</t>
    </rPh>
    <rPh sb="14" eb="15">
      <t>ジョウ</t>
    </rPh>
    <rPh sb="15" eb="16">
      <t>ヨクジョウ</t>
    </rPh>
    <phoneticPr fontId="22"/>
  </si>
  <si>
    <t>　　　　　　b　（浅利海水浴場）</t>
    <rPh sb="9" eb="11">
      <t>アサリ</t>
    </rPh>
    <rPh sb="11" eb="14">
      <t>カイスイヨク</t>
    </rPh>
    <rPh sb="14" eb="15">
      <t>ジョウ</t>
    </rPh>
    <rPh sb="15" eb="16">
      <t>ヨクジョウ</t>
    </rPh>
    <phoneticPr fontId="22"/>
  </si>
  <si>
    <t>　　　　　　c　（黒松海水浴場）</t>
    <rPh sb="9" eb="11">
      <t>クロマツ</t>
    </rPh>
    <rPh sb="11" eb="14">
      <t>カイスイヨク</t>
    </rPh>
    <rPh sb="14" eb="15">
      <t>ジョウ</t>
    </rPh>
    <rPh sb="15" eb="16">
      <t>ヨクジョウ</t>
    </rPh>
    <phoneticPr fontId="22"/>
  </si>
  <si>
    <t>　　　　　　d　（釣り）</t>
    <rPh sb="9" eb="10">
      <t>ツ</t>
    </rPh>
    <rPh sb="11" eb="12">
      <t>ヨクジョウ</t>
    </rPh>
    <phoneticPr fontId="22"/>
  </si>
  <si>
    <t>　　　　　　e　（その他）</t>
    <rPh sb="11" eb="12">
      <t>タ</t>
    </rPh>
    <rPh sb="12" eb="13">
      <t>ヨクジョウ</t>
    </rPh>
    <phoneticPr fontId="22"/>
  </si>
  <si>
    <t>有福温泉</t>
    <rPh sb="0" eb="2">
      <t>アリフク</t>
    </rPh>
    <rPh sb="2" eb="4">
      <t>オンセン</t>
    </rPh>
    <phoneticPr fontId="22"/>
  </si>
  <si>
    <t>地場産センター</t>
    <rPh sb="0" eb="2">
      <t>ジバ</t>
    </rPh>
    <rPh sb="2" eb="3">
      <t>サン</t>
    </rPh>
    <phoneticPr fontId="22"/>
  </si>
  <si>
    <t>(7)</t>
    <phoneticPr fontId="22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</si>
  <si>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22"/>
  </si>
  <si>
    <t>ごうつ秋まつり</t>
    <rPh sb="3" eb="4">
      <t>アキ</t>
    </rPh>
    <phoneticPr fontId="22"/>
  </si>
  <si>
    <t>(9)</t>
    <phoneticPr fontId="22"/>
  </si>
  <si>
    <t>江の川祭り</t>
    <rPh sb="0" eb="1">
      <t>ゴウ</t>
    </rPh>
    <rPh sb="2" eb="3">
      <t>カワ</t>
    </rPh>
    <rPh sb="3" eb="4">
      <t>マツ</t>
    </rPh>
    <phoneticPr fontId="22"/>
  </si>
  <si>
    <t>江津市合計</t>
    <rPh sb="0" eb="2">
      <t>ゴウツ</t>
    </rPh>
    <rPh sb="2" eb="3">
      <t>シ</t>
    </rPh>
    <rPh sb="3" eb="5">
      <t>ゴウケイ</t>
    </rPh>
    <phoneticPr fontId="22"/>
  </si>
  <si>
    <t>益田市</t>
    <rPh sb="0" eb="3">
      <t>マスダシ</t>
    </rPh>
    <phoneticPr fontId="22"/>
  </si>
  <si>
    <t>医光寺</t>
    <rPh sb="0" eb="3">
      <t>イコウジ</t>
    </rPh>
    <phoneticPr fontId="22"/>
  </si>
  <si>
    <t>万福寺</t>
    <rPh sb="0" eb="2">
      <t>マンプク</t>
    </rPh>
    <rPh sb="2" eb="3">
      <t>テラ</t>
    </rPh>
    <phoneticPr fontId="22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</si>
  <si>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22"/>
  </si>
  <si>
    <t>万葉公園</t>
    <rPh sb="0" eb="2">
      <t>マンヨウ</t>
    </rPh>
    <rPh sb="2" eb="4">
      <t>コウエン</t>
    </rPh>
    <phoneticPr fontId="22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</si>
  <si>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22"/>
  </si>
  <si>
    <t>　　　　　　a　（石見美術館）</t>
    <rPh sb="9" eb="11">
      <t>イワミ</t>
    </rPh>
    <rPh sb="11" eb="14">
      <t>ビジュツカン</t>
    </rPh>
    <rPh sb="14" eb="15">
      <t>ヨクジョウ</t>
    </rPh>
    <phoneticPr fontId="22"/>
  </si>
  <si>
    <t>　　　　　　b　（いわみ芸術劇場）</t>
    <rPh sb="12" eb="14">
      <t>ゲイジュツ</t>
    </rPh>
    <rPh sb="14" eb="16">
      <t>ゲキジョウ</t>
    </rPh>
    <rPh sb="16" eb="17">
      <t>ヨクジョウ</t>
    </rPh>
    <phoneticPr fontId="22"/>
  </si>
  <si>
    <t>2-01-10</t>
    <phoneticPr fontId="22"/>
  </si>
  <si>
    <t>　　　　　　c　（その他）</t>
    <rPh sb="11" eb="12">
      <t>タ</t>
    </rPh>
    <rPh sb="12" eb="13">
      <t>ヨクジョウ</t>
    </rPh>
    <phoneticPr fontId="22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</si>
  <si>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22"/>
  </si>
  <si>
    <t>益田市全域釣り</t>
    <rPh sb="0" eb="3">
      <t>マスダシ</t>
    </rPh>
    <rPh sb="3" eb="5">
      <t>ゼンイキ</t>
    </rPh>
    <rPh sb="5" eb="6">
      <t>ツ</t>
    </rPh>
    <phoneticPr fontId="22"/>
  </si>
  <si>
    <t>みと自然の森</t>
    <rPh sb="2" eb="4">
      <t>シゼン</t>
    </rPh>
    <rPh sb="5" eb="6">
      <t>モリ</t>
    </rPh>
    <phoneticPr fontId="22"/>
  </si>
  <si>
    <t>美都温泉</t>
    <rPh sb="0" eb="2">
      <t>ミト</t>
    </rPh>
    <rPh sb="2" eb="4">
      <t>オンセン</t>
    </rPh>
    <phoneticPr fontId="22"/>
  </si>
  <si>
    <t>　　　　　　a　（湯元館）</t>
    <rPh sb="9" eb="11">
      <t>ユモト</t>
    </rPh>
    <rPh sb="11" eb="12">
      <t>カン</t>
    </rPh>
    <rPh sb="12" eb="13">
      <t>ヨクジョウ</t>
    </rPh>
    <phoneticPr fontId="22"/>
  </si>
  <si>
    <t>秦記念館</t>
    <rPh sb="0" eb="1">
      <t>ハタ</t>
    </rPh>
    <rPh sb="1" eb="3">
      <t>キネン</t>
    </rPh>
    <rPh sb="3" eb="4">
      <t>カン</t>
    </rPh>
    <phoneticPr fontId="22"/>
  </si>
  <si>
    <t>ひだまりパークみと</t>
    <phoneticPr fontId="22"/>
  </si>
  <si>
    <t>裏匹見峡</t>
    <rPh sb="0" eb="1">
      <t>ウラ</t>
    </rPh>
    <rPh sb="1" eb="3">
      <t>ヒキミ</t>
    </rPh>
    <rPh sb="3" eb="4">
      <t>キョウ</t>
    </rPh>
    <phoneticPr fontId="22"/>
  </si>
  <si>
    <t>メイズ</t>
    <phoneticPr fontId="22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</si>
  <si>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22"/>
  </si>
  <si>
    <t>やすらぎの湯</t>
    <rPh sb="5" eb="6">
      <t>ユ</t>
    </rPh>
    <phoneticPr fontId="22"/>
  </si>
  <si>
    <t>匹見川釣り</t>
    <rPh sb="0" eb="2">
      <t>ヒキミ</t>
    </rPh>
    <rPh sb="2" eb="3">
      <t>カワ</t>
    </rPh>
    <rPh sb="3" eb="4">
      <t>ツ</t>
    </rPh>
    <phoneticPr fontId="22"/>
  </si>
  <si>
    <t>美濃地屋敷</t>
    <rPh sb="0" eb="2">
      <t>ミノ</t>
    </rPh>
    <rPh sb="2" eb="3">
      <t>ジ</t>
    </rPh>
    <rPh sb="3" eb="5">
      <t>ヤシキ</t>
    </rPh>
    <phoneticPr fontId="22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</si>
  <si>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20"/>
  </si>
  <si>
    <t>益田市合計</t>
    <rPh sb="0" eb="2">
      <t>マスダ</t>
    </rPh>
    <rPh sb="2" eb="3">
      <t>シ</t>
    </rPh>
    <rPh sb="3" eb="5">
      <t>ゴウケイ</t>
    </rPh>
    <phoneticPr fontId="22"/>
  </si>
  <si>
    <t>津和野町</t>
    <rPh sb="0" eb="4">
      <t>ツワノチョウ</t>
    </rPh>
    <phoneticPr fontId="22"/>
  </si>
  <si>
    <t>津和野郷土館</t>
    <rPh sb="0" eb="3">
      <t>ツワノ</t>
    </rPh>
    <rPh sb="3" eb="5">
      <t>キョウド</t>
    </rPh>
    <rPh sb="5" eb="6">
      <t>ヤカタ</t>
    </rPh>
    <phoneticPr fontId="22"/>
  </si>
  <si>
    <t>津和野町民俗資料館</t>
    <rPh sb="0" eb="4">
      <t>ツワノチョウ</t>
    </rPh>
    <rPh sb="4" eb="6">
      <t>ミンゾク</t>
    </rPh>
    <rPh sb="6" eb="8">
      <t>シリョウ</t>
    </rPh>
    <rPh sb="8" eb="9">
      <t>カン</t>
    </rPh>
    <phoneticPr fontId="22"/>
  </si>
  <si>
    <t>森鴎外記念館</t>
    <rPh sb="0" eb="1">
      <t>モリ</t>
    </rPh>
    <rPh sb="1" eb="3">
      <t>オウガイ</t>
    </rPh>
    <rPh sb="3" eb="5">
      <t>キネン</t>
    </rPh>
    <rPh sb="5" eb="6">
      <t>カン</t>
    </rPh>
    <phoneticPr fontId="22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</si>
  <si>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22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</si>
  <si>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22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</si>
  <si>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22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</si>
  <si>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22"/>
  </si>
  <si>
    <t>道の駅なごみの里</t>
    <rPh sb="0" eb="1">
      <t>ミチ</t>
    </rPh>
    <rPh sb="2" eb="3">
      <t>エキ</t>
    </rPh>
    <rPh sb="7" eb="8">
      <t>サト</t>
    </rPh>
    <phoneticPr fontId="22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</si>
  <si>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22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</si>
  <si>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22"/>
  </si>
  <si>
    <t>高津川・鮎つり</t>
    <rPh sb="0" eb="2">
      <t>タカツ</t>
    </rPh>
    <rPh sb="2" eb="3">
      <t>カワ</t>
    </rPh>
    <rPh sb="4" eb="5">
      <t>アユ</t>
    </rPh>
    <phoneticPr fontId="22"/>
  </si>
  <si>
    <t>道の駅シルクウェイにちはら</t>
    <rPh sb="0" eb="1">
      <t>ミチ</t>
    </rPh>
    <rPh sb="2" eb="3">
      <t>エキ</t>
    </rPh>
    <phoneticPr fontId="22"/>
  </si>
  <si>
    <t>その他(安蔵寺山、杣の里 他)</t>
    <rPh sb="2" eb="3">
      <t>タ</t>
    </rPh>
    <rPh sb="4" eb="5">
      <t>アン</t>
    </rPh>
    <rPh sb="5" eb="6">
      <t>クラ</t>
    </rPh>
    <rPh sb="6" eb="7">
      <t>テラ</t>
    </rPh>
    <rPh sb="7" eb="8">
      <t>ヤマ</t>
    </rPh>
    <rPh sb="9" eb="10">
      <t>ソマ</t>
    </rPh>
    <rPh sb="11" eb="12">
      <t>サト</t>
    </rPh>
    <rPh sb="13" eb="14">
      <t>ホカ</t>
    </rPh>
    <phoneticPr fontId="22"/>
  </si>
  <si>
    <t>森鴎外旧宅</t>
    <rPh sb="0" eb="1">
      <t>モリ</t>
    </rPh>
    <rPh sb="1" eb="3">
      <t>オウガイ</t>
    </rPh>
    <rPh sb="3" eb="5">
      <t>キュウタク</t>
    </rPh>
    <phoneticPr fontId="22"/>
  </si>
  <si>
    <t>SL山口号</t>
    <rPh sb="2" eb="4">
      <t>ヤマグチ</t>
    </rPh>
    <rPh sb="4" eb="5">
      <t>ゴウ</t>
    </rPh>
    <phoneticPr fontId="22"/>
  </si>
  <si>
    <t>石見の夜神楽公演</t>
    <phoneticPr fontId="22"/>
  </si>
  <si>
    <t>津和野町合計</t>
    <rPh sb="0" eb="4">
      <t>ツワノチョウ</t>
    </rPh>
    <rPh sb="4" eb="6">
      <t>ゴウケイ</t>
    </rPh>
    <phoneticPr fontId="22"/>
  </si>
  <si>
    <t>吉賀町</t>
    <rPh sb="0" eb="3">
      <t>ヨシカチョウ</t>
    </rPh>
    <phoneticPr fontId="22"/>
  </si>
  <si>
    <t>柿木温泉</t>
    <rPh sb="0" eb="2">
      <t>カキノキ</t>
    </rPh>
    <rPh sb="2" eb="4">
      <t>オンセン</t>
    </rPh>
    <phoneticPr fontId="22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</si>
  <si>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22"/>
  </si>
  <si>
    <t>道の駅かきのきむら</t>
    <rPh sb="0" eb="1">
      <t>ミチ</t>
    </rPh>
    <rPh sb="2" eb="3">
      <t>エキ</t>
    </rPh>
    <phoneticPr fontId="22"/>
  </si>
  <si>
    <t>リバーサイドログハウス村</t>
    <rPh sb="11" eb="12">
      <t>ムラ</t>
    </rPh>
    <phoneticPr fontId="22"/>
  </si>
  <si>
    <t>ゴギの里ログハウス村</t>
    <rPh sb="3" eb="4">
      <t>サト</t>
    </rPh>
    <rPh sb="9" eb="10">
      <t>ムラ</t>
    </rPh>
    <phoneticPr fontId="22"/>
  </si>
  <si>
    <t>水源会館</t>
    <rPh sb="0" eb="2">
      <t>スイゲン</t>
    </rPh>
    <rPh sb="2" eb="4">
      <t>カイカン</t>
    </rPh>
    <phoneticPr fontId="22"/>
  </si>
  <si>
    <t>むいかいち温泉ゆ・ら・ら</t>
    <rPh sb="5" eb="7">
      <t>オンセン</t>
    </rPh>
    <phoneticPr fontId="22"/>
  </si>
  <si>
    <t>道の駅むいかいち温泉</t>
    <rPh sb="0" eb="1">
      <t>ミチ</t>
    </rPh>
    <rPh sb="2" eb="3">
      <t>エキ</t>
    </rPh>
    <rPh sb="8" eb="10">
      <t>オンセン</t>
    </rPh>
    <phoneticPr fontId="22"/>
  </si>
  <si>
    <t>吉賀町合計</t>
    <rPh sb="0" eb="2">
      <t>ヨシカ</t>
    </rPh>
    <rPh sb="2" eb="3">
      <t>チョウ</t>
    </rPh>
    <rPh sb="3" eb="5">
      <t>ゴウケイ</t>
    </rPh>
    <phoneticPr fontId="22"/>
  </si>
  <si>
    <t>海士町</t>
    <rPh sb="0" eb="3">
      <t>アマチョウ</t>
    </rPh>
    <phoneticPr fontId="22"/>
  </si>
  <si>
    <t>隠岐神社</t>
    <rPh sb="0" eb="2">
      <t>オキ</t>
    </rPh>
    <rPh sb="2" eb="4">
      <t>ジンジャ</t>
    </rPh>
    <phoneticPr fontId="22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</si>
  <si>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22"/>
  </si>
  <si>
    <t>海中展望船あまんぼう</t>
    <rPh sb="0" eb="1">
      <t>ウミ</t>
    </rPh>
    <rPh sb="1" eb="2">
      <t>ナカ</t>
    </rPh>
    <rPh sb="2" eb="4">
      <t>テンボウ</t>
    </rPh>
    <rPh sb="4" eb="5">
      <t>セン</t>
    </rPh>
    <phoneticPr fontId="22"/>
  </si>
  <si>
    <t>1-01-06</t>
    <phoneticPr fontId="22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</si>
  <si>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22"/>
  </si>
  <si>
    <t>レインボービーチ</t>
    <phoneticPr fontId="22"/>
  </si>
  <si>
    <t>海士町合計</t>
    <rPh sb="0" eb="2">
      <t>アマ</t>
    </rPh>
    <rPh sb="2" eb="3">
      <t>チョウ</t>
    </rPh>
    <rPh sb="3" eb="5">
      <t>ゴウケイ</t>
    </rPh>
    <phoneticPr fontId="22"/>
  </si>
  <si>
    <t>西ノ島町</t>
    <rPh sb="0" eb="4">
      <t>ニシノシマチョウ</t>
    </rPh>
    <phoneticPr fontId="22"/>
  </si>
  <si>
    <t>国賀海岸</t>
    <rPh sb="0" eb="1">
      <t>クニ</t>
    </rPh>
    <rPh sb="1" eb="2">
      <t>ガ</t>
    </rPh>
    <rPh sb="2" eb="4">
      <t>カイガン</t>
    </rPh>
    <phoneticPr fontId="22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</si>
  <si>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22"/>
  </si>
  <si>
    <t>西ノ島ふるさと館</t>
    <rPh sb="0" eb="1">
      <t>ニシ</t>
    </rPh>
    <rPh sb="2" eb="3">
      <t>シマ</t>
    </rPh>
    <rPh sb="7" eb="8">
      <t>ヤカタ</t>
    </rPh>
    <phoneticPr fontId="22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</si>
  <si>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22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</si>
  <si>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22"/>
  </si>
  <si>
    <t>耳浦キャンプ場</t>
    <rPh sb="0" eb="1">
      <t>ミミ</t>
    </rPh>
    <rPh sb="1" eb="2">
      <t>ウラ</t>
    </rPh>
    <rPh sb="6" eb="7">
      <t>ジョウ</t>
    </rPh>
    <phoneticPr fontId="22"/>
  </si>
  <si>
    <t>ノア隠岐</t>
    <rPh sb="2" eb="4">
      <t>オキ</t>
    </rPh>
    <phoneticPr fontId="22"/>
  </si>
  <si>
    <t>海釣り公園センター</t>
    <rPh sb="0" eb="1">
      <t>ウミ</t>
    </rPh>
    <rPh sb="1" eb="2">
      <t>ツ</t>
    </rPh>
    <rPh sb="3" eb="5">
      <t>コウエン</t>
    </rPh>
    <phoneticPr fontId="22"/>
  </si>
  <si>
    <t>西ノ島町合計</t>
    <rPh sb="0" eb="1">
      <t>ニシ</t>
    </rPh>
    <rPh sb="2" eb="3">
      <t>シマ</t>
    </rPh>
    <rPh sb="3" eb="4">
      <t>チョウ</t>
    </rPh>
    <rPh sb="4" eb="6">
      <t>ゴウケイ</t>
    </rPh>
    <phoneticPr fontId="22"/>
  </si>
  <si>
    <t>知夫村</t>
    <rPh sb="0" eb="3">
      <t>チブムラ</t>
    </rPh>
    <phoneticPr fontId="22"/>
  </si>
  <si>
    <t>知夫赤壁</t>
    <rPh sb="0" eb="1">
      <t>チ</t>
    </rPh>
    <rPh sb="1" eb="2">
      <t>オット</t>
    </rPh>
    <rPh sb="2" eb="4">
      <t>セキヘキ</t>
    </rPh>
    <phoneticPr fontId="22"/>
  </si>
  <si>
    <t>知夫村合計</t>
    <rPh sb="0" eb="3">
      <t>チブムラ</t>
    </rPh>
    <rPh sb="3" eb="5">
      <t>ゴウケイ</t>
    </rPh>
    <phoneticPr fontId="22"/>
  </si>
  <si>
    <t>隠岐の島町</t>
    <rPh sb="0" eb="2">
      <t>オキ</t>
    </rPh>
    <rPh sb="3" eb="5">
      <t>シマチョウ</t>
    </rPh>
    <phoneticPr fontId="22"/>
  </si>
  <si>
    <t>隠岐国分寺</t>
    <rPh sb="0" eb="2">
      <t>オキ</t>
    </rPh>
    <rPh sb="2" eb="5">
      <t>コクブンジ</t>
    </rPh>
    <phoneticPr fontId="22"/>
  </si>
  <si>
    <t>隠岐自然館</t>
    <rPh sb="0" eb="2">
      <t>オキ</t>
    </rPh>
    <rPh sb="2" eb="4">
      <t>シゼン</t>
    </rPh>
    <rPh sb="4" eb="5">
      <t>カン</t>
    </rPh>
    <phoneticPr fontId="22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</si>
  <si>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22"/>
  </si>
  <si>
    <t>中村海水浴場</t>
    <rPh sb="0" eb="2">
      <t>ナカムラ</t>
    </rPh>
    <rPh sb="2" eb="4">
      <t>カイスイ</t>
    </rPh>
    <rPh sb="4" eb="6">
      <t>ヨクジョウ</t>
    </rPh>
    <phoneticPr fontId="22"/>
  </si>
  <si>
    <t>西郷お魚センターりょうば</t>
    <rPh sb="0" eb="2">
      <t>サイゴウ</t>
    </rPh>
    <rPh sb="3" eb="4">
      <t>サカナ</t>
    </rPh>
    <phoneticPr fontId="22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</si>
  <si>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22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</si>
  <si>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22"/>
  </si>
  <si>
    <t>隠岐郷土館</t>
    <rPh sb="0" eb="2">
      <t>オキ</t>
    </rPh>
    <rPh sb="2" eb="4">
      <t>キョウド</t>
    </rPh>
    <rPh sb="4" eb="5">
      <t>ヤカタ</t>
    </rPh>
    <phoneticPr fontId="22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</si>
  <si>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22"/>
  </si>
  <si>
    <t>隠岐温泉ＧＯＫＡ</t>
    <rPh sb="0" eb="2">
      <t>オキ</t>
    </rPh>
    <rPh sb="2" eb="4">
      <t>オンセン</t>
    </rPh>
    <phoneticPr fontId="22"/>
  </si>
  <si>
    <t>津戸園地</t>
    <rPh sb="0" eb="1">
      <t>ツ</t>
    </rPh>
    <rPh sb="1" eb="2">
      <t>ト</t>
    </rPh>
    <rPh sb="2" eb="4">
      <t>エンチ</t>
    </rPh>
    <phoneticPr fontId="22"/>
  </si>
  <si>
    <t>福浦海水浴場</t>
    <rPh sb="0" eb="2">
      <t>フクウラ</t>
    </rPh>
    <rPh sb="2" eb="4">
      <t>カイスイ</t>
    </rPh>
    <rPh sb="4" eb="6">
      <t>ヨクジョウ</t>
    </rPh>
    <phoneticPr fontId="22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</si>
  <si>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22"/>
  </si>
  <si>
    <t>隠岐の島町合計</t>
    <rPh sb="0" eb="2">
      <t>オキ</t>
    </rPh>
    <rPh sb="3" eb="4">
      <t>シマ</t>
    </rPh>
    <rPh sb="4" eb="5">
      <t>チョウ</t>
    </rPh>
    <rPh sb="5" eb="7">
      <t>ゴウケイ</t>
    </rPh>
    <phoneticPr fontId="22"/>
  </si>
  <si>
    <t>島根県合計</t>
    <rPh sb="0" eb="3">
      <t>シマネケン</t>
    </rPh>
    <rPh sb="3" eb="5">
      <t>ゴウケイ</t>
    </rPh>
    <phoneticPr fontId="22"/>
  </si>
  <si>
    <t>山岳</t>
    <rPh sb="0" eb="2">
      <t>サンガク</t>
    </rPh>
    <phoneticPr fontId="22"/>
  </si>
  <si>
    <t>高原</t>
    <rPh sb="0" eb="2">
      <t>コウゲン</t>
    </rPh>
    <phoneticPr fontId="22"/>
  </si>
  <si>
    <t>1-01-02</t>
  </si>
  <si>
    <t>湖沼</t>
    <rPh sb="0" eb="1">
      <t>ミズウミ</t>
    </rPh>
    <rPh sb="1" eb="2">
      <t>ヌマ</t>
    </rPh>
    <phoneticPr fontId="22"/>
  </si>
  <si>
    <t>1-01-03</t>
  </si>
  <si>
    <t>河川</t>
    <rPh sb="0" eb="2">
      <t>カセン</t>
    </rPh>
    <phoneticPr fontId="22"/>
  </si>
  <si>
    <t>海岸</t>
    <rPh sb="0" eb="2">
      <t>カイガン</t>
    </rPh>
    <phoneticPr fontId="22"/>
  </si>
  <si>
    <t>海中</t>
    <rPh sb="0" eb="2">
      <t>カイチュウ</t>
    </rPh>
    <phoneticPr fontId="22"/>
  </si>
  <si>
    <t>1-01-06</t>
  </si>
  <si>
    <t>その他</t>
    <rPh sb="2" eb="3">
      <t>タ</t>
    </rPh>
    <phoneticPr fontId="22"/>
  </si>
  <si>
    <t>1-01-99</t>
    <phoneticPr fontId="22"/>
  </si>
  <si>
    <t>史跡</t>
    <rPh sb="0" eb="2">
      <t>シセキ</t>
    </rPh>
    <phoneticPr fontId="22"/>
  </si>
  <si>
    <t>1-02-01</t>
    <phoneticPr fontId="22"/>
  </si>
  <si>
    <t>城</t>
    <rPh sb="0" eb="1">
      <t>シロ</t>
    </rPh>
    <phoneticPr fontId="22"/>
  </si>
  <si>
    <t>神社・仏閣</t>
    <rPh sb="0" eb="2">
      <t>ジンジャ</t>
    </rPh>
    <rPh sb="3" eb="5">
      <t>ブッカク</t>
    </rPh>
    <phoneticPr fontId="22"/>
  </si>
  <si>
    <t>庭園</t>
    <rPh sb="0" eb="2">
      <t>テイエン</t>
    </rPh>
    <phoneticPr fontId="22"/>
  </si>
  <si>
    <t>歴史的まち並み、旧街道</t>
    <rPh sb="0" eb="3">
      <t>レキシテキ</t>
    </rPh>
    <rPh sb="5" eb="6">
      <t>ナ</t>
    </rPh>
    <rPh sb="8" eb="11">
      <t>キュウカイドウ</t>
    </rPh>
    <phoneticPr fontId="22"/>
  </si>
  <si>
    <t>1-02-05</t>
  </si>
  <si>
    <t>博物館</t>
    <rPh sb="0" eb="2">
      <t>ハクブツ</t>
    </rPh>
    <rPh sb="2" eb="3">
      <t>カン</t>
    </rPh>
    <phoneticPr fontId="22"/>
  </si>
  <si>
    <t>美術館</t>
    <rPh sb="0" eb="3">
      <t>ビジュツカン</t>
    </rPh>
    <phoneticPr fontId="22"/>
  </si>
  <si>
    <t>記念・資料館</t>
    <rPh sb="0" eb="2">
      <t>キネン</t>
    </rPh>
    <rPh sb="3" eb="5">
      <t>シリョウ</t>
    </rPh>
    <rPh sb="5" eb="6">
      <t>カン</t>
    </rPh>
    <phoneticPr fontId="22"/>
  </si>
  <si>
    <t>動・植物園</t>
    <rPh sb="0" eb="1">
      <t>ドウ</t>
    </rPh>
    <rPh sb="2" eb="5">
      <t>ショクブツエン</t>
    </rPh>
    <phoneticPr fontId="22"/>
  </si>
  <si>
    <t>水族館</t>
    <rPh sb="0" eb="3">
      <t>スイゾクカン</t>
    </rPh>
    <phoneticPr fontId="22"/>
  </si>
  <si>
    <t>1-02-10</t>
  </si>
  <si>
    <t>産業観光</t>
    <rPh sb="0" eb="2">
      <t>サンギョウ</t>
    </rPh>
    <rPh sb="2" eb="4">
      <t>カンコウ</t>
    </rPh>
    <phoneticPr fontId="22"/>
  </si>
  <si>
    <t>1-02-11</t>
  </si>
  <si>
    <t>歴史的建造物</t>
    <rPh sb="0" eb="3">
      <t>レキシテキ</t>
    </rPh>
    <rPh sb="3" eb="6">
      <t>ケンゾウブツ</t>
    </rPh>
    <phoneticPr fontId="22"/>
  </si>
  <si>
    <t>1-02-12</t>
  </si>
  <si>
    <t>その他歴史</t>
    <rPh sb="2" eb="3">
      <t>タ</t>
    </rPh>
    <rPh sb="3" eb="5">
      <t>レキシ</t>
    </rPh>
    <phoneticPr fontId="22"/>
  </si>
  <si>
    <t>1-02-99</t>
    <phoneticPr fontId="22"/>
  </si>
  <si>
    <t>1-03-01</t>
    <phoneticPr fontId="22"/>
  </si>
  <si>
    <t>スポーツ・レクリエーション施設</t>
    <rPh sb="13" eb="15">
      <t>シセツ</t>
    </rPh>
    <phoneticPr fontId="22"/>
  </si>
  <si>
    <t>スキー場</t>
    <rPh sb="3" eb="4">
      <t>ジョウ</t>
    </rPh>
    <phoneticPr fontId="22"/>
  </si>
  <si>
    <t>1-04-02</t>
  </si>
  <si>
    <t>キャンプ場</t>
    <rPh sb="4" eb="5">
      <t>ジョウ</t>
    </rPh>
    <phoneticPr fontId="22"/>
  </si>
  <si>
    <t>釣り場</t>
    <rPh sb="0" eb="1">
      <t>ツ</t>
    </rPh>
    <rPh sb="2" eb="3">
      <t>バ</t>
    </rPh>
    <phoneticPr fontId="22"/>
  </si>
  <si>
    <t>海水浴場</t>
    <rPh sb="0" eb="3">
      <t>カイスイヨク</t>
    </rPh>
    <rPh sb="3" eb="4">
      <t>ジョウ</t>
    </rPh>
    <phoneticPr fontId="22"/>
  </si>
  <si>
    <t>公園</t>
    <rPh sb="0" eb="2">
      <t>コウエン</t>
    </rPh>
    <phoneticPr fontId="22"/>
  </si>
  <si>
    <t>その他スポーツ・レクリエーション施設</t>
    <rPh sb="2" eb="3">
      <t>タ</t>
    </rPh>
    <rPh sb="16" eb="18">
      <t>シセツ</t>
    </rPh>
    <phoneticPr fontId="22"/>
  </si>
  <si>
    <t>商業施設</t>
    <rPh sb="0" eb="2">
      <t>ショウギョウ</t>
    </rPh>
    <rPh sb="2" eb="4">
      <t>シセツ</t>
    </rPh>
    <phoneticPr fontId="22"/>
  </si>
  <si>
    <t>食・グルメ</t>
    <rPh sb="0" eb="1">
      <t>ショク</t>
    </rPh>
    <phoneticPr fontId="22"/>
  </si>
  <si>
    <t>その他都市型観光</t>
    <rPh sb="2" eb="3">
      <t>タ</t>
    </rPh>
    <rPh sb="3" eb="6">
      <t>トシガタ</t>
    </rPh>
    <rPh sb="6" eb="8">
      <t>カンコウ</t>
    </rPh>
    <phoneticPr fontId="22"/>
  </si>
  <si>
    <t>行・祭事</t>
    <rPh sb="0" eb="1">
      <t>ギョウ</t>
    </rPh>
    <rPh sb="2" eb="3">
      <t>サイ</t>
    </rPh>
    <rPh sb="3" eb="4">
      <t>ジ</t>
    </rPh>
    <phoneticPr fontId="22"/>
  </si>
  <si>
    <t>花火大会</t>
    <rPh sb="0" eb="2">
      <t>ハナビ</t>
    </rPh>
    <rPh sb="2" eb="4">
      <t>タイカイ</t>
    </rPh>
    <phoneticPr fontId="22"/>
  </si>
  <si>
    <t>郷土芸能</t>
    <rPh sb="0" eb="2">
      <t>キョウド</t>
    </rPh>
    <rPh sb="2" eb="4">
      <t>ゲイノウ</t>
    </rPh>
    <phoneticPr fontId="22"/>
  </si>
  <si>
    <t>地域風俗</t>
    <rPh sb="0" eb="2">
      <t>チイキ</t>
    </rPh>
    <rPh sb="2" eb="4">
      <t>フウゾク</t>
    </rPh>
    <phoneticPr fontId="22"/>
  </si>
  <si>
    <t>2-01-06</t>
  </si>
  <si>
    <t>映画祭</t>
    <rPh sb="0" eb="3">
      <t>エイガサイ</t>
    </rPh>
    <phoneticPr fontId="22"/>
  </si>
  <si>
    <t>他に分類されない観光地点</t>
    <rPh sb="0" eb="1">
      <t>ホカ</t>
    </rPh>
    <rPh sb="2" eb="4">
      <t>ブンルイ</t>
    </rPh>
    <rPh sb="8" eb="10">
      <t>カンコウ</t>
    </rPh>
    <rPh sb="10" eb="12">
      <t>チテン</t>
    </rPh>
    <phoneticPr fontId="22"/>
  </si>
  <si>
    <t>月別内訳</t>
    <phoneticPr fontId="22"/>
  </si>
  <si>
    <t>　　　　　　a　（美保神社）</t>
    <phoneticPr fontId="22"/>
  </si>
  <si>
    <t>　　　　　　b　（美保関灯台）</t>
    <phoneticPr fontId="22"/>
  </si>
  <si>
    <t>1-01-05</t>
    <phoneticPr fontId="22"/>
  </si>
  <si>
    <t>(49)</t>
    <phoneticPr fontId="22"/>
  </si>
  <si>
    <t>メテオプラザ</t>
    <phoneticPr fontId="22"/>
  </si>
  <si>
    <t>1-04-99</t>
    <phoneticPr fontId="22"/>
  </si>
  <si>
    <t>1-02-06</t>
    <phoneticPr fontId="22"/>
  </si>
  <si>
    <t>1-04-03</t>
    <phoneticPr fontId="22"/>
  </si>
  <si>
    <t>　　　　　　b　（コテージ）</t>
    <phoneticPr fontId="22"/>
  </si>
  <si>
    <t>1-04-03</t>
    <phoneticPr fontId="22"/>
  </si>
  <si>
    <t>1-04-07</t>
    <phoneticPr fontId="22"/>
  </si>
  <si>
    <t>(62)</t>
    <phoneticPr fontId="22"/>
  </si>
  <si>
    <t>1-03-01</t>
    <phoneticPr fontId="22"/>
  </si>
  <si>
    <t>1-02-04</t>
    <phoneticPr fontId="22"/>
  </si>
  <si>
    <t>1-01-99</t>
    <phoneticPr fontId="22"/>
  </si>
  <si>
    <t>(67)</t>
    <phoneticPr fontId="22"/>
  </si>
  <si>
    <t>2-01-01</t>
    <phoneticPr fontId="22"/>
  </si>
  <si>
    <t>　</t>
    <phoneticPr fontId="22"/>
  </si>
  <si>
    <t>お城まつり</t>
    <phoneticPr fontId="22"/>
  </si>
  <si>
    <t>2-01-01</t>
    <phoneticPr fontId="22"/>
  </si>
  <si>
    <t>武者行列</t>
    <phoneticPr fontId="22"/>
  </si>
  <si>
    <t>2-01-06</t>
    <phoneticPr fontId="22"/>
  </si>
  <si>
    <t>松江水郷祭</t>
    <phoneticPr fontId="22"/>
  </si>
  <si>
    <t>2-01-04</t>
    <phoneticPr fontId="22"/>
  </si>
  <si>
    <t>2-01-05</t>
    <phoneticPr fontId="22"/>
  </si>
  <si>
    <t>松江夏踊り</t>
    <rPh sb="0" eb="2">
      <t>マツエ</t>
    </rPh>
    <rPh sb="2" eb="3">
      <t>ナツ</t>
    </rPh>
    <rPh sb="3" eb="4">
      <t>オド</t>
    </rPh>
    <phoneticPr fontId="22"/>
  </si>
  <si>
    <t>松江ホーランエンヤ伝承館</t>
    <phoneticPr fontId="22"/>
  </si>
  <si>
    <t>黄泉比良坂</t>
    <phoneticPr fontId="22"/>
  </si>
  <si>
    <t>中村元記念館</t>
    <rPh sb="5" eb="6">
      <t>カン</t>
    </rPh>
    <phoneticPr fontId="22"/>
  </si>
  <si>
    <t>(80)</t>
    <phoneticPr fontId="22"/>
  </si>
  <si>
    <t>(81)</t>
    <phoneticPr fontId="22"/>
  </si>
  <si>
    <t>1-02-06</t>
    <phoneticPr fontId="22"/>
  </si>
  <si>
    <t>1-03-01</t>
    <phoneticPr fontId="22"/>
  </si>
  <si>
    <t>1-01-99</t>
    <phoneticPr fontId="22"/>
  </si>
  <si>
    <t>1-02-06</t>
    <phoneticPr fontId="22"/>
  </si>
  <si>
    <t>2-01-99</t>
    <phoneticPr fontId="22"/>
  </si>
  <si>
    <t>1-04-03</t>
    <phoneticPr fontId="22"/>
  </si>
  <si>
    <t>1-04-07</t>
    <phoneticPr fontId="22"/>
  </si>
  <si>
    <t>(16)</t>
    <phoneticPr fontId="22"/>
  </si>
  <si>
    <t>(1)</t>
    <phoneticPr fontId="22"/>
  </si>
  <si>
    <t>(2)</t>
    <phoneticPr fontId="22"/>
  </si>
  <si>
    <t>1-04-99</t>
    <phoneticPr fontId="22"/>
  </si>
  <si>
    <t>1-02-01</t>
    <phoneticPr fontId="22"/>
  </si>
  <si>
    <t>斐伊川堤防桜並木</t>
    <rPh sb="0" eb="3">
      <t>ヒイカワ</t>
    </rPh>
    <rPh sb="3" eb="5">
      <t>テイボウ</t>
    </rPh>
    <rPh sb="5" eb="6">
      <t>サクラ</t>
    </rPh>
    <rPh sb="6" eb="8">
      <t>ナミキ</t>
    </rPh>
    <phoneticPr fontId="22"/>
  </si>
  <si>
    <t>(8)</t>
    <phoneticPr fontId="22"/>
  </si>
  <si>
    <t>1-01-04</t>
    <phoneticPr fontId="22"/>
  </si>
  <si>
    <t>1-04-01</t>
    <phoneticPr fontId="22"/>
  </si>
  <si>
    <t>1-06-99</t>
    <phoneticPr fontId="22"/>
  </si>
  <si>
    <t>1-02-03</t>
    <phoneticPr fontId="22"/>
  </si>
  <si>
    <t>1-05-03</t>
    <phoneticPr fontId="22"/>
  </si>
  <si>
    <t>(24)</t>
    <phoneticPr fontId="22"/>
  </si>
  <si>
    <t>道の駅たたらば壱番地</t>
    <rPh sb="0" eb="1">
      <t>ミチ</t>
    </rPh>
    <rPh sb="2" eb="3">
      <t>エキ</t>
    </rPh>
    <rPh sb="7" eb="9">
      <t>イチバン</t>
    </rPh>
    <rPh sb="9" eb="10">
      <t>チ</t>
    </rPh>
    <phoneticPr fontId="22"/>
  </si>
  <si>
    <t>1-02-08</t>
    <phoneticPr fontId="22"/>
  </si>
  <si>
    <t>1-02-06</t>
    <phoneticPr fontId="22"/>
  </si>
  <si>
    <t>1-04-02</t>
    <phoneticPr fontId="22"/>
  </si>
  <si>
    <t>佐白温泉　長者の湯</t>
    <phoneticPr fontId="22"/>
  </si>
  <si>
    <t>2-01-99</t>
  </si>
  <si>
    <t>(1)</t>
    <phoneticPr fontId="22"/>
  </si>
  <si>
    <t>2-01-99</t>
    <phoneticPr fontId="22"/>
  </si>
  <si>
    <t>1-04-03</t>
    <phoneticPr fontId="22"/>
  </si>
  <si>
    <t>1-04-99</t>
    <phoneticPr fontId="22"/>
  </si>
  <si>
    <t>1-06-99</t>
    <phoneticPr fontId="22"/>
  </si>
  <si>
    <t>1-02-09</t>
    <phoneticPr fontId="22"/>
  </si>
  <si>
    <t>1-04-07</t>
    <phoneticPr fontId="22"/>
  </si>
  <si>
    <t>1-03-01</t>
    <phoneticPr fontId="22"/>
  </si>
  <si>
    <t>うぐいす茶屋</t>
    <phoneticPr fontId="22"/>
  </si>
  <si>
    <t>1-05-03</t>
    <phoneticPr fontId="22"/>
  </si>
  <si>
    <t>1-05-99</t>
    <phoneticPr fontId="22"/>
  </si>
  <si>
    <t xml:space="preserve">大しめなわ創作館 </t>
    <phoneticPr fontId="22"/>
  </si>
  <si>
    <t>1-02-11</t>
    <phoneticPr fontId="22"/>
  </si>
  <si>
    <t>1-01-04</t>
    <phoneticPr fontId="22"/>
  </si>
  <si>
    <t>1-02-03</t>
    <phoneticPr fontId="22"/>
  </si>
  <si>
    <t>(11)</t>
    <phoneticPr fontId="22"/>
  </si>
  <si>
    <t>(12)</t>
    <phoneticPr fontId="22"/>
  </si>
  <si>
    <t>1-04-04</t>
    <phoneticPr fontId="22"/>
  </si>
  <si>
    <t>1-04-01</t>
    <phoneticPr fontId="22"/>
  </si>
  <si>
    <t>須佐神社</t>
    <phoneticPr fontId="22"/>
  </si>
  <si>
    <t>1-01-99</t>
    <phoneticPr fontId="22"/>
  </si>
  <si>
    <t>1-04-05</t>
    <phoneticPr fontId="22"/>
  </si>
  <si>
    <t>1-01-05</t>
    <phoneticPr fontId="22"/>
  </si>
  <si>
    <t>(24)</t>
    <phoneticPr fontId="22"/>
  </si>
  <si>
    <t>キララビーチ（岐久海岸）</t>
    <phoneticPr fontId="22"/>
  </si>
  <si>
    <t>(25)</t>
    <phoneticPr fontId="22"/>
  </si>
  <si>
    <t>(26)</t>
    <phoneticPr fontId="22"/>
  </si>
  <si>
    <t>出雲大社</t>
    <phoneticPr fontId="22"/>
  </si>
  <si>
    <t>2-01-04</t>
    <phoneticPr fontId="22"/>
  </si>
  <si>
    <t>2-01-01</t>
    <phoneticPr fontId="22"/>
  </si>
  <si>
    <t>出雲産業フェア</t>
    <phoneticPr fontId="22"/>
  </si>
  <si>
    <t>荒神谷遺跡</t>
    <phoneticPr fontId="22"/>
  </si>
  <si>
    <t>1-02-01</t>
    <phoneticPr fontId="22"/>
  </si>
  <si>
    <t>(48)</t>
    <phoneticPr fontId="22"/>
  </si>
  <si>
    <t>(49)</t>
    <phoneticPr fontId="22"/>
  </si>
  <si>
    <t>1-02-07</t>
    <phoneticPr fontId="22"/>
  </si>
  <si>
    <t>(52)</t>
    <phoneticPr fontId="22"/>
  </si>
  <si>
    <t>1-02-12</t>
    <phoneticPr fontId="22"/>
  </si>
  <si>
    <t>(53)</t>
    <phoneticPr fontId="22"/>
  </si>
  <si>
    <t>(54)</t>
    <phoneticPr fontId="22"/>
  </si>
  <si>
    <t>(55)</t>
    <phoneticPr fontId="22"/>
  </si>
  <si>
    <t>三瓶山</t>
    <phoneticPr fontId="22"/>
  </si>
  <si>
    <t>1-02-99</t>
    <phoneticPr fontId="22"/>
  </si>
  <si>
    <t>1-01-01</t>
    <phoneticPr fontId="22"/>
  </si>
  <si>
    <t>1-02-05</t>
    <phoneticPr fontId="22"/>
  </si>
  <si>
    <t>(3)</t>
    <phoneticPr fontId="22"/>
  </si>
  <si>
    <t>　　　　　　c　（琴ヶ浜海岸）</t>
    <rPh sb="9" eb="10">
      <t>コト</t>
    </rPh>
    <rPh sb="11" eb="12">
      <t>ハマ</t>
    </rPh>
    <rPh sb="12" eb="14">
      <t>カイガン</t>
    </rPh>
    <rPh sb="14" eb="15">
      <t>ヨクジョウ</t>
    </rPh>
    <phoneticPr fontId="22"/>
  </si>
  <si>
    <t>(4)</t>
    <phoneticPr fontId="22"/>
  </si>
  <si>
    <t>1-05-01</t>
    <phoneticPr fontId="22"/>
  </si>
  <si>
    <t>石見神楽公演</t>
    <phoneticPr fontId="22"/>
  </si>
  <si>
    <t>2-01-05</t>
    <phoneticPr fontId="22"/>
  </si>
  <si>
    <t>(2)</t>
    <phoneticPr fontId="22"/>
  </si>
  <si>
    <t>川本町　計</t>
    <rPh sb="0" eb="1">
      <t>カワ</t>
    </rPh>
    <rPh sb="1" eb="2">
      <t>モト</t>
    </rPh>
    <rPh sb="2" eb="3">
      <t>チョウ</t>
    </rPh>
    <rPh sb="4" eb="5">
      <t>ケイ</t>
    </rPh>
    <phoneticPr fontId="22"/>
  </si>
  <si>
    <t>グリーンロード３７５</t>
    <phoneticPr fontId="22"/>
  </si>
  <si>
    <t>美郷町　計</t>
    <rPh sb="0" eb="2">
      <t>ミサト</t>
    </rPh>
    <rPh sb="2" eb="3">
      <t>チョウ</t>
    </rPh>
    <rPh sb="4" eb="5">
      <t>ケイ</t>
    </rPh>
    <phoneticPr fontId="22"/>
  </si>
  <si>
    <t>1-01-02</t>
    <phoneticPr fontId="22"/>
  </si>
  <si>
    <t>(8)</t>
    <phoneticPr fontId="22"/>
  </si>
  <si>
    <t>邑南町　計</t>
    <phoneticPr fontId="22"/>
  </si>
  <si>
    <t>1-02-10</t>
    <phoneticPr fontId="22"/>
  </si>
  <si>
    <t>(5)</t>
    <phoneticPr fontId="22"/>
  </si>
  <si>
    <t>(6)</t>
    <phoneticPr fontId="22"/>
  </si>
  <si>
    <t>(10)</t>
    <phoneticPr fontId="22"/>
  </si>
  <si>
    <t>かなぎウエスタンライディングパーク</t>
    <phoneticPr fontId="22"/>
  </si>
  <si>
    <t>(13)</t>
    <phoneticPr fontId="22"/>
  </si>
  <si>
    <t>(14)</t>
    <phoneticPr fontId="22"/>
  </si>
  <si>
    <t>アサヒテングストン</t>
    <phoneticPr fontId="22"/>
  </si>
  <si>
    <t>(19)</t>
    <phoneticPr fontId="22"/>
  </si>
  <si>
    <t>アクアみすみ</t>
    <phoneticPr fontId="22"/>
  </si>
  <si>
    <t>浜田市　計</t>
    <rPh sb="0" eb="3">
      <t>ハマダシ</t>
    </rPh>
    <rPh sb="4" eb="5">
      <t>ケイ</t>
    </rPh>
    <phoneticPr fontId="22"/>
  </si>
  <si>
    <t>(7)</t>
    <phoneticPr fontId="22"/>
  </si>
  <si>
    <t>(9)</t>
    <phoneticPr fontId="22"/>
  </si>
  <si>
    <t>江津市　計</t>
    <rPh sb="0" eb="2">
      <t>ゴウツ</t>
    </rPh>
    <rPh sb="2" eb="3">
      <t>シ</t>
    </rPh>
    <rPh sb="4" eb="5">
      <t>ケイ</t>
    </rPh>
    <phoneticPr fontId="22"/>
  </si>
  <si>
    <t>2-01-10</t>
    <phoneticPr fontId="22"/>
  </si>
  <si>
    <t>ひだまりパークみと</t>
    <phoneticPr fontId="22"/>
  </si>
  <si>
    <t>メイズ</t>
    <phoneticPr fontId="22"/>
  </si>
  <si>
    <t>益田市　計</t>
    <rPh sb="0" eb="2">
      <t>マスダ</t>
    </rPh>
    <rPh sb="2" eb="3">
      <t>シ</t>
    </rPh>
    <rPh sb="4" eb="5">
      <t>ケイ</t>
    </rPh>
    <phoneticPr fontId="22"/>
  </si>
  <si>
    <t>太皷谷稲成神社</t>
    <phoneticPr fontId="22"/>
  </si>
  <si>
    <t>津和野町　計</t>
    <rPh sb="0" eb="4">
      <t>ツワノチョウ</t>
    </rPh>
    <rPh sb="5" eb="6">
      <t>ケイ</t>
    </rPh>
    <phoneticPr fontId="22"/>
  </si>
  <si>
    <t>吉賀町　計</t>
    <rPh sb="0" eb="2">
      <t>ヨシカ</t>
    </rPh>
    <rPh sb="2" eb="3">
      <t>チョウ</t>
    </rPh>
    <rPh sb="4" eb="5">
      <t>ケイ</t>
    </rPh>
    <phoneticPr fontId="22"/>
  </si>
  <si>
    <t>1-01-06</t>
    <phoneticPr fontId="22"/>
  </si>
  <si>
    <t>レインボービーチ</t>
    <phoneticPr fontId="22"/>
  </si>
  <si>
    <t>海士町　計</t>
    <rPh sb="0" eb="2">
      <t>アマ</t>
    </rPh>
    <rPh sb="2" eb="3">
      <t>チョウ</t>
    </rPh>
    <rPh sb="4" eb="5">
      <t>ケイ</t>
    </rPh>
    <phoneticPr fontId="22"/>
  </si>
  <si>
    <t>西ノ島町　計</t>
    <rPh sb="0" eb="1">
      <t>ニシ</t>
    </rPh>
    <rPh sb="2" eb="3">
      <t>シマ</t>
    </rPh>
    <rPh sb="3" eb="4">
      <t>チョウ</t>
    </rPh>
    <rPh sb="5" eb="6">
      <t>ケイ</t>
    </rPh>
    <phoneticPr fontId="22"/>
  </si>
  <si>
    <t>知夫村　計</t>
    <rPh sb="0" eb="3">
      <t>チブムラ</t>
    </rPh>
    <rPh sb="4" eb="5">
      <t>ケイ</t>
    </rPh>
    <phoneticPr fontId="22"/>
  </si>
  <si>
    <t>1-04-05</t>
    <phoneticPr fontId="22"/>
  </si>
  <si>
    <t xml:space="preserve">玉若酢命神社 </t>
    <phoneticPr fontId="22"/>
  </si>
  <si>
    <t>隠岐の島町　計</t>
    <rPh sb="0" eb="2">
      <t>オキ</t>
    </rPh>
    <rPh sb="3" eb="4">
      <t>シマ</t>
    </rPh>
    <rPh sb="4" eb="5">
      <t>チョウ</t>
    </rPh>
    <rPh sb="6" eb="7">
      <t>ケイ</t>
    </rPh>
    <phoneticPr fontId="22"/>
  </si>
  <si>
    <t>1-01-01</t>
    <phoneticPr fontId="22"/>
  </si>
  <si>
    <t>2-01-04</t>
    <phoneticPr fontId="22"/>
  </si>
  <si>
    <t>2-01-10</t>
    <phoneticPr fontId="22"/>
  </si>
  <si>
    <t>2-01-99</t>
    <phoneticPr fontId="22"/>
  </si>
  <si>
    <t>チェック</t>
    <phoneticPr fontId="22"/>
  </si>
  <si>
    <t>雲南市</t>
    <rPh sb="0" eb="1">
      <t>ウン</t>
    </rPh>
    <rPh sb="1" eb="2">
      <t>ナン</t>
    </rPh>
    <rPh sb="2" eb="3">
      <t>シ</t>
    </rPh>
    <phoneticPr fontId="22"/>
  </si>
  <si>
    <t>川本町</t>
    <rPh sb="0" eb="2">
      <t>カワモト</t>
    </rPh>
    <rPh sb="2" eb="3">
      <t>チョウ</t>
    </rPh>
    <phoneticPr fontId="22"/>
  </si>
  <si>
    <t>美郷町</t>
    <rPh sb="0" eb="3">
      <t>ミサトチョウ</t>
    </rPh>
    <phoneticPr fontId="22"/>
  </si>
  <si>
    <t>邑南町</t>
    <rPh sb="0" eb="3">
      <t>オオナンチョウ</t>
    </rPh>
    <phoneticPr fontId="22"/>
  </si>
  <si>
    <t>※印：平成28年新規調査施設</t>
    <rPh sb="1" eb="2">
      <t>イン</t>
    </rPh>
    <rPh sb="3" eb="5">
      <t>ヘイセイ</t>
    </rPh>
    <rPh sb="7" eb="8">
      <t>ネン</t>
    </rPh>
    <rPh sb="8" eb="10">
      <t>シンキ</t>
    </rPh>
    <rPh sb="10" eb="12">
      <t>チョウサ</t>
    </rPh>
    <rPh sb="12" eb="14">
      <t>シセツ</t>
    </rPh>
    <phoneticPr fontId="22"/>
  </si>
  <si>
    <t>Ｈ28
入込客延べ数</t>
    <rPh sb="4" eb="6">
      <t>イリコミ</t>
    </rPh>
    <rPh sb="6" eb="7">
      <t>キャク</t>
    </rPh>
    <rPh sb="7" eb="8">
      <t>ノ</t>
    </rPh>
    <rPh sb="9" eb="10">
      <t>スウ</t>
    </rPh>
    <phoneticPr fontId="22"/>
  </si>
  <si>
    <t>〇</t>
    <phoneticPr fontId="22"/>
  </si>
  <si>
    <t>-</t>
    <phoneticPr fontId="22"/>
  </si>
  <si>
    <t>出雲たたら村</t>
    <phoneticPr fontId="22"/>
  </si>
  <si>
    <t>トロッコ列車　奥出雲おろち号</t>
    <phoneticPr fontId="22"/>
  </si>
  <si>
    <t>〇</t>
    <phoneticPr fontId="22"/>
  </si>
  <si>
    <t>(49)</t>
  </si>
  <si>
    <t>〇</t>
    <phoneticPr fontId="22"/>
  </si>
  <si>
    <t>1-02-09</t>
    <phoneticPr fontId="22"/>
  </si>
  <si>
    <t>トロッコ列車　奥出雲おろち号※</t>
    <phoneticPr fontId="22"/>
  </si>
  <si>
    <t>新そばまつり※</t>
    <phoneticPr fontId="22"/>
  </si>
  <si>
    <t>出雲たたら村※</t>
    <phoneticPr fontId="22"/>
  </si>
  <si>
    <t>新そばまつり</t>
    <phoneticPr fontId="22"/>
  </si>
  <si>
    <t>延命水</t>
    <phoneticPr fontId="22"/>
  </si>
  <si>
    <t>-</t>
  </si>
  <si>
    <t>-</t>
    <phoneticPr fontId="22"/>
  </si>
  <si>
    <t>日本遺産センター</t>
    <phoneticPr fontId="22"/>
  </si>
  <si>
    <t>〇</t>
    <phoneticPr fontId="22"/>
  </si>
  <si>
    <t>日本遺産センター※</t>
    <phoneticPr fontId="22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</si>
  <si>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22"/>
  </si>
  <si>
    <t>安部榮四郎記念館</t>
    <phoneticPr fontId="22"/>
  </si>
  <si>
    <t>1-02-12</t>
    <phoneticPr fontId="22"/>
  </si>
  <si>
    <t>(82)</t>
    <phoneticPr fontId="22"/>
  </si>
  <si>
    <t>来待温泉（平成28年1月より廃止）</t>
    <rPh sb="0" eb="1">
      <t>キ</t>
    </rPh>
    <rPh sb="1" eb="2">
      <t>マ</t>
    </rPh>
    <rPh sb="2" eb="4">
      <t>オンセン</t>
    </rPh>
    <rPh sb="5" eb="7">
      <t>ヘイセイ</t>
    </rPh>
    <rPh sb="9" eb="10">
      <t>ネン</t>
    </rPh>
    <rPh sb="11" eb="12">
      <t>ガツ</t>
    </rPh>
    <rPh sb="14" eb="16">
      <t>ハイシ</t>
    </rPh>
    <phoneticPr fontId="22"/>
  </si>
  <si>
    <t>安部榮四郎記念館</t>
  </si>
  <si>
    <t>1-02-03</t>
    <phoneticPr fontId="22"/>
  </si>
  <si>
    <t>来待温泉（平成28年1月より廃止）</t>
    <rPh sb="0" eb="1">
      <t>キ</t>
    </rPh>
    <rPh sb="1" eb="2">
      <t>マ</t>
    </rPh>
    <rPh sb="2" eb="4">
      <t>オンセン</t>
    </rPh>
    <phoneticPr fontId="22"/>
  </si>
  <si>
    <r>
      <t>まつえ食まつり</t>
    </r>
    <r>
      <rPr>
        <sz val="6"/>
        <rFont val="ＭＳ 明朝"/>
        <family val="1"/>
        <charset val="128"/>
      </rPr>
      <t>【H28年より名称変更　変更前：まつえ暖談食フェスタ】</t>
    </r>
    <phoneticPr fontId="22"/>
  </si>
  <si>
    <r>
      <t>まつえ食まつり</t>
    </r>
    <r>
      <rPr>
        <sz val="6"/>
        <rFont val="ＭＳ 明朝"/>
        <family val="1"/>
        <charset val="128"/>
      </rPr>
      <t>【H28年より名称変更　変更前：まつえ暖談食フェスタ】</t>
    </r>
    <phoneticPr fontId="22"/>
  </si>
  <si>
    <t>(82)</t>
    <phoneticPr fontId="22"/>
  </si>
  <si>
    <t>鰐淵寺</t>
    <rPh sb="0" eb="2">
      <t>ワニブチ</t>
    </rPh>
    <rPh sb="2" eb="3">
      <t>テラ</t>
    </rPh>
    <phoneticPr fontId="5"/>
  </si>
  <si>
    <t>出雲市トキ学習コーナー</t>
    <rPh sb="0" eb="3">
      <t>イズモシ</t>
    </rPh>
    <rPh sb="5" eb="7">
      <t>ガクシュウ</t>
    </rPh>
    <phoneticPr fontId="5"/>
  </si>
  <si>
    <t>万九千神社</t>
    <phoneticPr fontId="22"/>
  </si>
  <si>
    <t>Ⅲ　調査結果（データ編）</t>
    <rPh sb="2" eb="4">
      <t>チョウサ</t>
    </rPh>
    <rPh sb="4" eb="6">
      <t>ケッカ</t>
    </rPh>
    <rPh sb="10" eb="11">
      <t>ヘン</t>
    </rPh>
    <phoneticPr fontId="22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</si>
  <si>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22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</si>
  <si>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22"/>
  </si>
  <si>
    <t xml:space="preserve">   ア．市町村別観光入込客延べ数</t>
    <rPh sb="13" eb="14">
      <t>キャク</t>
    </rPh>
    <rPh sb="14" eb="15">
      <t>ノ</t>
    </rPh>
    <phoneticPr fontId="22"/>
  </si>
  <si>
    <t>市 町 村 名</t>
    <phoneticPr fontId="22"/>
  </si>
  <si>
    <t>Ｈ27入込客延べ数</t>
    <rPh sb="3" eb="5">
      <t>イリコミ</t>
    </rPh>
    <rPh sb="4" eb="5">
      <t>コ</t>
    </rPh>
    <rPh sb="5" eb="6">
      <t>キャク</t>
    </rPh>
    <rPh sb="6" eb="7">
      <t>ノ</t>
    </rPh>
    <rPh sb="8" eb="9">
      <t>スウ</t>
    </rPh>
    <phoneticPr fontId="22"/>
  </si>
  <si>
    <t>※既に公表した数値に誤りがあったため修正した。</t>
    <rPh sb="1" eb="2">
      <t>スデ</t>
    </rPh>
    <rPh sb="3" eb="5">
      <t>コウヒョウ</t>
    </rPh>
    <rPh sb="7" eb="9">
      <t>スウチ</t>
    </rPh>
    <rPh sb="10" eb="11">
      <t>アヤマ</t>
    </rPh>
    <rPh sb="18" eb="20">
      <t>シュウセイ</t>
    </rPh>
    <phoneticPr fontId="22"/>
  </si>
  <si>
    <t>Ｈ28入込客延べ数</t>
    <rPh sb="3" eb="5">
      <t>イリコミ</t>
    </rPh>
    <rPh sb="4" eb="5">
      <t>コ</t>
    </rPh>
    <rPh sb="5" eb="6">
      <t>キャク</t>
    </rPh>
    <rPh sb="6" eb="7">
      <t>ノ</t>
    </rPh>
    <rPh sb="8" eb="9">
      <t>スウ</t>
    </rPh>
    <phoneticPr fontId="22"/>
  </si>
  <si>
    <t>大分類</t>
    <rPh sb="0" eb="3">
      <t>ダイブンルイ</t>
    </rPh>
    <phoneticPr fontId="22"/>
  </si>
  <si>
    <t>中分類</t>
    <rPh sb="0" eb="3">
      <t>チュウブンルイ</t>
    </rPh>
    <phoneticPr fontId="22"/>
  </si>
  <si>
    <t>小分類</t>
    <rPh sb="0" eb="3">
      <t>ショウブンルイ</t>
    </rPh>
    <phoneticPr fontId="22"/>
  </si>
  <si>
    <t>H27
入込客延べ数</t>
    <rPh sb="4" eb="6">
      <t>イリコミ</t>
    </rPh>
    <rPh sb="6" eb="7">
      <t>キャク</t>
    </rPh>
    <rPh sb="7" eb="8">
      <t>ノ</t>
    </rPh>
    <rPh sb="9" eb="10">
      <t>スウ</t>
    </rPh>
    <phoneticPr fontId="22"/>
  </si>
  <si>
    <t>観光地点</t>
    <rPh sb="0" eb="2">
      <t>カンコウ</t>
    </rPh>
    <rPh sb="2" eb="4">
      <t>チテン</t>
    </rPh>
    <phoneticPr fontId="22"/>
  </si>
  <si>
    <t>01</t>
    <phoneticPr fontId="22"/>
  </si>
  <si>
    <t>自然</t>
    <rPh sb="0" eb="2">
      <t>シゼン</t>
    </rPh>
    <phoneticPr fontId="22"/>
  </si>
  <si>
    <t>01</t>
    <phoneticPr fontId="22"/>
  </si>
  <si>
    <t>02</t>
    <phoneticPr fontId="22"/>
  </si>
  <si>
    <t>03</t>
    <phoneticPr fontId="22"/>
  </si>
  <si>
    <t>04</t>
    <phoneticPr fontId="22"/>
  </si>
  <si>
    <t>05</t>
    <phoneticPr fontId="22"/>
  </si>
  <si>
    <t>06</t>
    <phoneticPr fontId="22"/>
  </si>
  <si>
    <t>99</t>
    <phoneticPr fontId="22"/>
  </si>
  <si>
    <t>自然 計</t>
    <rPh sb="0" eb="2">
      <t>シゼン</t>
    </rPh>
    <rPh sb="3" eb="4">
      <t>ケイ</t>
    </rPh>
    <phoneticPr fontId="22"/>
  </si>
  <si>
    <t>02</t>
    <phoneticPr fontId="22"/>
  </si>
  <si>
    <t>歴史･文化</t>
    <rPh sb="0" eb="2">
      <t>レキシ</t>
    </rPh>
    <rPh sb="3" eb="5">
      <t>ブンカ</t>
    </rPh>
    <phoneticPr fontId="22"/>
  </si>
  <si>
    <t>01</t>
    <phoneticPr fontId="22"/>
  </si>
  <si>
    <t>02</t>
    <phoneticPr fontId="22"/>
  </si>
  <si>
    <t>03</t>
    <phoneticPr fontId="22"/>
  </si>
  <si>
    <t>神社･仏閣</t>
    <rPh sb="0" eb="2">
      <t>ジンジャ</t>
    </rPh>
    <rPh sb="3" eb="5">
      <t>ブッカク</t>
    </rPh>
    <phoneticPr fontId="22"/>
  </si>
  <si>
    <t>04</t>
    <phoneticPr fontId="22"/>
  </si>
  <si>
    <t>05</t>
    <phoneticPr fontId="22"/>
  </si>
  <si>
    <t>06</t>
    <phoneticPr fontId="22"/>
  </si>
  <si>
    <t>07</t>
    <phoneticPr fontId="22"/>
  </si>
  <si>
    <t>08</t>
    <phoneticPr fontId="22"/>
  </si>
  <si>
    <t>記念･資料館</t>
    <rPh sb="0" eb="2">
      <t>キネン</t>
    </rPh>
    <rPh sb="3" eb="5">
      <t>シリョウ</t>
    </rPh>
    <rPh sb="5" eb="6">
      <t>カン</t>
    </rPh>
    <phoneticPr fontId="22"/>
  </si>
  <si>
    <t>09</t>
    <phoneticPr fontId="22"/>
  </si>
  <si>
    <t>動･植物園</t>
    <rPh sb="0" eb="1">
      <t>ドウ</t>
    </rPh>
    <rPh sb="2" eb="5">
      <t>ショクブツエン</t>
    </rPh>
    <phoneticPr fontId="22"/>
  </si>
  <si>
    <t>10</t>
    <phoneticPr fontId="22"/>
  </si>
  <si>
    <t>11</t>
    <phoneticPr fontId="22"/>
  </si>
  <si>
    <t>12</t>
    <phoneticPr fontId="22"/>
  </si>
  <si>
    <t>99</t>
    <phoneticPr fontId="22"/>
  </si>
  <si>
    <t>歴史･文化 計</t>
    <rPh sb="0" eb="2">
      <t>レキシ</t>
    </rPh>
    <rPh sb="3" eb="5">
      <t>ブンカ</t>
    </rPh>
    <rPh sb="6" eb="7">
      <t>ケイ</t>
    </rPh>
    <phoneticPr fontId="22"/>
  </si>
  <si>
    <t>03</t>
    <phoneticPr fontId="22"/>
  </si>
  <si>
    <t>温泉･健康</t>
    <rPh sb="0" eb="2">
      <t>オンセン</t>
    </rPh>
    <rPh sb="3" eb="5">
      <t>ケンコウ</t>
    </rPh>
    <phoneticPr fontId="22"/>
  </si>
  <si>
    <t>01</t>
    <phoneticPr fontId="22"/>
  </si>
  <si>
    <t>04</t>
    <phoneticPr fontId="22"/>
  </si>
  <si>
    <t>スポーツ･</t>
    <phoneticPr fontId="22"/>
  </si>
  <si>
    <t>スポーツ･レクリエーション施設</t>
    <rPh sb="13" eb="15">
      <t>シセツ</t>
    </rPh>
    <phoneticPr fontId="22"/>
  </si>
  <si>
    <t>レクリエーション</t>
    <phoneticPr fontId="22"/>
  </si>
  <si>
    <t>02</t>
    <phoneticPr fontId="22"/>
  </si>
  <si>
    <t>05</t>
    <phoneticPr fontId="22"/>
  </si>
  <si>
    <t>07</t>
    <phoneticPr fontId="22"/>
  </si>
  <si>
    <t>99</t>
    <phoneticPr fontId="22"/>
  </si>
  <si>
    <t>その他スポーツ･レクリエーション施設</t>
    <rPh sb="2" eb="3">
      <t>タ</t>
    </rPh>
    <rPh sb="16" eb="18">
      <t>シセツ</t>
    </rPh>
    <phoneticPr fontId="22"/>
  </si>
  <si>
    <t>スポーツ･レクリエーション 計</t>
    <rPh sb="14" eb="15">
      <t>ケイ</t>
    </rPh>
    <phoneticPr fontId="22"/>
  </si>
  <si>
    <t>都市型観光</t>
    <rPh sb="0" eb="3">
      <t>トシガタ</t>
    </rPh>
    <rPh sb="3" eb="5">
      <t>カンコウ</t>
    </rPh>
    <phoneticPr fontId="22"/>
  </si>
  <si>
    <t>－買物･食等－</t>
    <rPh sb="1" eb="3">
      <t>カイモノ</t>
    </rPh>
    <rPh sb="4" eb="5">
      <t>ショク</t>
    </rPh>
    <rPh sb="5" eb="6">
      <t>トウ</t>
    </rPh>
    <phoneticPr fontId="22"/>
  </si>
  <si>
    <t>食･グルメ</t>
    <rPh sb="0" eb="1">
      <t>ショク</t>
    </rPh>
    <phoneticPr fontId="22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</si>
  <si>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22"/>
  </si>
  <si>
    <t>その他都市型観光－買物･食等－ 計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rPh sb="16" eb="17">
      <t>ケイ</t>
    </rPh>
    <phoneticPr fontId="22"/>
  </si>
  <si>
    <t>06</t>
    <phoneticPr fontId="22"/>
  </si>
  <si>
    <t>観光地点 計</t>
    <rPh sb="0" eb="2">
      <t>カンコウ</t>
    </rPh>
    <rPh sb="2" eb="4">
      <t>チテン</t>
    </rPh>
    <rPh sb="5" eb="6">
      <t>ケイ</t>
    </rPh>
    <phoneticPr fontId="22"/>
  </si>
  <si>
    <t>行祭事･</t>
    <rPh sb="0" eb="1">
      <t>オコ</t>
    </rPh>
    <rPh sb="1" eb="2">
      <t>マツ</t>
    </rPh>
    <rPh sb="2" eb="3">
      <t>ジ</t>
    </rPh>
    <phoneticPr fontId="22"/>
  </si>
  <si>
    <t>行祭事･イベント</t>
    <rPh sb="0" eb="1">
      <t>ギョウ</t>
    </rPh>
    <rPh sb="1" eb="2">
      <t>サイ</t>
    </rPh>
    <rPh sb="2" eb="3">
      <t>ジ</t>
    </rPh>
    <phoneticPr fontId="22"/>
  </si>
  <si>
    <t>行･祭事</t>
    <rPh sb="0" eb="1">
      <t>ギョウ</t>
    </rPh>
    <rPh sb="2" eb="3">
      <t>サイ</t>
    </rPh>
    <rPh sb="3" eb="4">
      <t>ジ</t>
    </rPh>
    <phoneticPr fontId="22"/>
  </si>
  <si>
    <t>イベント</t>
    <phoneticPr fontId="22"/>
  </si>
  <si>
    <t>他に分類されない行祭事･イベント</t>
    <rPh sb="0" eb="1">
      <t>ホカ</t>
    </rPh>
    <rPh sb="2" eb="4">
      <t>ブンルイ</t>
    </rPh>
    <phoneticPr fontId="22"/>
  </si>
  <si>
    <t>行祭事･イベント 計</t>
    <rPh sb="0" eb="1">
      <t>ギョウ</t>
    </rPh>
    <rPh sb="1" eb="2">
      <t>サイ</t>
    </rPh>
    <rPh sb="2" eb="3">
      <t>ジ</t>
    </rPh>
    <rPh sb="9" eb="10">
      <t>ケイ</t>
    </rPh>
    <phoneticPr fontId="22"/>
  </si>
  <si>
    <t>H28
入込客延べ数</t>
    <rPh sb="4" eb="6">
      <t>イリコミ</t>
    </rPh>
    <rPh sb="6" eb="7">
      <t>キャク</t>
    </rPh>
    <rPh sb="7" eb="8">
      <t>ノ</t>
    </rPh>
    <rPh sb="9" eb="10">
      <t>スウ</t>
    </rPh>
    <phoneticPr fontId="22"/>
  </si>
  <si>
    <t>菅原天満宮　</t>
    <phoneticPr fontId="22"/>
  </si>
  <si>
    <t>ラムネ銀泉　</t>
    <phoneticPr fontId="22"/>
  </si>
  <si>
    <t>ラムネＭＩＬＫ堂　</t>
    <phoneticPr fontId="22"/>
  </si>
  <si>
    <t>赤来高原観光りんご園　</t>
    <phoneticPr fontId="22"/>
  </si>
  <si>
    <t>ぼたんの郷　</t>
    <phoneticPr fontId="22"/>
  </si>
  <si>
    <t>菅原天満宮　※</t>
    <phoneticPr fontId="22"/>
  </si>
  <si>
    <t>ラムネ銀泉　※</t>
    <phoneticPr fontId="22"/>
  </si>
  <si>
    <t>ラムネＭＩＬＫ堂　※</t>
    <phoneticPr fontId="22"/>
  </si>
  <si>
    <t>赤来高原観光りんご園　※</t>
    <phoneticPr fontId="22"/>
  </si>
  <si>
    <t>ぼたんの郷　※</t>
    <phoneticPr fontId="22"/>
  </si>
  <si>
    <t>1-02-11</t>
    <phoneticPr fontId="22"/>
  </si>
  <si>
    <t>木綿街道交流館</t>
    <phoneticPr fontId="22"/>
  </si>
  <si>
    <t>八雲風穴</t>
    <phoneticPr fontId="22"/>
  </si>
  <si>
    <t>1-02-03</t>
    <phoneticPr fontId="22"/>
  </si>
  <si>
    <t>〇</t>
    <phoneticPr fontId="22"/>
  </si>
  <si>
    <t>1-02-12</t>
    <phoneticPr fontId="22"/>
  </si>
  <si>
    <t>オ．行動目的別観光入込客延べ数</t>
    <rPh sb="2" eb="4">
      <t>コウドウ</t>
    </rPh>
    <rPh sb="4" eb="6">
      <t>モクテキ</t>
    </rPh>
    <rPh sb="6" eb="7">
      <t>ベツ</t>
    </rPh>
    <rPh sb="7" eb="9">
      <t>カンコウ</t>
    </rPh>
    <rPh sb="9" eb="11">
      <t>イリコミ</t>
    </rPh>
    <rPh sb="11" eb="12">
      <t>キャク</t>
    </rPh>
    <rPh sb="12" eb="13">
      <t>ノ</t>
    </rPh>
    <rPh sb="14" eb="15">
      <t>スウ</t>
    </rPh>
    <phoneticPr fontId="22"/>
  </si>
  <si>
    <t>　エ．月別観光地点別観光入込客延べ数</t>
    <rPh sb="3" eb="5">
      <t>ツキベツ</t>
    </rPh>
    <rPh sb="7" eb="9">
      <t>チテン</t>
    </rPh>
    <rPh sb="9" eb="10">
      <t>ベツ</t>
    </rPh>
    <rPh sb="10" eb="12">
      <t>カンコウ</t>
    </rPh>
    <rPh sb="14" eb="15">
      <t>キャク</t>
    </rPh>
    <rPh sb="15" eb="16">
      <t>ノ</t>
    </rPh>
    <phoneticPr fontId="22"/>
  </si>
  <si>
    <t>　ウ．観光地点別観光入込客延べ数</t>
    <rPh sb="6" eb="7">
      <t>テン</t>
    </rPh>
    <rPh sb="12" eb="13">
      <t>キャク</t>
    </rPh>
    <rPh sb="13" eb="14">
      <t>ノ</t>
    </rPh>
    <phoneticPr fontId="22"/>
  </si>
  <si>
    <t>注）月別の数値は一部不明値があるため、合計と一致しない。</t>
    <rPh sb="0" eb="1">
      <t>チュウ</t>
    </rPh>
    <rPh sb="2" eb="4">
      <t>ツキベツ</t>
    </rPh>
    <rPh sb="5" eb="7">
      <t>スウチ</t>
    </rPh>
    <rPh sb="8" eb="10">
      <t>イチブ</t>
    </rPh>
    <rPh sb="10" eb="12">
      <t>フメイ</t>
    </rPh>
    <rPh sb="12" eb="13">
      <t>チ</t>
    </rPh>
    <rPh sb="19" eb="21">
      <t>ゴウケイ</t>
    </rPh>
    <rPh sb="22" eb="24">
      <t>イッチ</t>
    </rPh>
    <phoneticPr fontId="22"/>
  </si>
  <si>
    <t xml:space="preserve">   イ．月別観光入込客延べ数</t>
    <rPh sb="5" eb="7">
      <t>ツキベツ</t>
    </rPh>
    <rPh sb="7" eb="9">
      <t>カンコウ</t>
    </rPh>
    <rPh sb="9" eb="11">
      <t>イリコミ</t>
    </rPh>
    <rPh sb="11" eb="12">
      <t>キャク</t>
    </rPh>
    <rPh sb="12" eb="13">
      <t>ノ</t>
    </rPh>
    <rPh sb="14" eb="15">
      <t>スウ</t>
    </rPh>
    <phoneticPr fontId="22"/>
  </si>
  <si>
    <t>区分</t>
    <rPh sb="0" eb="2">
      <t>クブン</t>
    </rPh>
    <phoneticPr fontId="22"/>
  </si>
  <si>
    <t>1月</t>
    <rPh sb="1" eb="2">
      <t>ガツ</t>
    </rPh>
    <phoneticPr fontId="22"/>
  </si>
  <si>
    <t>月　　　　別　　　　内　　　　訳</t>
    <rPh sb="0" eb="1">
      <t>ツキ</t>
    </rPh>
    <rPh sb="5" eb="6">
      <t>ベツ</t>
    </rPh>
    <rPh sb="10" eb="11">
      <t>ナイ</t>
    </rPh>
    <rPh sb="15" eb="16">
      <t>ヤク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</si>
</sst>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0\)"/>
    <numFmt numFmtId="177" formatCode="\+0.0%;\-0.0%;0.0%"/>
    <numFmt numFmtId="178" formatCode="0.0%"/>
    <numFmt numFmtId="179" formatCode="0_ "/>
    <numFmt numFmtId="180" formatCode="#,##0_);[Red]\(#,##0\)"/>
    <numFmt numFmtId="181" formatCode="#,##0.0000;[Red]\-#,##0.0000"/>
    <numFmt numFmtId="182" formatCode="\+#,##0_ ;[Red]\-#,##0\ 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14"/>
      <name val="ＭＳ 明朝"/>
      <family val="1"/>
      <charset val="128"/>
    </font>
    <font>
      <sz val="10"/>
      <name val="明朝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color indexed="14"/>
      <name val="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明朝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52">
    <xf numFmtId="0" fontId="0" fillId="0" borderId="0"/>
    <xf numFmtId="0" fontId="4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2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22" borderId="2" applyNumberFormat="0" applyFont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5">
    <xf numFmtId="0" fontId="0" fillId="0" borderId="0" xfId="0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176" fontId="24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49" fontId="24" fillId="0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38" fontId="24" fillId="0" borderId="10" xfId="99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38" fontId="24" fillId="0" borderId="10" xfId="99" applyFont="1" applyFill="1" applyBorder="1" applyAlignment="1">
      <alignment horizontal="right" vertical="center"/>
    </xf>
    <xf numFmtId="38" fontId="24" fillId="24" borderId="10" xfId="99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176" fontId="24" fillId="0" borderId="0" xfId="0" applyNumberFormat="1" applyFont="1" applyFill="1" applyAlignment="1">
      <alignment vertical="center"/>
    </xf>
    <xf numFmtId="176" fontId="24" fillId="0" borderId="0" xfId="99" applyNumberFormat="1" applyFont="1" applyFill="1" applyBorder="1" applyAlignment="1">
      <alignment vertical="center"/>
    </xf>
    <xf numFmtId="38" fontId="24" fillId="0" borderId="0" xfId="99" applyFont="1" applyFill="1" applyBorder="1" applyAlignment="1">
      <alignment vertical="center"/>
    </xf>
    <xf numFmtId="38" fontId="24" fillId="0" borderId="0" xfId="0" applyNumberFormat="1" applyFont="1" applyFill="1" applyAlignment="1">
      <alignment vertical="center"/>
    </xf>
    <xf numFmtId="176" fontId="25" fillId="0" borderId="0" xfId="0" applyNumberFormat="1" applyFont="1" applyFill="1" applyAlignment="1"/>
    <xf numFmtId="0" fontId="24" fillId="0" borderId="10" xfId="0" quotePrefix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0" fontId="44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38" fontId="48" fillId="0" borderId="0" xfId="99" applyFont="1" applyAlignment="1">
      <alignment vertical="center"/>
    </xf>
    <xf numFmtId="38" fontId="24" fillId="0" borderId="0" xfId="99" applyFont="1" applyAlignment="1">
      <alignment horizontal="right" vertical="center"/>
    </xf>
    <xf numFmtId="178" fontId="24" fillId="0" borderId="0" xfId="81" applyNumberFormat="1" applyFont="1" applyAlignment="1">
      <alignment vertical="center"/>
    </xf>
    <xf numFmtId="176" fontId="44" fillId="0" borderId="0" xfId="0" applyNumberFormat="1" applyFont="1" applyAlignment="1">
      <alignment vertical="center"/>
    </xf>
    <xf numFmtId="38" fontId="24" fillId="0" borderId="0" xfId="99" applyFont="1" applyAlignment="1">
      <alignment vertical="center"/>
    </xf>
    <xf numFmtId="0" fontId="49" fillId="0" borderId="0" xfId="0" applyFont="1" applyAlignment="1">
      <alignment horizontal="right"/>
    </xf>
    <xf numFmtId="0" fontId="46" fillId="0" borderId="0" xfId="0" applyFont="1" applyAlignment="1">
      <alignment vertical="center"/>
    </xf>
    <xf numFmtId="176" fontId="46" fillId="0" borderId="0" xfId="0" applyNumberFormat="1" applyFont="1" applyAlignment="1">
      <alignment vertical="center"/>
    </xf>
    <xf numFmtId="38" fontId="46" fillId="0" borderId="0" xfId="0" applyNumberFormat="1" applyFont="1" applyFill="1" applyAlignment="1">
      <alignment vertical="center"/>
    </xf>
    <xf numFmtId="0" fontId="24" fillId="0" borderId="41" xfId="0" applyFont="1" applyFill="1" applyBorder="1" applyAlignment="1">
      <alignment horizontal="distributed" vertical="center"/>
    </xf>
    <xf numFmtId="49" fontId="24" fillId="0" borderId="42" xfId="0" applyNumberFormat="1" applyFont="1" applyFill="1" applyBorder="1" applyAlignment="1">
      <alignment horizontal="center" vertical="center"/>
    </xf>
    <xf numFmtId="38" fontId="24" fillId="0" borderId="43" xfId="99" applyFont="1" applyFill="1" applyBorder="1" applyAlignment="1">
      <alignment horizontal="center" vertical="center"/>
    </xf>
    <xf numFmtId="38" fontId="24" fillId="0" borderId="44" xfId="99" applyFont="1" applyFill="1" applyBorder="1" applyAlignment="1">
      <alignment horizontal="right" vertical="center"/>
    </xf>
    <xf numFmtId="0" fontId="24" fillId="0" borderId="45" xfId="0" quotePrefix="1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176" fontId="46" fillId="0" borderId="0" xfId="0" applyNumberFormat="1" applyFont="1" applyFill="1" applyAlignment="1">
      <alignment vertical="center"/>
    </xf>
    <xf numFmtId="49" fontId="24" fillId="0" borderId="46" xfId="0" applyNumberFormat="1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vertical="center"/>
    </xf>
    <xf numFmtId="38" fontId="24" fillId="0" borderId="48" xfId="99" applyFont="1" applyFill="1" applyBorder="1" applyAlignment="1">
      <alignment horizontal="center" vertical="center"/>
    </xf>
    <xf numFmtId="38" fontId="24" fillId="0" borderId="46" xfId="99" applyFont="1" applyFill="1" applyBorder="1" applyAlignment="1">
      <alignment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49" xfId="0" quotePrefix="1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vertical="center"/>
    </xf>
    <xf numFmtId="38" fontId="24" fillId="0" borderId="48" xfId="101" applyFont="1" applyFill="1" applyBorder="1" applyAlignment="1">
      <alignment horizontal="center" vertical="center"/>
    </xf>
    <xf numFmtId="38" fontId="24" fillId="0" borderId="46" xfId="99" applyFont="1" applyFill="1" applyBorder="1" applyAlignment="1">
      <alignment horizontal="right" vertical="center"/>
    </xf>
    <xf numFmtId="38" fontId="24" fillId="24" borderId="51" xfId="99" applyFont="1" applyFill="1" applyBorder="1" applyAlignment="1">
      <alignment vertical="center"/>
    </xf>
    <xf numFmtId="38" fontId="24" fillId="24" borderId="55" xfId="99" applyFont="1" applyFill="1" applyBorder="1" applyAlignment="1">
      <alignment horizontal="right" vertical="center"/>
    </xf>
    <xf numFmtId="177" fontId="24" fillId="24" borderId="52" xfId="81" applyNumberFormat="1" applyFont="1" applyFill="1" applyBorder="1" applyAlignment="1">
      <alignment vertical="center"/>
    </xf>
    <xf numFmtId="0" fontId="24" fillId="0" borderId="57" xfId="0" applyFont="1" applyFill="1" applyBorder="1" applyAlignment="1">
      <alignment horizontal="distributed" vertical="center"/>
    </xf>
    <xf numFmtId="177" fontId="24" fillId="0" borderId="47" xfId="81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38" fontId="9" fillId="0" borderId="0" xfId="99" applyFont="1" applyFill="1" applyAlignment="1"/>
    <xf numFmtId="38" fontId="9" fillId="0" borderId="0" xfId="99" applyFont="1" applyFill="1" applyAlignment="1">
      <alignment horizontal="right"/>
    </xf>
    <xf numFmtId="178" fontId="9" fillId="0" borderId="0" xfId="81" applyNumberFormat="1" applyFont="1" applyFill="1" applyAlignment="1">
      <alignment vertical="center"/>
    </xf>
    <xf numFmtId="38" fontId="46" fillId="0" borderId="0" xfId="99" applyFont="1" applyFill="1" applyBorder="1" applyAlignment="1">
      <alignment vertical="center"/>
    </xf>
    <xf numFmtId="176" fontId="9" fillId="0" borderId="0" xfId="0" applyNumberFormat="1" applyFont="1" applyFill="1" applyAlignment="1"/>
    <xf numFmtId="0" fontId="24" fillId="0" borderId="10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38" fontId="24" fillId="0" borderId="42" xfId="99" applyFont="1" applyFill="1" applyBorder="1" applyAlignment="1">
      <alignment vertical="center"/>
    </xf>
    <xf numFmtId="177" fontId="24" fillId="0" borderId="27" xfId="81" applyNumberFormat="1" applyFont="1" applyFill="1" applyBorder="1" applyAlignment="1">
      <alignment vertical="center"/>
    </xf>
    <xf numFmtId="177" fontId="24" fillId="0" borderId="11" xfId="81" applyNumberFormat="1" applyFont="1" applyFill="1" applyBorder="1" applyAlignment="1">
      <alignment vertical="center"/>
    </xf>
    <xf numFmtId="14" fontId="24" fillId="0" borderId="49" xfId="0" quotePrefix="1" applyNumberFormat="1" applyFont="1" applyFill="1" applyBorder="1" applyAlignment="1">
      <alignment horizontal="center" vertical="center"/>
    </xf>
    <xf numFmtId="38" fontId="24" fillId="0" borderId="11" xfId="99" applyFont="1" applyFill="1" applyBorder="1" applyAlignment="1">
      <alignment horizontal="right" vertical="center"/>
    </xf>
    <xf numFmtId="0" fontId="24" fillId="0" borderId="37" xfId="0" applyFont="1" applyFill="1" applyBorder="1" applyAlignment="1">
      <alignment horizontal="distributed" vertical="center"/>
    </xf>
    <xf numFmtId="49" fontId="24" fillId="0" borderId="38" xfId="0" applyNumberFormat="1" applyFont="1" applyFill="1" applyBorder="1" applyAlignment="1">
      <alignment horizontal="center" vertical="center"/>
    </xf>
    <xf numFmtId="38" fontId="24" fillId="0" borderId="37" xfId="99" applyFont="1" applyFill="1" applyBorder="1" applyAlignment="1">
      <alignment horizontal="center" vertical="center"/>
    </xf>
    <xf numFmtId="38" fontId="24" fillId="0" borderId="38" xfId="99" applyFont="1" applyFill="1" applyBorder="1" applyAlignment="1">
      <alignment vertical="center"/>
    </xf>
    <xf numFmtId="0" fontId="24" fillId="0" borderId="32" xfId="0" quotePrefix="1" applyFont="1" applyFill="1" applyBorder="1" applyAlignment="1">
      <alignment horizontal="center" vertical="center"/>
    </xf>
    <xf numFmtId="49" fontId="24" fillId="0" borderId="61" xfId="0" applyNumberFormat="1" applyFont="1" applyFill="1" applyBorder="1" applyAlignment="1">
      <alignment horizontal="center" vertical="center"/>
    </xf>
    <xf numFmtId="38" fontId="24" fillId="0" borderId="62" xfId="99" applyFont="1" applyFill="1" applyBorder="1" applyAlignment="1">
      <alignment horizontal="center" vertical="center"/>
    </xf>
    <xf numFmtId="38" fontId="24" fillId="0" borderId="61" xfId="99" applyFont="1" applyFill="1" applyBorder="1" applyAlignment="1">
      <alignment vertical="center"/>
    </xf>
    <xf numFmtId="177" fontId="24" fillId="0" borderId="63" xfId="81" applyNumberFormat="1" applyFont="1" applyFill="1" applyBorder="1" applyAlignment="1">
      <alignment vertical="center"/>
    </xf>
    <xf numFmtId="0" fontId="24" fillId="0" borderId="64" xfId="0" applyFont="1" applyFill="1" applyBorder="1" applyAlignment="1">
      <alignment horizontal="center" vertical="center"/>
    </xf>
    <xf numFmtId="38" fontId="24" fillId="0" borderId="48" xfId="104" applyFont="1" applyFill="1" applyBorder="1" applyAlignment="1">
      <alignment horizontal="center" vertical="center"/>
    </xf>
    <xf numFmtId="177" fontId="24" fillId="0" borderId="10" xfId="81" applyNumberFormat="1" applyFont="1" applyFill="1" applyBorder="1" applyAlignment="1">
      <alignment vertical="center"/>
    </xf>
    <xf numFmtId="177" fontId="24" fillId="0" borderId="11" xfId="81" applyNumberFormat="1" applyFont="1" applyFill="1" applyBorder="1" applyAlignment="1">
      <alignment horizontal="right" vertical="center"/>
    </xf>
    <xf numFmtId="0" fontId="24" fillId="0" borderId="62" xfId="0" applyFont="1" applyFill="1" applyBorder="1" applyAlignment="1">
      <alignment horizontal="distributed" vertical="center"/>
    </xf>
    <xf numFmtId="0" fontId="24" fillId="24" borderId="50" xfId="0" applyFont="1" applyFill="1" applyBorder="1" applyAlignment="1">
      <alignment horizontal="center" vertical="center"/>
    </xf>
    <xf numFmtId="38" fontId="24" fillId="24" borderId="46" xfId="99" applyFont="1" applyFill="1" applyBorder="1" applyAlignment="1">
      <alignment vertical="center"/>
    </xf>
    <xf numFmtId="38" fontId="24" fillId="24" borderId="10" xfId="99" applyFont="1" applyFill="1" applyBorder="1" applyAlignment="1">
      <alignment horizontal="right" vertical="center"/>
    </xf>
    <xf numFmtId="177" fontId="24" fillId="24" borderId="47" xfId="81" applyNumberFormat="1" applyFont="1" applyFill="1" applyBorder="1" applyAlignment="1">
      <alignment vertical="center"/>
    </xf>
    <xf numFmtId="38" fontId="24" fillId="24" borderId="49" xfId="99" applyFont="1" applyFill="1" applyBorder="1" applyAlignment="1">
      <alignment vertical="center"/>
    </xf>
    <xf numFmtId="38" fontId="50" fillId="0" borderId="10" xfId="99" applyFont="1" applyFill="1" applyBorder="1" applyAlignment="1">
      <alignment horizontal="right" vertical="center"/>
    </xf>
    <xf numFmtId="38" fontId="24" fillId="0" borderId="13" xfId="99" applyFont="1" applyFill="1" applyBorder="1" applyAlignment="1">
      <alignment horizontal="right" vertical="center"/>
    </xf>
    <xf numFmtId="38" fontId="24" fillId="0" borderId="31" xfId="99" applyFont="1" applyFill="1" applyBorder="1" applyAlignment="1">
      <alignment horizontal="right" vertical="center"/>
    </xf>
    <xf numFmtId="0" fontId="24" fillId="0" borderId="65" xfId="0" applyFont="1" applyFill="1" applyBorder="1" applyAlignment="1">
      <alignment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center" vertical="center"/>
    </xf>
    <xf numFmtId="38" fontId="51" fillId="0" borderId="46" xfId="99" applyFont="1" applyFill="1" applyBorder="1" applyAlignment="1">
      <alignment vertical="center"/>
    </xf>
    <xf numFmtId="38" fontId="24" fillId="0" borderId="62" xfId="101" applyFont="1" applyFill="1" applyBorder="1" applyAlignment="1">
      <alignment horizontal="center" vertical="center"/>
    </xf>
    <xf numFmtId="177" fontId="24" fillId="0" borderId="66" xfId="81" applyNumberFormat="1" applyFont="1" applyFill="1" applyBorder="1" applyAlignment="1">
      <alignment vertical="center"/>
    </xf>
    <xf numFmtId="0" fontId="24" fillId="0" borderId="67" xfId="0" applyFont="1" applyFill="1" applyBorder="1" applyAlignment="1">
      <alignment vertical="center"/>
    </xf>
    <xf numFmtId="177" fontId="24" fillId="0" borderId="13" xfId="81" applyNumberFormat="1" applyFont="1" applyFill="1" applyBorder="1" applyAlignment="1">
      <alignment vertical="center"/>
    </xf>
    <xf numFmtId="0" fontId="24" fillId="0" borderId="64" xfId="0" quotePrefix="1" applyFont="1" applyFill="1" applyBorder="1" applyAlignment="1">
      <alignment horizontal="center" vertical="center"/>
    </xf>
    <xf numFmtId="177" fontId="24" fillId="0" borderId="14" xfId="81" applyNumberFormat="1" applyFont="1" applyFill="1" applyBorder="1" applyAlignment="1">
      <alignment vertical="center"/>
    </xf>
    <xf numFmtId="177" fontId="24" fillId="0" borderId="47" xfId="81" applyNumberFormat="1" applyFont="1" applyFill="1" applyBorder="1" applyAlignment="1">
      <alignment vertical="center"/>
    </xf>
    <xf numFmtId="0" fontId="24" fillId="24" borderId="48" xfId="0" applyFont="1" applyFill="1" applyBorder="1" applyAlignment="1">
      <alignment horizontal="center" vertical="center"/>
    </xf>
    <xf numFmtId="177" fontId="24" fillId="24" borderId="14" xfId="81" applyNumberFormat="1" applyFont="1" applyFill="1" applyBorder="1" applyAlignment="1">
      <alignment vertical="center"/>
    </xf>
    <xf numFmtId="0" fontId="24" fillId="0" borderId="57" xfId="0" applyFont="1" applyFill="1" applyBorder="1" applyAlignment="1">
      <alignment horizontal="left" vertical="center"/>
    </xf>
    <xf numFmtId="0" fontId="0" fillId="0" borderId="0" xfId="0" applyAlignment="1"/>
    <xf numFmtId="38" fontId="24" fillId="0" borderId="41" xfId="99" applyFont="1" applyFill="1" applyBorder="1" applyAlignment="1">
      <alignment horizontal="center" vertical="center"/>
    </xf>
    <xf numFmtId="38" fontId="24" fillId="0" borderId="57" xfId="99" applyFont="1" applyFill="1" applyBorder="1" applyAlignment="1">
      <alignment vertical="center"/>
    </xf>
    <xf numFmtId="38" fontId="24" fillId="0" borderId="16" xfId="99" applyFont="1" applyFill="1" applyBorder="1" applyAlignment="1">
      <alignment horizontal="right" vertical="center"/>
    </xf>
    <xf numFmtId="177" fontId="24" fillId="0" borderId="0" xfId="81" applyNumberFormat="1" applyFont="1" applyFill="1" applyBorder="1" applyAlignment="1">
      <alignment horizontal="right" vertical="center"/>
    </xf>
    <xf numFmtId="0" fontId="24" fillId="0" borderId="68" xfId="0" quotePrefix="1" applyFont="1" applyFill="1" applyBorder="1" applyAlignment="1">
      <alignment horizontal="center" vertical="center"/>
    </xf>
    <xf numFmtId="177" fontId="24" fillId="0" borderId="14" xfId="8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38" fontId="24" fillId="0" borderId="50" xfId="99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distributed" vertical="center"/>
    </xf>
    <xf numFmtId="177" fontId="24" fillId="0" borderId="12" xfId="81" applyNumberFormat="1" applyFont="1" applyFill="1" applyBorder="1" applyAlignment="1">
      <alignment vertical="center"/>
    </xf>
    <xf numFmtId="38" fontId="0" fillId="0" borderId="0" xfId="0" applyNumberFormat="1" applyAlignment="1"/>
    <xf numFmtId="177" fontId="24" fillId="0" borderId="67" xfId="81" applyNumberFormat="1" applyFont="1" applyFill="1" applyBorder="1" applyAlignment="1">
      <alignment vertical="center"/>
    </xf>
    <xf numFmtId="0" fontId="24" fillId="0" borderId="37" xfId="0" applyFont="1" applyFill="1" applyBorder="1" applyAlignment="1">
      <alignment horizontal="left" vertical="center"/>
    </xf>
    <xf numFmtId="49" fontId="24" fillId="0" borderId="51" xfId="0" applyNumberFormat="1" applyFont="1" applyFill="1" applyBorder="1" applyAlignment="1">
      <alignment horizontal="center" vertical="center"/>
    </xf>
    <xf numFmtId="38" fontId="24" fillId="0" borderId="54" xfId="99" applyFont="1" applyFill="1" applyBorder="1" applyAlignment="1">
      <alignment horizontal="center" vertical="center"/>
    </xf>
    <xf numFmtId="38" fontId="24" fillId="0" borderId="51" xfId="99" applyFont="1" applyFill="1" applyBorder="1" applyAlignment="1">
      <alignment vertical="center"/>
    </xf>
    <xf numFmtId="38" fontId="24" fillId="0" borderId="55" xfId="99" applyFont="1" applyFill="1" applyBorder="1" applyAlignment="1">
      <alignment horizontal="right" vertical="center"/>
    </xf>
    <xf numFmtId="0" fontId="24" fillId="0" borderId="56" xfId="0" quotePrefix="1" applyFont="1" applyFill="1" applyBorder="1" applyAlignment="1">
      <alignment horizontal="center" vertical="center"/>
    </xf>
    <xf numFmtId="3" fontId="46" fillId="0" borderId="0" xfId="0" applyNumberFormat="1" applyFont="1" applyFill="1" applyAlignment="1">
      <alignment vertical="center"/>
    </xf>
    <xf numFmtId="38" fontId="52" fillId="0" borderId="48" xfId="99" applyFont="1" applyFill="1" applyBorder="1" applyAlignment="1">
      <alignment horizontal="center" vertical="center"/>
    </xf>
    <xf numFmtId="49" fontId="24" fillId="0" borderId="70" xfId="0" applyNumberFormat="1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vertical="center"/>
    </xf>
    <xf numFmtId="38" fontId="52" fillId="0" borderId="69" xfId="99" applyFont="1" applyFill="1" applyBorder="1" applyAlignment="1">
      <alignment horizontal="center" vertical="center"/>
    </xf>
    <xf numFmtId="38" fontId="24" fillId="0" borderId="70" xfId="99" applyFont="1" applyFill="1" applyBorder="1" applyAlignment="1">
      <alignment vertical="center"/>
    </xf>
    <xf numFmtId="38" fontId="24" fillId="0" borderId="15" xfId="99" applyFont="1" applyFill="1" applyBorder="1" applyAlignment="1">
      <alignment horizontal="right" vertical="center"/>
    </xf>
    <xf numFmtId="0" fontId="24" fillId="0" borderId="72" xfId="0" quotePrefix="1" applyFont="1" applyFill="1" applyBorder="1" applyAlignment="1">
      <alignment horizontal="center" vertical="center"/>
    </xf>
    <xf numFmtId="0" fontId="24" fillId="24" borderId="49" xfId="0" applyFont="1" applyFill="1" applyBorder="1" applyAlignment="1">
      <alignment horizontal="center" vertical="center"/>
    </xf>
    <xf numFmtId="38" fontId="24" fillId="0" borderId="46" xfId="99" applyFont="1" applyFill="1" applyBorder="1" applyAlignment="1">
      <alignment horizontal="center" vertical="center"/>
    </xf>
    <xf numFmtId="177" fontId="24" fillId="24" borderId="10" xfId="81" applyNumberFormat="1" applyFont="1" applyFill="1" applyBorder="1" applyAlignment="1">
      <alignment vertical="center"/>
    </xf>
    <xf numFmtId="49" fontId="24" fillId="0" borderId="63" xfId="0" applyNumberFormat="1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38" fontId="24" fillId="0" borderId="57" xfId="99" applyFont="1" applyFill="1" applyBorder="1" applyAlignment="1">
      <alignment horizontal="right" vertical="center"/>
    </xf>
    <xf numFmtId="177" fontId="24" fillId="0" borderId="73" xfId="81" applyNumberFormat="1" applyFont="1" applyFill="1" applyBorder="1" applyAlignment="1">
      <alignment vertical="center"/>
    </xf>
    <xf numFmtId="180" fontId="24" fillId="0" borderId="48" xfId="141" applyNumberFormat="1" applyFont="1" applyFill="1" applyBorder="1" applyAlignment="1">
      <alignment horizontal="center"/>
    </xf>
    <xf numFmtId="180" fontId="24" fillId="0" borderId="69" xfId="141" applyNumberFormat="1" applyFont="1" applyFill="1" applyBorder="1" applyAlignment="1">
      <alignment horizontal="center"/>
    </xf>
    <xf numFmtId="38" fontId="24" fillId="0" borderId="48" xfId="100" applyFont="1" applyFill="1" applyBorder="1" applyAlignment="1">
      <alignment horizontal="center" vertical="center"/>
    </xf>
    <xf numFmtId="177" fontId="24" fillId="0" borderId="10" xfId="81" applyNumberFormat="1" applyFont="1" applyFill="1" applyBorder="1" applyAlignment="1">
      <alignment horizontal="right" vertical="center"/>
    </xf>
    <xf numFmtId="177" fontId="24" fillId="0" borderId="13" xfId="81" applyNumberFormat="1" applyFont="1" applyFill="1" applyBorder="1" applyAlignment="1">
      <alignment horizontal="right" vertical="center"/>
    </xf>
    <xf numFmtId="38" fontId="24" fillId="0" borderId="70" xfId="99" applyFont="1" applyFill="1" applyBorder="1" applyAlignment="1">
      <alignment horizontal="right" vertical="center"/>
    </xf>
    <xf numFmtId="0" fontId="24" fillId="24" borderId="56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38" fontId="24" fillId="0" borderId="79" xfId="99" applyFont="1" applyFill="1" applyBorder="1" applyAlignment="1">
      <alignment vertical="center"/>
    </xf>
    <xf numFmtId="38" fontId="50" fillId="0" borderId="80" xfId="99" applyFont="1" applyFill="1" applyBorder="1" applyAlignment="1">
      <alignment horizontal="right" vertical="center"/>
    </xf>
    <xf numFmtId="177" fontId="24" fillId="0" borderId="80" xfId="81" applyNumberFormat="1" applyFont="1" applyBorder="1" applyAlignment="1">
      <alignment vertical="center"/>
    </xf>
    <xf numFmtId="0" fontId="24" fillId="0" borderId="81" xfId="0" applyFont="1" applyFill="1" applyBorder="1" applyAlignment="1">
      <alignment vertical="center"/>
    </xf>
    <xf numFmtId="0" fontId="46" fillId="0" borderId="0" xfId="0" applyFont="1" applyFill="1" applyAlignment="1">
      <alignment horizontal="center" vertical="center"/>
    </xf>
    <xf numFmtId="38" fontId="46" fillId="0" borderId="0" xfId="99" applyFont="1" applyFill="1" applyAlignment="1">
      <alignment vertical="center"/>
    </xf>
    <xf numFmtId="38" fontId="46" fillId="0" borderId="0" xfId="99" applyFont="1" applyFill="1" applyAlignment="1">
      <alignment horizontal="right" vertical="center"/>
    </xf>
    <xf numFmtId="178" fontId="46" fillId="0" borderId="0" xfId="81" applyNumberFormat="1" applyFont="1" applyFill="1" applyAlignment="1">
      <alignment vertical="center"/>
    </xf>
    <xf numFmtId="176" fontId="46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right" vertical="center" shrinkToFit="1"/>
    </xf>
    <xf numFmtId="14" fontId="25" fillId="0" borderId="0" xfId="0" quotePrefix="1" applyNumberFormat="1" applyFont="1" applyFill="1" applyAlignment="1"/>
    <xf numFmtId="38" fontId="9" fillId="0" borderId="0" xfId="99" applyFont="1" applyFill="1" applyAlignment="1">
      <alignment shrinkToFit="1"/>
    </xf>
    <xf numFmtId="176" fontId="46" fillId="0" borderId="0" xfId="99" applyNumberFormat="1" applyFont="1" applyFill="1" applyBorder="1" applyAlignment="1">
      <alignment vertical="center"/>
    </xf>
    <xf numFmtId="0" fontId="25" fillId="0" borderId="0" xfId="0" quotePrefix="1" applyFont="1" applyFill="1" applyAlignment="1"/>
    <xf numFmtId="0" fontId="53" fillId="0" borderId="0" xfId="0" applyFont="1" applyFill="1" applyAlignment="1"/>
    <xf numFmtId="38" fontId="54" fillId="0" borderId="0" xfId="99" applyFont="1" applyFill="1" applyAlignment="1">
      <alignment shrinkToFit="1"/>
    </xf>
    <xf numFmtId="38" fontId="25" fillId="0" borderId="0" xfId="99" applyFont="1" applyFill="1" applyAlignment="1">
      <alignment shrinkToFit="1"/>
    </xf>
    <xf numFmtId="38" fontId="53" fillId="0" borderId="0" xfId="99" applyFont="1" applyFill="1" applyAlignment="1">
      <alignment shrinkToFit="1"/>
    </xf>
    <xf numFmtId="38" fontId="9" fillId="0" borderId="0" xfId="0" applyNumberFormat="1" applyFont="1" applyFill="1" applyAlignment="1"/>
    <xf numFmtId="14" fontId="24" fillId="0" borderId="10" xfId="0" quotePrefix="1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vertical="center"/>
    </xf>
    <xf numFmtId="181" fontId="24" fillId="0" borderId="0" xfId="0" applyNumberFormat="1" applyFont="1" applyFill="1" applyBorder="1" applyAlignment="1">
      <alignment vertical="center"/>
    </xf>
    <xf numFmtId="38" fontId="24" fillId="0" borderId="13" xfId="99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38" fontId="24" fillId="0" borderId="11" xfId="99" applyFont="1" applyFill="1" applyBorder="1" applyAlignment="1">
      <alignment vertical="center"/>
    </xf>
    <xf numFmtId="38" fontId="24" fillId="0" borderId="12" xfId="99" applyFont="1" applyFill="1" applyBorder="1" applyAlignment="1">
      <alignment vertical="center"/>
    </xf>
    <xf numFmtId="0" fontId="24" fillId="0" borderId="16" xfId="0" applyFont="1" applyFill="1" applyBorder="1" applyAlignment="1">
      <alignment horizontal="left" vertical="center"/>
    </xf>
    <xf numFmtId="38" fontId="51" fillId="0" borderId="10" xfId="99" applyFont="1" applyFill="1" applyBorder="1" applyAlignment="1">
      <alignment vertical="center"/>
    </xf>
    <xf numFmtId="0" fontId="25" fillId="0" borderId="0" xfId="0" applyFont="1" applyBorder="1" applyAlignment="1"/>
    <xf numFmtId="49" fontId="24" fillId="0" borderId="10" xfId="0" quotePrefix="1" applyNumberFormat="1" applyFont="1" applyFill="1" applyBorder="1" applyAlignment="1">
      <alignment horizontal="center" vertical="center"/>
    </xf>
    <xf numFmtId="0" fontId="24" fillId="0" borderId="13" xfId="0" quotePrefix="1" applyFont="1" applyFill="1" applyBorder="1" applyAlignment="1">
      <alignment horizontal="center" vertical="center"/>
    </xf>
    <xf numFmtId="176" fontId="25" fillId="0" borderId="0" xfId="0" applyNumberFormat="1" applyFont="1" applyBorder="1" applyAlignment="1"/>
    <xf numFmtId="38" fontId="24" fillId="0" borderId="0" xfId="0" applyNumberFormat="1" applyFont="1" applyFill="1" applyBorder="1" applyAlignment="1">
      <alignment vertical="center"/>
    </xf>
    <xf numFmtId="38" fontId="24" fillId="0" borderId="10" xfId="99" applyFont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0" xfId="0" applyFont="1" applyFill="1" applyAlignment="1">
      <alignment vertical="center" shrinkToFit="1"/>
    </xf>
    <xf numFmtId="38" fontId="25" fillId="0" borderId="0" xfId="99" applyFont="1" applyFill="1" applyAlignment="1"/>
    <xf numFmtId="176" fontId="24" fillId="0" borderId="13" xfId="99" applyNumberFormat="1" applyFont="1" applyFill="1" applyBorder="1" applyAlignment="1">
      <alignment vertical="center"/>
    </xf>
    <xf numFmtId="38" fontId="53" fillId="0" borderId="0" xfId="0" applyNumberFormat="1" applyFont="1" applyFill="1" applyAlignment="1"/>
    <xf numFmtId="38" fontId="25" fillId="0" borderId="0" xfId="0" applyNumberFormat="1" applyFont="1" applyFill="1" applyAlignment="1"/>
    <xf numFmtId="0" fontId="53" fillId="0" borderId="0" xfId="0" applyFont="1" applyFill="1" applyAlignment="1">
      <alignment horizontal="center"/>
    </xf>
    <xf numFmtId="0" fontId="24" fillId="0" borderId="84" xfId="0" applyFont="1" applyFill="1" applyBorder="1" applyAlignment="1">
      <alignment horizontal="distributed" vertical="center"/>
    </xf>
    <xf numFmtId="0" fontId="24" fillId="0" borderId="47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33" xfId="0" applyFont="1" applyFill="1" applyBorder="1" applyAlignment="1">
      <alignment horizontal="distributed" vertical="center"/>
    </xf>
    <xf numFmtId="0" fontId="24" fillId="0" borderId="59" xfId="0" applyFont="1" applyFill="1" applyBorder="1" applyAlignment="1">
      <alignment horizontal="distributed" vertical="center"/>
    </xf>
    <xf numFmtId="38" fontId="24" fillId="0" borderId="91" xfId="99" applyFont="1" applyFill="1" applyBorder="1" applyAlignment="1">
      <alignment vertical="center"/>
    </xf>
    <xf numFmtId="0" fontId="46" fillId="0" borderId="10" xfId="0" applyFont="1" applyFill="1" applyBorder="1" applyAlignment="1">
      <alignment horizontal="right" vertical="center"/>
    </xf>
    <xf numFmtId="0" fontId="46" fillId="0" borderId="11" xfId="0" applyFont="1" applyFill="1" applyBorder="1" applyAlignment="1">
      <alignment horizontal="right" vertical="center"/>
    </xf>
    <xf numFmtId="49" fontId="24" fillId="0" borderId="47" xfId="0" applyNumberFormat="1" applyFont="1" applyFill="1" applyBorder="1" applyAlignment="1">
      <alignment horizontal="center" vertical="center"/>
    </xf>
    <xf numFmtId="38" fontId="48" fillId="0" borderId="48" xfId="99" applyFont="1" applyFill="1" applyBorder="1" applyAlignment="1">
      <alignment horizontal="center" vertical="center"/>
    </xf>
    <xf numFmtId="0" fontId="46" fillId="0" borderId="66" xfId="0" applyFont="1" applyFill="1" applyBorder="1" applyAlignment="1">
      <alignment horizontal="right" vertical="center"/>
    </xf>
    <xf numFmtId="38" fontId="24" fillId="0" borderId="47" xfId="99" applyFont="1" applyFill="1" applyBorder="1" applyAlignment="1">
      <alignment horizontal="right" vertical="center"/>
    </xf>
    <xf numFmtId="38" fontId="24" fillId="0" borderId="47" xfId="99" applyFont="1" applyFill="1" applyBorder="1" applyAlignment="1">
      <alignment vertical="center"/>
    </xf>
    <xf numFmtId="177" fontId="24" fillId="0" borderId="74" xfId="81" applyNumberFormat="1" applyFont="1" applyFill="1" applyBorder="1" applyAlignment="1">
      <alignment horizontal="center" vertical="center"/>
    </xf>
    <xf numFmtId="38" fontId="24" fillId="24" borderId="13" xfId="99" applyFont="1" applyFill="1" applyBorder="1" applyAlignment="1">
      <alignment horizontal="right" vertical="center"/>
    </xf>
    <xf numFmtId="177" fontId="24" fillId="0" borderId="63" xfId="81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24" fillId="0" borderId="0" xfId="0" applyFont="1" applyAlignment="1">
      <alignment vertical="center"/>
    </xf>
    <xf numFmtId="49" fontId="24" fillId="0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38" fontId="24" fillId="0" borderId="10" xfId="99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38" fontId="24" fillId="0" borderId="10" xfId="99" applyFont="1" applyFill="1" applyBorder="1" applyAlignment="1">
      <alignment horizontal="right" vertical="center"/>
    </xf>
    <xf numFmtId="0" fontId="24" fillId="0" borderId="67" xfId="0" applyFont="1" applyFill="1" applyBorder="1" applyAlignment="1">
      <alignment vertical="center"/>
    </xf>
    <xf numFmtId="38" fontId="24" fillId="0" borderId="13" xfId="99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right" vertical="center"/>
    </xf>
    <xf numFmtId="38" fontId="24" fillId="0" borderId="0" xfId="99" applyFont="1" applyFill="1" applyBorder="1" applyAlignment="1">
      <alignment horizontal="right" vertical="center"/>
    </xf>
    <xf numFmtId="177" fontId="24" fillId="0" borderId="0" xfId="8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49" fontId="24" fillId="0" borderId="66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180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80" fontId="0" fillId="0" borderId="0" xfId="0" applyNumberFormat="1" applyFont="1" applyAlignment="1">
      <alignment vertical="center"/>
    </xf>
    <xf numFmtId="180" fontId="57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80" fontId="58" fillId="0" borderId="0" xfId="0" applyNumberFormat="1" applyFont="1" applyFill="1" applyBorder="1" applyAlignment="1">
      <alignment vertical="center"/>
    </xf>
    <xf numFmtId="0" fontId="57" fillId="0" borderId="17" xfId="0" applyFont="1" applyBorder="1" applyAlignment="1">
      <alignment vertical="center"/>
    </xf>
    <xf numFmtId="180" fontId="58" fillId="0" borderId="0" xfId="0" applyNumberFormat="1" applyFont="1" applyBorder="1" applyAlignment="1">
      <alignment horizontal="center" vertical="center" shrinkToFit="1"/>
    </xf>
    <xf numFmtId="0" fontId="57" fillId="0" borderId="57" xfId="0" applyFont="1" applyBorder="1" applyAlignment="1">
      <alignment vertical="center"/>
    </xf>
    <xf numFmtId="0" fontId="24" fillId="0" borderId="94" xfId="0" applyFont="1" applyFill="1" applyBorder="1" applyAlignment="1">
      <alignment vertical="center"/>
    </xf>
    <xf numFmtId="0" fontId="57" fillId="0" borderId="82" xfId="0" applyFont="1" applyBorder="1" applyAlignment="1">
      <alignment vertical="center"/>
    </xf>
    <xf numFmtId="0" fontId="24" fillId="0" borderId="83" xfId="0" applyFont="1" applyFill="1" applyBorder="1" applyAlignment="1">
      <alignment horizontal="distributed" vertical="center" wrapText="1"/>
    </xf>
    <xf numFmtId="38" fontId="24" fillId="0" borderId="84" xfId="99" applyFont="1" applyFill="1" applyBorder="1" applyAlignment="1">
      <alignment vertical="center"/>
    </xf>
    <xf numFmtId="177" fontId="24" fillId="0" borderId="49" xfId="81" applyNumberFormat="1" applyFont="1" applyFill="1" applyBorder="1" applyAlignment="1">
      <alignment vertical="center"/>
    </xf>
    <xf numFmtId="182" fontId="58" fillId="0" borderId="0" xfId="81" applyNumberFormat="1" applyFont="1" applyFill="1" applyBorder="1" applyAlignment="1">
      <alignment vertical="center"/>
    </xf>
    <xf numFmtId="10" fontId="57" fillId="0" borderId="0" xfId="81" applyNumberFormat="1" applyFont="1" applyAlignment="1">
      <alignment vertical="center"/>
    </xf>
    <xf numFmtId="0" fontId="57" fillId="0" borderId="46" xfId="0" applyFont="1" applyBorder="1" applyAlignment="1">
      <alignment vertical="center"/>
    </xf>
    <xf numFmtId="38" fontId="50" fillId="0" borderId="12" xfId="99" applyFont="1" applyFill="1" applyBorder="1" applyAlignment="1">
      <alignment vertical="center"/>
    </xf>
    <xf numFmtId="0" fontId="24" fillId="0" borderId="47" xfId="0" applyFont="1" applyFill="1" applyBorder="1" applyAlignment="1">
      <alignment horizontal="distributed" vertical="center" wrapText="1"/>
    </xf>
    <xf numFmtId="0" fontId="59" fillId="0" borderId="0" xfId="0" applyFont="1" applyAlignment="1">
      <alignment vertical="center"/>
    </xf>
    <xf numFmtId="0" fontId="59" fillId="0" borderId="46" xfId="0" applyFont="1" applyBorder="1" applyAlignment="1">
      <alignment vertical="center"/>
    </xf>
    <xf numFmtId="0" fontId="57" fillId="0" borderId="0" xfId="0" applyFont="1"/>
    <xf numFmtId="0" fontId="57" fillId="0" borderId="86" xfId="0" applyFont="1" applyBorder="1" applyAlignment="1">
      <alignment vertical="center"/>
    </xf>
    <xf numFmtId="0" fontId="24" fillId="0" borderId="90" xfId="0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horizontal="distributed" vertical="center"/>
    </xf>
    <xf numFmtId="38" fontId="24" fillId="0" borderId="25" xfId="99" applyFont="1" applyFill="1" applyBorder="1" applyAlignment="1">
      <alignment vertical="center"/>
    </xf>
    <xf numFmtId="177" fontId="24" fillId="0" borderId="87" xfId="81" applyNumberFormat="1" applyFont="1" applyFill="1" applyBorder="1" applyAlignment="1">
      <alignment vertical="center"/>
    </xf>
    <xf numFmtId="0" fontId="57" fillId="0" borderId="38" xfId="0" applyFont="1" applyBorder="1" applyAlignment="1">
      <alignment vertical="center"/>
    </xf>
    <xf numFmtId="38" fontId="24" fillId="0" borderId="59" xfId="99" applyFont="1" applyFill="1" applyBorder="1" applyAlignment="1">
      <alignment vertical="center"/>
    </xf>
    <xf numFmtId="38" fontId="50" fillId="0" borderId="59" xfId="99" applyFont="1" applyFill="1" applyBorder="1" applyAlignment="1">
      <alignment vertical="center"/>
    </xf>
    <xf numFmtId="177" fontId="24" fillId="0" borderId="95" xfId="81" applyNumberFormat="1" applyFont="1" applyFill="1" applyBorder="1" applyAlignment="1">
      <alignment vertical="center"/>
    </xf>
    <xf numFmtId="180" fontId="58" fillId="0" borderId="0" xfId="81" applyNumberFormat="1" applyFont="1" applyFill="1" applyBorder="1" applyAlignment="1">
      <alignment vertical="center"/>
    </xf>
    <xf numFmtId="49" fontId="24" fillId="0" borderId="57" xfId="0" applyNumberFormat="1" applyFont="1" applyFill="1" applyBorder="1" applyAlignment="1">
      <alignment horizontal="center" vertical="center"/>
    </xf>
    <xf numFmtId="38" fontId="24" fillId="0" borderId="96" xfId="99" applyFont="1" applyFill="1" applyBorder="1" applyAlignment="1">
      <alignment horizontal="right" vertical="center"/>
    </xf>
    <xf numFmtId="177" fontId="24" fillId="0" borderId="96" xfId="81" applyNumberFormat="1" applyFont="1" applyFill="1" applyBorder="1" applyAlignment="1">
      <alignment vertical="center"/>
    </xf>
    <xf numFmtId="14" fontId="24" fillId="0" borderId="68" xfId="0" quotePrefix="1" applyNumberFormat="1" applyFont="1" applyFill="1" applyBorder="1" applyAlignment="1">
      <alignment horizontal="center" vertical="center"/>
    </xf>
    <xf numFmtId="0" fontId="24" fillId="0" borderId="97" xfId="0" applyFont="1" applyFill="1" applyBorder="1" applyAlignment="1">
      <alignment vertical="center"/>
    </xf>
    <xf numFmtId="0" fontId="24" fillId="0" borderId="92" xfId="0" applyFont="1" applyFill="1" applyBorder="1" applyAlignment="1">
      <alignment vertical="center"/>
    </xf>
    <xf numFmtId="0" fontId="24" fillId="0" borderId="50" xfId="0" applyFont="1" applyFill="1" applyBorder="1" applyAlignment="1">
      <alignment horizontal="left" vertical="center"/>
    </xf>
    <xf numFmtId="0" fontId="47" fillId="0" borderId="50" xfId="140" applyFont="1" applyFill="1" applyBorder="1" applyAlignment="1">
      <alignment vertical="center"/>
    </xf>
    <xf numFmtId="0" fontId="24" fillId="0" borderId="53" xfId="0" applyFont="1" applyFill="1" applyBorder="1" applyAlignment="1">
      <alignment vertical="center"/>
    </xf>
    <xf numFmtId="38" fontId="24" fillId="0" borderId="73" xfId="99" applyFont="1" applyFill="1" applyBorder="1" applyAlignment="1">
      <alignment horizontal="right" vertical="center"/>
    </xf>
    <xf numFmtId="0" fontId="24" fillId="0" borderId="56" xfId="0" applyFont="1" applyFill="1" applyBorder="1" applyAlignment="1">
      <alignment horizontal="center" vertical="center"/>
    </xf>
    <xf numFmtId="14" fontId="24" fillId="0" borderId="56" xfId="0" quotePrefix="1" applyNumberFormat="1" applyFont="1" applyFill="1" applyBorder="1" applyAlignment="1">
      <alignment horizontal="center" vertical="center"/>
    </xf>
    <xf numFmtId="177" fontId="24" fillId="0" borderId="52" xfId="81" applyNumberFormat="1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177" fontId="24" fillId="0" borderId="33" xfId="81" applyNumberFormat="1" applyFont="1" applyFill="1" applyBorder="1" applyAlignment="1">
      <alignment horizontal="right" vertical="center"/>
    </xf>
    <xf numFmtId="177" fontId="24" fillId="0" borderId="59" xfId="81" applyNumberFormat="1" applyFont="1" applyFill="1" applyBorder="1" applyAlignment="1">
      <alignment vertical="center"/>
    </xf>
    <xf numFmtId="177" fontId="24" fillId="0" borderId="33" xfId="81" applyNumberFormat="1" applyFont="1" applyFill="1" applyBorder="1" applyAlignment="1">
      <alignment vertical="center"/>
    </xf>
    <xf numFmtId="177" fontId="24" fillId="24" borderId="55" xfId="81" applyNumberFormat="1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/>
    </xf>
    <xf numFmtId="38" fontId="24" fillId="0" borderId="0" xfId="99" applyFont="1" applyFill="1" applyAlignment="1">
      <alignment vertical="center"/>
    </xf>
    <xf numFmtId="177" fontId="24" fillId="0" borderId="0" xfId="0" applyNumberFormat="1" applyFont="1" applyAlignment="1">
      <alignment vertical="center"/>
    </xf>
    <xf numFmtId="38" fontId="24" fillId="0" borderId="80" xfId="99" applyFont="1" applyFill="1" applyBorder="1" applyAlignment="1">
      <alignment horizontal="center" vertical="center" wrapText="1"/>
    </xf>
    <xf numFmtId="177" fontId="24" fillId="0" borderId="81" xfId="0" applyNumberFormat="1" applyFont="1" applyBorder="1" applyAlignment="1">
      <alignment horizontal="center" vertical="center" shrinkToFit="1"/>
    </xf>
    <xf numFmtId="0" fontId="24" fillId="0" borderId="35" xfId="0" applyFont="1" applyFill="1" applyBorder="1" applyAlignment="1">
      <alignment horizontal="center" vertical="center"/>
    </xf>
    <xf numFmtId="49" fontId="24" fillId="0" borderId="36" xfId="0" applyNumberFormat="1" applyFont="1" applyFill="1" applyBorder="1" applyAlignment="1">
      <alignment horizontal="center" vertical="center"/>
    </xf>
    <xf numFmtId="49" fontId="24" fillId="0" borderId="44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vertical="center"/>
    </xf>
    <xf numFmtId="38" fontId="24" fillId="0" borderId="44" xfId="99" applyFont="1" applyFill="1" applyBorder="1" applyAlignment="1">
      <alignment vertical="center"/>
    </xf>
    <xf numFmtId="38" fontId="24" fillId="0" borderId="44" xfId="99" applyFont="1" applyFill="1" applyBorder="1" applyAlignment="1">
      <alignment vertical="center" shrinkToFit="1"/>
    </xf>
    <xf numFmtId="177" fontId="24" fillId="0" borderId="45" xfId="0" applyNumberFormat="1" applyFont="1" applyBorder="1" applyAlignment="1">
      <alignment vertical="center"/>
    </xf>
    <xf numFmtId="0" fontId="24" fillId="0" borderId="99" xfId="0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38" fontId="24" fillId="0" borderId="10" xfId="99" applyFont="1" applyFill="1" applyBorder="1" applyAlignment="1">
      <alignment vertical="center" shrinkToFit="1"/>
    </xf>
    <xf numFmtId="177" fontId="24" fillId="0" borderId="49" xfId="0" applyNumberFormat="1" applyFont="1" applyBorder="1" applyAlignment="1">
      <alignment vertical="center"/>
    </xf>
    <xf numFmtId="38" fontId="24" fillId="0" borderId="10" xfId="99" applyFont="1" applyBorder="1" applyAlignment="1">
      <alignment vertical="center" shrinkToFit="1"/>
    </xf>
    <xf numFmtId="49" fontId="24" fillId="0" borderId="24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38" fontId="24" fillId="0" borderId="24" xfId="99" applyFont="1" applyBorder="1" applyAlignment="1">
      <alignment vertical="center"/>
    </xf>
    <xf numFmtId="38" fontId="24" fillId="0" borderId="24" xfId="99" applyFont="1" applyBorder="1" applyAlignment="1">
      <alignment vertical="center" shrinkToFit="1"/>
    </xf>
    <xf numFmtId="177" fontId="24" fillId="0" borderId="87" xfId="81" applyNumberFormat="1" applyFont="1" applyBorder="1" applyAlignment="1">
      <alignment vertical="center"/>
    </xf>
    <xf numFmtId="49" fontId="24" fillId="0" borderId="60" xfId="0" applyNumberFormat="1" applyFont="1" applyFill="1" applyBorder="1" applyAlignment="1">
      <alignment horizontal="center" vertical="center"/>
    </xf>
    <xf numFmtId="0" fontId="24" fillId="0" borderId="100" xfId="0" applyFont="1" applyFill="1" applyBorder="1" applyAlignment="1">
      <alignment vertical="center"/>
    </xf>
    <xf numFmtId="49" fontId="24" fillId="0" borderId="100" xfId="0" applyNumberFormat="1" applyFont="1" applyFill="1" applyBorder="1" applyAlignment="1">
      <alignment horizontal="center" vertical="center"/>
    </xf>
    <xf numFmtId="38" fontId="24" fillId="0" borderId="101" xfId="99" applyFont="1" applyBorder="1" applyAlignment="1">
      <alignment vertical="center"/>
    </xf>
    <xf numFmtId="177" fontId="24" fillId="0" borderId="102" xfId="81" applyNumberFormat="1" applyFont="1" applyBorder="1" applyAlignment="1">
      <alignment vertical="center"/>
    </xf>
    <xf numFmtId="49" fontId="24" fillId="0" borderId="103" xfId="0" applyNumberFormat="1" applyFont="1" applyFill="1" applyBorder="1" applyAlignment="1">
      <alignment horizontal="center" vertical="center"/>
    </xf>
    <xf numFmtId="49" fontId="24" fillId="0" borderId="88" xfId="0" applyNumberFormat="1" applyFont="1" applyFill="1" applyBorder="1" applyAlignment="1">
      <alignment horizontal="center" vertical="center"/>
    </xf>
    <xf numFmtId="0" fontId="24" fillId="0" borderId="88" xfId="0" applyFont="1" applyFill="1" applyBorder="1" applyAlignment="1">
      <alignment vertical="center"/>
    </xf>
    <xf numFmtId="38" fontId="24" fillId="0" borderId="88" xfId="99" applyFont="1" applyFill="1" applyBorder="1" applyAlignment="1">
      <alignment vertical="center"/>
    </xf>
    <xf numFmtId="177" fontId="24" fillId="0" borderId="85" xfId="81" applyNumberFormat="1" applyFont="1" applyFill="1" applyBorder="1" applyAlignment="1">
      <alignment vertical="center"/>
    </xf>
    <xf numFmtId="10" fontId="24" fillId="0" borderId="0" xfId="81" applyNumberFormat="1" applyFont="1" applyBorder="1" applyAlignment="1">
      <alignment vertical="center"/>
    </xf>
    <xf numFmtId="177" fontId="24" fillId="0" borderId="87" xfId="0" applyNumberFormat="1" applyFont="1" applyBorder="1" applyAlignment="1">
      <alignment vertical="center"/>
    </xf>
    <xf numFmtId="177" fontId="24" fillId="0" borderId="102" xfId="0" applyNumberFormat="1" applyFont="1" applyBorder="1" applyAlignment="1">
      <alignment vertical="center"/>
    </xf>
    <xf numFmtId="49" fontId="24" fillId="0" borderId="101" xfId="0" applyNumberFormat="1" applyFont="1" applyFill="1" applyBorder="1" applyAlignment="1">
      <alignment horizontal="center" vertical="center"/>
    </xf>
    <xf numFmtId="0" fontId="24" fillId="0" borderId="101" xfId="0" applyFont="1" applyFill="1" applyBorder="1" applyAlignment="1">
      <alignment vertical="center"/>
    </xf>
    <xf numFmtId="38" fontId="24" fillId="0" borderId="101" xfId="99" applyFont="1" applyBorder="1" applyAlignment="1">
      <alignment vertical="center" shrinkToFit="1"/>
    </xf>
    <xf numFmtId="0" fontId="24" fillId="0" borderId="103" xfId="0" applyFont="1" applyFill="1" applyBorder="1" applyAlignment="1">
      <alignment vertical="center"/>
    </xf>
    <xf numFmtId="38" fontId="24" fillId="0" borderId="88" xfId="99" applyFont="1" applyBorder="1" applyAlignment="1">
      <alignment vertical="center"/>
    </xf>
    <xf numFmtId="38" fontId="24" fillId="0" borderId="88" xfId="99" applyFont="1" applyBorder="1" applyAlignment="1">
      <alignment vertical="center" shrinkToFit="1"/>
    </xf>
    <xf numFmtId="177" fontId="24" fillId="0" borderId="85" xfId="0" applyNumberFormat="1" applyFont="1" applyBorder="1" applyAlignment="1">
      <alignment vertical="center"/>
    </xf>
    <xf numFmtId="0" fontId="24" fillId="0" borderId="16" xfId="0" applyFont="1" applyFill="1" applyBorder="1" applyAlignment="1">
      <alignment vertical="center" shrinkToFit="1"/>
    </xf>
    <xf numFmtId="0" fontId="24" fillId="0" borderId="16" xfId="0" applyFont="1" applyFill="1" applyBorder="1" applyAlignment="1">
      <alignment vertical="center"/>
    </xf>
    <xf numFmtId="0" fontId="24" fillId="0" borderId="99" xfId="0" applyFont="1" applyBorder="1" applyAlignment="1">
      <alignment horizontal="center" vertical="center"/>
    </xf>
    <xf numFmtId="0" fontId="24" fillId="0" borderId="58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 shrinkToFit="1"/>
    </xf>
    <xf numFmtId="38" fontId="24" fillId="0" borderId="24" xfId="99" applyFont="1" applyFill="1" applyBorder="1" applyAlignment="1">
      <alignment vertical="center"/>
    </xf>
    <xf numFmtId="38" fontId="24" fillId="0" borderId="24" xfId="99" applyFont="1" applyFill="1" applyBorder="1" applyAlignment="1">
      <alignment vertical="center" shrinkToFit="1"/>
    </xf>
    <xf numFmtId="49" fontId="24" fillId="0" borderId="16" xfId="0" applyNumberFormat="1" applyFont="1" applyFill="1" applyBorder="1" applyAlignment="1">
      <alignment vertical="center" shrinkToFit="1"/>
    </xf>
    <xf numFmtId="0" fontId="24" fillId="0" borderId="10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shrinkToFit="1"/>
    </xf>
    <xf numFmtId="177" fontId="24" fillId="0" borderId="85" xfId="81" applyNumberFormat="1" applyFont="1" applyBorder="1" applyAlignment="1">
      <alignment vertical="center"/>
    </xf>
    <xf numFmtId="49" fontId="24" fillId="0" borderId="58" xfId="0" applyNumberFormat="1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105" xfId="0" applyFont="1" applyFill="1" applyBorder="1" applyAlignment="1">
      <alignment vertical="center"/>
    </xf>
    <xf numFmtId="49" fontId="24" fillId="0" borderId="105" xfId="0" applyNumberFormat="1" applyFont="1" applyFill="1" applyBorder="1" applyAlignment="1">
      <alignment horizontal="center" vertical="center"/>
    </xf>
    <xf numFmtId="38" fontId="24" fillId="0" borderId="93" xfId="99" applyFont="1" applyBorder="1" applyAlignment="1">
      <alignment vertical="center"/>
    </xf>
    <xf numFmtId="177" fontId="24" fillId="0" borderId="95" xfId="81" applyNumberFormat="1" applyFont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49" fontId="24" fillId="0" borderId="0" xfId="0" quotePrefix="1" applyNumberFormat="1" applyFont="1" applyFill="1" applyBorder="1" applyAlignment="1">
      <alignment horizontal="center" vertical="center"/>
    </xf>
    <xf numFmtId="38" fontId="24" fillId="0" borderId="0" xfId="99" applyFont="1" applyBorder="1" applyAlignment="1">
      <alignment vertical="center"/>
    </xf>
    <xf numFmtId="177" fontId="24" fillId="0" borderId="0" xfId="81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177" fontId="24" fillId="0" borderId="0" xfId="0" applyNumberFormat="1" applyFont="1" applyBorder="1" applyAlignment="1">
      <alignment vertical="center"/>
    </xf>
    <xf numFmtId="38" fontId="24" fillId="0" borderId="58" xfId="99" applyFont="1" applyFill="1" applyBorder="1" applyAlignment="1">
      <alignment vertical="center" shrinkToFit="1"/>
    </xf>
    <xf numFmtId="38" fontId="24" fillId="0" borderId="13" xfId="99" applyFont="1" applyFill="1" applyBorder="1" applyAlignment="1">
      <alignment vertical="center" shrinkToFit="1"/>
    </xf>
    <xf numFmtId="38" fontId="24" fillId="0" borderId="31" xfId="99" applyFont="1" applyFill="1" applyBorder="1" applyAlignment="1">
      <alignment vertical="center" shrinkToFit="1"/>
    </xf>
    <xf numFmtId="0" fontId="24" fillId="24" borderId="46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38" fontId="50" fillId="24" borderId="55" xfId="99" applyFont="1" applyFill="1" applyBorder="1" applyAlignment="1">
      <alignment horizontal="right" vertical="center"/>
    </xf>
    <xf numFmtId="0" fontId="24" fillId="0" borderId="106" xfId="0" applyFont="1" applyFill="1" applyBorder="1" applyAlignment="1">
      <alignment vertical="center"/>
    </xf>
    <xf numFmtId="38" fontId="24" fillId="0" borderId="15" xfId="99" applyFont="1" applyFill="1" applyBorder="1" applyAlignment="1">
      <alignment vertical="center"/>
    </xf>
    <xf numFmtId="177" fontId="24" fillId="0" borderId="66" xfId="0" applyNumberFormat="1" applyFont="1" applyBorder="1" applyAlignment="1">
      <alignment vertical="center"/>
    </xf>
    <xf numFmtId="0" fontId="0" fillId="0" borderId="66" xfId="0" applyBorder="1"/>
    <xf numFmtId="177" fontId="24" fillId="0" borderId="96" xfId="0" applyNumberFormat="1" applyFont="1" applyBorder="1" applyAlignment="1">
      <alignment vertical="center"/>
    </xf>
    <xf numFmtId="0" fontId="0" fillId="0" borderId="96" xfId="0" applyBorder="1"/>
    <xf numFmtId="38" fontId="24" fillId="0" borderId="89" xfId="99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60" fillId="0" borderId="0" xfId="0" quotePrefix="1" applyFont="1" applyFill="1" applyAlignment="1"/>
    <xf numFmtId="14" fontId="60" fillId="0" borderId="0" xfId="0" quotePrefix="1" applyNumberFormat="1" applyFont="1" applyFill="1" applyAlignment="1"/>
    <xf numFmtId="0" fontId="61" fillId="0" borderId="0" xfId="0" applyFont="1" applyFill="1" applyAlignment="1">
      <alignment vertical="center"/>
    </xf>
    <xf numFmtId="179" fontId="24" fillId="0" borderId="33" xfId="0" applyNumberFormat="1" applyFont="1" applyFill="1" applyBorder="1" applyAlignment="1">
      <alignment vertical="center" shrinkToFit="1"/>
    </xf>
    <xf numFmtId="38" fontId="50" fillId="0" borderId="10" xfId="99" applyFont="1" applyFill="1" applyBorder="1" applyAlignment="1">
      <alignment vertical="center" shrinkToFit="1"/>
    </xf>
    <xf numFmtId="38" fontId="50" fillId="0" borderId="10" xfId="99" applyFont="1" applyBorder="1" applyAlignment="1">
      <alignment vertical="center" shrinkToFit="1"/>
    </xf>
    <xf numFmtId="38" fontId="50" fillId="0" borderId="101" xfId="99" applyFont="1" applyBorder="1" applyAlignment="1">
      <alignment vertical="center" shrinkToFit="1"/>
    </xf>
    <xf numFmtId="38" fontId="50" fillId="0" borderId="58" xfId="99" applyFont="1" applyFill="1" applyBorder="1" applyAlignment="1">
      <alignment vertical="center" shrinkToFit="1"/>
    </xf>
    <xf numFmtId="0" fontId="57" fillId="0" borderId="107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shrinkToFit="1"/>
    </xf>
    <xf numFmtId="38" fontId="24" fillId="0" borderId="84" xfId="99" applyFont="1" applyFill="1" applyBorder="1" applyAlignment="1">
      <alignment vertical="center" shrinkToFit="1"/>
    </xf>
    <xf numFmtId="38" fontId="24" fillId="0" borderId="12" xfId="99" applyFont="1" applyFill="1" applyBorder="1" applyAlignment="1">
      <alignment vertical="center" shrinkToFit="1"/>
    </xf>
    <xf numFmtId="38" fontId="24" fillId="0" borderId="25" xfId="99" applyFont="1" applyFill="1" applyBorder="1" applyAlignment="1">
      <alignment vertical="center" shrinkToFit="1"/>
    </xf>
    <xf numFmtId="38" fontId="24" fillId="0" borderId="49" xfId="99" applyFont="1" applyFill="1" applyBorder="1" applyAlignment="1">
      <alignment vertical="center" shrinkToFit="1"/>
    </xf>
    <xf numFmtId="38" fontId="24" fillId="0" borderId="59" xfId="99" applyFont="1" applyFill="1" applyBorder="1" applyAlignment="1">
      <alignment vertical="center" shrinkToFit="1"/>
    </xf>
    <xf numFmtId="38" fontId="24" fillId="0" borderId="87" xfId="99" applyFont="1" applyFill="1" applyBorder="1" applyAlignment="1">
      <alignment vertical="center" shrinkToFit="1"/>
    </xf>
    <xf numFmtId="0" fontId="0" fillId="0" borderId="0" xfId="0" applyBorder="1"/>
    <xf numFmtId="38" fontId="24" fillId="0" borderId="108" xfId="99" applyFont="1" applyFill="1" applyBorder="1" applyAlignment="1">
      <alignment vertical="center" shrinkToFit="1"/>
    </xf>
    <xf numFmtId="182" fontId="58" fillId="0" borderId="57" xfId="81" applyNumberFormat="1" applyFont="1" applyFill="1" applyBorder="1" applyAlignment="1">
      <alignment vertical="center"/>
    </xf>
    <xf numFmtId="0" fontId="24" fillId="0" borderId="11" xfId="0" quotePrefix="1" applyFont="1" applyFill="1" applyBorder="1" applyAlignment="1">
      <alignment horizontal="center" vertical="center"/>
    </xf>
    <xf numFmtId="38" fontId="46" fillId="0" borderId="57" xfId="0" applyNumberFormat="1" applyFont="1" applyFill="1" applyBorder="1" applyAlignment="1">
      <alignment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4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24" fillId="24" borderId="46" xfId="0" applyFont="1" applyFill="1" applyBorder="1" applyAlignment="1">
      <alignment horizontal="center" vertical="center"/>
    </xf>
    <xf numFmtId="0" fontId="0" fillId="0" borderId="47" xfId="0" applyBorder="1"/>
    <xf numFmtId="0" fontId="0" fillId="0" borderId="50" xfId="0" applyBorder="1"/>
    <xf numFmtId="0" fontId="24" fillId="24" borderId="51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0" fillId="0" borderId="14" xfId="0" applyBorder="1"/>
    <xf numFmtId="0" fontId="24" fillId="0" borderId="34" xfId="0" applyFont="1" applyBorder="1" applyAlignment="1">
      <alignment horizontal="center" vertical="center"/>
    </xf>
    <xf numFmtId="0" fontId="0" fillId="0" borderId="37" xfId="0" applyBorder="1"/>
    <xf numFmtId="0" fontId="24" fillId="0" borderId="17" xfId="0" applyFont="1" applyBorder="1" applyAlignment="1">
      <alignment horizontal="center" vertical="center"/>
    </xf>
    <xf numFmtId="0" fontId="0" fillId="0" borderId="20" xfId="0" applyBorder="1"/>
    <xf numFmtId="0" fontId="24" fillId="0" borderId="38" xfId="0" applyFont="1" applyBorder="1" applyAlignment="1">
      <alignment horizontal="center" vertical="center"/>
    </xf>
    <xf numFmtId="0" fontId="0" fillId="0" borderId="39" xfId="0" applyBorder="1"/>
    <xf numFmtId="0" fontId="24" fillId="0" borderId="34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/>
    </xf>
    <xf numFmtId="38" fontId="24" fillId="0" borderId="35" xfId="99" applyFont="1" applyBorder="1" applyAlignment="1">
      <alignment horizontal="center" vertical="center" wrapText="1"/>
    </xf>
    <xf numFmtId="0" fontId="0" fillId="0" borderId="40" xfId="0" applyBorder="1"/>
    <xf numFmtId="38" fontId="24" fillId="0" borderId="36" xfId="99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178" fontId="24" fillId="0" borderId="36" xfId="81" applyNumberFormat="1" applyFont="1" applyBorder="1" applyAlignment="1">
      <alignment horizontal="center" vertical="center"/>
    </xf>
    <xf numFmtId="0" fontId="0" fillId="0" borderId="31" xfId="0" applyBorder="1"/>
    <xf numFmtId="0" fontId="24" fillId="0" borderId="30" xfId="0" applyFont="1" applyFill="1" applyBorder="1" applyAlignment="1">
      <alignment horizontal="center" vertical="center"/>
    </xf>
    <xf numFmtId="0" fontId="0" fillId="0" borderId="32" xfId="0" applyBorder="1"/>
    <xf numFmtId="0" fontId="24" fillId="24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</cellXfs>
  <cellStyles count="152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パーセント 2" xfId="81"/>
    <cellStyle name="パーセント 2 2" xfId="82"/>
    <cellStyle name="パーセント 2 3" xfId="83"/>
    <cellStyle name="パーセント 3" xfId="84"/>
    <cellStyle name="パーセント 4" xfId="144"/>
    <cellStyle name="メモ" xfId="85" builtinId="10" customBuiltin="1"/>
    <cellStyle name="メモ 2" xfId="86"/>
    <cellStyle name="メモ 3" xfId="146"/>
    <cellStyle name="リンク セル" xfId="87" builtinId="24" customBuiltin="1"/>
    <cellStyle name="リンク セル 2" xfId="88"/>
    <cellStyle name="リンク セル 3" xfId="89"/>
    <cellStyle name="悪い" xfId="90" builtinId="27" customBuiltin="1"/>
    <cellStyle name="悪い 2" xfId="91"/>
    <cellStyle name="悪い 3" xfId="92"/>
    <cellStyle name="計算" xfId="93" builtinId="22" customBuiltin="1"/>
    <cellStyle name="計算 2" xfId="94"/>
    <cellStyle name="計算 3" xfId="95"/>
    <cellStyle name="警告文" xfId="96" builtinId="11" customBuiltin="1"/>
    <cellStyle name="警告文 2" xfId="97"/>
    <cellStyle name="警告文 3" xfId="98"/>
    <cellStyle name="桁区切り" xfId="99" builtinId="6"/>
    <cellStyle name="桁区切り 2" xfId="100"/>
    <cellStyle name="桁区切り 2 2" xfId="147"/>
    <cellStyle name="桁区切り 3" xfId="101"/>
    <cellStyle name="桁区切り 3 2" xfId="102"/>
    <cellStyle name="桁区切り 3 3" xfId="103"/>
    <cellStyle name="桁区切り 4" xfId="104"/>
    <cellStyle name="桁区切り 4 2" xfId="148"/>
    <cellStyle name="桁区切り 5" xfId="105"/>
    <cellStyle name="桁区切り 6" xfId="106"/>
    <cellStyle name="桁区切り 7" xfId="151"/>
    <cellStyle name="見出し 1" xfId="107" builtinId="16" customBuiltin="1"/>
    <cellStyle name="見出し 1 2" xfId="108"/>
    <cellStyle name="見出し 1 3" xfId="109"/>
    <cellStyle name="見出し 2" xfId="110" builtinId="17" customBuiltin="1"/>
    <cellStyle name="見出し 2 2" xfId="111"/>
    <cellStyle name="見出し 2 3" xfId="112"/>
    <cellStyle name="見出し 3" xfId="113" builtinId="18" customBuiltin="1"/>
    <cellStyle name="見出し 3 2" xfId="114"/>
    <cellStyle name="見出し 3 3" xfId="115"/>
    <cellStyle name="見出し 4" xfId="116" builtinId="19" customBuiltin="1"/>
    <cellStyle name="見出し 4 2" xfId="117"/>
    <cellStyle name="見出し 4 3" xfId="118"/>
    <cellStyle name="集計" xfId="119" builtinId="25" customBuiltin="1"/>
    <cellStyle name="集計 2" xfId="120"/>
    <cellStyle name="集計 3" xfId="121"/>
    <cellStyle name="出力" xfId="122" builtinId="21" customBuiltin="1"/>
    <cellStyle name="出力 2" xfId="123"/>
    <cellStyle name="出力 3" xfId="124"/>
    <cellStyle name="説明文" xfId="125" builtinId="53" customBuiltin="1"/>
    <cellStyle name="説明文 2" xfId="126"/>
    <cellStyle name="説明文 3" xfId="127"/>
    <cellStyle name="入力" xfId="128" builtinId="20" customBuiltin="1"/>
    <cellStyle name="入力 2" xfId="129"/>
    <cellStyle name="入力 3" xfId="130"/>
    <cellStyle name="標準" xfId="0" builtinId="0"/>
    <cellStyle name="標準 2" xfId="131"/>
    <cellStyle name="標準 2 2" xfId="149"/>
    <cellStyle name="標準 3" xfId="132"/>
    <cellStyle name="標準 4" xfId="133"/>
    <cellStyle name="標準 5" xfId="134"/>
    <cellStyle name="標準 6" xfId="138"/>
    <cellStyle name="標準 6 2" xfId="142"/>
    <cellStyle name="標準 7" xfId="139"/>
    <cellStyle name="標準 7 2" xfId="143"/>
    <cellStyle name="標準 8" xfId="145"/>
    <cellStyle name="標準 9" xfId="150"/>
    <cellStyle name="標準_Sheet1" xfId="140"/>
    <cellStyle name="標準_観光地点等名簿" xfId="141"/>
    <cellStyle name="良い" xfId="135" builtinId="26" customBuiltin="1"/>
    <cellStyle name="良い 2" xfId="136"/>
    <cellStyle name="良い 3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474250</xdr:colOff>
      <xdr:row>27</xdr:row>
      <xdr:rowOff>77881</xdr:rowOff>
    </xdr:from>
    <xdr:ext cx="312906" cy="259045"/>
    <xdr:sp macro="" textlink="">
      <xdr:nvSpPr>
        <xdr:cNvPr id="3" name="テキスト ボックス 2"/>
        <xdr:cNvSpPr txBox="1"/>
      </xdr:nvSpPr>
      <xdr:spPr>
        <a:xfrm>
          <a:off x="3560350" y="923140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550450</xdr:colOff>
      <xdr:row>21</xdr:row>
      <xdr:rowOff>96931</xdr:rowOff>
    </xdr:from>
    <xdr:ext cx="312906" cy="259045"/>
    <xdr:sp macro="" textlink="">
      <xdr:nvSpPr>
        <xdr:cNvPr id="6" name="テキスト ボックス 5"/>
        <xdr:cNvSpPr txBox="1"/>
      </xdr:nvSpPr>
      <xdr:spPr>
        <a:xfrm>
          <a:off x="3636550" y="702160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445162</xdr:colOff>
      <xdr:row>394</xdr:row>
      <xdr:rowOff>11644</xdr:rowOff>
    </xdr:from>
    <xdr:ext cx="312906" cy="259045"/>
    <xdr:sp macro="" textlink="">
      <xdr:nvSpPr>
        <xdr:cNvPr id="11" name="テキスト ボックス 10"/>
        <xdr:cNvSpPr txBox="1"/>
      </xdr:nvSpPr>
      <xdr:spPr>
        <a:xfrm>
          <a:off x="6897314" y="10762757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293572</xdr:colOff>
      <xdr:row>445</xdr:row>
      <xdr:rowOff>31547</xdr:rowOff>
    </xdr:from>
    <xdr:ext cx="312906" cy="259045"/>
    <xdr:sp macro="" textlink="">
      <xdr:nvSpPr>
        <xdr:cNvPr id="14" name="テキスト ボックス 13"/>
        <xdr:cNvSpPr txBox="1"/>
      </xdr:nvSpPr>
      <xdr:spPr>
        <a:xfrm>
          <a:off x="6745724" y="12131378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287792</xdr:colOff>
      <xdr:row>404</xdr:row>
      <xdr:rowOff>3361</xdr:rowOff>
    </xdr:from>
    <xdr:ext cx="312906" cy="259045"/>
    <xdr:sp macro="" textlink="">
      <xdr:nvSpPr>
        <xdr:cNvPr id="15" name="テキスト ボックス 14"/>
        <xdr:cNvSpPr txBox="1"/>
      </xdr:nvSpPr>
      <xdr:spPr>
        <a:xfrm>
          <a:off x="6739944" y="11007923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436879</xdr:colOff>
      <xdr:row>402</xdr:row>
      <xdr:rowOff>268404</xdr:rowOff>
    </xdr:from>
    <xdr:ext cx="312906" cy="259045"/>
    <xdr:sp macro="" textlink="">
      <xdr:nvSpPr>
        <xdr:cNvPr id="5" name="テキスト ボックス 4"/>
        <xdr:cNvSpPr txBox="1"/>
      </xdr:nvSpPr>
      <xdr:spPr>
        <a:xfrm>
          <a:off x="6889031" y="110344274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38</xdr:row>
      <xdr:rowOff>9525</xdr:rowOff>
    </xdr:from>
    <xdr:ext cx="312906" cy="259045"/>
    <xdr:sp macro="" textlink="">
      <xdr:nvSpPr>
        <xdr:cNvPr id="2" name="テキスト ボックス 1"/>
        <xdr:cNvSpPr txBox="1"/>
      </xdr:nvSpPr>
      <xdr:spPr>
        <a:xfrm>
          <a:off x="5962650" y="983932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190500</xdr:colOff>
      <xdr:row>18</xdr:row>
      <xdr:rowOff>9525</xdr:rowOff>
    </xdr:from>
    <xdr:ext cx="312906" cy="259045"/>
    <xdr:sp macro="" textlink="">
      <xdr:nvSpPr>
        <xdr:cNvPr id="3" name="テキスト ボックス 2"/>
        <xdr:cNvSpPr txBox="1"/>
      </xdr:nvSpPr>
      <xdr:spPr>
        <a:xfrm>
          <a:off x="6124575" y="469582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219075</xdr:colOff>
      <xdr:row>22</xdr:row>
      <xdr:rowOff>19050</xdr:rowOff>
    </xdr:from>
    <xdr:ext cx="312906" cy="259045"/>
    <xdr:sp macro="" textlink="">
      <xdr:nvSpPr>
        <xdr:cNvPr id="4" name="テキスト ボックス 3"/>
        <xdr:cNvSpPr txBox="1"/>
      </xdr:nvSpPr>
      <xdr:spPr>
        <a:xfrm>
          <a:off x="6153150" y="57340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57150</xdr:colOff>
      <xdr:row>13</xdr:row>
      <xdr:rowOff>9525</xdr:rowOff>
    </xdr:from>
    <xdr:ext cx="312906" cy="259045"/>
    <xdr:sp macro="" textlink="">
      <xdr:nvSpPr>
        <xdr:cNvPr id="5" name="テキスト ボックス 4"/>
        <xdr:cNvSpPr txBox="1"/>
      </xdr:nvSpPr>
      <xdr:spPr>
        <a:xfrm>
          <a:off x="5991225" y="34099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942975</xdr:colOff>
      <xdr:row>24</xdr:row>
      <xdr:rowOff>9525</xdr:rowOff>
    </xdr:from>
    <xdr:ext cx="312906" cy="259045"/>
    <xdr:sp macro="" textlink="">
      <xdr:nvSpPr>
        <xdr:cNvPr id="6" name="テキスト ボックス 5"/>
        <xdr:cNvSpPr txBox="1"/>
      </xdr:nvSpPr>
      <xdr:spPr>
        <a:xfrm>
          <a:off x="5915025" y="623887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942975</xdr:colOff>
      <xdr:row>38</xdr:row>
      <xdr:rowOff>247650</xdr:rowOff>
    </xdr:from>
    <xdr:ext cx="312906" cy="259045"/>
    <xdr:sp macro="" textlink="">
      <xdr:nvSpPr>
        <xdr:cNvPr id="7" name="テキスト ボックス 6"/>
        <xdr:cNvSpPr txBox="1"/>
      </xdr:nvSpPr>
      <xdr:spPr>
        <a:xfrm>
          <a:off x="5915025" y="100774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3"/>
  <sheetViews>
    <sheetView tabSelected="1" topLeftCell="A5" zoomScaleNormal="100" workbookViewId="0">
      <selection activeCell="A5" sqref="A5"/>
    </sheetView>
  </sheetViews>
  <sheetFormatPr defaultRowHeight="13.5"/>
  <cols>
    <col min="1" max="1" width="2.625" customWidth="1"/>
    <col min="2" max="2" width="15.625" customWidth="1"/>
    <col min="3" max="3" width="2.625" customWidth="1"/>
    <col min="4" max="6" width="19.625" customWidth="1"/>
    <col min="7" max="7" width="19.625" style="236" customWidth="1"/>
  </cols>
  <sheetData>
    <row r="1" spans="1:9" ht="22.5" customHeight="1">
      <c r="A1" s="235" t="s">
        <v>875</v>
      </c>
    </row>
    <row r="3" spans="1:9" s="237" customFormat="1" ht="21.75" customHeight="1">
      <c r="A3" s="237" t="s">
        <v>876</v>
      </c>
      <c r="B3" s="238"/>
      <c r="C3" s="238"/>
      <c r="G3" s="239"/>
    </row>
    <row r="4" spans="1:9" s="241" customFormat="1" ht="21.75" customHeight="1">
      <c r="A4" s="30" t="s">
        <v>877</v>
      </c>
      <c r="B4" s="4"/>
      <c r="C4" s="30"/>
      <c r="D4" s="4"/>
      <c r="E4" s="4"/>
      <c r="F4" s="4"/>
      <c r="G4" s="240"/>
    </row>
    <row r="5" spans="1:9" s="241" customFormat="1" ht="21.75" customHeight="1">
      <c r="A5" s="30" t="s">
        <v>878</v>
      </c>
      <c r="B5" s="4"/>
      <c r="C5" s="30"/>
      <c r="D5" s="4"/>
      <c r="E5" s="4"/>
      <c r="F5" s="4"/>
      <c r="G5" s="240"/>
    </row>
    <row r="6" spans="1:9" s="241" customFormat="1" ht="20.25" customHeight="1" thickBot="1">
      <c r="A6" s="4"/>
      <c r="B6" s="31"/>
      <c r="C6" s="31"/>
      <c r="D6" s="30"/>
      <c r="E6" s="4"/>
      <c r="F6" s="32" t="s">
        <v>30</v>
      </c>
      <c r="G6" s="242"/>
    </row>
    <row r="7" spans="1:9" s="241" customFormat="1" ht="21.75" customHeight="1">
      <c r="A7" s="243"/>
      <c r="B7" s="389" t="s">
        <v>879</v>
      </c>
      <c r="C7" s="233"/>
      <c r="D7" s="391" t="s">
        <v>882</v>
      </c>
      <c r="E7" s="391" t="s">
        <v>880</v>
      </c>
      <c r="F7" s="393" t="s">
        <v>31</v>
      </c>
      <c r="G7" s="244"/>
    </row>
    <row r="8" spans="1:9" s="241" customFormat="1" ht="21.75" customHeight="1" thickBot="1">
      <c r="A8" s="245"/>
      <c r="B8" s="390"/>
      <c r="C8" s="246"/>
      <c r="D8" s="392"/>
      <c r="E8" s="392"/>
      <c r="F8" s="394"/>
      <c r="G8" s="244"/>
    </row>
    <row r="9" spans="1:9" s="241" customFormat="1" ht="29.25" customHeight="1" thickTop="1">
      <c r="A9" s="247"/>
      <c r="B9" s="248" t="s">
        <v>66</v>
      </c>
      <c r="C9" s="200"/>
      <c r="D9" s="249">
        <v>10261670</v>
      </c>
      <c r="E9" s="249">
        <v>10061918</v>
      </c>
      <c r="F9" s="250">
        <f>D9/E9-1</f>
        <v>1.9852278660986933E-2</v>
      </c>
      <c r="G9" s="251"/>
      <c r="I9" s="252"/>
    </row>
    <row r="10" spans="1:9" s="241" customFormat="1" ht="29.25" customHeight="1">
      <c r="A10" s="253"/>
      <c r="B10" s="201" t="s">
        <v>268</v>
      </c>
      <c r="C10" s="202"/>
      <c r="D10" s="184">
        <v>1552884</v>
      </c>
      <c r="E10" s="184">
        <v>1287206</v>
      </c>
      <c r="F10" s="250">
        <f>D10/E10-1</f>
        <v>0.20639897576611665</v>
      </c>
      <c r="G10" s="251"/>
      <c r="I10" s="252"/>
    </row>
    <row r="11" spans="1:9" s="241" customFormat="1" ht="29.25" customHeight="1">
      <c r="A11" s="253"/>
      <c r="B11" s="201" t="s">
        <v>837</v>
      </c>
      <c r="C11" s="202"/>
      <c r="D11" s="184">
        <v>1529646</v>
      </c>
      <c r="E11" s="184">
        <v>1482906</v>
      </c>
      <c r="F11" s="250">
        <f t="shared" ref="F11:F28" si="0">D11/E11-1</f>
        <v>3.1519192720239841E-2</v>
      </c>
      <c r="G11" s="251"/>
      <c r="I11" s="252"/>
    </row>
    <row r="12" spans="1:9" s="241" customFormat="1" ht="29.25" customHeight="1">
      <c r="A12" s="253"/>
      <c r="B12" s="201" t="s">
        <v>326</v>
      </c>
      <c r="C12" s="202"/>
      <c r="D12" s="184">
        <v>805116</v>
      </c>
      <c r="E12" s="184">
        <v>812982</v>
      </c>
      <c r="F12" s="250">
        <f t="shared" si="0"/>
        <v>-9.6754909702797542E-3</v>
      </c>
      <c r="G12" s="251"/>
      <c r="I12" s="252"/>
    </row>
    <row r="13" spans="1:9" s="241" customFormat="1" ht="29.25" customHeight="1">
      <c r="A13" s="253"/>
      <c r="B13" s="201" t="s">
        <v>65</v>
      </c>
      <c r="C13" s="202"/>
      <c r="D13" s="184">
        <v>366413</v>
      </c>
      <c r="E13" s="184">
        <v>305086</v>
      </c>
      <c r="F13" s="250">
        <f t="shared" si="0"/>
        <v>0.20101545138092214</v>
      </c>
      <c r="G13" s="251"/>
      <c r="I13" s="252"/>
    </row>
    <row r="14" spans="1:9" s="241" customFormat="1" ht="29.25" customHeight="1">
      <c r="A14" s="253"/>
      <c r="B14" s="255" t="s">
        <v>347</v>
      </c>
      <c r="C14" s="202"/>
      <c r="D14" s="184">
        <v>12020623</v>
      </c>
      <c r="E14" s="184">
        <v>12495489</v>
      </c>
      <c r="F14" s="250">
        <f t="shared" si="0"/>
        <v>-3.8002994520662581E-2</v>
      </c>
      <c r="G14" s="251"/>
      <c r="I14" s="252"/>
    </row>
    <row r="15" spans="1:9" s="241" customFormat="1" ht="29.25" customHeight="1">
      <c r="A15" s="253"/>
      <c r="B15" s="201" t="s">
        <v>417</v>
      </c>
      <c r="C15" s="202"/>
      <c r="D15" s="184">
        <v>1387435</v>
      </c>
      <c r="E15" s="184">
        <v>1381353</v>
      </c>
      <c r="F15" s="250">
        <f t="shared" si="0"/>
        <v>4.4029295914946864E-3</v>
      </c>
      <c r="G15" s="251"/>
      <c r="I15" s="252"/>
    </row>
    <row r="16" spans="1:9" s="241" customFormat="1" ht="29.25" customHeight="1">
      <c r="A16" s="253"/>
      <c r="B16" s="201" t="s">
        <v>838</v>
      </c>
      <c r="C16" s="202"/>
      <c r="D16" s="184">
        <v>35196</v>
      </c>
      <c r="E16" s="184">
        <v>42295</v>
      </c>
      <c r="F16" s="250">
        <f t="shared" si="0"/>
        <v>-0.16784489892422272</v>
      </c>
      <c r="G16" s="251"/>
      <c r="I16" s="252"/>
    </row>
    <row r="17" spans="1:9" s="241" customFormat="1" ht="29.25" customHeight="1">
      <c r="A17" s="253"/>
      <c r="B17" s="201" t="s">
        <v>839</v>
      </c>
      <c r="C17" s="202"/>
      <c r="D17" s="184">
        <v>135364</v>
      </c>
      <c r="E17" s="184">
        <v>128083</v>
      </c>
      <c r="F17" s="250">
        <f t="shared" si="0"/>
        <v>5.684595145335436E-2</v>
      </c>
      <c r="G17" s="251"/>
      <c r="I17" s="252"/>
    </row>
    <row r="18" spans="1:9" s="241" customFormat="1" ht="29.25" customHeight="1">
      <c r="A18" s="253"/>
      <c r="B18" s="201" t="s">
        <v>840</v>
      </c>
      <c r="C18" s="202"/>
      <c r="D18" s="184">
        <v>379613</v>
      </c>
      <c r="E18" s="184">
        <v>407691</v>
      </c>
      <c r="F18" s="250">
        <f t="shared" si="0"/>
        <v>-6.8870786944033591E-2</v>
      </c>
      <c r="G18" s="251"/>
      <c r="I18" s="252"/>
    </row>
    <row r="19" spans="1:9" s="241" customFormat="1" ht="29.25" customHeight="1">
      <c r="A19" s="253"/>
      <c r="B19" s="201" t="s">
        <v>485</v>
      </c>
      <c r="C19" s="202"/>
      <c r="D19" s="184">
        <v>1713068</v>
      </c>
      <c r="E19" s="184">
        <v>1825247</v>
      </c>
      <c r="F19" s="250">
        <f t="shared" si="0"/>
        <v>-6.1459627108002346E-2</v>
      </c>
      <c r="G19" s="251"/>
      <c r="I19" s="252"/>
    </row>
    <row r="20" spans="1:9" s="241" customFormat="1" ht="29.25" customHeight="1">
      <c r="A20" s="253"/>
      <c r="B20" s="201" t="s">
        <v>530</v>
      </c>
      <c r="C20" s="202"/>
      <c r="D20" s="184">
        <v>279552</v>
      </c>
      <c r="E20" s="184">
        <v>278472</v>
      </c>
      <c r="F20" s="250">
        <f t="shared" si="0"/>
        <v>3.8783073343100494E-3</v>
      </c>
      <c r="G20" s="251"/>
      <c r="I20" s="252"/>
    </row>
    <row r="21" spans="1:9" s="241" customFormat="1" ht="29.25" customHeight="1">
      <c r="A21" s="253"/>
      <c r="B21" s="201" t="s">
        <v>548</v>
      </c>
      <c r="C21" s="202"/>
      <c r="D21" s="184">
        <v>985572</v>
      </c>
      <c r="E21" s="184">
        <v>983772</v>
      </c>
      <c r="F21" s="250">
        <f t="shared" si="0"/>
        <v>1.8296922457643472E-3</v>
      </c>
      <c r="G21" s="251"/>
      <c r="I21" s="252"/>
    </row>
    <row r="22" spans="1:9" s="256" customFormat="1" ht="29.25" customHeight="1">
      <c r="A22" s="253"/>
      <c r="B22" s="201" t="s">
        <v>573</v>
      </c>
      <c r="C22" s="202"/>
      <c r="D22" s="184">
        <v>1203519</v>
      </c>
      <c r="E22" s="254">
        <v>1213781</v>
      </c>
      <c r="F22" s="250">
        <f t="shared" si="0"/>
        <v>-8.4545729419063242E-3</v>
      </c>
      <c r="G22" s="251"/>
      <c r="H22" s="241"/>
      <c r="I22" s="252"/>
    </row>
    <row r="23" spans="1:9" s="241" customFormat="1" ht="29.25" customHeight="1">
      <c r="A23" s="253"/>
      <c r="B23" s="201" t="s">
        <v>591</v>
      </c>
      <c r="C23" s="202"/>
      <c r="D23" s="184">
        <v>245616</v>
      </c>
      <c r="E23" s="184">
        <v>244551</v>
      </c>
      <c r="F23" s="250">
        <f t="shared" si="0"/>
        <v>4.3549198326728877E-3</v>
      </c>
      <c r="G23" s="251"/>
      <c r="I23" s="252"/>
    </row>
    <row r="24" spans="1:9" s="241" customFormat="1" ht="29.25" customHeight="1">
      <c r="A24" s="257"/>
      <c r="B24" s="201" t="s">
        <v>601</v>
      </c>
      <c r="C24" s="202"/>
      <c r="D24" s="184">
        <v>32130</v>
      </c>
      <c r="E24" s="184">
        <v>36487</v>
      </c>
      <c r="F24" s="250">
        <f t="shared" si="0"/>
        <v>-0.11941239345520327</v>
      </c>
      <c r="G24" s="251"/>
      <c r="I24" s="252"/>
    </row>
    <row r="25" spans="1:9" s="241" customFormat="1" ht="29.25" customHeight="1">
      <c r="A25" s="253"/>
      <c r="B25" s="201" t="s">
        <v>609</v>
      </c>
      <c r="C25" s="202"/>
      <c r="D25" s="184">
        <v>37152</v>
      </c>
      <c r="E25" s="184">
        <v>41353</v>
      </c>
      <c r="F25" s="250">
        <f t="shared" si="0"/>
        <v>-0.10158876018668539</v>
      </c>
      <c r="G25" s="251"/>
      <c r="I25" s="252"/>
    </row>
    <row r="26" spans="1:9" s="258" customFormat="1" ht="29.25" customHeight="1">
      <c r="A26" s="253"/>
      <c r="B26" s="201" t="s">
        <v>619</v>
      </c>
      <c r="C26" s="202"/>
      <c r="D26" s="184">
        <v>6289</v>
      </c>
      <c r="E26" s="184">
        <v>9291</v>
      </c>
      <c r="F26" s="250">
        <f t="shared" si="0"/>
        <v>-0.32310838445807766</v>
      </c>
      <c r="G26" s="251"/>
      <c r="H26" s="241"/>
      <c r="I26" s="252"/>
    </row>
    <row r="27" spans="1:9" s="241" customFormat="1" ht="29.25" customHeight="1" thickBot="1">
      <c r="A27" s="259"/>
      <c r="B27" s="260" t="s">
        <v>622</v>
      </c>
      <c r="C27" s="261"/>
      <c r="D27" s="262">
        <v>141689</v>
      </c>
      <c r="E27" s="262">
        <v>133059</v>
      </c>
      <c r="F27" s="263">
        <f t="shared" si="0"/>
        <v>6.4858446253165836E-2</v>
      </c>
      <c r="G27" s="251"/>
      <c r="I27" s="252"/>
    </row>
    <row r="28" spans="1:9" s="258" customFormat="1" ht="29.25" customHeight="1" thickTop="1" thickBot="1">
      <c r="A28" s="264"/>
      <c r="B28" s="203" t="s">
        <v>3</v>
      </c>
      <c r="C28" s="204"/>
      <c r="D28" s="265">
        <f>SUM(D9:D27)</f>
        <v>33118547</v>
      </c>
      <c r="E28" s="266">
        <f>SUM(E9:E27)</f>
        <v>33171022</v>
      </c>
      <c r="F28" s="267">
        <f t="shared" si="0"/>
        <v>-1.5819530673489846E-3</v>
      </c>
      <c r="G28" s="251"/>
    </row>
    <row r="29" spans="1:9">
      <c r="B29" s="395" t="s">
        <v>881</v>
      </c>
      <c r="C29" s="395"/>
      <c r="D29" s="395"/>
      <c r="E29" s="395"/>
      <c r="F29" s="395"/>
      <c r="G29" s="268"/>
    </row>
    <row r="30" spans="1:9" ht="20.25" customHeight="1">
      <c r="G30" s="268"/>
    </row>
    <row r="31" spans="1:9">
      <c r="G31" s="268"/>
    </row>
    <row r="32" spans="1:9">
      <c r="G32" s="268"/>
    </row>
    <row r="33" spans="7:7">
      <c r="G33" s="268"/>
    </row>
    <row r="34" spans="7:7">
      <c r="G34" s="268"/>
    </row>
    <row r="35" spans="7:7">
      <c r="G35" s="268"/>
    </row>
    <row r="36" spans="7:7">
      <c r="G36" s="268"/>
    </row>
    <row r="37" spans="7:7">
      <c r="G37" s="268"/>
    </row>
    <row r="38" spans="7:7">
      <c r="G38" s="268"/>
    </row>
    <row r="39" spans="7:7">
      <c r="G39" s="268"/>
    </row>
    <row r="40" spans="7:7">
      <c r="G40" s="268"/>
    </row>
    <row r="41" spans="7:7">
      <c r="G41" s="268"/>
    </row>
    <row r="262" spans="9:9">
      <c r="I262" s="363"/>
    </row>
    <row r="263" spans="9:9">
      <c r="I263" s="365"/>
    </row>
  </sheetData>
  <mergeCells count="5">
    <mergeCell ref="B7:B8"/>
    <mergeCell ref="D7:D8"/>
    <mergeCell ref="E7:E8"/>
    <mergeCell ref="F7:F8"/>
    <mergeCell ref="B29:F29"/>
  </mergeCells>
  <phoneticPr fontId="22"/>
  <printOptions horizontalCentered="1"/>
  <pageMargins left="0.59055118110236227" right="0.59055118110236227" top="0.59055118110236227" bottom="0.59055118110236227" header="0.39370078740157483" footer="0.19685039370078741"/>
  <pageSetup paperSize="9" scale="95" firstPageNumber="15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260"/>
  <sheetViews>
    <sheetView view="pageBreakPreview" topLeftCell="A16" zoomScale="85" zoomScaleNormal="100" zoomScaleSheetLayoutView="85" workbookViewId="0">
      <selection activeCell="V9" sqref="V9"/>
    </sheetView>
  </sheetViews>
  <sheetFormatPr defaultRowHeight="13.5"/>
  <cols>
    <col min="1" max="1" width="0.875" customWidth="1"/>
    <col min="2" max="2" width="9.625" customWidth="1"/>
    <col min="3" max="3" width="0.875" customWidth="1"/>
    <col min="4" max="15" width="6.625" customWidth="1"/>
    <col min="16" max="16" width="10.125" customWidth="1"/>
    <col min="17" max="17" width="0.375" style="236" customWidth="1"/>
  </cols>
  <sheetData>
    <row r="2" spans="1:19" s="241" customFormat="1" ht="21.75" customHeight="1">
      <c r="A2" s="30" t="s">
        <v>964</v>
      </c>
      <c r="B2" s="4"/>
      <c r="C2" s="3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40"/>
    </row>
    <row r="3" spans="1:19" s="241" customFormat="1" ht="20.25" customHeight="1" thickBot="1">
      <c r="A3" s="4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32" t="s">
        <v>30</v>
      </c>
      <c r="Q3" s="242"/>
    </row>
    <row r="4" spans="1:19" s="241" customFormat="1" ht="21.75" customHeight="1">
      <c r="A4" s="243"/>
      <c r="B4" s="389" t="s">
        <v>965</v>
      </c>
      <c r="C4" s="233"/>
      <c r="D4" s="397" t="s">
        <v>967</v>
      </c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9"/>
      <c r="P4" s="393" t="s">
        <v>3</v>
      </c>
      <c r="Q4" s="244"/>
    </row>
    <row r="5" spans="1:19" s="241" customFormat="1" ht="21.75" customHeight="1" thickBot="1">
      <c r="A5" s="245"/>
      <c r="B5" s="396"/>
      <c r="C5" s="246"/>
      <c r="D5" s="377" t="s">
        <v>966</v>
      </c>
      <c r="E5" s="377" t="s">
        <v>7</v>
      </c>
      <c r="F5" s="377" t="s">
        <v>8</v>
      </c>
      <c r="G5" s="377" t="s">
        <v>9</v>
      </c>
      <c r="H5" s="377" t="s">
        <v>10</v>
      </c>
      <c r="I5" s="377" t="s">
        <v>11</v>
      </c>
      <c r="J5" s="377" t="s">
        <v>12</v>
      </c>
      <c r="K5" s="377" t="s">
        <v>13</v>
      </c>
      <c r="L5" s="377" t="s">
        <v>14</v>
      </c>
      <c r="M5" s="377" t="s">
        <v>15</v>
      </c>
      <c r="N5" s="377" t="s">
        <v>16</v>
      </c>
      <c r="O5" s="377" t="s">
        <v>17</v>
      </c>
      <c r="P5" s="394"/>
      <c r="Q5" s="244"/>
    </row>
    <row r="6" spans="1:19" s="241" customFormat="1" ht="29.25" customHeight="1" thickTop="1">
      <c r="A6" s="247"/>
      <c r="B6" s="248" t="s">
        <v>66</v>
      </c>
      <c r="C6" s="200"/>
      <c r="D6" s="378">
        <v>1147170</v>
      </c>
      <c r="E6" s="378">
        <v>570545</v>
      </c>
      <c r="F6" s="378">
        <v>853358</v>
      </c>
      <c r="G6" s="378">
        <v>1034422</v>
      </c>
      <c r="H6" s="378">
        <v>916723</v>
      </c>
      <c r="I6" s="378">
        <v>609804</v>
      </c>
      <c r="J6" s="378">
        <v>1193279</v>
      </c>
      <c r="K6" s="378">
        <v>954396</v>
      </c>
      <c r="L6" s="378">
        <v>673510</v>
      </c>
      <c r="M6" s="378">
        <v>983659</v>
      </c>
      <c r="N6" s="378">
        <v>814644</v>
      </c>
      <c r="O6" s="378">
        <v>510160</v>
      </c>
      <c r="P6" s="381">
        <f>SUM(D6:O6)</f>
        <v>10261670</v>
      </c>
      <c r="Q6" s="251"/>
      <c r="S6" s="252"/>
    </row>
    <row r="7" spans="1:19" s="241" customFormat="1" ht="29.25" customHeight="1">
      <c r="A7" s="253"/>
      <c r="B7" s="201" t="s">
        <v>268</v>
      </c>
      <c r="C7" s="202"/>
      <c r="D7" s="379">
        <v>102541</v>
      </c>
      <c r="E7" s="379">
        <v>78617</v>
      </c>
      <c r="F7" s="379">
        <v>106648</v>
      </c>
      <c r="G7" s="379">
        <v>147711</v>
      </c>
      <c r="H7" s="379">
        <v>182154</v>
      </c>
      <c r="I7" s="379">
        <v>105338</v>
      </c>
      <c r="J7" s="379">
        <v>103517</v>
      </c>
      <c r="K7" s="379">
        <v>178265</v>
      </c>
      <c r="L7" s="379">
        <v>113646</v>
      </c>
      <c r="M7" s="379">
        <v>145155</v>
      </c>
      <c r="N7" s="379">
        <v>192936</v>
      </c>
      <c r="O7" s="379">
        <v>96356</v>
      </c>
      <c r="P7" s="381">
        <v>1552884</v>
      </c>
      <c r="Q7" s="251"/>
      <c r="S7" s="252"/>
    </row>
    <row r="8" spans="1:19" s="241" customFormat="1" ht="29.25" customHeight="1">
      <c r="A8" s="253"/>
      <c r="B8" s="201" t="s">
        <v>837</v>
      </c>
      <c r="C8" s="202"/>
      <c r="D8" s="379">
        <v>80419</v>
      </c>
      <c r="E8" s="379">
        <v>67343</v>
      </c>
      <c r="F8" s="379">
        <v>97091</v>
      </c>
      <c r="G8" s="379">
        <v>250791</v>
      </c>
      <c r="H8" s="379">
        <v>131396</v>
      </c>
      <c r="I8" s="379">
        <v>97953</v>
      </c>
      <c r="J8" s="379">
        <v>135052</v>
      </c>
      <c r="K8" s="379">
        <v>200590</v>
      </c>
      <c r="L8" s="379">
        <v>140491</v>
      </c>
      <c r="M8" s="379">
        <v>129026</v>
      </c>
      <c r="N8" s="379">
        <v>115114</v>
      </c>
      <c r="O8" s="379">
        <v>84380</v>
      </c>
      <c r="P8" s="381">
        <v>1529646</v>
      </c>
      <c r="Q8" s="251"/>
      <c r="S8" s="252"/>
    </row>
    <row r="9" spans="1:19" s="241" customFormat="1" ht="29.25" customHeight="1">
      <c r="A9" s="253"/>
      <c r="B9" s="201" t="s">
        <v>326</v>
      </c>
      <c r="C9" s="202"/>
      <c r="D9" s="379">
        <v>37210</v>
      </c>
      <c r="E9" s="379">
        <v>37416</v>
      </c>
      <c r="F9" s="379">
        <v>40194</v>
      </c>
      <c r="G9" s="379">
        <v>68325</v>
      </c>
      <c r="H9" s="379">
        <v>89259</v>
      </c>
      <c r="I9" s="379">
        <v>56239</v>
      </c>
      <c r="J9" s="379">
        <v>65949</v>
      </c>
      <c r="K9" s="379">
        <v>111969</v>
      </c>
      <c r="L9" s="379">
        <v>61013</v>
      </c>
      <c r="M9" s="379">
        <v>83811</v>
      </c>
      <c r="N9" s="379">
        <v>121964</v>
      </c>
      <c r="O9" s="379">
        <v>31767</v>
      </c>
      <c r="P9" s="381">
        <v>805116</v>
      </c>
      <c r="Q9" s="251"/>
      <c r="S9" s="252"/>
    </row>
    <row r="10" spans="1:19" s="241" customFormat="1" ht="29.25" customHeight="1">
      <c r="A10" s="253"/>
      <c r="B10" s="201" t="s">
        <v>65</v>
      </c>
      <c r="C10" s="202"/>
      <c r="D10" s="379">
        <v>28673</v>
      </c>
      <c r="E10" s="379">
        <v>24449</v>
      </c>
      <c r="F10" s="379">
        <v>21574</v>
      </c>
      <c r="G10" s="379">
        <v>28886</v>
      </c>
      <c r="H10" s="379">
        <v>48515</v>
      </c>
      <c r="I10" s="379">
        <v>28321</v>
      </c>
      <c r="J10" s="379">
        <v>26033</v>
      </c>
      <c r="K10" s="379">
        <v>34566</v>
      </c>
      <c r="L10" s="379">
        <v>30198</v>
      </c>
      <c r="M10" s="379">
        <v>38768</v>
      </c>
      <c r="N10" s="379">
        <v>31172</v>
      </c>
      <c r="O10" s="379">
        <v>25258</v>
      </c>
      <c r="P10" s="381">
        <v>366413</v>
      </c>
      <c r="Q10" s="251"/>
      <c r="S10" s="252"/>
    </row>
    <row r="11" spans="1:19" s="241" customFormat="1" ht="29.25" customHeight="1">
      <c r="A11" s="253"/>
      <c r="B11" s="201" t="s">
        <v>347</v>
      </c>
      <c r="C11" s="202"/>
      <c r="D11" s="379">
        <v>1486643</v>
      </c>
      <c r="E11" s="379">
        <v>564587</v>
      </c>
      <c r="F11" s="379">
        <v>912932</v>
      </c>
      <c r="G11" s="379">
        <v>862039</v>
      </c>
      <c r="H11" s="379">
        <v>1294875</v>
      </c>
      <c r="I11" s="379">
        <v>725942</v>
      </c>
      <c r="J11" s="379">
        <v>967038</v>
      </c>
      <c r="K11" s="379">
        <v>1515728</v>
      </c>
      <c r="L11" s="379">
        <v>934444</v>
      </c>
      <c r="M11" s="379">
        <v>1091753</v>
      </c>
      <c r="N11" s="379">
        <v>1027468</v>
      </c>
      <c r="O11" s="379">
        <v>637174</v>
      </c>
      <c r="P11" s="381">
        <f>SUM(D11:O11)</f>
        <v>12020623</v>
      </c>
      <c r="Q11" s="251"/>
      <c r="S11" s="252"/>
    </row>
    <row r="12" spans="1:19" s="241" customFormat="1" ht="29.25" customHeight="1">
      <c r="A12" s="253"/>
      <c r="B12" s="201" t="s">
        <v>417</v>
      </c>
      <c r="C12" s="202"/>
      <c r="D12" s="379">
        <v>53021</v>
      </c>
      <c r="E12" s="379">
        <v>50507</v>
      </c>
      <c r="F12" s="379">
        <v>139637</v>
      </c>
      <c r="G12" s="379">
        <v>109985</v>
      </c>
      <c r="H12" s="379">
        <v>151435</v>
      </c>
      <c r="I12" s="379">
        <v>76680</v>
      </c>
      <c r="J12" s="379">
        <v>132926</v>
      </c>
      <c r="K12" s="379">
        <v>267872</v>
      </c>
      <c r="L12" s="379">
        <v>143964</v>
      </c>
      <c r="M12" s="379">
        <v>121979</v>
      </c>
      <c r="N12" s="379">
        <v>88599</v>
      </c>
      <c r="O12" s="379">
        <v>50830</v>
      </c>
      <c r="P12" s="381">
        <v>1387435</v>
      </c>
      <c r="Q12" s="251"/>
      <c r="S12" s="252"/>
    </row>
    <row r="13" spans="1:19" s="241" customFormat="1" ht="29.25" customHeight="1">
      <c r="A13" s="253"/>
      <c r="B13" s="201" t="s">
        <v>838</v>
      </c>
      <c r="C13" s="202"/>
      <c r="D13" s="379">
        <v>3098</v>
      </c>
      <c r="E13" s="379">
        <v>2792</v>
      </c>
      <c r="F13" s="379">
        <v>3322</v>
      </c>
      <c r="G13" s="379">
        <v>2889</v>
      </c>
      <c r="H13" s="379">
        <v>3345</v>
      </c>
      <c r="I13" s="379">
        <v>2563</v>
      </c>
      <c r="J13" s="379">
        <v>2396</v>
      </c>
      <c r="K13" s="379">
        <v>3254</v>
      </c>
      <c r="L13" s="379">
        <v>2784</v>
      </c>
      <c r="M13" s="379">
        <v>2851</v>
      </c>
      <c r="N13" s="379">
        <v>3211</v>
      </c>
      <c r="O13" s="379">
        <v>2691</v>
      </c>
      <c r="P13" s="381">
        <v>35196</v>
      </c>
      <c r="Q13" s="251"/>
      <c r="S13" s="252"/>
    </row>
    <row r="14" spans="1:19" s="241" customFormat="1" ht="29.25" customHeight="1">
      <c r="A14" s="253"/>
      <c r="B14" s="201" t="s">
        <v>839</v>
      </c>
      <c r="C14" s="202"/>
      <c r="D14" s="379">
        <v>7588</v>
      </c>
      <c r="E14" s="379">
        <v>8608</v>
      </c>
      <c r="F14" s="379">
        <v>10371</v>
      </c>
      <c r="G14" s="379">
        <v>11896</v>
      </c>
      <c r="H14" s="379">
        <v>12689</v>
      </c>
      <c r="I14" s="379">
        <v>11205</v>
      </c>
      <c r="J14" s="379">
        <v>12394</v>
      </c>
      <c r="K14" s="379">
        <v>16372</v>
      </c>
      <c r="L14" s="379">
        <v>11386</v>
      </c>
      <c r="M14" s="379">
        <v>12486</v>
      </c>
      <c r="N14" s="379">
        <v>11550</v>
      </c>
      <c r="O14" s="379">
        <v>8819</v>
      </c>
      <c r="P14" s="381">
        <v>135364</v>
      </c>
      <c r="Q14" s="251"/>
      <c r="S14" s="252"/>
    </row>
    <row r="15" spans="1:19" s="241" customFormat="1" ht="29.25" customHeight="1">
      <c r="A15" s="253"/>
      <c r="B15" s="201" t="s">
        <v>840</v>
      </c>
      <c r="C15" s="202"/>
      <c r="D15" s="379">
        <v>57062</v>
      </c>
      <c r="E15" s="379">
        <v>57371</v>
      </c>
      <c r="F15" s="379">
        <v>33494</v>
      </c>
      <c r="G15" s="379">
        <v>26128</v>
      </c>
      <c r="H15" s="379">
        <v>25475</v>
      </c>
      <c r="I15" s="379">
        <v>21727</v>
      </c>
      <c r="J15" s="379">
        <v>25635</v>
      </c>
      <c r="K15" s="379">
        <v>38802</v>
      </c>
      <c r="L15" s="379">
        <v>16142</v>
      </c>
      <c r="M15" s="379">
        <v>25380</v>
      </c>
      <c r="N15" s="379">
        <v>21931</v>
      </c>
      <c r="O15" s="379">
        <v>30466</v>
      </c>
      <c r="P15" s="381">
        <v>379613</v>
      </c>
      <c r="Q15" s="251"/>
      <c r="S15" s="252"/>
    </row>
    <row r="16" spans="1:19" s="241" customFormat="1" ht="29.25" customHeight="1">
      <c r="A16" s="253"/>
      <c r="B16" s="201" t="s">
        <v>485</v>
      </c>
      <c r="C16" s="202"/>
      <c r="D16" s="379">
        <v>88500</v>
      </c>
      <c r="E16" s="379">
        <v>85724</v>
      </c>
      <c r="F16" s="379">
        <v>115520</v>
      </c>
      <c r="G16" s="379">
        <v>139690</v>
      </c>
      <c r="H16" s="379">
        <v>187583</v>
      </c>
      <c r="I16" s="379">
        <v>95828</v>
      </c>
      <c r="J16" s="379">
        <v>168082</v>
      </c>
      <c r="K16" s="379">
        <v>340446</v>
      </c>
      <c r="L16" s="379">
        <v>122101</v>
      </c>
      <c r="M16" s="379">
        <v>134534</v>
      </c>
      <c r="N16" s="379">
        <v>153828</v>
      </c>
      <c r="O16" s="379">
        <v>81232</v>
      </c>
      <c r="P16" s="381">
        <v>1713068</v>
      </c>
      <c r="Q16" s="251"/>
      <c r="S16" s="252"/>
    </row>
    <row r="17" spans="1:23" s="241" customFormat="1" ht="29.25" customHeight="1">
      <c r="A17" s="253"/>
      <c r="B17" s="201" t="s">
        <v>530</v>
      </c>
      <c r="C17" s="202"/>
      <c r="D17" s="379">
        <v>13794</v>
      </c>
      <c r="E17" s="379">
        <v>11583</v>
      </c>
      <c r="F17" s="379">
        <v>14907</v>
      </c>
      <c r="G17" s="379">
        <v>13630</v>
      </c>
      <c r="H17" s="379">
        <v>16767</v>
      </c>
      <c r="I17" s="379">
        <v>12102</v>
      </c>
      <c r="J17" s="379">
        <v>31821</v>
      </c>
      <c r="K17" s="379">
        <v>99916</v>
      </c>
      <c r="L17" s="379">
        <v>12708</v>
      </c>
      <c r="M17" s="379">
        <v>14497</v>
      </c>
      <c r="N17" s="379">
        <v>25942</v>
      </c>
      <c r="O17" s="379">
        <v>11885</v>
      </c>
      <c r="P17" s="381">
        <v>279552</v>
      </c>
      <c r="Q17" s="251"/>
      <c r="S17" s="252"/>
    </row>
    <row r="18" spans="1:23" s="241" customFormat="1" ht="29.25" customHeight="1">
      <c r="A18" s="253"/>
      <c r="B18" s="201" t="s">
        <v>548</v>
      </c>
      <c r="C18" s="202"/>
      <c r="D18" s="379">
        <v>55720</v>
      </c>
      <c r="E18" s="379">
        <v>57461</v>
      </c>
      <c r="F18" s="379">
        <v>68007</v>
      </c>
      <c r="G18" s="379">
        <v>87252</v>
      </c>
      <c r="H18" s="379">
        <v>96430</v>
      </c>
      <c r="I18" s="379">
        <v>72495</v>
      </c>
      <c r="J18" s="379">
        <v>97021</v>
      </c>
      <c r="K18" s="379">
        <v>98294</v>
      </c>
      <c r="L18" s="379">
        <v>81143</v>
      </c>
      <c r="M18" s="379">
        <v>122806</v>
      </c>
      <c r="N18" s="379">
        <v>79630</v>
      </c>
      <c r="O18" s="379">
        <v>69313</v>
      </c>
      <c r="P18" s="381">
        <v>985572</v>
      </c>
      <c r="Q18" s="251"/>
      <c r="S18" s="252"/>
    </row>
    <row r="19" spans="1:23" s="241" customFormat="1" ht="29.25" customHeight="1">
      <c r="A19" s="253"/>
      <c r="B19" s="201" t="s">
        <v>573</v>
      </c>
      <c r="C19" s="202"/>
      <c r="D19" s="379">
        <v>267512</v>
      </c>
      <c r="E19" s="379">
        <v>57177</v>
      </c>
      <c r="F19" s="379">
        <v>85057</v>
      </c>
      <c r="G19" s="379">
        <v>83488</v>
      </c>
      <c r="H19" s="379">
        <v>110082</v>
      </c>
      <c r="I19" s="379">
        <v>66249</v>
      </c>
      <c r="J19" s="379">
        <v>80278</v>
      </c>
      <c r="K19" s="379">
        <v>101333</v>
      </c>
      <c r="L19" s="379">
        <v>78492</v>
      </c>
      <c r="M19" s="379">
        <v>98832</v>
      </c>
      <c r="N19" s="379">
        <v>102917</v>
      </c>
      <c r="O19" s="379">
        <v>59220</v>
      </c>
      <c r="P19" s="381">
        <v>1203519</v>
      </c>
      <c r="Q19" s="251"/>
      <c r="S19" s="252"/>
    </row>
    <row r="20" spans="1:23" s="241" customFormat="1" ht="29.25" customHeight="1">
      <c r="A20" s="253"/>
      <c r="B20" s="201" t="s">
        <v>591</v>
      </c>
      <c r="C20" s="202"/>
      <c r="D20" s="379">
        <v>17630</v>
      </c>
      <c r="E20" s="379">
        <v>15390</v>
      </c>
      <c r="F20" s="379">
        <v>21894</v>
      </c>
      <c r="G20" s="379">
        <v>22372</v>
      </c>
      <c r="H20" s="379">
        <v>24457</v>
      </c>
      <c r="I20" s="379">
        <v>18712</v>
      </c>
      <c r="J20" s="379">
        <v>19769</v>
      </c>
      <c r="K20" s="379">
        <v>24577</v>
      </c>
      <c r="L20" s="379">
        <v>18532</v>
      </c>
      <c r="M20" s="379">
        <v>21204</v>
      </c>
      <c r="N20" s="379">
        <v>22415</v>
      </c>
      <c r="O20" s="379">
        <v>18664</v>
      </c>
      <c r="P20" s="381">
        <v>245616</v>
      </c>
      <c r="Q20" s="251"/>
      <c r="S20" s="252"/>
    </row>
    <row r="21" spans="1:23" s="241" customFormat="1" ht="29.25" customHeight="1">
      <c r="A21" s="253"/>
      <c r="B21" s="201" t="s">
        <v>601</v>
      </c>
      <c r="C21" s="202"/>
      <c r="D21" s="379">
        <v>1015</v>
      </c>
      <c r="E21" s="379">
        <v>50</v>
      </c>
      <c r="F21" s="379">
        <v>734</v>
      </c>
      <c r="G21" s="379">
        <v>2726</v>
      </c>
      <c r="H21" s="379">
        <v>3454</v>
      </c>
      <c r="I21" s="379">
        <v>2424</v>
      </c>
      <c r="J21" s="379">
        <v>5103</v>
      </c>
      <c r="K21" s="379">
        <v>8642</v>
      </c>
      <c r="L21" s="379">
        <v>3077</v>
      </c>
      <c r="M21" s="379">
        <v>3727</v>
      </c>
      <c r="N21" s="379">
        <v>1088</v>
      </c>
      <c r="O21" s="379">
        <v>90</v>
      </c>
      <c r="P21" s="381">
        <v>32130</v>
      </c>
      <c r="Q21" s="251"/>
      <c r="S21" s="252"/>
    </row>
    <row r="22" spans="1:23" s="241" customFormat="1" ht="29.25" customHeight="1">
      <c r="A22" s="253"/>
      <c r="B22" s="201" t="s">
        <v>609</v>
      </c>
      <c r="C22" s="202"/>
      <c r="D22" s="379">
        <v>0</v>
      </c>
      <c r="E22" s="379">
        <v>114</v>
      </c>
      <c r="F22" s="379">
        <v>1051</v>
      </c>
      <c r="G22" s="379">
        <v>4469</v>
      </c>
      <c r="H22" s="379">
        <v>5526</v>
      </c>
      <c r="I22" s="379">
        <v>3463</v>
      </c>
      <c r="J22" s="379">
        <v>5510</v>
      </c>
      <c r="K22" s="379">
        <v>6796</v>
      </c>
      <c r="L22" s="379">
        <v>4220</v>
      </c>
      <c r="M22" s="379">
        <v>4522</v>
      </c>
      <c r="N22" s="379">
        <v>1443</v>
      </c>
      <c r="O22" s="379">
        <v>38</v>
      </c>
      <c r="P22" s="381">
        <v>37152</v>
      </c>
      <c r="Q22" s="251"/>
      <c r="S22" s="252"/>
    </row>
    <row r="23" spans="1:23" s="241" customFormat="1" ht="29.25" customHeight="1">
      <c r="A23" s="253"/>
      <c r="B23" s="255" t="s">
        <v>619</v>
      </c>
      <c r="C23" s="202"/>
      <c r="D23" s="379">
        <v>0</v>
      </c>
      <c r="E23" s="379">
        <v>0</v>
      </c>
      <c r="F23" s="379">
        <v>185</v>
      </c>
      <c r="G23" s="379">
        <v>787</v>
      </c>
      <c r="H23" s="379">
        <v>953</v>
      </c>
      <c r="I23" s="379">
        <v>614</v>
      </c>
      <c r="J23" s="379">
        <v>724</v>
      </c>
      <c r="K23" s="379">
        <v>533</v>
      </c>
      <c r="L23" s="379">
        <v>876</v>
      </c>
      <c r="M23" s="379">
        <v>1483</v>
      </c>
      <c r="N23" s="379">
        <v>134</v>
      </c>
      <c r="O23" s="379">
        <v>0</v>
      </c>
      <c r="P23" s="381">
        <v>6289</v>
      </c>
      <c r="Q23" s="251"/>
      <c r="S23" s="252"/>
    </row>
    <row r="24" spans="1:23" s="241" customFormat="1" ht="29.25" customHeight="1" thickBot="1">
      <c r="A24" s="253"/>
      <c r="B24" s="260" t="s">
        <v>622</v>
      </c>
      <c r="C24" s="261"/>
      <c r="D24" s="380">
        <v>6495</v>
      </c>
      <c r="E24" s="380">
        <v>3505</v>
      </c>
      <c r="F24" s="380">
        <v>5899</v>
      </c>
      <c r="G24" s="380">
        <v>8961</v>
      </c>
      <c r="H24" s="380">
        <v>14770</v>
      </c>
      <c r="I24" s="380">
        <v>14463</v>
      </c>
      <c r="J24" s="380">
        <v>17262</v>
      </c>
      <c r="K24" s="380">
        <v>30036</v>
      </c>
      <c r="L24" s="380">
        <v>13428</v>
      </c>
      <c r="M24" s="380">
        <v>15311</v>
      </c>
      <c r="N24" s="380">
        <v>6140</v>
      </c>
      <c r="O24" s="380">
        <v>5419</v>
      </c>
      <c r="P24" s="383">
        <v>141689</v>
      </c>
      <c r="Q24" s="251"/>
      <c r="S24" s="252"/>
    </row>
    <row r="25" spans="1:23" s="258" customFormat="1" ht="29.25" customHeight="1" thickTop="1" thickBot="1">
      <c r="A25" s="376"/>
      <c r="B25" s="203" t="s">
        <v>3</v>
      </c>
      <c r="C25" s="204"/>
      <c r="D25" s="382">
        <f>SUM(D6:D24)</f>
        <v>3454091</v>
      </c>
      <c r="E25" s="382">
        <f t="shared" ref="E25:N25" si="0">SUM(E6:E24)</f>
        <v>1693239</v>
      </c>
      <c r="F25" s="382">
        <f t="shared" si="0"/>
        <v>2531875</v>
      </c>
      <c r="G25" s="382">
        <f t="shared" si="0"/>
        <v>2906447</v>
      </c>
      <c r="H25" s="382">
        <f t="shared" si="0"/>
        <v>3315888</v>
      </c>
      <c r="I25" s="382">
        <f t="shared" si="0"/>
        <v>2022122</v>
      </c>
      <c r="J25" s="382">
        <f t="shared" si="0"/>
        <v>3089789</v>
      </c>
      <c r="K25" s="382">
        <f t="shared" si="0"/>
        <v>4032387</v>
      </c>
      <c r="L25" s="382">
        <f t="shared" si="0"/>
        <v>2462155</v>
      </c>
      <c r="M25" s="382">
        <f t="shared" si="0"/>
        <v>3051784</v>
      </c>
      <c r="N25" s="382">
        <f t="shared" si="0"/>
        <v>2822126</v>
      </c>
      <c r="O25" s="382">
        <f t="shared" ref="O25" si="1">SUM(O6:O24)</f>
        <v>1723762</v>
      </c>
      <c r="P25" s="385">
        <f t="shared" ref="P25" si="2">SUM(P6:P24)</f>
        <v>33118547</v>
      </c>
      <c r="Q25" s="386"/>
      <c r="U25" s="241"/>
      <c r="W25" s="241"/>
    </row>
    <row r="26" spans="1:23">
      <c r="B26" s="395" t="s">
        <v>963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268"/>
      <c r="U26" s="241"/>
      <c r="W26" s="241"/>
    </row>
    <row r="27" spans="1:23" ht="20.25" customHeight="1">
      <c r="Q27" s="268"/>
      <c r="U27" s="241"/>
      <c r="W27" s="241"/>
    </row>
    <row r="28" spans="1:23">
      <c r="K28" s="384"/>
      <c r="Q28" s="268"/>
      <c r="U28" s="241"/>
      <c r="W28" s="241"/>
    </row>
    <row r="29" spans="1:23">
      <c r="Q29" s="268"/>
      <c r="W29" s="241"/>
    </row>
    <row r="30" spans="1:23">
      <c r="Q30" s="268"/>
      <c r="W30" s="241"/>
    </row>
    <row r="31" spans="1:23">
      <c r="Q31" s="268"/>
      <c r="W31" s="241"/>
    </row>
    <row r="32" spans="1:23">
      <c r="Q32" s="268"/>
    </row>
    <row r="33" spans="17:17">
      <c r="Q33" s="268"/>
    </row>
    <row r="34" spans="17:17">
      <c r="Q34" s="268"/>
    </row>
    <row r="35" spans="17:17">
      <c r="Q35" s="268"/>
    </row>
    <row r="36" spans="17:17">
      <c r="Q36" s="268"/>
    </row>
    <row r="37" spans="17:17">
      <c r="Q37" s="268"/>
    </row>
    <row r="38" spans="17:17">
      <c r="Q38" s="268"/>
    </row>
    <row r="259" spans="19:19">
      <c r="S259" s="363"/>
    </row>
    <row r="260" spans="19:19">
      <c r="S260" s="365"/>
    </row>
  </sheetData>
  <mergeCells count="4">
    <mergeCell ref="P4:P5"/>
    <mergeCell ref="B26:P26"/>
    <mergeCell ref="B4:B5"/>
    <mergeCell ref="D4:O4"/>
  </mergeCells>
  <phoneticPr fontId="22"/>
  <printOptions horizontalCentered="1"/>
  <pageMargins left="0.51181102362204722" right="0.31496062992125984" top="0.59055118110236227" bottom="0.59055118110236227" header="0.39370078740157483" footer="0.19685039370078741"/>
  <pageSetup paperSize="9" scale="94" firstPageNumber="1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661"/>
  <sheetViews>
    <sheetView topLeftCell="A437" zoomScale="85" zoomScaleNormal="85" workbookViewId="0">
      <selection activeCell="F447" sqref="F447"/>
    </sheetView>
  </sheetViews>
  <sheetFormatPr defaultRowHeight="13.5"/>
  <cols>
    <col min="1" max="1" width="0.5" style="64" customWidth="1"/>
    <col min="2" max="2" width="10.375" style="64" customWidth="1"/>
    <col min="3" max="3" width="5.625" style="65" customWidth="1"/>
    <col min="4" max="4" width="48.375" style="216" customWidth="1"/>
    <col min="5" max="5" width="3.375" style="65" bestFit="1" customWidth="1"/>
    <col min="6" max="6" width="17" style="66" customWidth="1"/>
    <col min="7" max="7" width="17" style="67" customWidth="1"/>
    <col min="8" max="8" width="11.25" style="68" bestFit="1" customWidth="1"/>
    <col min="9" max="9" width="11.25" style="64" bestFit="1" customWidth="1"/>
    <col min="10" max="10" width="11.5" style="64" customWidth="1"/>
    <col min="11" max="11" width="8.5" style="64" bestFit="1" customWidth="1"/>
    <col min="12" max="12" width="8.75" style="70" bestFit="1" customWidth="1"/>
    <col min="13" max="13" width="6" style="64" customWidth="1"/>
    <col min="14" max="14" width="8.5" style="64" customWidth="1"/>
    <col min="15" max="15" width="14.125" style="64" customWidth="1"/>
    <col min="16" max="16" width="5" style="64" customWidth="1"/>
    <col min="17" max="17" width="9.625" style="64" customWidth="1"/>
    <col min="18" max="18" width="6.75" style="70" customWidth="1"/>
    <col min="19" max="19" width="51" style="64" customWidth="1"/>
    <col min="20" max="20" width="8.5" style="64" bestFit="1" customWidth="1"/>
    <col min="21" max="21" width="14.125" style="64" customWidth="1"/>
    <col min="22" max="16384" width="9" style="64"/>
  </cols>
  <sheetData>
    <row r="1" spans="2:18" s="29" customFormat="1" ht="21.75" customHeight="1">
      <c r="B1" s="1" t="s">
        <v>962</v>
      </c>
      <c r="C1" s="2"/>
      <c r="D1" s="217"/>
      <c r="E1" s="6"/>
      <c r="F1" s="33"/>
      <c r="G1" s="34"/>
      <c r="H1" s="35"/>
      <c r="I1" s="3"/>
      <c r="L1" s="36"/>
      <c r="R1" s="36"/>
    </row>
    <row r="2" spans="2:18" s="39" customFormat="1" ht="14.25" customHeight="1" thickBot="1">
      <c r="B2" s="3"/>
      <c r="C2" s="6"/>
      <c r="D2" s="217"/>
      <c r="E2" s="6"/>
      <c r="F2" s="37"/>
      <c r="G2" s="38"/>
      <c r="I2" s="371" t="s">
        <v>30</v>
      </c>
      <c r="L2" s="40"/>
      <c r="R2" s="40"/>
    </row>
    <row r="3" spans="2:18" s="39" customFormat="1" ht="21.75" customHeight="1">
      <c r="B3" s="410" t="s">
        <v>0</v>
      </c>
      <c r="C3" s="412" t="s">
        <v>1</v>
      </c>
      <c r="D3" s="413"/>
      <c r="E3" s="416" t="s">
        <v>32</v>
      </c>
      <c r="F3" s="418" t="s">
        <v>842</v>
      </c>
      <c r="G3" s="420" t="s">
        <v>33</v>
      </c>
      <c r="H3" s="422" t="s">
        <v>31</v>
      </c>
      <c r="I3" s="424" t="s">
        <v>4</v>
      </c>
      <c r="L3" s="40"/>
      <c r="R3" s="40"/>
    </row>
    <row r="4" spans="2:18" s="39" customFormat="1" ht="21.75" customHeight="1" thickBot="1">
      <c r="B4" s="411"/>
      <c r="C4" s="414" t="s">
        <v>5</v>
      </c>
      <c r="D4" s="415"/>
      <c r="E4" s="417"/>
      <c r="F4" s="419"/>
      <c r="G4" s="421"/>
      <c r="H4" s="423"/>
      <c r="I4" s="425"/>
      <c r="J4" s="41"/>
      <c r="L4" s="40"/>
      <c r="R4" s="40"/>
    </row>
    <row r="5" spans="2:18" s="47" customFormat="1" ht="21.75" customHeight="1">
      <c r="B5" s="42" t="s">
        <v>66</v>
      </c>
      <c r="C5" s="43" t="s">
        <v>67</v>
      </c>
      <c r="D5" s="273" t="s">
        <v>68</v>
      </c>
      <c r="E5" s="44"/>
      <c r="F5" s="74">
        <v>19408</v>
      </c>
      <c r="G5" s="45">
        <v>18422</v>
      </c>
      <c r="H5" s="75">
        <f>F5/G5-1</f>
        <v>5.3522961676256697E-2</v>
      </c>
      <c r="I5" s="46" t="s">
        <v>69</v>
      </c>
      <c r="J5" s="41"/>
      <c r="L5" s="48"/>
      <c r="R5" s="48"/>
    </row>
    <row r="6" spans="2:18" s="47" customFormat="1" ht="21.75" customHeight="1">
      <c r="B6" s="42"/>
      <c r="C6" s="49" t="s">
        <v>18</v>
      </c>
      <c r="D6" s="55" t="s">
        <v>70</v>
      </c>
      <c r="E6" s="51"/>
      <c r="F6" s="52">
        <v>521778</v>
      </c>
      <c r="G6" s="222">
        <v>494189</v>
      </c>
      <c r="H6" s="76">
        <f>+F6/G6-1</f>
        <v>5.582681929383293E-2</v>
      </c>
      <c r="I6" s="53" t="s">
        <v>71</v>
      </c>
      <c r="J6" s="41"/>
      <c r="L6" s="48"/>
      <c r="R6" s="48"/>
    </row>
    <row r="7" spans="2:18" s="47" customFormat="1" ht="21.75" customHeight="1">
      <c r="B7" s="42"/>
      <c r="C7" s="49" t="s">
        <v>19</v>
      </c>
      <c r="D7" s="55" t="s">
        <v>72</v>
      </c>
      <c r="E7" s="51"/>
      <c r="F7" s="52">
        <v>586999</v>
      </c>
      <c r="G7" s="222">
        <v>555962</v>
      </c>
      <c r="H7" s="76">
        <f>+F7/G7-1</f>
        <v>5.582575787553834E-2</v>
      </c>
      <c r="I7" s="53" t="s">
        <v>71</v>
      </c>
      <c r="J7" s="41"/>
      <c r="L7" s="48"/>
      <c r="R7" s="48"/>
    </row>
    <row r="8" spans="2:18" s="47" customFormat="1" ht="21.75" customHeight="1">
      <c r="B8" s="42"/>
      <c r="C8" s="49" t="s">
        <v>20</v>
      </c>
      <c r="D8" s="55" t="s">
        <v>73</v>
      </c>
      <c r="E8" s="51"/>
      <c r="F8" s="52">
        <v>197428</v>
      </c>
      <c r="G8" s="222">
        <v>217419</v>
      </c>
      <c r="H8" s="76">
        <f>+F8/G8-1</f>
        <v>-9.1946885966727843E-2</v>
      </c>
      <c r="I8" s="54" t="s">
        <v>74</v>
      </c>
      <c r="J8" s="41"/>
      <c r="L8" s="48"/>
      <c r="R8" s="48"/>
    </row>
    <row r="9" spans="2:18" s="47" customFormat="1" ht="21.75" customHeight="1">
      <c r="B9" s="42"/>
      <c r="C9" s="49" t="s">
        <v>75</v>
      </c>
      <c r="D9" s="55" t="s">
        <v>76</v>
      </c>
      <c r="E9" s="51"/>
      <c r="F9" s="52">
        <v>50191</v>
      </c>
      <c r="G9" s="222">
        <v>96097</v>
      </c>
      <c r="H9" s="76">
        <f t="shared" ref="H9:H72" si="0">+F9/G9-1</f>
        <v>-0.4777048190890455</v>
      </c>
      <c r="I9" s="53" t="s">
        <v>77</v>
      </c>
      <c r="J9" s="41"/>
      <c r="L9" s="48"/>
      <c r="R9" s="48"/>
    </row>
    <row r="10" spans="2:18" s="47" customFormat="1" ht="21.75" customHeight="1">
      <c r="B10" s="42"/>
      <c r="C10" s="49" t="s">
        <v>21</v>
      </c>
      <c r="D10" s="55" t="s">
        <v>78</v>
      </c>
      <c r="E10" s="51"/>
      <c r="F10" s="52">
        <v>64212</v>
      </c>
      <c r="G10" s="222">
        <v>107488</v>
      </c>
      <c r="H10" s="76">
        <f t="shared" si="0"/>
        <v>-0.40261238463828519</v>
      </c>
      <c r="I10" s="53" t="s">
        <v>77</v>
      </c>
      <c r="J10" s="41"/>
      <c r="L10" s="48"/>
      <c r="R10" s="48"/>
    </row>
    <row r="11" spans="2:18" s="47" customFormat="1" ht="21.75" customHeight="1">
      <c r="B11" s="42"/>
      <c r="C11" s="49" t="s">
        <v>22</v>
      </c>
      <c r="D11" s="55" t="s">
        <v>79</v>
      </c>
      <c r="E11" s="51"/>
      <c r="F11" s="52">
        <v>17625</v>
      </c>
      <c r="G11" s="222">
        <v>17475</v>
      </c>
      <c r="H11" s="76">
        <f t="shared" si="0"/>
        <v>8.5836909871244149E-3</v>
      </c>
      <c r="I11" s="53" t="s">
        <v>77</v>
      </c>
      <c r="J11" s="41"/>
      <c r="L11" s="48"/>
      <c r="R11" s="48"/>
    </row>
    <row r="12" spans="2:18" s="47" customFormat="1" ht="21.75" customHeight="1">
      <c r="B12" s="42"/>
      <c r="C12" s="49" t="s">
        <v>23</v>
      </c>
      <c r="D12" s="55" t="s">
        <v>80</v>
      </c>
      <c r="E12" s="51"/>
      <c r="F12" s="52">
        <v>6877</v>
      </c>
      <c r="G12" s="222">
        <v>6753</v>
      </c>
      <c r="H12" s="76">
        <f t="shared" si="0"/>
        <v>1.8362209388419926E-2</v>
      </c>
      <c r="I12" s="53" t="s">
        <v>77</v>
      </c>
      <c r="J12" s="41"/>
      <c r="L12" s="48"/>
      <c r="R12" s="48"/>
    </row>
    <row r="13" spans="2:18" s="47" customFormat="1" ht="21.75" customHeight="1">
      <c r="B13" s="42"/>
      <c r="C13" s="49" t="s">
        <v>24</v>
      </c>
      <c r="D13" s="55" t="s">
        <v>81</v>
      </c>
      <c r="E13" s="51"/>
      <c r="F13" s="52">
        <v>46280</v>
      </c>
      <c r="G13" s="222">
        <v>52710</v>
      </c>
      <c r="H13" s="76">
        <f t="shared" si="0"/>
        <v>-0.12198823752608612</v>
      </c>
      <c r="I13" s="53" t="s">
        <v>77</v>
      </c>
      <c r="J13" s="41"/>
      <c r="L13" s="48"/>
      <c r="R13" s="48"/>
    </row>
    <row r="14" spans="2:18" s="47" customFormat="1" ht="21.75" customHeight="1">
      <c r="B14" s="42"/>
      <c r="C14" s="49" t="s">
        <v>25</v>
      </c>
      <c r="D14" s="55" t="s">
        <v>82</v>
      </c>
      <c r="E14" s="51"/>
      <c r="F14" s="52">
        <v>303476</v>
      </c>
      <c r="G14" s="222">
        <v>294180</v>
      </c>
      <c r="H14" s="76">
        <f t="shared" si="0"/>
        <v>3.1599700863417013E-2</v>
      </c>
      <c r="I14" s="53" t="s">
        <v>83</v>
      </c>
      <c r="J14" s="41"/>
      <c r="L14" s="48"/>
      <c r="R14" s="48"/>
    </row>
    <row r="15" spans="2:18" s="47" customFormat="1" ht="21.75" customHeight="1">
      <c r="B15" s="42"/>
      <c r="C15" s="49" t="s">
        <v>26</v>
      </c>
      <c r="D15" s="55" t="s">
        <v>84</v>
      </c>
      <c r="E15" s="51"/>
      <c r="F15" s="52">
        <v>170966</v>
      </c>
      <c r="G15" s="222">
        <v>169538</v>
      </c>
      <c r="H15" s="76">
        <f t="shared" si="0"/>
        <v>8.4228904434404672E-3</v>
      </c>
      <c r="I15" s="53" t="s">
        <v>85</v>
      </c>
      <c r="J15" s="41"/>
      <c r="L15" s="48"/>
      <c r="R15" s="48"/>
    </row>
    <row r="16" spans="2:18" s="47" customFormat="1" ht="21.75" customHeight="1">
      <c r="B16" s="42"/>
      <c r="C16" s="49" t="s">
        <v>27</v>
      </c>
      <c r="D16" s="55" t="s">
        <v>86</v>
      </c>
      <c r="E16" s="51"/>
      <c r="F16" s="52">
        <v>319775</v>
      </c>
      <c r="G16" s="222">
        <v>346971</v>
      </c>
      <c r="H16" s="76">
        <f t="shared" si="0"/>
        <v>-7.8381190358848385E-2</v>
      </c>
      <c r="I16" s="53" t="s">
        <v>87</v>
      </c>
      <c r="J16" s="41"/>
      <c r="L16" s="48"/>
      <c r="R16" s="48"/>
    </row>
    <row r="17" spans="2:18" s="47" customFormat="1" ht="21.75" customHeight="1">
      <c r="B17" s="42"/>
      <c r="C17" s="49" t="s">
        <v>28</v>
      </c>
      <c r="D17" s="55" t="s">
        <v>88</v>
      </c>
      <c r="E17" s="51"/>
      <c r="F17" s="52">
        <v>189878</v>
      </c>
      <c r="G17" s="222">
        <v>178427</v>
      </c>
      <c r="H17" s="76">
        <f t="shared" si="0"/>
        <v>6.4177506767473469E-2</v>
      </c>
      <c r="I17" s="53" t="s">
        <v>89</v>
      </c>
      <c r="J17" s="41"/>
      <c r="L17" s="48"/>
      <c r="R17" s="48"/>
    </row>
    <row r="18" spans="2:18" s="47" customFormat="1" ht="21.75" customHeight="1">
      <c r="B18" s="42"/>
      <c r="C18" s="49" t="s">
        <v>29</v>
      </c>
      <c r="D18" s="55" t="s">
        <v>90</v>
      </c>
      <c r="E18" s="51"/>
      <c r="F18" s="52">
        <v>8534</v>
      </c>
      <c r="G18" s="222">
        <v>11511</v>
      </c>
      <c r="H18" s="76">
        <f t="shared" si="0"/>
        <v>-0.25862218747285204</v>
      </c>
      <c r="I18" s="53" t="s">
        <v>91</v>
      </c>
      <c r="J18" s="41"/>
      <c r="L18" s="48"/>
      <c r="R18" s="48"/>
    </row>
    <row r="19" spans="2:18" s="47" customFormat="1" ht="21.75" customHeight="1">
      <c r="B19" s="42"/>
      <c r="C19" s="49" t="s">
        <v>92</v>
      </c>
      <c r="D19" s="55" t="s">
        <v>93</v>
      </c>
      <c r="E19" s="51"/>
      <c r="F19" s="52">
        <v>225988</v>
      </c>
      <c r="G19" s="222">
        <v>225470</v>
      </c>
      <c r="H19" s="76">
        <f t="shared" si="0"/>
        <v>2.2974231605090711E-3</v>
      </c>
      <c r="I19" s="53" t="s">
        <v>94</v>
      </c>
      <c r="J19" s="41"/>
      <c r="L19" s="48"/>
      <c r="R19" s="48"/>
    </row>
    <row r="20" spans="2:18" s="47" customFormat="1" ht="21.75" customHeight="1">
      <c r="B20" s="42"/>
      <c r="C20" s="49" t="s">
        <v>95</v>
      </c>
      <c r="D20" s="55" t="s">
        <v>96</v>
      </c>
      <c r="E20" s="51"/>
      <c r="F20" s="52">
        <v>378175</v>
      </c>
      <c r="G20" s="222">
        <v>454826</v>
      </c>
      <c r="H20" s="76">
        <f t="shared" si="0"/>
        <v>-0.1685281844045855</v>
      </c>
      <c r="I20" s="77" t="s">
        <v>97</v>
      </c>
      <c r="J20" s="41"/>
      <c r="L20" s="48"/>
      <c r="R20" s="48"/>
    </row>
    <row r="21" spans="2:18" s="47" customFormat="1" ht="21.75" customHeight="1">
      <c r="B21" s="42"/>
      <c r="C21" s="49" t="s">
        <v>98</v>
      </c>
      <c r="D21" s="55" t="s">
        <v>99</v>
      </c>
      <c r="E21" s="51"/>
      <c r="F21" s="52">
        <v>209290</v>
      </c>
      <c r="G21" s="222">
        <v>241958</v>
      </c>
      <c r="H21" s="76">
        <f t="shared" si="0"/>
        <v>-0.13501516792170543</v>
      </c>
      <c r="I21" s="53" t="s">
        <v>100</v>
      </c>
      <c r="J21" s="41"/>
      <c r="L21" s="48"/>
      <c r="R21" s="48"/>
    </row>
    <row r="22" spans="2:18" s="47" customFormat="1" ht="21.75" customHeight="1">
      <c r="B22" s="42"/>
      <c r="C22" s="49" t="s">
        <v>101</v>
      </c>
      <c r="D22" s="55" t="s">
        <v>102</v>
      </c>
      <c r="E22" s="51"/>
      <c r="F22" s="52">
        <v>173541</v>
      </c>
      <c r="G22" s="222">
        <v>171612</v>
      </c>
      <c r="H22" s="76">
        <f t="shared" si="0"/>
        <v>1.1240472694217241E-2</v>
      </c>
      <c r="I22" s="53" t="s">
        <v>103</v>
      </c>
      <c r="J22" s="41"/>
      <c r="L22" s="48"/>
      <c r="R22" s="48"/>
    </row>
    <row r="23" spans="2:18" s="47" customFormat="1" ht="21.75" customHeight="1">
      <c r="B23" s="42"/>
      <c r="C23" s="49" t="s">
        <v>104</v>
      </c>
      <c r="D23" s="55" t="s">
        <v>105</v>
      </c>
      <c r="E23" s="51"/>
      <c r="F23" s="52">
        <v>10865</v>
      </c>
      <c r="G23" s="222">
        <v>9809</v>
      </c>
      <c r="H23" s="76">
        <f t="shared" si="0"/>
        <v>0.10765623407075142</v>
      </c>
      <c r="I23" s="77" t="s">
        <v>959</v>
      </c>
      <c r="J23" s="41"/>
      <c r="L23" s="48"/>
      <c r="R23" s="48"/>
    </row>
    <row r="24" spans="2:18" s="47" customFormat="1" ht="21.75" customHeight="1">
      <c r="B24" s="42"/>
      <c r="C24" s="49" t="s">
        <v>107</v>
      </c>
      <c r="D24" s="55" t="s">
        <v>108</v>
      </c>
      <c r="E24" s="51"/>
      <c r="F24" s="52">
        <v>1064</v>
      </c>
      <c r="G24" s="222">
        <v>1045</v>
      </c>
      <c r="H24" s="76">
        <f t="shared" si="0"/>
        <v>1.8181818181818077E-2</v>
      </c>
      <c r="I24" s="54" t="s">
        <v>106</v>
      </c>
      <c r="J24" s="41"/>
      <c r="L24" s="48"/>
      <c r="R24" s="48"/>
    </row>
    <row r="25" spans="2:18" s="47" customFormat="1" ht="21.75" customHeight="1">
      <c r="B25" s="42"/>
      <c r="C25" s="49" t="s">
        <v>109</v>
      </c>
      <c r="D25" s="55" t="s">
        <v>110</v>
      </c>
      <c r="E25" s="51"/>
      <c r="F25" s="52">
        <v>16913</v>
      </c>
      <c r="G25" s="222">
        <v>18500</v>
      </c>
      <c r="H25" s="76">
        <f t="shared" si="0"/>
        <v>-8.5783783783783818E-2</v>
      </c>
      <c r="I25" s="53" t="s">
        <v>111</v>
      </c>
      <c r="J25" s="41"/>
      <c r="L25" s="48"/>
      <c r="R25" s="48"/>
    </row>
    <row r="26" spans="2:18" s="47" customFormat="1" ht="21.75" customHeight="1">
      <c r="B26" s="42"/>
      <c r="C26" s="49" t="s">
        <v>112</v>
      </c>
      <c r="D26" s="55" t="s">
        <v>113</v>
      </c>
      <c r="E26" s="51"/>
      <c r="F26" s="52">
        <v>4654</v>
      </c>
      <c r="G26" s="222">
        <v>8109</v>
      </c>
      <c r="H26" s="76">
        <f t="shared" si="0"/>
        <v>-0.42606979898877795</v>
      </c>
      <c r="I26" s="54" t="s">
        <v>114</v>
      </c>
      <c r="J26" s="41"/>
      <c r="L26" s="48"/>
      <c r="R26" s="48"/>
    </row>
    <row r="27" spans="2:18" s="47" customFormat="1" ht="21.75" customHeight="1">
      <c r="B27" s="42"/>
      <c r="C27" s="49" t="s">
        <v>115</v>
      </c>
      <c r="D27" s="55" t="s">
        <v>116</v>
      </c>
      <c r="E27" s="51"/>
      <c r="F27" s="52">
        <v>190732</v>
      </c>
      <c r="G27" s="78">
        <v>202863</v>
      </c>
      <c r="H27" s="76">
        <f t="shared" si="0"/>
        <v>-5.9798977635152739E-2</v>
      </c>
      <c r="I27" s="77" t="s">
        <v>97</v>
      </c>
      <c r="J27" s="41"/>
      <c r="L27" s="48"/>
      <c r="R27" s="48"/>
    </row>
    <row r="28" spans="2:18" s="47" customFormat="1" ht="21.75" customHeight="1">
      <c r="B28" s="42"/>
      <c r="C28" s="49" t="s">
        <v>117</v>
      </c>
      <c r="D28" s="55" t="s">
        <v>118</v>
      </c>
      <c r="E28" s="51"/>
      <c r="F28" s="52">
        <v>93339</v>
      </c>
      <c r="G28" s="78">
        <v>92729</v>
      </c>
      <c r="H28" s="76">
        <f t="shared" si="0"/>
        <v>6.5783088354236519E-3</v>
      </c>
      <c r="I28" s="54" t="s">
        <v>119</v>
      </c>
      <c r="J28" s="41"/>
      <c r="L28" s="48"/>
      <c r="R28" s="48"/>
    </row>
    <row r="29" spans="2:18" s="47" customFormat="1" ht="21.75" customHeight="1">
      <c r="B29" s="42"/>
      <c r="C29" s="49" t="s">
        <v>120</v>
      </c>
      <c r="D29" s="55" t="s">
        <v>121</v>
      </c>
      <c r="E29" s="51"/>
      <c r="F29" s="52">
        <v>1053</v>
      </c>
      <c r="G29" s="78">
        <v>740</v>
      </c>
      <c r="H29" s="76">
        <f t="shared" si="0"/>
        <v>0.42297297297297298</v>
      </c>
      <c r="I29" s="53" t="s">
        <v>122</v>
      </c>
      <c r="J29" s="41"/>
      <c r="L29" s="48"/>
      <c r="R29" s="48"/>
    </row>
    <row r="30" spans="2:18" s="47" customFormat="1" ht="21.75" customHeight="1">
      <c r="B30" s="42"/>
      <c r="C30" s="49" t="s">
        <v>123</v>
      </c>
      <c r="D30" s="55" t="s">
        <v>124</v>
      </c>
      <c r="E30" s="51"/>
      <c r="F30" s="52">
        <v>2568</v>
      </c>
      <c r="G30" s="78">
        <v>2603</v>
      </c>
      <c r="H30" s="76">
        <f t="shared" si="0"/>
        <v>-1.3446023818670771E-2</v>
      </c>
      <c r="I30" s="54" t="s">
        <v>125</v>
      </c>
      <c r="J30" s="41"/>
      <c r="L30" s="48"/>
      <c r="R30" s="48"/>
    </row>
    <row r="31" spans="2:18" s="47" customFormat="1" ht="21.75" customHeight="1">
      <c r="B31" s="42"/>
      <c r="C31" s="49" t="s">
        <v>126</v>
      </c>
      <c r="D31" s="55" t="s">
        <v>127</v>
      </c>
      <c r="E31" s="51"/>
      <c r="F31" s="52">
        <v>387342</v>
      </c>
      <c r="G31" s="78">
        <v>402389</v>
      </c>
      <c r="H31" s="76">
        <f t="shared" si="0"/>
        <v>-3.7394163359336319E-2</v>
      </c>
      <c r="I31" s="53" t="s">
        <v>111</v>
      </c>
      <c r="J31" s="41"/>
      <c r="L31" s="48"/>
      <c r="R31" s="48"/>
    </row>
    <row r="32" spans="2:18" s="47" customFormat="1" ht="21.75" customHeight="1">
      <c r="B32" s="42"/>
      <c r="C32" s="49" t="s">
        <v>128</v>
      </c>
      <c r="D32" s="55" t="s">
        <v>129</v>
      </c>
      <c r="E32" s="51"/>
      <c r="F32" s="52">
        <v>67500</v>
      </c>
      <c r="G32" s="78">
        <v>67500</v>
      </c>
      <c r="H32" s="76">
        <f t="shared" si="0"/>
        <v>0</v>
      </c>
      <c r="I32" s="54" t="s">
        <v>130</v>
      </c>
      <c r="J32" s="41"/>
      <c r="L32" s="48"/>
      <c r="R32" s="48"/>
    </row>
    <row r="33" spans="2:18" s="47" customFormat="1" ht="21.75" customHeight="1">
      <c r="B33" s="42"/>
      <c r="C33" s="49" t="s">
        <v>131</v>
      </c>
      <c r="D33" s="55" t="s">
        <v>132</v>
      </c>
      <c r="E33" s="51"/>
      <c r="F33" s="52">
        <v>16000</v>
      </c>
      <c r="G33" s="78">
        <v>16000</v>
      </c>
      <c r="H33" s="76">
        <f t="shared" si="0"/>
        <v>0</v>
      </c>
      <c r="I33" s="54" t="s">
        <v>130</v>
      </c>
      <c r="J33" s="41"/>
      <c r="L33" s="48"/>
      <c r="R33" s="48"/>
    </row>
    <row r="34" spans="2:18" s="47" customFormat="1" ht="21.75" customHeight="1">
      <c r="B34" s="42"/>
      <c r="C34" s="49" t="s">
        <v>133</v>
      </c>
      <c r="D34" s="55" t="s">
        <v>134</v>
      </c>
      <c r="E34" s="51"/>
      <c r="F34" s="52">
        <v>12000</v>
      </c>
      <c r="G34" s="78">
        <v>12000</v>
      </c>
      <c r="H34" s="76">
        <f t="shared" si="0"/>
        <v>0</v>
      </c>
      <c r="I34" s="54" t="s">
        <v>130</v>
      </c>
      <c r="J34" s="41"/>
      <c r="L34" s="48"/>
      <c r="R34" s="48"/>
    </row>
    <row r="35" spans="2:18" s="47" customFormat="1" ht="21.75" customHeight="1">
      <c r="B35" s="42"/>
      <c r="C35" s="49" t="s">
        <v>135</v>
      </c>
      <c r="D35" s="55" t="s">
        <v>136</v>
      </c>
      <c r="E35" s="51"/>
      <c r="F35" s="52">
        <v>800744</v>
      </c>
      <c r="G35" s="78">
        <v>808309</v>
      </c>
      <c r="H35" s="76">
        <f t="shared" si="0"/>
        <v>-9.3590446227865831E-3</v>
      </c>
      <c r="I35" s="54" t="s">
        <v>106</v>
      </c>
      <c r="J35" s="41"/>
      <c r="L35" s="48"/>
      <c r="R35" s="48"/>
    </row>
    <row r="36" spans="2:18" s="47" customFormat="1" ht="21.75" customHeight="1">
      <c r="B36" s="42"/>
      <c r="C36" s="49" t="s">
        <v>137</v>
      </c>
      <c r="D36" s="55" t="s">
        <v>138</v>
      </c>
      <c r="E36" s="51"/>
      <c r="F36" s="52">
        <v>132500</v>
      </c>
      <c r="G36" s="78">
        <v>109100</v>
      </c>
      <c r="H36" s="76">
        <f t="shared" si="0"/>
        <v>0.21448212648945919</v>
      </c>
      <c r="I36" s="53" t="s">
        <v>111</v>
      </c>
      <c r="J36" s="41"/>
      <c r="L36" s="48"/>
      <c r="R36" s="48"/>
    </row>
    <row r="37" spans="2:18" s="47" customFormat="1" ht="21.75" customHeight="1">
      <c r="B37" s="42"/>
      <c r="C37" s="49" t="s">
        <v>139</v>
      </c>
      <c r="D37" s="55" t="s">
        <v>140</v>
      </c>
      <c r="E37" s="51"/>
      <c r="F37" s="52">
        <v>63606</v>
      </c>
      <c r="G37" s="78">
        <v>60334</v>
      </c>
      <c r="H37" s="76">
        <f t="shared" si="0"/>
        <v>5.4231444956409414E-2</v>
      </c>
      <c r="I37" s="53" t="s">
        <v>77</v>
      </c>
      <c r="J37" s="41"/>
      <c r="L37" s="48"/>
      <c r="R37" s="48"/>
    </row>
    <row r="38" spans="2:18" s="47" customFormat="1" ht="21.75" customHeight="1">
      <c r="B38" s="42"/>
      <c r="C38" s="49" t="s">
        <v>141</v>
      </c>
      <c r="D38" s="55" t="s">
        <v>142</v>
      </c>
      <c r="E38" s="51"/>
      <c r="F38" s="52">
        <v>21500</v>
      </c>
      <c r="G38" s="78">
        <v>21500</v>
      </c>
      <c r="H38" s="76">
        <f t="shared" si="0"/>
        <v>0</v>
      </c>
      <c r="I38" s="53" t="s">
        <v>143</v>
      </c>
      <c r="J38" s="41"/>
      <c r="L38" s="48"/>
      <c r="R38" s="48"/>
    </row>
    <row r="39" spans="2:18" s="47" customFormat="1" ht="21.75" customHeight="1">
      <c r="B39" s="42"/>
      <c r="C39" s="49" t="s">
        <v>144</v>
      </c>
      <c r="D39" s="55" t="s">
        <v>145</v>
      </c>
      <c r="E39" s="51"/>
      <c r="F39" s="52">
        <v>16347</v>
      </c>
      <c r="G39" s="78">
        <v>11537</v>
      </c>
      <c r="H39" s="76">
        <f t="shared" si="0"/>
        <v>0.41691947646701921</v>
      </c>
      <c r="I39" s="54" t="s">
        <v>146</v>
      </c>
      <c r="J39" s="41"/>
      <c r="L39" s="48"/>
      <c r="R39" s="48"/>
    </row>
    <row r="40" spans="2:18" s="47" customFormat="1" ht="21.75" customHeight="1">
      <c r="B40" s="42"/>
      <c r="C40" s="49" t="s">
        <v>147</v>
      </c>
      <c r="D40" s="55" t="s">
        <v>148</v>
      </c>
      <c r="E40" s="51"/>
      <c r="F40" s="52">
        <v>199344</v>
      </c>
      <c r="G40" s="78">
        <v>198542</v>
      </c>
      <c r="H40" s="76">
        <f t="shared" si="0"/>
        <v>4.0394475728058321E-3</v>
      </c>
      <c r="I40" s="54" t="s">
        <v>149</v>
      </c>
      <c r="J40" s="41"/>
      <c r="L40" s="48"/>
      <c r="R40" s="48"/>
    </row>
    <row r="41" spans="2:18" s="47" customFormat="1" ht="21.75" customHeight="1">
      <c r="B41" s="42"/>
      <c r="C41" s="49" t="s">
        <v>150</v>
      </c>
      <c r="D41" s="55" t="s">
        <v>151</v>
      </c>
      <c r="E41" s="51"/>
      <c r="F41" s="52">
        <v>17760</v>
      </c>
      <c r="G41" s="78">
        <v>17660</v>
      </c>
      <c r="H41" s="76">
        <f t="shared" si="0"/>
        <v>5.6625141562853809E-3</v>
      </c>
      <c r="I41" s="53" t="s">
        <v>152</v>
      </c>
      <c r="J41" s="41"/>
      <c r="L41" s="48"/>
      <c r="R41" s="48"/>
    </row>
    <row r="42" spans="2:18" s="47" customFormat="1" ht="21.75" customHeight="1">
      <c r="B42" s="42"/>
      <c r="C42" s="49" t="s">
        <v>153</v>
      </c>
      <c r="D42" s="55" t="s">
        <v>154</v>
      </c>
      <c r="E42" s="51"/>
      <c r="F42" s="52">
        <v>6443</v>
      </c>
      <c r="G42" s="78">
        <v>7341</v>
      </c>
      <c r="H42" s="76">
        <f t="shared" si="0"/>
        <v>-0.1223266584933933</v>
      </c>
      <c r="I42" s="54" t="s">
        <v>155</v>
      </c>
      <c r="J42" s="41"/>
      <c r="L42" s="48"/>
      <c r="R42" s="48"/>
    </row>
    <row r="43" spans="2:18" s="47" customFormat="1" ht="21.75" customHeight="1">
      <c r="B43" s="42"/>
      <c r="C43" s="49" t="s">
        <v>156</v>
      </c>
      <c r="D43" s="55" t="s">
        <v>157</v>
      </c>
      <c r="E43" s="51"/>
      <c r="F43" s="52">
        <v>15100</v>
      </c>
      <c r="G43" s="78">
        <v>15100</v>
      </c>
      <c r="H43" s="76">
        <f t="shared" si="0"/>
        <v>0</v>
      </c>
      <c r="I43" s="53" t="s">
        <v>158</v>
      </c>
      <c r="J43" s="41"/>
      <c r="L43" s="48"/>
      <c r="R43" s="48"/>
    </row>
    <row r="44" spans="2:18" s="47" customFormat="1" ht="21.75" customHeight="1">
      <c r="B44" s="42"/>
      <c r="C44" s="49" t="s">
        <v>159</v>
      </c>
      <c r="D44" s="55" t="s">
        <v>160</v>
      </c>
      <c r="E44" s="51"/>
      <c r="F44" s="52">
        <v>9300</v>
      </c>
      <c r="G44" s="78">
        <v>9100</v>
      </c>
      <c r="H44" s="76">
        <f t="shared" si="0"/>
        <v>2.19780219780219E-2</v>
      </c>
      <c r="I44" s="53" t="s">
        <v>158</v>
      </c>
      <c r="J44" s="41"/>
      <c r="L44" s="48"/>
      <c r="R44" s="48"/>
    </row>
    <row r="45" spans="2:18" s="47" customFormat="1" ht="21.75" customHeight="1">
      <c r="B45" s="42"/>
      <c r="C45" s="49" t="s">
        <v>161</v>
      </c>
      <c r="D45" s="55" t="s">
        <v>162</v>
      </c>
      <c r="E45" s="51"/>
      <c r="F45" s="52">
        <v>15800</v>
      </c>
      <c r="G45" s="78">
        <v>15400</v>
      </c>
      <c r="H45" s="76">
        <f t="shared" si="0"/>
        <v>2.5974025974025983E-2</v>
      </c>
      <c r="I45" s="53" t="s">
        <v>158</v>
      </c>
      <c r="J45" s="41"/>
      <c r="L45" s="48"/>
      <c r="R45" s="48"/>
    </row>
    <row r="46" spans="2:18" s="47" customFormat="1" ht="21.75" customHeight="1">
      <c r="B46" s="42"/>
      <c r="C46" s="49" t="s">
        <v>163</v>
      </c>
      <c r="D46" s="55" t="s">
        <v>164</v>
      </c>
      <c r="E46" s="51"/>
      <c r="F46" s="52">
        <v>2806</v>
      </c>
      <c r="G46" s="78">
        <v>2401</v>
      </c>
      <c r="H46" s="76">
        <f t="shared" si="0"/>
        <v>0.16867971678467297</v>
      </c>
      <c r="I46" s="54" t="s">
        <v>165</v>
      </c>
      <c r="J46" s="41"/>
      <c r="L46" s="48"/>
      <c r="R46" s="48"/>
    </row>
    <row r="47" spans="2:18" s="47" customFormat="1" ht="21.75" customHeight="1">
      <c r="B47" s="42"/>
      <c r="C47" s="49" t="s">
        <v>166</v>
      </c>
      <c r="D47" s="55" t="s">
        <v>167</v>
      </c>
      <c r="E47" s="51"/>
      <c r="F47" s="52">
        <v>1430</v>
      </c>
      <c r="G47" s="78">
        <v>1558</v>
      </c>
      <c r="H47" s="76">
        <f t="shared" si="0"/>
        <v>-8.2156611039794658E-2</v>
      </c>
      <c r="I47" s="77" t="s">
        <v>165</v>
      </c>
      <c r="J47" s="41"/>
      <c r="L47" s="48"/>
      <c r="R47" s="48"/>
    </row>
    <row r="48" spans="2:18" s="47" customFormat="1" ht="21.75" customHeight="1">
      <c r="B48" s="42"/>
      <c r="C48" s="49" t="s">
        <v>168</v>
      </c>
      <c r="D48" s="55" t="s">
        <v>169</v>
      </c>
      <c r="E48" s="51"/>
      <c r="F48" s="52">
        <v>62390</v>
      </c>
      <c r="G48" s="78">
        <v>62390</v>
      </c>
      <c r="H48" s="76">
        <f t="shared" si="0"/>
        <v>0</v>
      </c>
      <c r="I48" s="54" t="s">
        <v>170</v>
      </c>
      <c r="J48" s="41"/>
      <c r="L48" s="48"/>
      <c r="R48" s="48"/>
    </row>
    <row r="49" spans="2:18" s="47" customFormat="1" ht="21.75" customHeight="1">
      <c r="B49" s="42"/>
      <c r="C49" s="49" t="s">
        <v>171</v>
      </c>
      <c r="D49" s="55" t="s">
        <v>172</v>
      </c>
      <c r="E49" s="51"/>
      <c r="F49" s="52">
        <v>243</v>
      </c>
      <c r="G49" s="78">
        <v>690</v>
      </c>
      <c r="H49" s="76">
        <f t="shared" si="0"/>
        <v>-0.64782608695652177</v>
      </c>
      <c r="I49" s="54" t="s">
        <v>165</v>
      </c>
      <c r="J49" s="41"/>
      <c r="L49" s="48"/>
      <c r="R49" s="48"/>
    </row>
    <row r="50" spans="2:18" s="47" customFormat="1" ht="21.75" customHeight="1">
      <c r="B50" s="42"/>
      <c r="C50" s="49" t="s">
        <v>173</v>
      </c>
      <c r="D50" s="55" t="s">
        <v>174</v>
      </c>
      <c r="E50" s="51"/>
      <c r="F50" s="52">
        <v>3046</v>
      </c>
      <c r="G50" s="78">
        <v>3480</v>
      </c>
      <c r="H50" s="76">
        <f t="shared" si="0"/>
        <v>-0.12471264367816093</v>
      </c>
      <c r="I50" s="53" t="s">
        <v>175</v>
      </c>
      <c r="J50" s="41"/>
      <c r="L50" s="48"/>
      <c r="R50" s="48"/>
    </row>
    <row r="51" spans="2:18" s="47" customFormat="1" ht="21.75" customHeight="1">
      <c r="B51" s="42"/>
      <c r="C51" s="49" t="s">
        <v>176</v>
      </c>
      <c r="D51" s="55" t="s">
        <v>177</v>
      </c>
      <c r="E51" s="51"/>
      <c r="F51" s="52">
        <v>10854</v>
      </c>
      <c r="G51" s="78">
        <v>11233</v>
      </c>
      <c r="H51" s="76">
        <f t="shared" si="0"/>
        <v>-3.3739873586753344E-2</v>
      </c>
      <c r="I51" s="53"/>
      <c r="J51" s="41"/>
      <c r="L51" s="48"/>
      <c r="R51" s="48"/>
    </row>
    <row r="52" spans="2:18" s="47" customFormat="1" ht="21.75" customHeight="1">
      <c r="B52" s="42"/>
      <c r="C52" s="269"/>
      <c r="D52" s="274" t="s">
        <v>178</v>
      </c>
      <c r="E52" s="116"/>
      <c r="F52" s="117">
        <v>7280</v>
      </c>
      <c r="G52" s="270">
        <v>7320</v>
      </c>
      <c r="H52" s="271">
        <f t="shared" si="0"/>
        <v>-5.464480874316946E-3</v>
      </c>
      <c r="I52" s="120" t="s">
        <v>165</v>
      </c>
      <c r="J52" s="41"/>
      <c r="L52" s="48"/>
      <c r="R52" s="48"/>
    </row>
    <row r="53" spans="2:18" s="47" customFormat="1" ht="21.75" customHeight="1">
      <c r="B53" s="42"/>
      <c r="C53" s="49"/>
      <c r="D53" s="55" t="s">
        <v>179</v>
      </c>
      <c r="E53" s="51"/>
      <c r="F53" s="52">
        <v>3574</v>
      </c>
      <c r="G53" s="78">
        <v>3913</v>
      </c>
      <c r="H53" s="76">
        <f t="shared" si="0"/>
        <v>-8.663429593662153E-2</v>
      </c>
      <c r="I53" s="53" t="s">
        <v>175</v>
      </c>
      <c r="J53" s="41"/>
      <c r="L53" s="48"/>
      <c r="R53" s="48"/>
    </row>
    <row r="54" spans="2:18" s="47" customFormat="1" ht="21.75" customHeight="1" thickBot="1">
      <c r="B54" s="79"/>
      <c r="C54" s="129" t="s">
        <v>180</v>
      </c>
      <c r="D54" s="277" t="s">
        <v>181</v>
      </c>
      <c r="E54" s="130"/>
      <c r="F54" s="131">
        <v>559959</v>
      </c>
      <c r="G54" s="278">
        <v>531192</v>
      </c>
      <c r="H54" s="149">
        <f t="shared" si="0"/>
        <v>5.4155559571680278E-2</v>
      </c>
      <c r="I54" s="279"/>
      <c r="J54" s="41"/>
      <c r="L54" s="48"/>
      <c r="R54" s="48"/>
    </row>
    <row r="55" spans="2:18" s="47" customFormat="1" ht="21.75" customHeight="1">
      <c r="B55" s="42"/>
      <c r="C55" s="84"/>
      <c r="D55" s="101" t="s">
        <v>182</v>
      </c>
      <c r="E55" s="85"/>
      <c r="F55" s="86">
        <v>373400</v>
      </c>
      <c r="G55" s="99">
        <v>344000</v>
      </c>
      <c r="H55" s="87">
        <f t="shared" si="0"/>
        <v>8.546511627906983E-2</v>
      </c>
      <c r="I55" s="88" t="s">
        <v>111</v>
      </c>
      <c r="J55" s="41"/>
      <c r="L55" s="48"/>
      <c r="R55" s="48"/>
    </row>
    <row r="56" spans="2:18" s="47" customFormat="1" ht="21.75" customHeight="1">
      <c r="B56" s="42"/>
      <c r="C56" s="49"/>
      <c r="D56" s="55" t="s">
        <v>183</v>
      </c>
      <c r="E56" s="51"/>
      <c r="F56" s="52">
        <v>186559</v>
      </c>
      <c r="G56" s="222">
        <v>187192</v>
      </c>
      <c r="H56" s="76">
        <f t="shared" si="0"/>
        <v>-3.3815547672977342E-3</v>
      </c>
      <c r="I56" s="77" t="s">
        <v>184</v>
      </c>
      <c r="J56" s="41"/>
      <c r="L56" s="48"/>
      <c r="R56" s="48"/>
    </row>
    <row r="57" spans="2:18" s="47" customFormat="1" ht="21.75" customHeight="1">
      <c r="B57" s="42"/>
      <c r="C57" s="49" t="s">
        <v>185</v>
      </c>
      <c r="D57" s="55" t="s">
        <v>186</v>
      </c>
      <c r="E57" s="51"/>
      <c r="F57" s="52">
        <v>34946</v>
      </c>
      <c r="G57" s="222">
        <v>28042</v>
      </c>
      <c r="H57" s="76">
        <f t="shared" si="0"/>
        <v>0.24620212538335351</v>
      </c>
      <c r="I57" s="77" t="s">
        <v>375</v>
      </c>
      <c r="J57" s="41"/>
      <c r="L57" s="48"/>
      <c r="R57" s="48"/>
    </row>
    <row r="58" spans="2:18" s="47" customFormat="1" ht="21.75" customHeight="1">
      <c r="B58" s="42"/>
      <c r="C58" s="49" t="s">
        <v>187</v>
      </c>
      <c r="D58" s="55" t="s">
        <v>188</v>
      </c>
      <c r="E58" s="51"/>
      <c r="F58" s="52">
        <v>40835</v>
      </c>
      <c r="G58" s="222">
        <v>36803</v>
      </c>
      <c r="H58" s="76">
        <f t="shared" si="0"/>
        <v>0.10955628617232294</v>
      </c>
      <c r="I58" s="53" t="s">
        <v>175</v>
      </c>
      <c r="J58" s="41"/>
      <c r="L58" s="48"/>
      <c r="R58" s="48"/>
    </row>
    <row r="59" spans="2:18" s="47" customFormat="1" ht="21.75" customHeight="1">
      <c r="B59" s="42"/>
      <c r="C59" s="49" t="s">
        <v>189</v>
      </c>
      <c r="D59" s="55" t="s">
        <v>190</v>
      </c>
      <c r="E59" s="51"/>
      <c r="F59" s="52">
        <v>100000</v>
      </c>
      <c r="G59" s="222">
        <v>101900</v>
      </c>
      <c r="H59" s="76">
        <f t="shared" si="0"/>
        <v>-1.8645731108930308E-2</v>
      </c>
      <c r="I59" s="54" t="s">
        <v>191</v>
      </c>
      <c r="J59" s="41"/>
      <c r="L59" s="48"/>
      <c r="R59" s="48"/>
    </row>
    <row r="60" spans="2:18" s="47" customFormat="1" ht="21.75" customHeight="1">
      <c r="B60" s="42"/>
      <c r="C60" s="49" t="s">
        <v>192</v>
      </c>
      <c r="D60" s="55" t="s">
        <v>193</v>
      </c>
      <c r="E60" s="51"/>
      <c r="F60" s="52">
        <v>325000</v>
      </c>
      <c r="G60" s="222">
        <v>298000</v>
      </c>
      <c r="H60" s="76">
        <f t="shared" si="0"/>
        <v>9.060402684563762E-2</v>
      </c>
      <c r="I60" s="53" t="s">
        <v>111</v>
      </c>
      <c r="J60" s="41"/>
      <c r="L60" s="48"/>
      <c r="R60" s="48"/>
    </row>
    <row r="61" spans="2:18" s="47" customFormat="1" ht="21.75" customHeight="1">
      <c r="B61" s="42"/>
      <c r="C61" s="49" t="s">
        <v>194</v>
      </c>
      <c r="D61" s="55" t="s">
        <v>866</v>
      </c>
      <c r="E61" s="51"/>
      <c r="F61" s="52">
        <v>2365</v>
      </c>
      <c r="G61" s="222">
        <v>2829</v>
      </c>
      <c r="H61" s="76">
        <f t="shared" si="0"/>
        <v>-0.16401555319901029</v>
      </c>
      <c r="I61" s="54" t="s">
        <v>195</v>
      </c>
      <c r="J61" s="41"/>
      <c r="L61" s="48"/>
      <c r="R61" s="48"/>
    </row>
    <row r="62" spans="2:18" s="47" customFormat="1" ht="21.75" customHeight="1">
      <c r="B62" s="42"/>
      <c r="C62" s="49" t="s">
        <v>196</v>
      </c>
      <c r="D62" s="55" t="s">
        <v>197</v>
      </c>
      <c r="E62" s="51"/>
      <c r="F62" s="52">
        <v>2770</v>
      </c>
      <c r="G62" s="222">
        <v>3042</v>
      </c>
      <c r="H62" s="76">
        <f t="shared" si="0"/>
        <v>-8.9414858645627926E-2</v>
      </c>
      <c r="I62" s="54" t="s">
        <v>39</v>
      </c>
      <c r="J62" s="41"/>
      <c r="L62" s="48"/>
      <c r="R62" s="48"/>
    </row>
    <row r="63" spans="2:18" s="47" customFormat="1" ht="21.75" customHeight="1">
      <c r="B63" s="42"/>
      <c r="C63" s="49" t="s">
        <v>198</v>
      </c>
      <c r="D63" s="55" t="s">
        <v>199</v>
      </c>
      <c r="E63" s="51"/>
      <c r="F63" s="52">
        <v>187686</v>
      </c>
      <c r="G63" s="222">
        <v>189650</v>
      </c>
      <c r="H63" s="76">
        <f t="shared" si="0"/>
        <v>-1.0355918797785413E-2</v>
      </c>
      <c r="I63" s="54" t="s">
        <v>38</v>
      </c>
      <c r="J63" s="41"/>
      <c r="L63" s="48"/>
      <c r="R63" s="48"/>
    </row>
    <row r="64" spans="2:18" s="47" customFormat="1" ht="21.75" customHeight="1">
      <c r="B64" s="42"/>
      <c r="C64" s="49" t="s">
        <v>200</v>
      </c>
      <c r="D64" s="55" t="s">
        <v>201</v>
      </c>
      <c r="E64" s="51"/>
      <c r="F64" s="52">
        <v>43111</v>
      </c>
      <c r="G64" s="222">
        <v>42641</v>
      </c>
      <c r="H64" s="76">
        <f t="shared" si="0"/>
        <v>1.1022255575619644E-2</v>
      </c>
      <c r="I64" s="54" t="s">
        <v>36</v>
      </c>
      <c r="J64" s="41"/>
      <c r="L64" s="48"/>
      <c r="R64" s="48"/>
    </row>
    <row r="65" spans="2:18" s="47" customFormat="1" ht="21.75" customHeight="1">
      <c r="B65" s="42"/>
      <c r="C65" s="49" t="s">
        <v>202</v>
      </c>
      <c r="D65" s="55" t="s">
        <v>203</v>
      </c>
      <c r="E65" s="89"/>
      <c r="F65" s="52">
        <v>658595</v>
      </c>
      <c r="G65" s="222">
        <v>644056</v>
      </c>
      <c r="H65" s="76">
        <f t="shared" si="0"/>
        <v>2.257412398921832E-2</v>
      </c>
      <c r="I65" s="53" t="s">
        <v>83</v>
      </c>
      <c r="J65" s="41"/>
      <c r="L65" s="48"/>
      <c r="R65" s="48"/>
    </row>
    <row r="66" spans="2:18" s="47" customFormat="1" ht="21.75" customHeight="1">
      <c r="B66" s="42"/>
      <c r="C66" s="49" t="s">
        <v>204</v>
      </c>
      <c r="D66" s="55" t="s">
        <v>205</v>
      </c>
      <c r="E66" s="89"/>
      <c r="F66" s="52">
        <v>214075</v>
      </c>
      <c r="G66" s="222">
        <v>216501</v>
      </c>
      <c r="H66" s="76">
        <f t="shared" si="0"/>
        <v>-1.1205490967709175E-2</v>
      </c>
      <c r="I66" s="53" t="s">
        <v>83</v>
      </c>
      <c r="J66" s="41"/>
      <c r="L66" s="48"/>
      <c r="R66" s="48"/>
    </row>
    <row r="67" spans="2:18" s="47" customFormat="1" ht="21.75" customHeight="1">
      <c r="B67" s="42"/>
      <c r="C67" s="49" t="s">
        <v>206</v>
      </c>
      <c r="D67" s="55" t="s">
        <v>207</v>
      </c>
      <c r="E67" s="89"/>
      <c r="F67" s="52">
        <v>6003</v>
      </c>
      <c r="G67" s="222">
        <v>6264</v>
      </c>
      <c r="H67" s="76">
        <f t="shared" si="0"/>
        <v>-4.166666666666663E-2</v>
      </c>
      <c r="I67" s="54" t="s">
        <v>195</v>
      </c>
      <c r="J67" s="41"/>
      <c r="L67" s="48"/>
      <c r="R67" s="48"/>
    </row>
    <row r="68" spans="2:18" s="47" customFormat="1" ht="21.75" customHeight="1">
      <c r="B68" s="42"/>
      <c r="C68" s="49" t="s">
        <v>208</v>
      </c>
      <c r="D68" s="55" t="s">
        <v>209</v>
      </c>
      <c r="E68" s="89"/>
      <c r="F68" s="52">
        <v>135863</v>
      </c>
      <c r="G68" s="222">
        <v>155503</v>
      </c>
      <c r="H68" s="76">
        <f t="shared" si="0"/>
        <v>-0.12629981415149549</v>
      </c>
      <c r="I68" s="54" t="s">
        <v>867</v>
      </c>
      <c r="J68" s="41"/>
      <c r="L68" s="48"/>
      <c r="R68" s="48"/>
    </row>
    <row r="69" spans="2:18" s="47" customFormat="1" ht="21.75" customHeight="1">
      <c r="B69" s="42"/>
      <c r="C69" s="49" t="s">
        <v>210</v>
      </c>
      <c r="D69" s="55" t="s">
        <v>211</v>
      </c>
      <c r="E69" s="89"/>
      <c r="F69" s="52">
        <v>210785</v>
      </c>
      <c r="G69" s="222">
        <v>206872</v>
      </c>
      <c r="H69" s="90">
        <f t="shared" si="0"/>
        <v>1.8915077922580181E-2</v>
      </c>
      <c r="I69" s="53"/>
      <c r="J69" s="41"/>
      <c r="L69" s="48"/>
      <c r="R69" s="48"/>
    </row>
    <row r="70" spans="2:18" s="47" customFormat="1" ht="21.75" customHeight="1">
      <c r="B70" s="42"/>
      <c r="C70" s="49"/>
      <c r="D70" s="55" t="s">
        <v>212</v>
      </c>
      <c r="E70" s="89"/>
      <c r="F70" s="52">
        <v>39092</v>
      </c>
      <c r="G70" s="222">
        <v>39471</v>
      </c>
      <c r="H70" s="90">
        <f t="shared" si="0"/>
        <v>-9.6019862683995871E-3</v>
      </c>
      <c r="I70" s="54" t="s">
        <v>39</v>
      </c>
      <c r="J70" s="41"/>
      <c r="L70" s="48"/>
      <c r="R70" s="48"/>
    </row>
    <row r="71" spans="2:18" s="47" customFormat="1" ht="21.75" customHeight="1">
      <c r="B71" s="42"/>
      <c r="C71" s="49"/>
      <c r="D71" s="55" t="s">
        <v>213</v>
      </c>
      <c r="E71" s="89"/>
      <c r="F71" s="52">
        <v>19496</v>
      </c>
      <c r="G71" s="222">
        <v>18841</v>
      </c>
      <c r="H71" s="90">
        <f t="shared" si="0"/>
        <v>3.4764609097181598E-2</v>
      </c>
      <c r="I71" s="54" t="s">
        <v>39</v>
      </c>
      <c r="J71" s="41"/>
      <c r="L71" s="48"/>
      <c r="R71" s="48"/>
    </row>
    <row r="72" spans="2:18" s="47" customFormat="1" ht="21.75" customHeight="1">
      <c r="B72" s="42"/>
      <c r="C72" s="49"/>
      <c r="D72" s="55" t="s">
        <v>214</v>
      </c>
      <c r="E72" s="89"/>
      <c r="F72" s="52">
        <v>152197</v>
      </c>
      <c r="G72" s="222">
        <v>148560</v>
      </c>
      <c r="H72" s="90">
        <f t="shared" si="0"/>
        <v>2.4481690899299968E-2</v>
      </c>
      <c r="I72" s="54" t="s">
        <v>40</v>
      </c>
      <c r="J72" s="41"/>
      <c r="L72" s="48"/>
      <c r="R72" s="48"/>
    </row>
    <row r="73" spans="2:18" s="47" customFormat="1" ht="21.75" customHeight="1">
      <c r="B73" s="42"/>
      <c r="C73" s="49" t="s">
        <v>215</v>
      </c>
      <c r="D73" s="55" t="s">
        <v>868</v>
      </c>
      <c r="E73" s="89"/>
      <c r="F73" s="52">
        <v>0</v>
      </c>
      <c r="G73" s="222">
        <v>207</v>
      </c>
      <c r="H73" s="90">
        <f t="shared" ref="H73:H138" si="1">+F73/G73-1</f>
        <v>-1</v>
      </c>
      <c r="I73" s="54" t="s">
        <v>38</v>
      </c>
      <c r="J73" s="41"/>
      <c r="L73" s="48"/>
      <c r="R73" s="48"/>
    </row>
    <row r="74" spans="2:18" s="47" customFormat="1" ht="21.75" customHeight="1">
      <c r="B74" s="42"/>
      <c r="C74" s="49" t="s">
        <v>216</v>
      </c>
      <c r="D74" s="55" t="s">
        <v>217</v>
      </c>
      <c r="E74" s="89"/>
      <c r="F74" s="52">
        <v>30723</v>
      </c>
      <c r="G74" s="222">
        <v>31081</v>
      </c>
      <c r="H74" s="90">
        <f t="shared" si="1"/>
        <v>-1.1518290917280627E-2</v>
      </c>
      <c r="I74" s="53" t="s">
        <v>218</v>
      </c>
      <c r="J74" s="41"/>
      <c r="L74" s="48"/>
      <c r="R74" s="48"/>
    </row>
    <row r="75" spans="2:18" s="47" customFormat="1" ht="21.75" customHeight="1">
      <c r="B75" s="42"/>
      <c r="C75" s="49" t="s">
        <v>219</v>
      </c>
      <c r="D75" s="55" t="s">
        <v>220</v>
      </c>
      <c r="E75" s="89"/>
      <c r="F75" s="52">
        <v>25238</v>
      </c>
      <c r="G75" s="222">
        <v>30784</v>
      </c>
      <c r="H75" s="90">
        <f t="shared" si="1"/>
        <v>-0.18015852390852394</v>
      </c>
      <c r="I75" s="53" t="s">
        <v>77</v>
      </c>
      <c r="J75" s="41"/>
      <c r="L75" s="48"/>
      <c r="R75" s="48"/>
    </row>
    <row r="76" spans="2:18" s="47" customFormat="1" ht="21.75" customHeight="1">
      <c r="B76" s="42"/>
      <c r="C76" s="49" t="s">
        <v>221</v>
      </c>
      <c r="D76" s="55" t="s">
        <v>222</v>
      </c>
      <c r="E76" s="89"/>
      <c r="F76" s="52">
        <v>115151</v>
      </c>
      <c r="G76" s="222">
        <v>111617</v>
      </c>
      <c r="H76" s="76">
        <f t="shared" si="1"/>
        <v>3.166184362597102E-2</v>
      </c>
      <c r="I76" s="54" t="s">
        <v>38</v>
      </c>
      <c r="J76" s="41"/>
      <c r="L76" s="48"/>
      <c r="R76" s="48"/>
    </row>
    <row r="77" spans="2:18" s="47" customFormat="1" ht="21.75" customHeight="1">
      <c r="B77" s="42"/>
      <c r="C77" s="49" t="s">
        <v>223</v>
      </c>
      <c r="D77" s="55" t="s">
        <v>224</v>
      </c>
      <c r="E77" s="89"/>
      <c r="F77" s="52">
        <v>267503</v>
      </c>
      <c r="G77" s="222">
        <v>251345</v>
      </c>
      <c r="H77" s="76">
        <f t="shared" si="1"/>
        <v>6.4286140563766914E-2</v>
      </c>
      <c r="I77" s="53"/>
      <c r="J77" s="41"/>
      <c r="L77" s="48"/>
      <c r="R77" s="48"/>
    </row>
    <row r="78" spans="2:18" s="47" customFormat="1" ht="21.75" customHeight="1">
      <c r="B78" s="42"/>
      <c r="C78" s="49"/>
      <c r="D78" s="55" t="s">
        <v>225</v>
      </c>
      <c r="E78" s="89"/>
      <c r="F78" s="52">
        <v>264186</v>
      </c>
      <c r="G78" s="222">
        <v>248518</v>
      </c>
      <c r="H78" s="76">
        <f t="shared" si="1"/>
        <v>6.3045735117778223E-2</v>
      </c>
      <c r="I78" s="54" t="s">
        <v>226</v>
      </c>
      <c r="J78" s="41"/>
      <c r="L78" s="48"/>
      <c r="R78" s="48"/>
    </row>
    <row r="79" spans="2:18" s="47" customFormat="1" ht="21.75" customHeight="1">
      <c r="B79" s="42"/>
      <c r="C79" s="49"/>
      <c r="D79" s="55" t="s">
        <v>227</v>
      </c>
      <c r="E79" s="89"/>
      <c r="F79" s="52">
        <v>3317</v>
      </c>
      <c r="G79" s="222">
        <v>2827</v>
      </c>
      <c r="H79" s="76">
        <f t="shared" si="1"/>
        <v>0.17332861690838341</v>
      </c>
      <c r="I79" s="54" t="s">
        <v>228</v>
      </c>
      <c r="J79" s="41"/>
      <c r="L79" s="48"/>
      <c r="R79" s="48"/>
    </row>
    <row r="80" spans="2:18" s="47" customFormat="1" ht="21.75" customHeight="1">
      <c r="B80" s="42"/>
      <c r="C80" s="49" t="s">
        <v>229</v>
      </c>
      <c r="D80" s="55" t="s">
        <v>230</v>
      </c>
      <c r="E80" s="89"/>
      <c r="F80" s="52">
        <v>27700</v>
      </c>
      <c r="G80" s="222">
        <v>33053</v>
      </c>
      <c r="H80" s="76">
        <f t="shared" si="1"/>
        <v>-0.16195201645841528</v>
      </c>
      <c r="I80" s="54" t="s">
        <v>195</v>
      </c>
      <c r="J80" s="41"/>
      <c r="L80" s="48"/>
      <c r="R80" s="48"/>
    </row>
    <row r="81" spans="2:18" s="47" customFormat="1" ht="21.75" customHeight="1">
      <c r="B81" s="42"/>
      <c r="C81" s="49" t="s">
        <v>231</v>
      </c>
      <c r="D81" s="55" t="s">
        <v>870</v>
      </c>
      <c r="E81" s="89"/>
      <c r="F81" s="52">
        <v>89000</v>
      </c>
      <c r="G81" s="222">
        <v>84000</v>
      </c>
      <c r="H81" s="76">
        <f t="shared" si="1"/>
        <v>5.9523809523809534E-2</v>
      </c>
      <c r="I81" s="77" t="s">
        <v>232</v>
      </c>
      <c r="J81" s="41"/>
      <c r="L81" s="48"/>
      <c r="R81" s="48"/>
    </row>
    <row r="82" spans="2:18" s="47" customFormat="1" ht="21.75" customHeight="1">
      <c r="B82" s="42" t="s">
        <v>233</v>
      </c>
      <c r="C82" s="49" t="s">
        <v>234</v>
      </c>
      <c r="D82" s="55" t="s">
        <v>235</v>
      </c>
      <c r="E82" s="51"/>
      <c r="F82" s="52">
        <v>330000</v>
      </c>
      <c r="G82" s="222">
        <v>255500</v>
      </c>
      <c r="H82" s="76">
        <f t="shared" si="1"/>
        <v>0.29158512720156549</v>
      </c>
      <c r="I82" s="54" t="s">
        <v>232</v>
      </c>
      <c r="J82" s="41"/>
      <c r="L82" s="48"/>
      <c r="R82" s="48"/>
    </row>
    <row r="83" spans="2:18" s="47" customFormat="1" ht="21.75" customHeight="1">
      <c r="B83" s="42"/>
      <c r="C83" s="49" t="s">
        <v>236</v>
      </c>
      <c r="D83" s="55" t="s">
        <v>237</v>
      </c>
      <c r="E83" s="56"/>
      <c r="F83" s="57">
        <v>120000</v>
      </c>
      <c r="G83" s="222">
        <v>100000</v>
      </c>
      <c r="H83" s="76">
        <f t="shared" si="1"/>
        <v>0.19999999999999996</v>
      </c>
      <c r="I83" s="77" t="s">
        <v>238</v>
      </c>
      <c r="J83" s="41"/>
      <c r="L83" s="48"/>
      <c r="R83" s="48"/>
    </row>
    <row r="84" spans="2:18" s="47" customFormat="1" ht="21.75" customHeight="1">
      <c r="B84" s="42"/>
      <c r="C84" s="49" t="s">
        <v>239</v>
      </c>
      <c r="D84" s="55" t="s">
        <v>240</v>
      </c>
      <c r="E84" s="56"/>
      <c r="F84" s="52">
        <v>28680</v>
      </c>
      <c r="G84" s="222">
        <v>29525</v>
      </c>
      <c r="H84" s="90">
        <f t="shared" si="1"/>
        <v>-2.8619813717188802E-2</v>
      </c>
      <c r="I84" s="53" t="s">
        <v>241</v>
      </c>
      <c r="J84" s="41"/>
      <c r="L84" s="48"/>
      <c r="R84" s="48"/>
    </row>
    <row r="85" spans="2:18" s="47" customFormat="1" ht="21.75" customHeight="1">
      <c r="B85" s="42"/>
      <c r="C85" s="49" t="s">
        <v>242</v>
      </c>
      <c r="D85" s="55" t="s">
        <v>243</v>
      </c>
      <c r="E85" s="56"/>
      <c r="F85" s="52">
        <v>400000</v>
      </c>
      <c r="G85" s="222">
        <v>430000</v>
      </c>
      <c r="H85" s="90">
        <f t="shared" si="1"/>
        <v>-6.9767441860465129E-2</v>
      </c>
      <c r="I85" s="54" t="s">
        <v>244</v>
      </c>
      <c r="J85" s="41"/>
      <c r="L85" s="48"/>
      <c r="R85" s="48"/>
    </row>
    <row r="86" spans="2:18" s="47" customFormat="1" ht="21.75" customHeight="1">
      <c r="B86" s="42"/>
      <c r="C86" s="49" t="s">
        <v>245</v>
      </c>
      <c r="D86" s="55" t="s">
        <v>246</v>
      </c>
      <c r="E86" s="56"/>
      <c r="F86" s="52">
        <v>42000</v>
      </c>
      <c r="G86" s="222">
        <v>42000</v>
      </c>
      <c r="H86" s="90">
        <f t="shared" si="1"/>
        <v>0</v>
      </c>
      <c r="I86" s="53" t="s">
        <v>241</v>
      </c>
      <c r="J86" s="41"/>
      <c r="L86" s="48"/>
      <c r="R86" s="48"/>
    </row>
    <row r="87" spans="2:18" s="47" customFormat="1" ht="21.75" customHeight="1">
      <c r="B87" s="42"/>
      <c r="C87" s="49" t="s">
        <v>247</v>
      </c>
      <c r="D87" s="275" t="s">
        <v>248</v>
      </c>
      <c r="E87" s="56"/>
      <c r="F87" s="52">
        <v>89770</v>
      </c>
      <c r="G87" s="222">
        <v>103500</v>
      </c>
      <c r="H87" s="90">
        <f t="shared" si="1"/>
        <v>-0.13265700483091791</v>
      </c>
      <c r="I87" s="77" t="s">
        <v>232</v>
      </c>
      <c r="J87" s="41"/>
      <c r="L87" s="48"/>
      <c r="R87" s="48"/>
    </row>
    <row r="88" spans="2:18" s="47" customFormat="1" ht="21.75" customHeight="1">
      <c r="B88" s="42"/>
      <c r="C88" s="49" t="s">
        <v>249</v>
      </c>
      <c r="D88" s="55" t="s">
        <v>250</v>
      </c>
      <c r="E88" s="56"/>
      <c r="F88" s="52">
        <v>88500</v>
      </c>
      <c r="G88" s="222">
        <v>98000</v>
      </c>
      <c r="H88" s="90">
        <f t="shared" si="1"/>
        <v>-9.6938775510204134E-2</v>
      </c>
      <c r="I88" s="54" t="s">
        <v>251</v>
      </c>
      <c r="J88" s="41"/>
      <c r="L88" s="48"/>
      <c r="R88" s="48"/>
    </row>
    <row r="89" spans="2:18" s="47" customFormat="1" ht="21.75" customHeight="1">
      <c r="B89" s="42"/>
      <c r="C89" s="49" t="s">
        <v>252</v>
      </c>
      <c r="D89" s="55" t="s">
        <v>253</v>
      </c>
      <c r="E89" s="56"/>
      <c r="F89" s="52">
        <v>15000</v>
      </c>
      <c r="G89" s="222">
        <v>25000</v>
      </c>
      <c r="H89" s="222" t="s">
        <v>254</v>
      </c>
      <c r="I89" s="54" t="s">
        <v>232</v>
      </c>
      <c r="J89" s="41"/>
      <c r="L89" s="48"/>
      <c r="R89" s="48"/>
    </row>
    <row r="90" spans="2:18" s="47" customFormat="1" ht="21.75" customHeight="1">
      <c r="B90" s="42"/>
      <c r="C90" s="49" t="s">
        <v>255</v>
      </c>
      <c r="D90" s="55" t="s">
        <v>256</v>
      </c>
      <c r="E90" s="56"/>
      <c r="F90" s="52">
        <v>10379</v>
      </c>
      <c r="G90" s="222">
        <v>10574</v>
      </c>
      <c r="H90" s="90">
        <f t="shared" si="1"/>
        <v>-1.8441460185360303E-2</v>
      </c>
      <c r="I90" s="54" t="s">
        <v>195</v>
      </c>
      <c r="J90" s="41"/>
      <c r="L90" s="48"/>
      <c r="R90" s="48"/>
    </row>
    <row r="91" spans="2:18" s="47" customFormat="1" ht="21.75" customHeight="1">
      <c r="B91" s="42"/>
      <c r="C91" s="49" t="s">
        <v>257</v>
      </c>
      <c r="D91" s="55" t="s">
        <v>258</v>
      </c>
      <c r="E91" s="56"/>
      <c r="F91" s="52">
        <v>5400</v>
      </c>
      <c r="G91" s="222">
        <v>5775</v>
      </c>
      <c r="H91" s="90">
        <f t="shared" si="1"/>
        <v>-6.4935064935064957E-2</v>
      </c>
      <c r="I91" s="54" t="s">
        <v>259</v>
      </c>
      <c r="J91" s="41"/>
      <c r="L91" s="48"/>
      <c r="R91" s="48"/>
    </row>
    <row r="92" spans="2:18" s="47" customFormat="1" ht="21.75" customHeight="1">
      <c r="B92" s="42"/>
      <c r="C92" s="49" t="s">
        <v>260</v>
      </c>
      <c r="D92" s="55" t="s">
        <v>261</v>
      </c>
      <c r="E92" s="56"/>
      <c r="F92" s="52">
        <v>7804</v>
      </c>
      <c r="G92" s="222">
        <v>7948</v>
      </c>
      <c r="H92" s="90">
        <f>+F92/G92-1</f>
        <v>-1.8117765475591296E-2</v>
      </c>
      <c r="I92" s="54" t="s">
        <v>262</v>
      </c>
      <c r="J92" s="41"/>
      <c r="L92" s="48"/>
      <c r="R92" s="48"/>
    </row>
    <row r="93" spans="2:18" s="47" customFormat="1" ht="21.75" customHeight="1">
      <c r="B93" s="42"/>
      <c r="C93" s="49" t="s">
        <v>263</v>
      </c>
      <c r="D93" s="55" t="s">
        <v>264</v>
      </c>
      <c r="E93" s="56"/>
      <c r="F93" s="52">
        <v>222215</v>
      </c>
      <c r="G93" s="222">
        <v>69014</v>
      </c>
      <c r="H93" s="90">
        <f>F93/G93-1</f>
        <v>2.2198539426782973</v>
      </c>
      <c r="I93" s="54" t="s">
        <v>412</v>
      </c>
      <c r="J93" s="41"/>
      <c r="L93" s="48"/>
      <c r="R93" s="48"/>
    </row>
    <row r="94" spans="2:18" s="47" customFormat="1" ht="21.75" customHeight="1">
      <c r="B94" s="42"/>
      <c r="C94" s="49" t="s">
        <v>265</v>
      </c>
      <c r="D94" s="55" t="s">
        <v>944</v>
      </c>
      <c r="E94" s="56" t="s">
        <v>843</v>
      </c>
      <c r="F94" s="52">
        <v>118500</v>
      </c>
      <c r="G94" s="222" t="s">
        <v>844</v>
      </c>
      <c r="H94" s="91" t="s">
        <v>844</v>
      </c>
      <c r="I94" s="54" t="s">
        <v>957</v>
      </c>
      <c r="J94" s="41"/>
      <c r="L94" s="48"/>
      <c r="R94" s="48"/>
    </row>
    <row r="95" spans="2:18" s="47" customFormat="1" ht="21.75" customHeight="1">
      <c r="B95" s="92"/>
      <c r="C95" s="49" t="s">
        <v>871</v>
      </c>
      <c r="D95" s="55" t="s">
        <v>266</v>
      </c>
      <c r="E95" s="56"/>
      <c r="F95" s="52">
        <v>32450</v>
      </c>
      <c r="G95" s="222">
        <v>28730</v>
      </c>
      <c r="H95" s="76">
        <f t="shared" si="1"/>
        <v>0.12948137835015672</v>
      </c>
      <c r="I95" s="54" t="s">
        <v>41</v>
      </c>
      <c r="J95" s="41"/>
      <c r="L95" s="48"/>
      <c r="R95" s="48"/>
    </row>
    <row r="96" spans="2:18" s="47" customFormat="1" ht="21.75" customHeight="1">
      <c r="B96" s="403" t="s">
        <v>267</v>
      </c>
      <c r="C96" s="404"/>
      <c r="D96" s="405"/>
      <c r="E96" s="93"/>
      <c r="F96" s="94">
        <v>10261670</v>
      </c>
      <c r="G96" s="95">
        <v>10061918</v>
      </c>
      <c r="H96" s="96">
        <f t="shared" si="1"/>
        <v>1.9852278660986933E-2</v>
      </c>
      <c r="I96" s="97"/>
      <c r="J96" s="41"/>
      <c r="L96" s="48"/>
      <c r="R96" s="48"/>
    </row>
    <row r="97" spans="2:18" s="47" customFormat="1" ht="21.75" customHeight="1">
      <c r="B97" s="42" t="s">
        <v>268</v>
      </c>
      <c r="C97" s="49" t="s">
        <v>42</v>
      </c>
      <c r="D97" s="55" t="s">
        <v>269</v>
      </c>
      <c r="E97" s="51"/>
      <c r="F97" s="52">
        <v>635237</v>
      </c>
      <c r="G97" s="222">
        <v>433910</v>
      </c>
      <c r="H97" s="76">
        <f t="shared" si="1"/>
        <v>0.46398331451222607</v>
      </c>
      <c r="I97" s="53" t="s">
        <v>94</v>
      </c>
      <c r="J97" s="41"/>
      <c r="L97" s="48"/>
      <c r="R97" s="48"/>
    </row>
    <row r="98" spans="2:18" s="47" customFormat="1" ht="21.75" customHeight="1">
      <c r="B98" s="42"/>
      <c r="C98" s="49" t="s">
        <v>18</v>
      </c>
      <c r="D98" s="55" t="s">
        <v>270</v>
      </c>
      <c r="E98" s="51"/>
      <c r="F98" s="52">
        <v>12794</v>
      </c>
      <c r="G98" s="222">
        <v>11588</v>
      </c>
      <c r="H98" s="76">
        <f t="shared" si="1"/>
        <v>0.1040731791508458</v>
      </c>
      <c r="I98" s="53" t="s">
        <v>77</v>
      </c>
      <c r="J98" s="41"/>
      <c r="L98" s="48"/>
      <c r="R98" s="48"/>
    </row>
    <row r="99" spans="2:18" s="47" customFormat="1" ht="21.75" customHeight="1">
      <c r="B99" s="42"/>
      <c r="C99" s="49" t="s">
        <v>19</v>
      </c>
      <c r="D99" s="55" t="s">
        <v>271</v>
      </c>
      <c r="E99" s="51"/>
      <c r="F99" s="52">
        <v>259300</v>
      </c>
      <c r="G99" s="222">
        <v>229700</v>
      </c>
      <c r="H99" s="76">
        <f t="shared" si="1"/>
        <v>0.12886373530692197</v>
      </c>
      <c r="I99" s="53" t="s">
        <v>111</v>
      </c>
      <c r="J99" s="41"/>
      <c r="L99" s="48"/>
      <c r="R99" s="48"/>
    </row>
    <row r="100" spans="2:18" s="47" customFormat="1" ht="21.75" customHeight="1">
      <c r="B100" s="42"/>
      <c r="C100" s="84" t="s">
        <v>20</v>
      </c>
      <c r="D100" s="101" t="s">
        <v>272</v>
      </c>
      <c r="E100" s="85"/>
      <c r="F100" s="86">
        <v>145951</v>
      </c>
      <c r="G100" s="99">
        <v>154748</v>
      </c>
      <c r="H100" s="87">
        <f t="shared" si="1"/>
        <v>-5.6847261353943135E-2</v>
      </c>
      <c r="I100" s="88" t="s">
        <v>83</v>
      </c>
      <c r="J100" s="41"/>
      <c r="L100" s="48"/>
      <c r="R100" s="48"/>
    </row>
    <row r="101" spans="2:18" s="47" customFormat="1" ht="21.75" customHeight="1">
      <c r="B101" s="42"/>
      <c r="C101" s="49" t="s">
        <v>43</v>
      </c>
      <c r="D101" s="55" t="s">
        <v>273</v>
      </c>
      <c r="E101" s="51"/>
      <c r="F101" s="52">
        <v>137352</v>
      </c>
      <c r="G101" s="222">
        <v>133881</v>
      </c>
      <c r="H101" s="76">
        <f t="shared" si="1"/>
        <v>2.5926008918367716E-2</v>
      </c>
      <c r="I101" s="53" t="s">
        <v>83</v>
      </c>
      <c r="J101" s="41"/>
      <c r="L101" s="48"/>
      <c r="R101" s="48"/>
    </row>
    <row r="102" spans="2:18" s="47" customFormat="1" ht="21.75" customHeight="1">
      <c r="B102" s="42"/>
      <c r="C102" s="269" t="s">
        <v>21</v>
      </c>
      <c r="D102" s="274" t="s">
        <v>274</v>
      </c>
      <c r="E102" s="116"/>
      <c r="F102" s="117">
        <v>90666</v>
      </c>
      <c r="G102" s="118">
        <v>83072</v>
      </c>
      <c r="H102" s="271">
        <f t="shared" si="1"/>
        <v>9.1414676425269681E-2</v>
      </c>
      <c r="I102" s="272" t="s">
        <v>195</v>
      </c>
      <c r="J102" s="41"/>
      <c r="L102" s="48"/>
      <c r="R102" s="48"/>
    </row>
    <row r="103" spans="2:18" s="47" customFormat="1" ht="21.75" customHeight="1">
      <c r="B103" s="42"/>
      <c r="C103" s="49" t="s">
        <v>22</v>
      </c>
      <c r="D103" s="55" t="s">
        <v>275</v>
      </c>
      <c r="E103" s="51"/>
      <c r="F103" s="52">
        <v>28717</v>
      </c>
      <c r="G103" s="222">
        <v>25483</v>
      </c>
      <c r="H103" s="76">
        <f t="shared" si="1"/>
        <v>0.12690813483498808</v>
      </c>
      <c r="I103" s="77" t="s">
        <v>195</v>
      </c>
      <c r="J103" s="41"/>
      <c r="L103" s="48"/>
      <c r="R103" s="48"/>
    </row>
    <row r="104" spans="2:18" s="47" customFormat="1" ht="21.75" customHeight="1" thickBot="1">
      <c r="B104" s="79"/>
      <c r="C104" s="129" t="s">
        <v>23</v>
      </c>
      <c r="D104" s="277" t="s">
        <v>276</v>
      </c>
      <c r="E104" s="130"/>
      <c r="F104" s="131">
        <v>5383</v>
      </c>
      <c r="G104" s="132">
        <v>4899</v>
      </c>
      <c r="H104" s="149">
        <f t="shared" si="1"/>
        <v>9.8795672586242E-2</v>
      </c>
      <c r="I104" s="280" t="s">
        <v>195</v>
      </c>
      <c r="J104" s="41"/>
      <c r="L104" s="48"/>
      <c r="R104" s="48"/>
    </row>
    <row r="105" spans="2:18" s="47" customFormat="1" ht="21.75" customHeight="1">
      <c r="B105" s="42"/>
      <c r="C105" s="84" t="s">
        <v>24</v>
      </c>
      <c r="D105" s="101" t="s">
        <v>277</v>
      </c>
      <c r="E105" s="85"/>
      <c r="F105" s="86">
        <v>22651</v>
      </c>
      <c r="G105" s="99">
        <v>27400</v>
      </c>
      <c r="H105" s="87">
        <f t="shared" si="1"/>
        <v>-0.17332116788321172</v>
      </c>
      <c r="I105" s="109" t="s">
        <v>38</v>
      </c>
      <c r="J105" s="41"/>
      <c r="L105" s="48"/>
      <c r="R105" s="48"/>
    </row>
    <row r="106" spans="2:18" s="47" customFormat="1" ht="21.75" customHeight="1">
      <c r="B106" s="42"/>
      <c r="C106" s="49" t="s">
        <v>25</v>
      </c>
      <c r="D106" s="55" t="s">
        <v>278</v>
      </c>
      <c r="E106" s="51"/>
      <c r="F106" s="52">
        <v>41519</v>
      </c>
      <c r="G106" s="222">
        <v>39566</v>
      </c>
      <c r="H106" s="76">
        <f t="shared" si="1"/>
        <v>4.9360562098771599E-2</v>
      </c>
      <c r="I106" s="54" t="s">
        <v>38</v>
      </c>
      <c r="J106" s="41"/>
      <c r="L106" s="48"/>
      <c r="R106" s="48"/>
    </row>
    <row r="107" spans="2:18" s="47" customFormat="1" ht="21.75" customHeight="1">
      <c r="B107" s="42"/>
      <c r="C107" s="49" t="s">
        <v>26</v>
      </c>
      <c r="D107" s="55" t="s">
        <v>279</v>
      </c>
      <c r="E107" s="51"/>
      <c r="F107" s="52">
        <v>4218</v>
      </c>
      <c r="G107" s="222">
        <v>2604</v>
      </c>
      <c r="H107" s="76">
        <f t="shared" si="1"/>
        <v>0.6198156682027649</v>
      </c>
      <c r="I107" s="54" t="s">
        <v>228</v>
      </c>
      <c r="J107" s="41"/>
      <c r="L107" s="48"/>
      <c r="R107" s="48"/>
    </row>
    <row r="108" spans="2:18" s="47" customFormat="1" ht="21.75" customHeight="1">
      <c r="B108" s="42"/>
      <c r="C108" s="49" t="s">
        <v>27</v>
      </c>
      <c r="D108" s="55" t="s">
        <v>280</v>
      </c>
      <c r="E108" s="51"/>
      <c r="F108" s="52">
        <v>39608</v>
      </c>
      <c r="G108" s="222">
        <v>38451</v>
      </c>
      <c r="H108" s="76">
        <f t="shared" si="1"/>
        <v>3.0090244727055238E-2</v>
      </c>
      <c r="I108" s="54" t="s">
        <v>38</v>
      </c>
      <c r="J108" s="41"/>
      <c r="L108" s="48"/>
      <c r="R108" s="48"/>
    </row>
    <row r="109" spans="2:18" s="47" customFormat="1" ht="21.75" customHeight="1">
      <c r="B109" s="42"/>
      <c r="C109" s="49" t="s">
        <v>28</v>
      </c>
      <c r="D109" s="55" t="s">
        <v>281</v>
      </c>
      <c r="E109" s="51"/>
      <c r="F109" s="52">
        <v>869</v>
      </c>
      <c r="G109" s="222">
        <v>974</v>
      </c>
      <c r="H109" s="76">
        <f t="shared" si="1"/>
        <v>-0.1078028747433265</v>
      </c>
      <c r="I109" s="54" t="s">
        <v>195</v>
      </c>
      <c r="J109" s="41"/>
      <c r="L109" s="48"/>
      <c r="R109" s="48"/>
    </row>
    <row r="110" spans="2:18" s="47" customFormat="1" ht="21.75" customHeight="1">
      <c r="B110" s="42"/>
      <c r="C110" s="49" t="s">
        <v>29</v>
      </c>
      <c r="D110" s="55" t="s">
        <v>282</v>
      </c>
      <c r="E110" s="51"/>
      <c r="F110" s="52">
        <v>24000</v>
      </c>
      <c r="G110" s="222">
        <v>8000</v>
      </c>
      <c r="H110" s="76">
        <f t="shared" si="1"/>
        <v>2</v>
      </c>
      <c r="I110" s="54" t="s">
        <v>41</v>
      </c>
      <c r="J110" s="41"/>
      <c r="L110" s="48"/>
      <c r="R110" s="48"/>
    </row>
    <row r="111" spans="2:18" s="47" customFormat="1" ht="21.75" customHeight="1">
      <c r="B111" s="42"/>
      <c r="C111" s="49" t="s">
        <v>92</v>
      </c>
      <c r="D111" s="55" t="s">
        <v>861</v>
      </c>
      <c r="E111" s="51"/>
      <c r="F111" s="52">
        <v>13219</v>
      </c>
      <c r="G111" s="222">
        <v>12530</v>
      </c>
      <c r="H111" s="76">
        <f t="shared" si="1"/>
        <v>5.498802873104558E-2</v>
      </c>
      <c r="I111" s="53"/>
      <c r="J111" s="41"/>
      <c r="L111" s="48"/>
      <c r="R111" s="48"/>
    </row>
    <row r="112" spans="2:18" s="47" customFormat="1" ht="21.75" customHeight="1">
      <c r="B112" s="42"/>
      <c r="C112" s="49"/>
      <c r="D112" s="55" t="s">
        <v>283</v>
      </c>
      <c r="E112" s="51"/>
      <c r="F112" s="52">
        <v>229</v>
      </c>
      <c r="G112" s="222">
        <v>1976</v>
      </c>
      <c r="H112" s="76">
        <f t="shared" si="1"/>
        <v>-0.88410931174089069</v>
      </c>
      <c r="I112" s="54" t="s">
        <v>39</v>
      </c>
      <c r="J112" s="41"/>
      <c r="L112" s="48"/>
      <c r="R112" s="48"/>
    </row>
    <row r="113" spans="2:18" s="47" customFormat="1" ht="21.75" customHeight="1">
      <c r="B113" s="42"/>
      <c r="C113" s="49"/>
      <c r="D113" s="55" t="s">
        <v>227</v>
      </c>
      <c r="E113" s="51"/>
      <c r="F113" s="52">
        <v>12990</v>
      </c>
      <c r="G113" s="222">
        <v>10554</v>
      </c>
      <c r="H113" s="76">
        <f t="shared" si="1"/>
        <v>0.2308129619101762</v>
      </c>
      <c r="I113" s="54" t="s">
        <v>40</v>
      </c>
      <c r="J113" s="41"/>
      <c r="L113" s="48"/>
      <c r="R113" s="48"/>
    </row>
    <row r="114" spans="2:18" s="47" customFormat="1" ht="21.75" customHeight="1">
      <c r="B114" s="42"/>
      <c r="C114" s="49" t="s">
        <v>284</v>
      </c>
      <c r="D114" s="55" t="s">
        <v>285</v>
      </c>
      <c r="E114" s="56"/>
      <c r="F114" s="52">
        <v>61000</v>
      </c>
      <c r="G114" s="222">
        <v>60000</v>
      </c>
      <c r="H114" s="76">
        <f t="shared" si="1"/>
        <v>1.6666666666666607E-2</v>
      </c>
      <c r="I114" s="53" t="s">
        <v>241</v>
      </c>
      <c r="J114" s="41"/>
      <c r="L114" s="48"/>
      <c r="R114" s="48"/>
    </row>
    <row r="115" spans="2:18" s="47" customFormat="1" ht="21.75" customHeight="1">
      <c r="B115" s="42"/>
      <c r="C115" s="49" t="s">
        <v>98</v>
      </c>
      <c r="D115" s="55" t="s">
        <v>286</v>
      </c>
      <c r="E115" s="56"/>
      <c r="F115" s="52">
        <v>30400</v>
      </c>
      <c r="G115" s="222">
        <v>20400</v>
      </c>
      <c r="H115" s="76">
        <f>+F115/G115-1</f>
        <v>0.49019607843137258</v>
      </c>
      <c r="I115" s="53" t="s">
        <v>241</v>
      </c>
      <c r="J115" s="41"/>
      <c r="L115" s="48"/>
      <c r="R115" s="48"/>
    </row>
    <row r="116" spans="2:18" s="47" customFormat="1" ht="21.75" customHeight="1">
      <c r="B116" s="403" t="s">
        <v>287</v>
      </c>
      <c r="C116" s="404"/>
      <c r="D116" s="405"/>
      <c r="E116" s="93"/>
      <c r="F116" s="94">
        <v>1552884</v>
      </c>
      <c r="G116" s="95">
        <v>1287206</v>
      </c>
      <c r="H116" s="96">
        <f t="shared" si="1"/>
        <v>0.20639897576611665</v>
      </c>
      <c r="I116" s="97"/>
      <c r="J116" s="41"/>
      <c r="L116" s="48"/>
      <c r="R116" s="48"/>
    </row>
    <row r="117" spans="2:18" s="47" customFormat="1" ht="21.75" customHeight="1">
      <c r="B117" s="42" t="s">
        <v>288</v>
      </c>
      <c r="C117" s="49" t="s">
        <v>42</v>
      </c>
      <c r="D117" s="55" t="s">
        <v>289</v>
      </c>
      <c r="E117" s="51"/>
      <c r="F117" s="52">
        <v>12274</v>
      </c>
      <c r="G117" s="222">
        <v>10380</v>
      </c>
      <c r="H117" s="76">
        <f t="shared" si="1"/>
        <v>0.18246628131021203</v>
      </c>
      <c r="I117" s="53"/>
      <c r="J117" s="41"/>
      <c r="L117" s="48"/>
      <c r="R117" s="48"/>
    </row>
    <row r="118" spans="2:18" s="47" customFormat="1" ht="21.75" customHeight="1">
      <c r="B118" s="102"/>
      <c r="C118" s="49"/>
      <c r="D118" s="55" t="s">
        <v>290</v>
      </c>
      <c r="E118" s="51"/>
      <c r="F118" s="52">
        <v>2169</v>
      </c>
      <c r="G118" s="222">
        <v>1698</v>
      </c>
      <c r="H118" s="76">
        <f t="shared" si="1"/>
        <v>0.27738515901060068</v>
      </c>
      <c r="I118" s="54" t="s">
        <v>39</v>
      </c>
      <c r="J118" s="41"/>
      <c r="L118" s="48"/>
      <c r="R118" s="48"/>
    </row>
    <row r="119" spans="2:18" s="47" customFormat="1" ht="21.75" customHeight="1">
      <c r="B119" s="102"/>
      <c r="C119" s="49"/>
      <c r="D119" s="55" t="s">
        <v>227</v>
      </c>
      <c r="E119" s="51"/>
      <c r="F119" s="57">
        <v>10105</v>
      </c>
      <c r="G119" s="222">
        <v>8682</v>
      </c>
      <c r="H119" s="76">
        <f t="shared" si="1"/>
        <v>0.16390232665284499</v>
      </c>
      <c r="I119" s="54" t="s">
        <v>40</v>
      </c>
      <c r="J119" s="41"/>
      <c r="L119" s="48"/>
      <c r="R119" s="48"/>
    </row>
    <row r="120" spans="2:18" s="47" customFormat="1" ht="21.75" customHeight="1">
      <c r="B120" s="102"/>
      <c r="C120" s="49" t="s">
        <v>291</v>
      </c>
      <c r="D120" s="55" t="s">
        <v>292</v>
      </c>
      <c r="E120" s="51"/>
      <c r="F120" s="52">
        <v>317172</v>
      </c>
      <c r="G120" s="222">
        <v>324806</v>
      </c>
      <c r="H120" s="76">
        <f t="shared" si="1"/>
        <v>-2.3503260407751081E-2</v>
      </c>
      <c r="I120" s="53"/>
      <c r="J120" s="41"/>
      <c r="L120" s="48"/>
      <c r="R120" s="48"/>
    </row>
    <row r="121" spans="2:18" s="47" customFormat="1" ht="21.75" customHeight="1">
      <c r="B121" s="102"/>
      <c r="C121" s="49"/>
      <c r="D121" s="55" t="s">
        <v>293</v>
      </c>
      <c r="E121" s="51"/>
      <c r="F121" s="52">
        <v>89964</v>
      </c>
      <c r="G121" s="222">
        <v>90522</v>
      </c>
      <c r="H121" s="76">
        <f t="shared" si="1"/>
        <v>-6.1642473652813168E-3</v>
      </c>
      <c r="I121" s="54" t="s">
        <v>38</v>
      </c>
      <c r="J121" s="41"/>
      <c r="L121" s="48"/>
      <c r="R121" s="48"/>
    </row>
    <row r="122" spans="2:18" s="47" customFormat="1" ht="21.75" customHeight="1">
      <c r="B122" s="42"/>
      <c r="C122" s="103"/>
      <c r="D122" s="55" t="s">
        <v>294</v>
      </c>
      <c r="E122" s="51"/>
      <c r="F122" s="52">
        <v>111582</v>
      </c>
      <c r="G122" s="222">
        <v>111833</v>
      </c>
      <c r="H122" s="76">
        <f t="shared" si="1"/>
        <v>-2.2444180161490523E-3</v>
      </c>
      <c r="I122" s="54" t="s">
        <v>38</v>
      </c>
      <c r="J122" s="41"/>
      <c r="L122" s="48"/>
      <c r="R122" s="48"/>
    </row>
    <row r="123" spans="2:18" s="47" customFormat="1" ht="21.75" customHeight="1">
      <c r="B123" s="42"/>
      <c r="C123" s="49"/>
      <c r="D123" s="55" t="s">
        <v>295</v>
      </c>
      <c r="E123" s="51"/>
      <c r="F123" s="52">
        <v>9038</v>
      </c>
      <c r="G123" s="222">
        <v>10179</v>
      </c>
      <c r="H123" s="76">
        <f t="shared" si="1"/>
        <v>-0.11209352588662935</v>
      </c>
      <c r="I123" s="54" t="s">
        <v>38</v>
      </c>
      <c r="J123" s="41"/>
      <c r="L123" s="48"/>
      <c r="R123" s="48"/>
    </row>
    <row r="124" spans="2:18" s="47" customFormat="1" ht="21.75" customHeight="1">
      <c r="B124" s="42"/>
      <c r="C124" s="103"/>
      <c r="D124" s="55" t="s">
        <v>296</v>
      </c>
      <c r="E124" s="51"/>
      <c r="F124" s="52">
        <v>85898</v>
      </c>
      <c r="G124" s="222">
        <v>89892</v>
      </c>
      <c r="H124" s="76">
        <f t="shared" si="1"/>
        <v>-4.4431095091888029E-2</v>
      </c>
      <c r="I124" s="54" t="s">
        <v>38</v>
      </c>
      <c r="J124" s="41"/>
      <c r="L124" s="48"/>
      <c r="R124" s="48"/>
    </row>
    <row r="125" spans="2:18" s="47" customFormat="1" ht="21.75" customHeight="1">
      <c r="B125" s="42"/>
      <c r="C125" s="103"/>
      <c r="D125" s="55" t="s">
        <v>297</v>
      </c>
      <c r="E125" s="51"/>
      <c r="F125" s="52">
        <v>20690</v>
      </c>
      <c r="G125" s="222">
        <v>22380</v>
      </c>
      <c r="H125" s="76">
        <f t="shared" si="1"/>
        <v>-7.5513851653261854E-2</v>
      </c>
      <c r="I125" s="54" t="s">
        <v>38</v>
      </c>
      <c r="J125" s="41"/>
      <c r="L125" s="48"/>
      <c r="R125" s="48"/>
    </row>
    <row r="126" spans="2:18" s="47" customFormat="1" ht="21.75" customHeight="1">
      <c r="B126" s="42"/>
      <c r="C126" s="49" t="s">
        <v>19</v>
      </c>
      <c r="D126" s="55" t="s">
        <v>298</v>
      </c>
      <c r="E126" s="51"/>
      <c r="F126" s="52">
        <v>11419</v>
      </c>
      <c r="G126" s="222">
        <v>12821</v>
      </c>
      <c r="H126" s="76">
        <f t="shared" si="1"/>
        <v>-0.1093518446299041</v>
      </c>
      <c r="I126" s="54" t="s">
        <v>195</v>
      </c>
      <c r="J126" s="41"/>
      <c r="L126" s="48"/>
      <c r="R126" s="48"/>
    </row>
    <row r="127" spans="2:18" s="47" customFormat="1" ht="21.75" customHeight="1">
      <c r="B127" s="42"/>
      <c r="C127" s="49" t="s">
        <v>20</v>
      </c>
      <c r="D127" s="55" t="s">
        <v>299</v>
      </c>
      <c r="E127" s="51"/>
      <c r="F127" s="52">
        <v>46259</v>
      </c>
      <c r="G127" s="222">
        <v>37612</v>
      </c>
      <c r="H127" s="76">
        <f t="shared" si="1"/>
        <v>0.22990003190471131</v>
      </c>
      <c r="I127" s="54" t="s">
        <v>36</v>
      </c>
      <c r="J127" s="41"/>
      <c r="L127" s="48"/>
      <c r="R127" s="48"/>
    </row>
    <row r="128" spans="2:18" s="47" customFormat="1" ht="21.75" customHeight="1">
      <c r="B128" s="42"/>
      <c r="C128" s="49" t="s">
        <v>43</v>
      </c>
      <c r="D128" s="55" t="s">
        <v>300</v>
      </c>
      <c r="E128" s="51"/>
      <c r="F128" s="52">
        <v>4563</v>
      </c>
      <c r="G128" s="222">
        <v>5684</v>
      </c>
      <c r="H128" s="76">
        <f t="shared" si="1"/>
        <v>-0.1972202674173118</v>
      </c>
      <c r="I128" s="54" t="s">
        <v>259</v>
      </c>
      <c r="J128" s="41"/>
      <c r="L128" s="48"/>
      <c r="R128" s="48"/>
    </row>
    <row r="129" spans="2:18" s="47" customFormat="1" ht="21.75" customHeight="1">
      <c r="B129" s="42"/>
      <c r="C129" s="49" t="s">
        <v>21</v>
      </c>
      <c r="D129" s="55" t="s">
        <v>301</v>
      </c>
      <c r="E129" s="51"/>
      <c r="F129" s="52">
        <v>130000</v>
      </c>
      <c r="G129" s="222">
        <v>90000</v>
      </c>
      <c r="H129" s="76">
        <f t="shared" si="1"/>
        <v>0.44444444444444442</v>
      </c>
      <c r="I129" s="54" t="s">
        <v>228</v>
      </c>
      <c r="J129" s="41"/>
      <c r="L129" s="48"/>
      <c r="R129" s="48"/>
    </row>
    <row r="130" spans="2:18" s="47" customFormat="1" ht="21.75" customHeight="1">
      <c r="B130" s="42"/>
      <c r="C130" s="49" t="s">
        <v>22</v>
      </c>
      <c r="D130" s="55" t="s">
        <v>302</v>
      </c>
      <c r="E130" s="51"/>
      <c r="F130" s="52">
        <v>29001</v>
      </c>
      <c r="G130" s="222">
        <v>30338</v>
      </c>
      <c r="H130" s="76">
        <f t="shared" si="1"/>
        <v>-4.4070143054914634E-2</v>
      </c>
      <c r="I130" s="53"/>
      <c r="J130" s="41"/>
      <c r="L130" s="48"/>
      <c r="R130" s="48"/>
    </row>
    <row r="131" spans="2:18" s="47" customFormat="1" ht="21.75" customHeight="1">
      <c r="B131" s="42"/>
      <c r="C131" s="49"/>
      <c r="D131" s="55" t="s">
        <v>303</v>
      </c>
      <c r="E131" s="51"/>
      <c r="F131" s="52">
        <v>2600</v>
      </c>
      <c r="G131" s="222">
        <v>2734</v>
      </c>
      <c r="H131" s="76">
        <f t="shared" si="1"/>
        <v>-4.9012435991221626E-2</v>
      </c>
      <c r="I131" s="54" t="s">
        <v>39</v>
      </c>
      <c r="J131" s="41"/>
      <c r="L131" s="48"/>
      <c r="R131" s="48"/>
    </row>
    <row r="132" spans="2:18" s="47" customFormat="1" ht="21.75" customHeight="1">
      <c r="B132" s="42"/>
      <c r="C132" s="49"/>
      <c r="D132" s="55" t="s">
        <v>44</v>
      </c>
      <c r="E132" s="51"/>
      <c r="F132" s="57">
        <v>26401</v>
      </c>
      <c r="G132" s="222">
        <v>27604</v>
      </c>
      <c r="H132" s="76">
        <f t="shared" si="1"/>
        <v>-4.3580640486885924E-2</v>
      </c>
      <c r="I132" s="54" t="s">
        <v>40</v>
      </c>
      <c r="J132" s="41"/>
      <c r="L132" s="48"/>
      <c r="R132" s="48"/>
    </row>
    <row r="133" spans="2:18" s="47" customFormat="1" ht="21.75" customHeight="1">
      <c r="B133" s="42"/>
      <c r="C133" s="49" t="s">
        <v>304</v>
      </c>
      <c r="D133" s="55" t="s">
        <v>305</v>
      </c>
      <c r="E133" s="51"/>
      <c r="F133" s="52">
        <v>42152</v>
      </c>
      <c r="G133" s="222">
        <v>42289</v>
      </c>
      <c r="H133" s="76">
        <f t="shared" si="1"/>
        <v>-3.2396131381683402E-3</v>
      </c>
      <c r="I133" s="54" t="s">
        <v>40</v>
      </c>
      <c r="J133" s="41"/>
      <c r="L133" s="48"/>
      <c r="R133" s="48"/>
    </row>
    <row r="134" spans="2:18" s="47" customFormat="1" ht="21.75" customHeight="1">
      <c r="B134" s="42"/>
      <c r="C134" s="49" t="s">
        <v>24</v>
      </c>
      <c r="D134" s="55" t="s">
        <v>306</v>
      </c>
      <c r="E134" s="51"/>
      <c r="F134" s="104">
        <v>5162</v>
      </c>
      <c r="G134" s="222">
        <v>5642</v>
      </c>
      <c r="H134" s="76">
        <f t="shared" si="1"/>
        <v>-8.5076214108472215E-2</v>
      </c>
      <c r="I134" s="54" t="s">
        <v>307</v>
      </c>
      <c r="J134" s="41"/>
      <c r="L134" s="48"/>
      <c r="R134" s="48"/>
    </row>
    <row r="135" spans="2:18" s="47" customFormat="1" ht="21.75" customHeight="1">
      <c r="B135" s="42"/>
      <c r="C135" s="49" t="s">
        <v>25</v>
      </c>
      <c r="D135" s="55" t="s">
        <v>308</v>
      </c>
      <c r="E135" s="51"/>
      <c r="F135" s="52">
        <v>5965</v>
      </c>
      <c r="G135" s="222">
        <v>6441</v>
      </c>
      <c r="H135" s="76">
        <f t="shared" si="1"/>
        <v>-7.3901568079490776E-2</v>
      </c>
      <c r="I135" s="54" t="s">
        <v>195</v>
      </c>
      <c r="J135" s="41"/>
      <c r="L135" s="48"/>
      <c r="R135" s="48"/>
    </row>
    <row r="136" spans="2:18" s="47" customFormat="1" ht="21.75" customHeight="1">
      <c r="B136" s="42"/>
      <c r="C136" s="49" t="s">
        <v>26</v>
      </c>
      <c r="D136" s="55" t="s">
        <v>309</v>
      </c>
      <c r="E136" s="51"/>
      <c r="F136" s="52">
        <v>2270</v>
      </c>
      <c r="G136" s="222">
        <v>2271</v>
      </c>
      <c r="H136" s="76">
        <f t="shared" si="1"/>
        <v>-4.4033465433734875E-4</v>
      </c>
      <c r="I136" s="54" t="s">
        <v>195</v>
      </c>
      <c r="J136" s="41"/>
      <c r="L136" s="48"/>
      <c r="R136" s="48"/>
    </row>
    <row r="137" spans="2:18" s="47" customFormat="1" ht="21.75" customHeight="1">
      <c r="B137" s="42"/>
      <c r="C137" s="49" t="s">
        <v>27</v>
      </c>
      <c r="D137" s="55" t="s">
        <v>310</v>
      </c>
      <c r="E137" s="51"/>
      <c r="F137" s="52">
        <v>8974</v>
      </c>
      <c r="G137" s="222">
        <v>8295</v>
      </c>
      <c r="H137" s="76">
        <f t="shared" si="1"/>
        <v>8.1856540084388252E-2</v>
      </c>
      <c r="I137" s="54" t="s">
        <v>195</v>
      </c>
      <c r="J137" s="41"/>
      <c r="L137" s="48"/>
      <c r="R137" s="48"/>
    </row>
    <row r="138" spans="2:18" s="47" customFormat="1" ht="21.75" customHeight="1">
      <c r="B138" s="42"/>
      <c r="C138" s="49" t="s">
        <v>28</v>
      </c>
      <c r="D138" s="55" t="s">
        <v>311</v>
      </c>
      <c r="E138" s="51"/>
      <c r="F138" s="52">
        <v>2711</v>
      </c>
      <c r="G138" s="222">
        <v>2643</v>
      </c>
      <c r="H138" s="76">
        <f t="shared" si="1"/>
        <v>2.5728339008702195E-2</v>
      </c>
      <c r="I138" s="54" t="s">
        <v>39</v>
      </c>
      <c r="J138" s="41"/>
      <c r="L138" s="48"/>
      <c r="R138" s="48"/>
    </row>
    <row r="139" spans="2:18" s="47" customFormat="1" ht="21.75" customHeight="1">
      <c r="B139" s="42"/>
      <c r="C139" s="49" t="s">
        <v>29</v>
      </c>
      <c r="D139" s="55" t="s">
        <v>312</v>
      </c>
      <c r="E139" s="51"/>
      <c r="F139" s="52">
        <v>79750</v>
      </c>
      <c r="G139" s="222">
        <v>77350</v>
      </c>
      <c r="H139" s="76">
        <f t="shared" ref="H139:H147" si="2">+F139/G139-1</f>
        <v>3.1027795733677976E-2</v>
      </c>
      <c r="I139" s="54" t="s">
        <v>307</v>
      </c>
      <c r="J139" s="41"/>
      <c r="L139" s="48"/>
      <c r="R139" s="48"/>
    </row>
    <row r="140" spans="2:18" s="47" customFormat="1" ht="21.75" customHeight="1">
      <c r="B140" s="42"/>
      <c r="C140" s="49" t="s">
        <v>92</v>
      </c>
      <c r="D140" s="55" t="s">
        <v>313</v>
      </c>
      <c r="E140" s="51"/>
      <c r="F140" s="52">
        <v>1094</v>
      </c>
      <c r="G140" s="222">
        <v>1396</v>
      </c>
      <c r="H140" s="76">
        <f t="shared" si="2"/>
        <v>-0.21633237822349571</v>
      </c>
      <c r="I140" s="54" t="s">
        <v>40</v>
      </c>
      <c r="J140" s="41"/>
      <c r="L140" s="48"/>
      <c r="R140" s="48"/>
    </row>
    <row r="141" spans="2:18" s="47" customFormat="1" ht="21.75" customHeight="1">
      <c r="B141" s="42"/>
      <c r="C141" s="49" t="s">
        <v>95</v>
      </c>
      <c r="D141" s="55" t="s">
        <v>314</v>
      </c>
      <c r="E141" s="51"/>
      <c r="F141" s="52">
        <v>22668</v>
      </c>
      <c r="G141" s="222">
        <v>21609</v>
      </c>
      <c r="H141" s="76">
        <f t="shared" si="2"/>
        <v>4.900735804525902E-2</v>
      </c>
      <c r="I141" s="54" t="s">
        <v>315</v>
      </c>
      <c r="J141" s="41"/>
      <c r="L141" s="48"/>
      <c r="R141" s="48"/>
    </row>
    <row r="142" spans="2:18" s="47" customFormat="1" ht="21.75" customHeight="1">
      <c r="B142" s="42"/>
      <c r="C142" s="49" t="s">
        <v>98</v>
      </c>
      <c r="D142" s="55" t="s">
        <v>316</v>
      </c>
      <c r="E142" s="51"/>
      <c r="F142" s="52">
        <v>140615</v>
      </c>
      <c r="G142" s="222">
        <v>145772</v>
      </c>
      <c r="H142" s="76">
        <f t="shared" si="2"/>
        <v>-3.5377164338830536E-2</v>
      </c>
      <c r="I142" s="54" t="s">
        <v>35</v>
      </c>
      <c r="J142" s="41"/>
      <c r="L142" s="48"/>
      <c r="R142" s="48"/>
    </row>
    <row r="143" spans="2:18" s="47" customFormat="1" ht="21.75" customHeight="1">
      <c r="B143" s="42"/>
      <c r="C143" s="49" t="s">
        <v>101</v>
      </c>
      <c r="D143" s="55" t="s">
        <v>317</v>
      </c>
      <c r="E143" s="51"/>
      <c r="F143" s="52">
        <v>69997</v>
      </c>
      <c r="G143" s="222">
        <v>66672</v>
      </c>
      <c r="H143" s="76">
        <f t="shared" si="2"/>
        <v>4.9871010319174403E-2</v>
      </c>
      <c r="I143" s="54" t="s">
        <v>35</v>
      </c>
      <c r="J143" s="41"/>
      <c r="L143" s="48"/>
      <c r="R143" s="48"/>
    </row>
    <row r="144" spans="2:18" s="47" customFormat="1" ht="21.75" customHeight="1">
      <c r="B144" s="42"/>
      <c r="C144" s="49" t="s">
        <v>104</v>
      </c>
      <c r="D144" s="55" t="s">
        <v>318</v>
      </c>
      <c r="E144" s="56"/>
      <c r="F144" s="52">
        <v>17000</v>
      </c>
      <c r="G144" s="222">
        <v>18000</v>
      </c>
      <c r="H144" s="76">
        <f t="shared" si="2"/>
        <v>-5.555555555555558E-2</v>
      </c>
      <c r="I144" s="53" t="s">
        <v>241</v>
      </c>
      <c r="J144" s="41"/>
      <c r="L144" s="48"/>
      <c r="R144" s="48"/>
    </row>
    <row r="145" spans="2:18" s="47" customFormat="1" ht="21.75" customHeight="1">
      <c r="B145" s="42"/>
      <c r="C145" s="84" t="s">
        <v>107</v>
      </c>
      <c r="D145" s="101" t="s">
        <v>319</v>
      </c>
      <c r="E145" s="105"/>
      <c r="F145" s="57">
        <v>4000</v>
      </c>
      <c r="G145" s="222">
        <v>5100</v>
      </c>
      <c r="H145" s="76">
        <f t="shared" si="2"/>
        <v>-0.21568627450980393</v>
      </c>
      <c r="I145" s="88" t="s">
        <v>241</v>
      </c>
      <c r="J145" s="41"/>
      <c r="L145" s="48"/>
      <c r="R145" s="48"/>
    </row>
    <row r="146" spans="2:18" s="47" customFormat="1" ht="21.75" customHeight="1">
      <c r="B146" s="42"/>
      <c r="C146" s="49" t="s">
        <v>109</v>
      </c>
      <c r="D146" s="55" t="s">
        <v>320</v>
      </c>
      <c r="E146" s="51"/>
      <c r="F146" s="52">
        <v>27500</v>
      </c>
      <c r="G146" s="222">
        <v>26900</v>
      </c>
      <c r="H146" s="106">
        <f t="shared" si="2"/>
        <v>2.2304832713754719E-2</v>
      </c>
      <c r="I146" s="54" t="s">
        <v>321</v>
      </c>
      <c r="J146" s="41"/>
      <c r="L146" s="48"/>
      <c r="R146" s="48"/>
    </row>
    <row r="147" spans="2:18" s="47" customFormat="1" ht="21.75" customHeight="1">
      <c r="B147" s="42"/>
      <c r="C147" s="49" t="s">
        <v>112</v>
      </c>
      <c r="D147" s="55" t="s">
        <v>322</v>
      </c>
      <c r="E147" s="56"/>
      <c r="F147" s="52">
        <v>13554</v>
      </c>
      <c r="G147" s="222">
        <v>14356</v>
      </c>
      <c r="H147" s="90">
        <f t="shared" si="2"/>
        <v>-5.5865143494009506E-2</v>
      </c>
      <c r="I147" s="54" t="s">
        <v>45</v>
      </c>
      <c r="J147" s="41"/>
      <c r="L147" s="48"/>
      <c r="R147" s="48"/>
    </row>
    <row r="148" spans="2:18" s="47" customFormat="1" ht="21.75" customHeight="1">
      <c r="B148" s="42"/>
      <c r="C148" s="49" t="s">
        <v>115</v>
      </c>
      <c r="D148" s="55" t="s">
        <v>323</v>
      </c>
      <c r="E148" s="56"/>
      <c r="F148" s="52">
        <v>55635</v>
      </c>
      <c r="G148" s="222">
        <v>55897</v>
      </c>
      <c r="H148" s="90">
        <f>+F148/G148-1</f>
        <v>-4.6871925148039839E-3</v>
      </c>
      <c r="I148" s="54" t="s">
        <v>35</v>
      </c>
      <c r="J148" s="41"/>
      <c r="L148" s="48"/>
      <c r="R148" s="48"/>
    </row>
    <row r="149" spans="2:18" s="47" customFormat="1" ht="21.75" customHeight="1">
      <c r="B149" s="42"/>
      <c r="C149" s="84" t="s">
        <v>117</v>
      </c>
      <c r="D149" s="101" t="s">
        <v>324</v>
      </c>
      <c r="E149" s="105"/>
      <c r="F149" s="86">
        <v>418794</v>
      </c>
      <c r="G149" s="99">
        <v>470632</v>
      </c>
      <c r="H149" s="90">
        <f>+F149/G149-1</f>
        <v>-0.11014550646789845</v>
      </c>
      <c r="I149" s="109" t="s">
        <v>35</v>
      </c>
      <c r="J149" s="41"/>
      <c r="L149" s="48"/>
      <c r="R149" s="48"/>
    </row>
    <row r="150" spans="2:18" s="47" customFormat="1" ht="21.75" customHeight="1">
      <c r="B150" s="92"/>
      <c r="C150" s="84" t="s">
        <v>120</v>
      </c>
      <c r="D150" s="274" t="s">
        <v>845</v>
      </c>
      <c r="E150" s="105" t="s">
        <v>843</v>
      </c>
      <c r="F150" s="366">
        <v>61117</v>
      </c>
      <c r="G150" s="206" t="s">
        <v>844</v>
      </c>
      <c r="H150" s="154" t="s">
        <v>844</v>
      </c>
      <c r="I150" s="109" t="s">
        <v>556</v>
      </c>
      <c r="J150" s="41"/>
      <c r="L150" s="48"/>
      <c r="R150" s="48"/>
    </row>
    <row r="151" spans="2:18" s="47" customFormat="1" ht="21.75" customHeight="1">
      <c r="B151" s="403" t="s">
        <v>325</v>
      </c>
      <c r="C151" s="404"/>
      <c r="D151" s="405"/>
      <c r="E151" s="112"/>
      <c r="F151" s="94">
        <v>1529646</v>
      </c>
      <c r="G151" s="95">
        <v>1482906</v>
      </c>
      <c r="H151" s="96">
        <f t="shared" ref="H151:H195" si="3">+F151/G151-1</f>
        <v>3.1519192720239841E-2</v>
      </c>
      <c r="I151" s="97"/>
      <c r="J151" s="41"/>
      <c r="L151" s="48"/>
      <c r="R151" s="48"/>
    </row>
    <row r="152" spans="2:18" s="47" customFormat="1" ht="21.75" customHeight="1">
      <c r="B152" s="42" t="s">
        <v>326</v>
      </c>
      <c r="C152" s="84" t="s">
        <v>42</v>
      </c>
      <c r="D152" s="101" t="s">
        <v>327</v>
      </c>
      <c r="E152" s="85"/>
      <c r="F152" s="86">
        <v>86347</v>
      </c>
      <c r="G152" s="99">
        <v>100324</v>
      </c>
      <c r="H152" s="110">
        <f t="shared" si="3"/>
        <v>-0.13931860771101634</v>
      </c>
      <c r="I152" s="88" t="s">
        <v>87</v>
      </c>
      <c r="J152" s="41"/>
      <c r="L152" s="48"/>
      <c r="R152" s="48"/>
    </row>
    <row r="153" spans="2:18" s="47" customFormat="1" ht="21.75" customHeight="1">
      <c r="B153" s="102"/>
      <c r="C153" s="49" t="s">
        <v>18</v>
      </c>
      <c r="D153" s="55" t="s">
        <v>328</v>
      </c>
      <c r="E153" s="51"/>
      <c r="F153" s="52">
        <v>8176</v>
      </c>
      <c r="G153" s="222">
        <v>7630</v>
      </c>
      <c r="H153" s="111">
        <f t="shared" si="3"/>
        <v>7.1559633027522995E-2</v>
      </c>
      <c r="I153" s="54" t="s">
        <v>262</v>
      </c>
      <c r="J153" s="41"/>
      <c r="L153" s="48"/>
      <c r="R153" s="48"/>
    </row>
    <row r="154" spans="2:18" s="47" customFormat="1" ht="21.75" customHeight="1" thickBot="1">
      <c r="B154" s="128"/>
      <c r="C154" s="129" t="s">
        <v>19</v>
      </c>
      <c r="D154" s="277" t="s">
        <v>329</v>
      </c>
      <c r="E154" s="130"/>
      <c r="F154" s="131">
        <v>15459</v>
      </c>
      <c r="G154" s="132">
        <v>15966</v>
      </c>
      <c r="H154" s="281">
        <f t="shared" si="3"/>
        <v>-3.1754979331078514E-2</v>
      </c>
      <c r="I154" s="133" t="s">
        <v>195</v>
      </c>
      <c r="J154" s="41"/>
      <c r="L154" s="48"/>
      <c r="R154" s="48"/>
    </row>
    <row r="155" spans="2:18" s="47" customFormat="1" ht="21.75" customHeight="1">
      <c r="B155" s="42"/>
      <c r="C155" s="84" t="s">
        <v>20</v>
      </c>
      <c r="D155" s="101" t="s">
        <v>330</v>
      </c>
      <c r="E155" s="85"/>
      <c r="F155" s="86">
        <v>121012</v>
      </c>
      <c r="G155" s="99">
        <v>129008</v>
      </c>
      <c r="H155" s="110">
        <f t="shared" si="3"/>
        <v>-6.1980652362644162E-2</v>
      </c>
      <c r="I155" s="88" t="s">
        <v>83</v>
      </c>
      <c r="J155" s="41"/>
      <c r="L155" s="48"/>
      <c r="R155" s="48"/>
    </row>
    <row r="156" spans="2:18" s="47" customFormat="1" ht="21.75" customHeight="1">
      <c r="B156" s="42"/>
      <c r="C156" s="49" t="s">
        <v>43</v>
      </c>
      <c r="D156" s="55" t="s">
        <v>331</v>
      </c>
      <c r="E156" s="51"/>
      <c r="F156" s="52">
        <v>132720</v>
      </c>
      <c r="G156" s="222">
        <v>123031</v>
      </c>
      <c r="H156" s="111">
        <f t="shared" si="3"/>
        <v>7.8752509530118475E-2</v>
      </c>
      <c r="I156" s="53" t="s">
        <v>332</v>
      </c>
      <c r="J156" s="41"/>
      <c r="L156" s="48"/>
      <c r="R156" s="48"/>
    </row>
    <row r="157" spans="2:18" s="47" customFormat="1" ht="21.75" customHeight="1">
      <c r="B157" s="42"/>
      <c r="C157" s="49" t="s">
        <v>21</v>
      </c>
      <c r="D157" s="55" t="s">
        <v>333</v>
      </c>
      <c r="E157" s="51"/>
      <c r="F157" s="52">
        <v>21833</v>
      </c>
      <c r="G157" s="222">
        <v>21522</v>
      </c>
      <c r="H157" s="111">
        <f t="shared" si="3"/>
        <v>1.4450329894991176E-2</v>
      </c>
      <c r="I157" s="53" t="s">
        <v>334</v>
      </c>
      <c r="J157" s="41"/>
      <c r="L157" s="48"/>
      <c r="R157" s="48"/>
    </row>
    <row r="158" spans="2:18" s="47" customFormat="1" ht="21.75" customHeight="1">
      <c r="B158" s="42"/>
      <c r="C158" s="49" t="s">
        <v>22</v>
      </c>
      <c r="D158" s="55" t="s">
        <v>335</v>
      </c>
      <c r="E158" s="51"/>
      <c r="F158" s="52">
        <v>11758</v>
      </c>
      <c r="G158" s="222">
        <v>8598</v>
      </c>
      <c r="H158" s="111">
        <f t="shared" si="3"/>
        <v>0.36752733193765996</v>
      </c>
      <c r="I158" s="54" t="s">
        <v>195</v>
      </c>
      <c r="J158" s="41"/>
      <c r="L158" s="48"/>
      <c r="R158" s="48"/>
    </row>
    <row r="159" spans="2:18" s="47" customFormat="1" ht="21.75" customHeight="1">
      <c r="B159" s="42"/>
      <c r="C159" s="49" t="s">
        <v>23</v>
      </c>
      <c r="D159" s="55" t="s">
        <v>336</v>
      </c>
      <c r="E159" s="51"/>
      <c r="F159" s="52">
        <v>2792</v>
      </c>
      <c r="G159" s="222">
        <v>4695</v>
      </c>
      <c r="H159" s="111">
        <f t="shared" si="3"/>
        <v>-0.40532481363152295</v>
      </c>
      <c r="I159" s="54" t="s">
        <v>49</v>
      </c>
      <c r="J159" s="41"/>
      <c r="L159" s="48"/>
      <c r="R159" s="48"/>
    </row>
    <row r="160" spans="2:18" s="47" customFormat="1" ht="21.75" customHeight="1">
      <c r="B160" s="42"/>
      <c r="C160" s="49" t="s">
        <v>24</v>
      </c>
      <c r="D160" s="55" t="s">
        <v>337</v>
      </c>
      <c r="E160" s="51"/>
      <c r="F160" s="52">
        <v>125265</v>
      </c>
      <c r="G160" s="222">
        <v>141363</v>
      </c>
      <c r="H160" s="111">
        <f t="shared" si="3"/>
        <v>-0.11387703996095155</v>
      </c>
      <c r="I160" s="53" t="s">
        <v>332</v>
      </c>
      <c r="J160" s="41"/>
      <c r="L160" s="48"/>
      <c r="R160" s="48"/>
    </row>
    <row r="161" spans="2:18" s="47" customFormat="1" ht="21.75" customHeight="1">
      <c r="B161" s="42"/>
      <c r="C161" s="49" t="s">
        <v>25</v>
      </c>
      <c r="D161" s="55" t="s">
        <v>338</v>
      </c>
      <c r="E161" s="51"/>
      <c r="F161" s="52">
        <v>20252</v>
      </c>
      <c r="G161" s="222">
        <v>9813</v>
      </c>
      <c r="H161" s="111">
        <f t="shared" si="3"/>
        <v>1.0637929277489047</v>
      </c>
      <c r="I161" s="53" t="s">
        <v>339</v>
      </c>
      <c r="J161" s="41"/>
      <c r="L161" s="48"/>
      <c r="R161" s="48"/>
    </row>
    <row r="162" spans="2:18" s="47" customFormat="1" ht="21.75" customHeight="1">
      <c r="B162" s="42"/>
      <c r="C162" s="49" t="s">
        <v>26</v>
      </c>
      <c r="D162" s="55" t="s">
        <v>340</v>
      </c>
      <c r="E162" s="51"/>
      <c r="F162" s="52">
        <v>38638</v>
      </c>
      <c r="G162" s="222">
        <v>38207</v>
      </c>
      <c r="H162" s="111">
        <f t="shared" si="3"/>
        <v>1.1280655377286841E-2</v>
      </c>
      <c r="I162" s="53" t="s">
        <v>83</v>
      </c>
      <c r="J162" s="41"/>
      <c r="L162" s="48"/>
      <c r="R162" s="48"/>
    </row>
    <row r="163" spans="2:18" s="47" customFormat="1" ht="21.75" customHeight="1">
      <c r="B163" s="42"/>
      <c r="C163" s="49" t="s">
        <v>27</v>
      </c>
      <c r="D163" s="55" t="s">
        <v>341</v>
      </c>
      <c r="E163" s="56"/>
      <c r="F163" s="52">
        <v>25000</v>
      </c>
      <c r="G163" s="222">
        <v>20000</v>
      </c>
      <c r="H163" s="111">
        <f t="shared" si="3"/>
        <v>0.25</v>
      </c>
      <c r="I163" s="53" t="s">
        <v>241</v>
      </c>
      <c r="J163" s="41"/>
      <c r="L163" s="48"/>
      <c r="R163" s="48"/>
    </row>
    <row r="164" spans="2:18" s="47" customFormat="1" ht="21.75" customHeight="1">
      <c r="B164" s="42"/>
      <c r="C164" s="49" t="s">
        <v>28</v>
      </c>
      <c r="D164" s="55" t="s">
        <v>342</v>
      </c>
      <c r="E164" s="56"/>
      <c r="F164" s="52">
        <v>14214</v>
      </c>
      <c r="G164" s="222">
        <v>16296</v>
      </c>
      <c r="H164" s="111">
        <f t="shared" si="3"/>
        <v>-0.12776141384388806</v>
      </c>
      <c r="I164" s="53" t="s">
        <v>343</v>
      </c>
      <c r="J164" s="41"/>
      <c r="L164" s="166"/>
      <c r="M164" s="226"/>
      <c r="N164" s="226"/>
      <c r="O164" s="226"/>
      <c r="P164" s="226"/>
      <c r="Q164" s="226"/>
      <c r="R164" s="48"/>
    </row>
    <row r="165" spans="2:18" s="47" customFormat="1" ht="21.75" customHeight="1">
      <c r="B165" s="42"/>
      <c r="C165" s="49" t="s">
        <v>29</v>
      </c>
      <c r="D165" s="55" t="s">
        <v>855</v>
      </c>
      <c r="E165" s="56"/>
      <c r="F165" s="52">
        <v>120607</v>
      </c>
      <c r="G165" s="227">
        <v>137940</v>
      </c>
      <c r="H165" s="90">
        <f t="shared" si="3"/>
        <v>-0.12565608235464698</v>
      </c>
      <c r="I165" s="53" t="s">
        <v>332</v>
      </c>
      <c r="J165" s="41"/>
      <c r="L165" s="22"/>
      <c r="M165" s="228"/>
      <c r="N165" s="229"/>
      <c r="O165" s="230"/>
      <c r="P165" s="226"/>
      <c r="Q165" s="226"/>
      <c r="R165" s="48"/>
    </row>
    <row r="166" spans="2:18" s="47" customFormat="1" ht="21.75" customHeight="1">
      <c r="B166" s="42"/>
      <c r="C166" s="49" t="s">
        <v>92</v>
      </c>
      <c r="D166" s="55" t="s">
        <v>854</v>
      </c>
      <c r="E166" s="56" t="s">
        <v>958</v>
      </c>
      <c r="F166" s="52">
        <v>13473</v>
      </c>
      <c r="G166" s="222" t="s">
        <v>856</v>
      </c>
      <c r="H166" s="62" t="s">
        <v>857</v>
      </c>
      <c r="I166" s="53" t="s">
        <v>744</v>
      </c>
      <c r="J166" s="41"/>
      <c r="L166" s="166"/>
      <c r="M166" s="226"/>
      <c r="N166" s="226"/>
      <c r="O166" s="226"/>
      <c r="P166" s="226"/>
      <c r="Q166" s="226"/>
      <c r="R166" s="48"/>
    </row>
    <row r="167" spans="2:18" s="47" customFormat="1" ht="21.75" customHeight="1">
      <c r="B167" s="61"/>
      <c r="C167" s="49" t="s">
        <v>95</v>
      </c>
      <c r="D167" s="55" t="s">
        <v>345</v>
      </c>
      <c r="E167" s="56"/>
      <c r="F167" s="52">
        <v>34116</v>
      </c>
      <c r="G167" s="222">
        <v>38589</v>
      </c>
      <c r="H167" s="76">
        <f>+F167/G167-1</f>
        <v>-0.11591386146311122</v>
      </c>
      <c r="I167" s="54" t="s">
        <v>83</v>
      </c>
      <c r="J167" s="41"/>
      <c r="L167" s="166"/>
      <c r="M167" s="226"/>
      <c r="N167" s="226"/>
      <c r="O167" s="226"/>
      <c r="P167" s="226"/>
      <c r="Q167" s="226"/>
      <c r="R167" s="48"/>
    </row>
    <row r="168" spans="2:18" s="47" customFormat="1" ht="21.75" customHeight="1">
      <c r="B168" s="61"/>
      <c r="C168" s="49" t="s">
        <v>98</v>
      </c>
      <c r="D168" s="274" t="s">
        <v>846</v>
      </c>
      <c r="E168" s="56" t="s">
        <v>849</v>
      </c>
      <c r="F168" s="52">
        <v>13454</v>
      </c>
      <c r="G168" s="207" t="s">
        <v>844</v>
      </c>
      <c r="H168" s="210" t="s">
        <v>844</v>
      </c>
      <c r="I168" s="54" t="s">
        <v>35</v>
      </c>
      <c r="J168" s="41"/>
      <c r="L168" s="48"/>
      <c r="R168" s="48"/>
    </row>
    <row r="169" spans="2:18" s="47" customFormat="1" ht="21.75" customHeight="1">
      <c r="B169" s="403" t="s">
        <v>346</v>
      </c>
      <c r="C169" s="404"/>
      <c r="D169" s="405"/>
      <c r="E169" s="112"/>
      <c r="F169" s="94">
        <v>805116</v>
      </c>
      <c r="G169" s="95">
        <v>812982</v>
      </c>
      <c r="H169" s="144">
        <f t="shared" si="3"/>
        <v>-9.6754909702797542E-3</v>
      </c>
      <c r="I169" s="97"/>
      <c r="J169" s="41"/>
      <c r="L169" s="48"/>
      <c r="R169" s="48"/>
    </row>
    <row r="170" spans="2:18" s="47" customFormat="1" ht="21.75" customHeight="1">
      <c r="B170" s="42" t="s">
        <v>46</v>
      </c>
      <c r="C170" s="49" t="s">
        <v>42</v>
      </c>
      <c r="D170" s="55" t="s">
        <v>47</v>
      </c>
      <c r="E170" s="51"/>
      <c r="F170" s="57">
        <v>9800</v>
      </c>
      <c r="G170" s="222">
        <v>9500</v>
      </c>
      <c r="H170" s="62">
        <f t="shared" si="3"/>
        <v>3.1578947368421151E-2</v>
      </c>
      <c r="I170" s="54" t="s">
        <v>41</v>
      </c>
      <c r="J170" s="41"/>
      <c r="L170" s="48"/>
      <c r="R170" s="48"/>
    </row>
    <row r="171" spans="2:18" s="47" customFormat="1" ht="21.75" customHeight="1">
      <c r="B171" s="61"/>
      <c r="C171" s="49" t="s">
        <v>18</v>
      </c>
      <c r="D171" s="55" t="s">
        <v>48</v>
      </c>
      <c r="E171" s="51"/>
      <c r="F171" s="57">
        <v>24175</v>
      </c>
      <c r="G171" s="222">
        <v>30840</v>
      </c>
      <c r="H171" s="62">
        <f t="shared" si="3"/>
        <v>-0.21611543450064852</v>
      </c>
      <c r="I171" s="54" t="s">
        <v>49</v>
      </c>
      <c r="J171" s="41"/>
      <c r="L171" s="48"/>
      <c r="R171" s="48"/>
    </row>
    <row r="172" spans="2:18" s="47" customFormat="1" ht="21.75" customHeight="1">
      <c r="B172" s="61"/>
      <c r="C172" s="49" t="s">
        <v>19</v>
      </c>
      <c r="D172" s="55" t="s">
        <v>50</v>
      </c>
      <c r="E172" s="51"/>
      <c r="F172" s="57">
        <v>1282</v>
      </c>
      <c r="G172" s="222">
        <v>945</v>
      </c>
      <c r="H172" s="62">
        <f t="shared" si="3"/>
        <v>0.35661375661375661</v>
      </c>
      <c r="I172" s="54" t="s">
        <v>39</v>
      </c>
      <c r="J172" s="41"/>
      <c r="L172" s="48"/>
      <c r="R172" s="48"/>
    </row>
    <row r="173" spans="2:18" s="47" customFormat="1" ht="21.75" customHeight="1">
      <c r="B173" s="61"/>
      <c r="C173" s="49" t="s">
        <v>20</v>
      </c>
      <c r="D173" s="55" t="s">
        <v>51</v>
      </c>
      <c r="E173" s="51"/>
      <c r="F173" s="57">
        <v>25221</v>
      </c>
      <c r="G173" s="222">
        <v>28077</v>
      </c>
      <c r="H173" s="62">
        <f t="shared" si="3"/>
        <v>-0.10172026925953626</v>
      </c>
      <c r="I173" s="54" t="s">
        <v>36</v>
      </c>
      <c r="J173" s="41"/>
      <c r="L173" s="48"/>
      <c r="R173" s="48"/>
    </row>
    <row r="174" spans="2:18" s="47" customFormat="1" ht="21.75" customHeight="1">
      <c r="B174" s="61"/>
      <c r="C174" s="49" t="s">
        <v>34</v>
      </c>
      <c r="D174" s="55" t="s">
        <v>52</v>
      </c>
      <c r="E174" s="51"/>
      <c r="F174" s="57">
        <v>30357</v>
      </c>
      <c r="G174" s="222">
        <v>30062</v>
      </c>
      <c r="H174" s="62">
        <f t="shared" si="3"/>
        <v>9.8130530237510172E-3</v>
      </c>
      <c r="I174" s="54" t="s">
        <v>35</v>
      </c>
      <c r="J174" s="41"/>
      <c r="L174" s="48"/>
      <c r="R174" s="48"/>
    </row>
    <row r="175" spans="2:18" s="47" customFormat="1" ht="21.75" customHeight="1">
      <c r="B175" s="61"/>
      <c r="C175" s="49" t="s">
        <v>53</v>
      </c>
      <c r="D175" s="55" t="s">
        <v>54</v>
      </c>
      <c r="E175" s="51"/>
      <c r="F175" s="57">
        <v>12300</v>
      </c>
      <c r="G175" s="222">
        <v>10500</v>
      </c>
      <c r="H175" s="62">
        <f t="shared" si="3"/>
        <v>0.17142857142857149</v>
      </c>
      <c r="I175" s="54" t="s">
        <v>55</v>
      </c>
      <c r="J175" s="41"/>
      <c r="L175" s="48"/>
      <c r="R175" s="48"/>
    </row>
    <row r="176" spans="2:18" s="47" customFormat="1" ht="21.75" customHeight="1">
      <c r="B176" s="61"/>
      <c r="C176" s="49" t="s">
        <v>22</v>
      </c>
      <c r="D176" s="55" t="s">
        <v>56</v>
      </c>
      <c r="E176" s="51"/>
      <c r="F176" s="57">
        <v>2608</v>
      </c>
      <c r="G176" s="222">
        <v>4983</v>
      </c>
      <c r="H176" s="62">
        <f t="shared" si="3"/>
        <v>-0.47662050973309256</v>
      </c>
      <c r="I176" s="53"/>
      <c r="J176" s="41"/>
      <c r="L176" s="48"/>
      <c r="R176" s="48"/>
    </row>
    <row r="177" spans="2:18" s="47" customFormat="1" ht="21.75" customHeight="1">
      <c r="B177" s="61"/>
      <c r="C177" s="49" t="s">
        <v>23</v>
      </c>
      <c r="D177" s="55" t="s">
        <v>57</v>
      </c>
      <c r="E177" s="51"/>
      <c r="F177" s="57">
        <v>470</v>
      </c>
      <c r="G177" s="222">
        <v>737</v>
      </c>
      <c r="H177" s="62">
        <f t="shared" si="3"/>
        <v>-0.36227951153324289</v>
      </c>
      <c r="I177" s="54" t="s">
        <v>39</v>
      </c>
      <c r="J177" s="41"/>
      <c r="L177" s="48"/>
      <c r="R177" s="48"/>
    </row>
    <row r="178" spans="2:18" s="47" customFormat="1" ht="21.75" customHeight="1">
      <c r="B178" s="61"/>
      <c r="C178" s="49" t="s">
        <v>24</v>
      </c>
      <c r="D178" s="55" t="s">
        <v>44</v>
      </c>
      <c r="E178" s="51"/>
      <c r="F178" s="57">
        <v>2138</v>
      </c>
      <c r="G178" s="222">
        <v>4246</v>
      </c>
      <c r="H178" s="62">
        <f t="shared" si="3"/>
        <v>-0.49646726330664159</v>
      </c>
      <c r="I178" s="54" t="s">
        <v>40</v>
      </c>
      <c r="J178" s="41"/>
      <c r="L178" s="48"/>
      <c r="R178" s="48"/>
    </row>
    <row r="179" spans="2:18" s="47" customFormat="1" ht="21.75" customHeight="1">
      <c r="B179" s="61"/>
      <c r="C179" s="49" t="s">
        <v>25</v>
      </c>
      <c r="D179" s="55" t="s">
        <v>58</v>
      </c>
      <c r="E179" s="51"/>
      <c r="F179" s="57">
        <v>31729</v>
      </c>
      <c r="G179" s="222">
        <v>38817</v>
      </c>
      <c r="H179" s="62">
        <f t="shared" si="3"/>
        <v>-0.18260040703815339</v>
      </c>
      <c r="I179" s="54" t="s">
        <v>35</v>
      </c>
      <c r="J179" s="41"/>
      <c r="L179" s="48"/>
      <c r="R179" s="48"/>
    </row>
    <row r="180" spans="2:18" s="47" customFormat="1" ht="21.75" customHeight="1">
      <c r="B180" s="61"/>
      <c r="C180" s="49" t="s">
        <v>26</v>
      </c>
      <c r="D180" s="55" t="s">
        <v>59</v>
      </c>
      <c r="E180" s="51"/>
      <c r="F180" s="57">
        <v>38942</v>
      </c>
      <c r="G180" s="222">
        <v>39746</v>
      </c>
      <c r="H180" s="62">
        <f>+F180/G180-1</f>
        <v>-2.0228450661701758E-2</v>
      </c>
      <c r="I180" s="54" t="s">
        <v>38</v>
      </c>
      <c r="J180" s="41"/>
      <c r="L180" s="48"/>
      <c r="R180" s="48"/>
    </row>
    <row r="181" spans="2:18" s="47" customFormat="1" ht="21.75" customHeight="1">
      <c r="B181" s="61"/>
      <c r="C181" s="49" t="s">
        <v>27</v>
      </c>
      <c r="D181" s="55" t="s">
        <v>60</v>
      </c>
      <c r="E181" s="51"/>
      <c r="F181" s="57">
        <v>29586</v>
      </c>
      <c r="G181" s="222">
        <v>26632</v>
      </c>
      <c r="H181" s="62">
        <f>+F181/G181-1</f>
        <v>0.11091919495343938</v>
      </c>
      <c r="I181" s="54" t="s">
        <v>45</v>
      </c>
      <c r="J181" s="41"/>
      <c r="L181" s="48"/>
      <c r="R181" s="48"/>
    </row>
    <row r="182" spans="2:18" s="47" customFormat="1" ht="21.75" customHeight="1">
      <c r="B182" s="61"/>
      <c r="C182" s="49" t="s">
        <v>28</v>
      </c>
      <c r="D182" s="55" t="s">
        <v>61</v>
      </c>
      <c r="E182" s="51"/>
      <c r="F182" s="57">
        <v>57753</v>
      </c>
      <c r="G182" s="222">
        <v>61294</v>
      </c>
      <c r="H182" s="62">
        <f>+F182/G182-1</f>
        <v>-5.7770744281658848E-2</v>
      </c>
      <c r="I182" s="54" t="s">
        <v>62</v>
      </c>
      <c r="J182" s="41"/>
      <c r="L182" s="48"/>
      <c r="R182" s="48"/>
    </row>
    <row r="183" spans="2:18" s="47" customFormat="1" ht="21.75" customHeight="1">
      <c r="B183" s="42"/>
      <c r="C183" s="208" t="s">
        <v>29</v>
      </c>
      <c r="D183" s="55" t="s">
        <v>63</v>
      </c>
      <c r="E183" s="51"/>
      <c r="F183" s="57">
        <v>17243</v>
      </c>
      <c r="G183" s="140">
        <v>23690</v>
      </c>
      <c r="H183" s="62">
        <f>+F183/G183-1</f>
        <v>-0.27214014352047278</v>
      </c>
      <c r="I183" s="54" t="s">
        <v>37</v>
      </c>
      <c r="J183" s="41"/>
      <c r="L183" s="48"/>
      <c r="R183" s="48"/>
    </row>
    <row r="184" spans="2:18" s="47" customFormat="1" ht="21.75" customHeight="1">
      <c r="B184" s="42"/>
      <c r="C184" s="208" t="s">
        <v>92</v>
      </c>
      <c r="D184" s="55" t="s">
        <v>945</v>
      </c>
      <c r="E184" s="51" t="s">
        <v>843</v>
      </c>
      <c r="F184" s="211">
        <v>20389</v>
      </c>
      <c r="G184" s="153" t="s">
        <v>254</v>
      </c>
      <c r="H184" s="153" t="s">
        <v>254</v>
      </c>
      <c r="I184" s="54" t="s">
        <v>668</v>
      </c>
      <c r="J184" s="41"/>
      <c r="L184" s="48"/>
      <c r="R184" s="48"/>
    </row>
    <row r="185" spans="2:18" s="47" customFormat="1" ht="21.75" customHeight="1">
      <c r="B185" s="42"/>
      <c r="C185" s="208" t="s">
        <v>95</v>
      </c>
      <c r="D185" s="55" t="s">
        <v>946</v>
      </c>
      <c r="E185" s="51" t="s">
        <v>847</v>
      </c>
      <c r="F185" s="211">
        <v>25672</v>
      </c>
      <c r="G185" s="153" t="s">
        <v>254</v>
      </c>
      <c r="H185" s="153" t="s">
        <v>254</v>
      </c>
      <c r="I185" s="54" t="s">
        <v>62</v>
      </c>
      <c r="J185" s="41"/>
      <c r="L185" s="48"/>
      <c r="R185" s="48"/>
    </row>
    <row r="186" spans="2:18" s="47" customFormat="1" ht="21.75" customHeight="1">
      <c r="B186" s="42"/>
      <c r="C186" s="208" t="s">
        <v>98</v>
      </c>
      <c r="D186" s="55" t="s">
        <v>947</v>
      </c>
      <c r="E186" s="56" t="s">
        <v>847</v>
      </c>
      <c r="F186" s="212">
        <v>5786</v>
      </c>
      <c r="G186" s="153" t="s">
        <v>254</v>
      </c>
      <c r="H186" s="153" t="s">
        <v>254</v>
      </c>
      <c r="I186" s="54" t="s">
        <v>55</v>
      </c>
      <c r="J186" s="41"/>
      <c r="L186" s="48"/>
      <c r="R186" s="48"/>
    </row>
    <row r="187" spans="2:18" s="47" customFormat="1" ht="21.75" customHeight="1">
      <c r="B187" s="92"/>
      <c r="C187" s="208" t="s">
        <v>101</v>
      </c>
      <c r="D187" s="55" t="s">
        <v>948</v>
      </c>
      <c r="E187" s="56" t="s">
        <v>847</v>
      </c>
      <c r="F187" s="212">
        <v>33570</v>
      </c>
      <c r="G187" s="153" t="s">
        <v>254</v>
      </c>
      <c r="H187" s="153" t="s">
        <v>254</v>
      </c>
      <c r="I187" s="54" t="s">
        <v>62</v>
      </c>
      <c r="J187" s="41"/>
      <c r="L187" s="48"/>
      <c r="R187" s="48"/>
    </row>
    <row r="188" spans="2:18" s="47" customFormat="1" ht="21.75" customHeight="1">
      <c r="B188" s="403" t="s">
        <v>64</v>
      </c>
      <c r="C188" s="404"/>
      <c r="D188" s="405"/>
      <c r="E188" s="112"/>
      <c r="F188" s="94">
        <v>366413</v>
      </c>
      <c r="G188" s="214">
        <v>305086</v>
      </c>
      <c r="H188" s="113">
        <f t="shared" si="3"/>
        <v>0.20101545138092214</v>
      </c>
      <c r="I188" s="97"/>
      <c r="J188" s="41"/>
      <c r="L188" s="48"/>
      <c r="R188" s="48"/>
    </row>
    <row r="189" spans="2:18" s="47" customFormat="1" ht="21.75" customHeight="1">
      <c r="B189" s="42" t="s">
        <v>347</v>
      </c>
      <c r="C189" s="49" t="s">
        <v>42</v>
      </c>
      <c r="D189" s="55" t="s">
        <v>348</v>
      </c>
      <c r="E189" s="51"/>
      <c r="F189" s="57">
        <v>231948</v>
      </c>
      <c r="G189" s="222">
        <v>318304</v>
      </c>
      <c r="H189" s="62">
        <f t="shared" si="3"/>
        <v>-0.27130039207801349</v>
      </c>
      <c r="I189" s="54" t="s">
        <v>307</v>
      </c>
      <c r="J189" s="41"/>
      <c r="L189" s="48"/>
      <c r="R189" s="48"/>
    </row>
    <row r="190" spans="2:18" s="47" customFormat="1" ht="21.75" customHeight="1">
      <c r="B190" s="114"/>
      <c r="C190" s="49" t="s">
        <v>18</v>
      </c>
      <c r="D190" s="55" t="s">
        <v>349</v>
      </c>
      <c r="E190" s="51"/>
      <c r="F190" s="57">
        <v>3002</v>
      </c>
      <c r="G190" s="222">
        <v>2004</v>
      </c>
      <c r="H190" s="62">
        <f t="shared" si="3"/>
        <v>0.49800399201596801</v>
      </c>
      <c r="I190" s="54" t="s">
        <v>195</v>
      </c>
      <c r="J190" s="41"/>
      <c r="L190" s="48"/>
      <c r="R190" s="48"/>
    </row>
    <row r="191" spans="2:18" s="47" customFormat="1" ht="21.75" customHeight="1">
      <c r="B191" s="61"/>
      <c r="C191" s="49" t="s">
        <v>19</v>
      </c>
      <c r="D191" s="55" t="s">
        <v>350</v>
      </c>
      <c r="E191" s="51"/>
      <c r="F191" s="52">
        <v>73870</v>
      </c>
      <c r="G191" s="222">
        <v>92287</v>
      </c>
      <c r="H191" s="62">
        <f>+F191/G191-1</f>
        <v>-0.19956223520105754</v>
      </c>
      <c r="I191" s="54" t="s">
        <v>195</v>
      </c>
      <c r="J191" s="41"/>
      <c r="L191" s="48"/>
      <c r="R191" s="48"/>
    </row>
    <row r="192" spans="2:18" s="47" customFormat="1" ht="21.75" customHeight="1">
      <c r="B192" s="61"/>
      <c r="C192" s="49" t="s">
        <v>20</v>
      </c>
      <c r="D192" s="55" t="s">
        <v>351</v>
      </c>
      <c r="E192" s="51"/>
      <c r="F192" s="52">
        <v>74403</v>
      </c>
      <c r="G192" s="222">
        <v>29429</v>
      </c>
      <c r="H192" s="62">
        <f>+F192/G192-1</f>
        <v>1.5282204628087941</v>
      </c>
      <c r="I192" s="54" t="s">
        <v>195</v>
      </c>
      <c r="J192" s="41"/>
      <c r="L192" s="48"/>
      <c r="R192" s="48"/>
    </row>
    <row r="193" spans="2:23" s="47" customFormat="1" ht="21.75" customHeight="1">
      <c r="B193" s="61"/>
      <c r="C193" s="49" t="s">
        <v>43</v>
      </c>
      <c r="D193" s="55" t="s">
        <v>352</v>
      </c>
      <c r="E193" s="51"/>
      <c r="F193" s="52">
        <v>175377</v>
      </c>
      <c r="G193" s="222">
        <v>172579</v>
      </c>
      <c r="H193" s="62">
        <f>+F193/G193-1</f>
        <v>1.6212864832917173E-2</v>
      </c>
      <c r="I193" s="54" t="s">
        <v>36</v>
      </c>
      <c r="J193" s="41"/>
      <c r="L193" s="48"/>
      <c r="R193" s="48"/>
    </row>
    <row r="194" spans="2:23" s="47" customFormat="1" ht="21.75" customHeight="1">
      <c r="B194" s="61"/>
      <c r="C194" s="49" t="s">
        <v>21</v>
      </c>
      <c r="D194" s="55" t="s">
        <v>353</v>
      </c>
      <c r="E194" s="51"/>
      <c r="F194" s="52">
        <v>150846</v>
      </c>
      <c r="G194" s="222">
        <v>138099</v>
      </c>
      <c r="H194" s="62">
        <f t="shared" si="3"/>
        <v>9.2303347598462038E-2</v>
      </c>
      <c r="I194" s="54" t="s">
        <v>195</v>
      </c>
      <c r="J194" s="41"/>
      <c r="L194" s="48"/>
      <c r="R194" s="48"/>
    </row>
    <row r="195" spans="2:23" s="47" customFormat="1" ht="21.75" customHeight="1">
      <c r="B195" s="61"/>
      <c r="C195" s="49" t="s">
        <v>22</v>
      </c>
      <c r="D195" s="55" t="s">
        <v>354</v>
      </c>
      <c r="E195" s="51"/>
      <c r="F195" s="52">
        <v>57905</v>
      </c>
      <c r="G195" s="222">
        <v>64012</v>
      </c>
      <c r="H195" s="62">
        <f t="shared" si="3"/>
        <v>-9.540398675248396E-2</v>
      </c>
      <c r="I195" s="54" t="s">
        <v>55</v>
      </c>
      <c r="J195" s="41"/>
      <c r="L195" s="48"/>
      <c r="R195" s="48"/>
    </row>
    <row r="196" spans="2:23" s="47" customFormat="1" ht="21.75" customHeight="1">
      <c r="B196" s="61"/>
      <c r="C196" s="49" t="s">
        <v>23</v>
      </c>
      <c r="D196" s="55" t="s">
        <v>355</v>
      </c>
      <c r="E196" s="51"/>
      <c r="F196" s="52">
        <v>74309</v>
      </c>
      <c r="G196" s="222">
        <v>74826</v>
      </c>
      <c r="H196" s="62">
        <f>+F196/G196-1</f>
        <v>-6.9093630556223973E-3</v>
      </c>
      <c r="I196" s="54" t="s">
        <v>321</v>
      </c>
      <c r="J196" s="41"/>
      <c r="L196" s="48"/>
      <c r="R196" s="48"/>
    </row>
    <row r="197" spans="2:23" s="47" customFormat="1" ht="21.75" customHeight="1">
      <c r="B197" s="61"/>
      <c r="C197" s="49" t="s">
        <v>24</v>
      </c>
      <c r="D197" s="55" t="s">
        <v>356</v>
      </c>
      <c r="E197" s="51"/>
      <c r="F197" s="52">
        <v>332000</v>
      </c>
      <c r="G197" s="222">
        <v>362000</v>
      </c>
      <c r="H197" s="62">
        <f t="shared" ref="H197:H249" si="4">+F197/G197-1</f>
        <v>-8.2872928176795591E-2</v>
      </c>
      <c r="I197" s="54" t="s">
        <v>321</v>
      </c>
      <c r="J197" s="41"/>
      <c r="L197" s="48"/>
      <c r="R197" s="48"/>
    </row>
    <row r="198" spans="2:23" s="115" customFormat="1" ht="21.75" customHeight="1">
      <c r="B198" s="61"/>
      <c r="C198" s="49" t="s">
        <v>25</v>
      </c>
      <c r="D198" s="55" t="s">
        <v>357</v>
      </c>
      <c r="E198" s="51"/>
      <c r="F198" s="52">
        <v>16838</v>
      </c>
      <c r="G198" s="222">
        <v>15473</v>
      </c>
      <c r="H198" s="62">
        <f t="shared" si="4"/>
        <v>8.821818651845148E-2</v>
      </c>
      <c r="I198" s="54" t="s">
        <v>195</v>
      </c>
      <c r="J198" s="41"/>
      <c r="K198" s="47"/>
      <c r="L198" s="48"/>
      <c r="M198" s="47"/>
      <c r="N198" s="47"/>
      <c r="O198" s="47"/>
      <c r="P198" s="47"/>
      <c r="Q198" s="47"/>
      <c r="R198" s="48"/>
      <c r="S198" s="47"/>
      <c r="T198" s="47"/>
      <c r="U198" s="47"/>
      <c r="V198" s="47"/>
      <c r="W198" s="47"/>
    </row>
    <row r="199" spans="2:23" s="115" customFormat="1" ht="21.75" customHeight="1">
      <c r="B199" s="61"/>
      <c r="C199" s="49" t="s">
        <v>26</v>
      </c>
      <c r="D199" s="276" t="s">
        <v>358</v>
      </c>
      <c r="E199" s="51"/>
      <c r="F199" s="52">
        <v>1422</v>
      </c>
      <c r="G199" s="222">
        <v>1515</v>
      </c>
      <c r="H199" s="62">
        <f t="shared" si="4"/>
        <v>-6.1386138613861441E-2</v>
      </c>
      <c r="I199" s="54" t="s">
        <v>954</v>
      </c>
      <c r="J199" s="41"/>
      <c r="K199" s="47"/>
      <c r="L199" s="48"/>
      <c r="M199" s="47"/>
      <c r="N199" s="47"/>
      <c r="O199" s="47"/>
      <c r="P199" s="47"/>
      <c r="Q199" s="47"/>
      <c r="R199" s="48"/>
      <c r="S199" s="47"/>
      <c r="T199" s="47"/>
      <c r="U199" s="47"/>
      <c r="V199" s="47"/>
      <c r="W199" s="47"/>
    </row>
    <row r="200" spans="2:23" s="115" customFormat="1" ht="21.75" customHeight="1">
      <c r="B200" s="61"/>
      <c r="C200" s="49" t="s">
        <v>27</v>
      </c>
      <c r="D200" s="55" t="s">
        <v>359</v>
      </c>
      <c r="E200" s="51"/>
      <c r="F200" s="52">
        <v>26702</v>
      </c>
      <c r="G200" s="222">
        <v>28939</v>
      </c>
      <c r="H200" s="62">
        <f t="shared" si="4"/>
        <v>-7.73005286982964E-2</v>
      </c>
      <c r="I200" s="54" t="s">
        <v>191</v>
      </c>
      <c r="J200" s="41"/>
      <c r="K200" s="47"/>
      <c r="L200" s="48"/>
      <c r="M200" s="47"/>
      <c r="N200" s="47"/>
      <c r="O200" s="47"/>
      <c r="P200" s="47"/>
      <c r="Q200" s="47"/>
      <c r="R200" s="48"/>
      <c r="S200" s="47"/>
      <c r="T200" s="47"/>
      <c r="U200" s="47"/>
      <c r="V200" s="47"/>
      <c r="W200" s="47"/>
    </row>
    <row r="201" spans="2:23" s="115" customFormat="1" ht="21.75" customHeight="1">
      <c r="B201" s="42"/>
      <c r="C201" s="49" t="s">
        <v>28</v>
      </c>
      <c r="D201" s="55" t="s">
        <v>360</v>
      </c>
      <c r="E201" s="51"/>
      <c r="F201" s="52">
        <v>30989</v>
      </c>
      <c r="G201" s="222">
        <v>28075</v>
      </c>
      <c r="H201" s="62">
        <f t="shared" si="4"/>
        <v>0.10379341050756907</v>
      </c>
      <c r="I201" s="54" t="s">
        <v>315</v>
      </c>
      <c r="J201" s="41"/>
      <c r="K201" s="47"/>
      <c r="L201" s="48"/>
      <c r="M201" s="47"/>
      <c r="N201" s="47"/>
      <c r="O201" s="47"/>
      <c r="P201" s="47"/>
      <c r="Q201" s="47"/>
      <c r="R201" s="48"/>
      <c r="S201" s="47"/>
      <c r="T201" s="47"/>
      <c r="U201" s="47"/>
      <c r="V201" s="47"/>
      <c r="W201" s="47"/>
    </row>
    <row r="202" spans="2:23" s="115" customFormat="1" ht="21.75" customHeight="1">
      <c r="B202" s="61"/>
      <c r="C202" s="49" t="s">
        <v>29</v>
      </c>
      <c r="D202" s="274" t="s">
        <v>361</v>
      </c>
      <c r="E202" s="116"/>
      <c r="F202" s="117">
        <v>56095</v>
      </c>
      <c r="G202" s="118">
        <v>59219</v>
      </c>
      <c r="H202" s="119">
        <f t="shared" si="4"/>
        <v>-5.2753339299886903E-2</v>
      </c>
      <c r="I202" s="120" t="s">
        <v>315</v>
      </c>
      <c r="J202" s="41"/>
      <c r="K202" s="47"/>
      <c r="L202" s="48"/>
      <c r="M202" s="47"/>
      <c r="N202" s="47"/>
      <c r="O202" s="47"/>
      <c r="P202" s="47"/>
      <c r="Q202" s="47"/>
      <c r="R202" s="48"/>
      <c r="S202" s="47"/>
      <c r="T202" s="47"/>
      <c r="U202" s="47"/>
      <c r="V202" s="47"/>
    </row>
    <row r="203" spans="2:23" s="115" customFormat="1" ht="21.75" customHeight="1">
      <c r="B203" s="42"/>
      <c r="C203" s="49" t="s">
        <v>92</v>
      </c>
      <c r="D203" s="55" t="s">
        <v>362</v>
      </c>
      <c r="E203" s="51"/>
      <c r="F203" s="52">
        <v>91704</v>
      </c>
      <c r="G203" s="222">
        <v>51531</v>
      </c>
      <c r="H203" s="62">
        <f t="shared" si="4"/>
        <v>0.77958898527100184</v>
      </c>
      <c r="I203" s="54" t="s">
        <v>36</v>
      </c>
      <c r="J203" s="41"/>
      <c r="K203" s="47"/>
      <c r="L203" s="48"/>
      <c r="M203" s="47"/>
      <c r="N203" s="47"/>
      <c r="O203" s="47"/>
      <c r="P203" s="47"/>
      <c r="Q203" s="47"/>
      <c r="R203" s="48"/>
      <c r="S203" s="47"/>
      <c r="T203" s="47"/>
      <c r="U203" s="47"/>
      <c r="V203" s="47"/>
    </row>
    <row r="204" spans="2:23" s="115" customFormat="1" ht="21.75" customHeight="1" thickBot="1">
      <c r="B204" s="79"/>
      <c r="C204" s="129" t="s">
        <v>95</v>
      </c>
      <c r="D204" s="282" t="s">
        <v>363</v>
      </c>
      <c r="E204" s="81"/>
      <c r="F204" s="82">
        <v>113392</v>
      </c>
      <c r="G204" s="100">
        <v>121419</v>
      </c>
      <c r="H204" s="283">
        <f t="shared" si="4"/>
        <v>-6.61099168993321E-2</v>
      </c>
      <c r="I204" s="83" t="s">
        <v>195</v>
      </c>
      <c r="J204" s="41"/>
      <c r="K204" s="47"/>
      <c r="L204" s="48"/>
      <c r="M204" s="47"/>
      <c r="N204" s="47"/>
      <c r="O204" s="47"/>
      <c r="P204" s="47"/>
      <c r="Q204" s="47"/>
      <c r="R204" s="48"/>
      <c r="S204" s="47"/>
      <c r="T204" s="47"/>
      <c r="U204" s="47"/>
    </row>
    <row r="205" spans="2:23" s="115" customFormat="1" ht="21.75" customHeight="1">
      <c r="B205" s="61"/>
      <c r="C205" s="84" t="s">
        <v>98</v>
      </c>
      <c r="D205" s="101" t="s">
        <v>364</v>
      </c>
      <c r="E205" s="85"/>
      <c r="F205" s="86">
        <v>178308</v>
      </c>
      <c r="G205" s="99">
        <v>177502</v>
      </c>
      <c r="H205" s="121">
        <f t="shared" si="4"/>
        <v>4.5407939065476022E-3</v>
      </c>
      <c r="I205" s="109" t="s">
        <v>38</v>
      </c>
      <c r="J205" s="41"/>
      <c r="K205" s="47"/>
      <c r="L205" s="48"/>
      <c r="M205" s="47"/>
      <c r="N205" s="47"/>
      <c r="O205" s="47"/>
      <c r="P205" s="47"/>
      <c r="Q205" s="47"/>
      <c r="R205" s="48"/>
      <c r="S205" s="47"/>
      <c r="T205" s="47"/>
      <c r="U205" s="47"/>
    </row>
    <row r="206" spans="2:23" s="115" customFormat="1" ht="21.75" customHeight="1">
      <c r="B206" s="42"/>
      <c r="C206" s="49" t="s">
        <v>101</v>
      </c>
      <c r="D206" s="101" t="s">
        <v>365</v>
      </c>
      <c r="E206" s="85"/>
      <c r="F206" s="86">
        <v>64854</v>
      </c>
      <c r="G206" s="99">
        <v>67811</v>
      </c>
      <c r="H206" s="121">
        <f t="shared" si="4"/>
        <v>-4.3606494521537753E-2</v>
      </c>
      <c r="I206" s="109" t="s">
        <v>38</v>
      </c>
      <c r="J206" s="41"/>
      <c r="K206" s="47"/>
      <c r="L206" s="48"/>
      <c r="M206" s="47"/>
      <c r="N206" s="47"/>
      <c r="O206" s="47"/>
      <c r="P206" s="47"/>
      <c r="Q206" s="47"/>
      <c r="R206" s="48"/>
      <c r="S206" s="47"/>
      <c r="T206" s="47"/>
      <c r="U206" s="47"/>
    </row>
    <row r="207" spans="2:23" s="115" customFormat="1" ht="21.75" customHeight="1">
      <c r="B207" s="42"/>
      <c r="C207" s="49" t="s">
        <v>104</v>
      </c>
      <c r="D207" s="101" t="s">
        <v>366</v>
      </c>
      <c r="E207" s="85"/>
      <c r="F207" s="86">
        <v>8881</v>
      </c>
      <c r="G207" s="99">
        <v>9336</v>
      </c>
      <c r="H207" s="121">
        <f t="shared" si="4"/>
        <v>-4.8736075407026513E-2</v>
      </c>
      <c r="I207" s="109" t="s">
        <v>40</v>
      </c>
      <c r="J207" s="41"/>
      <c r="K207" s="47"/>
      <c r="L207" s="48"/>
      <c r="M207" s="47"/>
      <c r="N207" s="47"/>
      <c r="O207" s="47"/>
      <c r="P207" s="47"/>
      <c r="Q207" s="47"/>
      <c r="R207" s="48"/>
      <c r="S207" s="47"/>
      <c r="T207" s="47"/>
      <c r="U207" s="47"/>
    </row>
    <row r="208" spans="2:23" s="115" customFormat="1" ht="21.75" customHeight="1">
      <c r="B208" s="61"/>
      <c r="C208" s="49" t="s">
        <v>107</v>
      </c>
      <c r="D208" s="55" t="s">
        <v>367</v>
      </c>
      <c r="E208" s="51"/>
      <c r="F208" s="52">
        <v>132200</v>
      </c>
      <c r="G208" s="222">
        <v>147300</v>
      </c>
      <c r="H208" s="62">
        <f t="shared" si="4"/>
        <v>-0.10251188051595383</v>
      </c>
      <c r="I208" s="54" t="s">
        <v>321</v>
      </c>
      <c r="J208" s="41"/>
      <c r="K208" s="47"/>
      <c r="L208" s="48"/>
      <c r="M208" s="47"/>
      <c r="N208" s="47"/>
      <c r="O208" s="47"/>
      <c r="P208" s="47"/>
      <c r="Q208" s="47"/>
      <c r="R208" s="48"/>
      <c r="S208" s="47"/>
      <c r="T208" s="47"/>
      <c r="U208" s="47"/>
    </row>
    <row r="209" spans="2:21" s="115" customFormat="1" ht="21.75" customHeight="1">
      <c r="B209" s="61"/>
      <c r="C209" s="49" t="s">
        <v>109</v>
      </c>
      <c r="D209" s="55" t="s">
        <v>368</v>
      </c>
      <c r="E209" s="51"/>
      <c r="F209" s="52">
        <v>12209</v>
      </c>
      <c r="G209" s="222">
        <v>10655</v>
      </c>
      <c r="H209" s="62">
        <f t="shared" si="4"/>
        <v>0.14584702017831996</v>
      </c>
      <c r="I209" s="54" t="s">
        <v>369</v>
      </c>
      <c r="J209" s="41"/>
      <c r="K209" s="47"/>
      <c r="L209" s="48"/>
      <c r="M209" s="47"/>
      <c r="N209" s="47"/>
      <c r="O209" s="47"/>
      <c r="P209" s="47"/>
      <c r="Q209" s="47"/>
      <c r="R209" s="48"/>
      <c r="S209" s="47"/>
      <c r="T209" s="47"/>
      <c r="U209" s="47"/>
    </row>
    <row r="210" spans="2:21" s="115" customFormat="1" ht="21.75" customHeight="1">
      <c r="B210" s="61"/>
      <c r="C210" s="49" t="s">
        <v>370</v>
      </c>
      <c r="D210" s="55" t="s">
        <v>371</v>
      </c>
      <c r="E210" s="51"/>
      <c r="F210" s="52">
        <v>116433</v>
      </c>
      <c r="G210" s="222">
        <v>120388</v>
      </c>
      <c r="H210" s="62">
        <f t="shared" si="4"/>
        <v>-3.285211150613021E-2</v>
      </c>
      <c r="I210" s="54" t="s">
        <v>38</v>
      </c>
      <c r="J210" s="41"/>
      <c r="K210" s="47"/>
      <c r="L210" s="48"/>
      <c r="M210" s="47"/>
      <c r="N210" s="47"/>
      <c r="O210" s="47"/>
      <c r="P210" s="47"/>
      <c r="Q210" s="47"/>
      <c r="R210" s="48"/>
      <c r="S210" s="47"/>
      <c r="T210" s="47"/>
      <c r="U210" s="47"/>
    </row>
    <row r="211" spans="2:21" s="115" customFormat="1" ht="21.75" customHeight="1">
      <c r="B211" s="61"/>
      <c r="C211" s="49" t="s">
        <v>372</v>
      </c>
      <c r="D211" s="55" t="s">
        <v>373</v>
      </c>
      <c r="E211" s="51"/>
      <c r="F211" s="52">
        <v>5338</v>
      </c>
      <c r="G211" s="222">
        <v>5704</v>
      </c>
      <c r="H211" s="62">
        <f t="shared" si="4"/>
        <v>-6.4165497896213175E-2</v>
      </c>
      <c r="I211" s="53"/>
      <c r="J211" s="41"/>
      <c r="K211" s="47"/>
      <c r="L211" s="48"/>
      <c r="M211" s="47"/>
      <c r="N211" s="47"/>
      <c r="O211" s="47"/>
      <c r="P211" s="47"/>
      <c r="Q211" s="47"/>
      <c r="R211" s="48"/>
      <c r="S211" s="47"/>
      <c r="T211" s="47"/>
      <c r="U211" s="47"/>
    </row>
    <row r="212" spans="2:21" s="115" customFormat="1" ht="21.75" customHeight="1">
      <c r="B212" s="61"/>
      <c r="C212" s="49"/>
      <c r="D212" s="55" t="s">
        <v>374</v>
      </c>
      <c r="E212" s="51"/>
      <c r="F212" s="52">
        <v>2350</v>
      </c>
      <c r="G212" s="222">
        <v>2403</v>
      </c>
      <c r="H212" s="76">
        <f t="shared" si="4"/>
        <v>-2.2055763628797354E-2</v>
      </c>
      <c r="I212" s="54" t="s">
        <v>375</v>
      </c>
      <c r="J212" s="41"/>
      <c r="K212" s="47"/>
      <c r="L212" s="48"/>
      <c r="M212" s="47"/>
      <c r="N212" s="47"/>
      <c r="O212" s="47"/>
      <c r="P212" s="47"/>
      <c r="Q212" s="47"/>
      <c r="R212" s="48"/>
      <c r="S212" s="47"/>
      <c r="T212" s="47"/>
      <c r="U212" s="47"/>
    </row>
    <row r="213" spans="2:21" s="115" customFormat="1" ht="21.75" customHeight="1">
      <c r="B213" s="61"/>
      <c r="C213" s="49"/>
      <c r="D213" s="55" t="s">
        <v>227</v>
      </c>
      <c r="E213" s="51"/>
      <c r="F213" s="52">
        <v>2988</v>
      </c>
      <c r="G213" s="222">
        <v>3301</v>
      </c>
      <c r="H213" s="62">
        <f t="shared" si="4"/>
        <v>-9.4819751590427104E-2</v>
      </c>
      <c r="I213" s="54" t="s">
        <v>184</v>
      </c>
      <c r="J213" s="41"/>
      <c r="K213" s="47"/>
      <c r="L213" s="48"/>
      <c r="M213" s="47"/>
      <c r="N213" s="47"/>
      <c r="O213" s="47"/>
      <c r="P213" s="47"/>
      <c r="Q213" s="47"/>
      <c r="R213" s="48"/>
      <c r="S213" s="47"/>
      <c r="T213" s="47"/>
      <c r="U213" s="47"/>
    </row>
    <row r="214" spans="2:21" s="115" customFormat="1" ht="21.75" customHeight="1">
      <c r="B214" s="61"/>
      <c r="C214" s="49" t="s">
        <v>376</v>
      </c>
      <c r="D214" s="55" t="s">
        <v>377</v>
      </c>
      <c r="E214" s="51"/>
      <c r="F214" s="52">
        <v>111344</v>
      </c>
      <c r="G214" s="222">
        <v>112761</v>
      </c>
      <c r="H214" s="62">
        <f t="shared" si="4"/>
        <v>-1.2566401504066071E-2</v>
      </c>
      <c r="I214" s="53"/>
      <c r="J214" s="41"/>
      <c r="L214" s="122"/>
      <c r="R214" s="122"/>
    </row>
    <row r="215" spans="2:21" s="115" customFormat="1" ht="21.75" customHeight="1">
      <c r="B215" s="61"/>
      <c r="C215" s="49"/>
      <c r="D215" s="55" t="s">
        <v>378</v>
      </c>
      <c r="E215" s="51"/>
      <c r="F215" s="52">
        <v>55902</v>
      </c>
      <c r="G215" s="222">
        <v>54007</v>
      </c>
      <c r="H215" s="62">
        <f t="shared" si="4"/>
        <v>3.5088044142425945E-2</v>
      </c>
      <c r="I215" s="54" t="s">
        <v>375</v>
      </c>
      <c r="J215" s="41"/>
      <c r="L215" s="122"/>
      <c r="R215" s="122"/>
    </row>
    <row r="216" spans="2:21" s="115" customFormat="1" ht="21.75" customHeight="1">
      <c r="B216" s="61"/>
      <c r="C216" s="49"/>
      <c r="D216" s="55" t="s">
        <v>227</v>
      </c>
      <c r="E216" s="51"/>
      <c r="F216" s="52">
        <v>55442</v>
      </c>
      <c r="G216" s="222">
        <v>58754</v>
      </c>
      <c r="H216" s="62">
        <f t="shared" si="4"/>
        <v>-5.6370630084760176E-2</v>
      </c>
      <c r="I216" s="54" t="s">
        <v>184</v>
      </c>
      <c r="J216" s="41"/>
      <c r="L216" s="122"/>
      <c r="R216" s="122"/>
    </row>
    <row r="217" spans="2:21" s="115" customFormat="1" ht="21.75" customHeight="1">
      <c r="B217" s="61"/>
      <c r="C217" s="49" t="s">
        <v>379</v>
      </c>
      <c r="D217" s="55" t="s">
        <v>380</v>
      </c>
      <c r="E217" s="51"/>
      <c r="F217" s="52">
        <v>5179</v>
      </c>
      <c r="G217" s="222">
        <v>5566</v>
      </c>
      <c r="H217" s="62">
        <f t="shared" si="4"/>
        <v>-6.9529284944304659E-2</v>
      </c>
      <c r="I217" s="54" t="s">
        <v>191</v>
      </c>
      <c r="J217" s="41"/>
      <c r="L217" s="122"/>
      <c r="R217" s="122"/>
    </row>
    <row r="218" spans="2:21" s="115" customFormat="1" ht="21.75" customHeight="1">
      <c r="B218" s="61"/>
      <c r="C218" s="49" t="s">
        <v>381</v>
      </c>
      <c r="D218" s="55" t="s">
        <v>382</v>
      </c>
      <c r="E218" s="51"/>
      <c r="F218" s="52">
        <v>28337</v>
      </c>
      <c r="G218" s="222">
        <v>30927</v>
      </c>
      <c r="H218" s="62">
        <f t="shared" si="4"/>
        <v>-8.3745594464383899E-2</v>
      </c>
      <c r="I218" s="54" t="s">
        <v>39</v>
      </c>
      <c r="J218" s="41"/>
      <c r="L218" s="122"/>
      <c r="R218" s="122"/>
    </row>
    <row r="219" spans="2:21" s="115" customFormat="1" ht="21.75" customHeight="1">
      <c r="B219" s="61"/>
      <c r="C219" s="49" t="s">
        <v>126</v>
      </c>
      <c r="D219" s="55" t="s">
        <v>383</v>
      </c>
      <c r="E219" s="51"/>
      <c r="F219" s="52">
        <v>457454</v>
      </c>
      <c r="G219" s="222">
        <v>486172</v>
      </c>
      <c r="H219" s="62">
        <f t="shared" si="4"/>
        <v>-5.9069629678385471E-2</v>
      </c>
      <c r="I219" s="54" t="s">
        <v>35</v>
      </c>
      <c r="J219" s="41"/>
      <c r="L219" s="122"/>
      <c r="R219" s="122"/>
    </row>
    <row r="220" spans="2:21" s="115" customFormat="1" ht="21.75" customHeight="1">
      <c r="B220" s="61"/>
      <c r="C220" s="49" t="s">
        <v>128</v>
      </c>
      <c r="D220" s="55" t="s">
        <v>384</v>
      </c>
      <c r="E220" s="51"/>
      <c r="F220" s="52">
        <v>101186</v>
      </c>
      <c r="G220" s="222">
        <v>91160</v>
      </c>
      <c r="H220" s="62">
        <f t="shared" si="4"/>
        <v>0.10998244844229932</v>
      </c>
      <c r="I220" s="54" t="s">
        <v>36</v>
      </c>
      <c r="J220" s="41"/>
      <c r="L220" s="122"/>
      <c r="R220" s="122"/>
    </row>
    <row r="221" spans="2:21" s="115" customFormat="1" ht="21.75" customHeight="1">
      <c r="B221" s="61"/>
      <c r="C221" s="49" t="s">
        <v>131</v>
      </c>
      <c r="D221" s="55" t="s">
        <v>385</v>
      </c>
      <c r="E221" s="51"/>
      <c r="F221" s="52">
        <v>17649</v>
      </c>
      <c r="G221" s="222">
        <v>21538</v>
      </c>
      <c r="H221" s="62">
        <f t="shared" si="4"/>
        <v>-0.18056458352678983</v>
      </c>
      <c r="I221" s="54" t="s">
        <v>38</v>
      </c>
      <c r="J221" s="41"/>
      <c r="L221" s="122"/>
      <c r="R221" s="122"/>
    </row>
    <row r="222" spans="2:21" s="115" customFormat="1" ht="21.75" customHeight="1">
      <c r="B222" s="61"/>
      <c r="C222" s="49" t="s">
        <v>133</v>
      </c>
      <c r="D222" s="55" t="s">
        <v>386</v>
      </c>
      <c r="E222" s="51"/>
      <c r="F222" s="52">
        <v>26643</v>
      </c>
      <c r="G222" s="222">
        <v>54550</v>
      </c>
      <c r="H222" s="62">
        <f t="shared" si="4"/>
        <v>-0.51158570119156743</v>
      </c>
      <c r="I222" s="54" t="s">
        <v>38</v>
      </c>
      <c r="J222" s="41"/>
      <c r="L222" s="122"/>
      <c r="R222" s="122"/>
    </row>
    <row r="223" spans="2:21" s="115" customFormat="1" ht="21.75" customHeight="1">
      <c r="B223" s="61"/>
      <c r="C223" s="49" t="s">
        <v>135</v>
      </c>
      <c r="D223" s="55" t="s">
        <v>387</v>
      </c>
      <c r="E223" s="51"/>
      <c r="F223" s="52">
        <v>31105</v>
      </c>
      <c r="G223" s="222">
        <v>36450</v>
      </c>
      <c r="H223" s="62">
        <f t="shared" si="4"/>
        <v>-0.14663923182441696</v>
      </c>
      <c r="I223" s="54" t="s">
        <v>315</v>
      </c>
      <c r="J223" s="41"/>
      <c r="L223" s="122"/>
      <c r="R223" s="122"/>
    </row>
    <row r="224" spans="2:21" s="115" customFormat="1" ht="21.75" customHeight="1">
      <c r="B224" s="61"/>
      <c r="C224" s="49" t="s">
        <v>137</v>
      </c>
      <c r="D224" s="55" t="s">
        <v>388</v>
      </c>
      <c r="E224" s="51"/>
      <c r="F224" s="52">
        <v>979830</v>
      </c>
      <c r="G224" s="222">
        <v>1183095</v>
      </c>
      <c r="H224" s="62">
        <f t="shared" si="4"/>
        <v>-0.17180784298809482</v>
      </c>
      <c r="I224" s="54" t="s">
        <v>184</v>
      </c>
      <c r="J224" s="41"/>
      <c r="L224" s="122"/>
      <c r="R224" s="122"/>
    </row>
    <row r="225" spans="2:18" s="115" customFormat="1" ht="21.75" customHeight="1">
      <c r="B225" s="61"/>
      <c r="C225" s="49" t="s">
        <v>139</v>
      </c>
      <c r="D225" s="55" t="s">
        <v>389</v>
      </c>
      <c r="E225" s="51"/>
      <c r="F225" s="52">
        <v>6058000</v>
      </c>
      <c r="G225" s="222">
        <v>6076000</v>
      </c>
      <c r="H225" s="62">
        <f t="shared" si="4"/>
        <v>-2.9624753127057701E-3</v>
      </c>
      <c r="I225" s="54" t="s">
        <v>321</v>
      </c>
      <c r="J225" s="41"/>
      <c r="L225" s="122"/>
      <c r="R225" s="122"/>
    </row>
    <row r="226" spans="2:18" s="115" customFormat="1" ht="21.75" customHeight="1">
      <c r="B226" s="61"/>
      <c r="C226" s="49" t="s">
        <v>141</v>
      </c>
      <c r="D226" s="55" t="s">
        <v>390</v>
      </c>
      <c r="E226" s="51"/>
      <c r="F226" s="52">
        <v>46016</v>
      </c>
      <c r="G226" s="222">
        <v>51453</v>
      </c>
      <c r="H226" s="62">
        <f t="shared" si="4"/>
        <v>-0.10566925154995821</v>
      </c>
      <c r="I226" s="54" t="s">
        <v>195</v>
      </c>
      <c r="J226" s="41"/>
      <c r="L226" s="122"/>
      <c r="R226" s="122"/>
    </row>
    <row r="227" spans="2:18" s="115" customFormat="1" ht="21.75" customHeight="1">
      <c r="B227" s="61"/>
      <c r="C227" s="49" t="s">
        <v>144</v>
      </c>
      <c r="D227" s="55" t="s">
        <v>391</v>
      </c>
      <c r="E227" s="51"/>
      <c r="F227" s="52">
        <v>882</v>
      </c>
      <c r="G227" s="222">
        <v>1055</v>
      </c>
      <c r="H227" s="62">
        <f t="shared" si="4"/>
        <v>-0.16398104265402846</v>
      </c>
      <c r="I227" s="54" t="s">
        <v>195</v>
      </c>
      <c r="J227" s="41"/>
      <c r="L227" s="122"/>
      <c r="R227" s="122"/>
    </row>
    <row r="228" spans="2:18" s="115" customFormat="1" ht="21.75" customHeight="1">
      <c r="B228" s="61"/>
      <c r="C228" s="49" t="s">
        <v>147</v>
      </c>
      <c r="D228" s="55" t="s">
        <v>392</v>
      </c>
      <c r="E228" s="51"/>
      <c r="F228" s="52">
        <v>750073</v>
      </c>
      <c r="G228" s="222">
        <v>808509</v>
      </c>
      <c r="H228" s="62">
        <f t="shared" si="4"/>
        <v>-7.2276251717667939E-2</v>
      </c>
      <c r="I228" s="54" t="s">
        <v>45</v>
      </c>
      <c r="J228" s="41"/>
      <c r="L228" s="122"/>
      <c r="R228" s="122"/>
    </row>
    <row r="229" spans="2:18" s="115" customFormat="1" ht="21.75" customHeight="1">
      <c r="B229" s="61"/>
      <c r="C229" s="49" t="s">
        <v>150</v>
      </c>
      <c r="D229" s="55" t="s">
        <v>393</v>
      </c>
      <c r="E229" s="51"/>
      <c r="F229" s="52">
        <v>3928</v>
      </c>
      <c r="G229" s="222">
        <v>4543</v>
      </c>
      <c r="H229" s="62">
        <f t="shared" si="4"/>
        <v>-0.13537310147479642</v>
      </c>
      <c r="I229" s="54" t="s">
        <v>375</v>
      </c>
      <c r="J229" s="41"/>
      <c r="L229" s="122"/>
      <c r="R229" s="122"/>
    </row>
    <row r="230" spans="2:18" s="115" customFormat="1" ht="21.75" customHeight="1">
      <c r="B230" s="61"/>
      <c r="C230" s="49" t="s">
        <v>153</v>
      </c>
      <c r="D230" s="55" t="s">
        <v>394</v>
      </c>
      <c r="E230" s="51"/>
      <c r="F230" s="52">
        <v>4050</v>
      </c>
      <c r="G230" s="222">
        <v>4206</v>
      </c>
      <c r="H230" s="62">
        <f t="shared" si="4"/>
        <v>-3.708987161198285E-2</v>
      </c>
      <c r="I230" s="54" t="s">
        <v>375</v>
      </c>
      <c r="J230" s="41"/>
      <c r="L230" s="122"/>
      <c r="R230" s="122"/>
    </row>
    <row r="231" spans="2:18" s="115" customFormat="1" ht="21.75" customHeight="1">
      <c r="B231" s="61"/>
      <c r="C231" s="49" t="s">
        <v>156</v>
      </c>
      <c r="D231" s="55" t="s">
        <v>395</v>
      </c>
      <c r="E231" s="51"/>
      <c r="F231" s="52">
        <v>27838</v>
      </c>
      <c r="G231" s="222">
        <v>34445</v>
      </c>
      <c r="H231" s="62">
        <f t="shared" si="4"/>
        <v>-0.19181303527362459</v>
      </c>
      <c r="I231" s="54" t="s">
        <v>191</v>
      </c>
      <c r="J231" s="41"/>
      <c r="L231" s="122"/>
      <c r="R231" s="122"/>
    </row>
    <row r="232" spans="2:18" s="115" customFormat="1" ht="21.75" customHeight="1">
      <c r="B232" s="61"/>
      <c r="C232" s="49" t="s">
        <v>159</v>
      </c>
      <c r="D232" s="55" t="s">
        <v>396</v>
      </c>
      <c r="E232" s="51"/>
      <c r="F232" s="52">
        <v>246583</v>
      </c>
      <c r="G232" s="222">
        <v>253937</v>
      </c>
      <c r="H232" s="62">
        <f t="shared" si="4"/>
        <v>-2.895993888247872E-2</v>
      </c>
      <c r="I232" s="54" t="s">
        <v>195</v>
      </c>
      <c r="J232" s="41"/>
      <c r="L232" s="122"/>
      <c r="R232" s="122"/>
    </row>
    <row r="233" spans="2:18" s="115" customFormat="1" ht="21.75" customHeight="1">
      <c r="B233" s="61"/>
      <c r="C233" s="49" t="s">
        <v>161</v>
      </c>
      <c r="D233" s="55" t="s">
        <v>397</v>
      </c>
      <c r="E233" s="51"/>
      <c r="F233" s="52">
        <v>75029</v>
      </c>
      <c r="G233" s="222">
        <v>68366</v>
      </c>
      <c r="H233" s="62">
        <f t="shared" si="4"/>
        <v>9.7460726091917138E-2</v>
      </c>
      <c r="I233" s="54" t="s">
        <v>35</v>
      </c>
      <c r="J233" s="41"/>
      <c r="L233" s="122"/>
      <c r="R233" s="122"/>
    </row>
    <row r="234" spans="2:18" s="115" customFormat="1" ht="21.75" customHeight="1">
      <c r="B234" s="61"/>
      <c r="C234" s="49" t="s">
        <v>163</v>
      </c>
      <c r="D234" s="55" t="s">
        <v>398</v>
      </c>
      <c r="E234" s="51"/>
      <c r="F234" s="52">
        <v>34210</v>
      </c>
      <c r="G234" s="222">
        <v>39736</v>
      </c>
      <c r="H234" s="62">
        <f t="shared" si="4"/>
        <v>-0.13906784779545001</v>
      </c>
      <c r="I234" s="54" t="s">
        <v>195</v>
      </c>
      <c r="J234" s="41"/>
      <c r="L234" s="122"/>
      <c r="R234" s="122"/>
    </row>
    <row r="235" spans="2:18" s="115" customFormat="1" ht="21.75" customHeight="1">
      <c r="B235" s="61"/>
      <c r="C235" s="49" t="s">
        <v>166</v>
      </c>
      <c r="D235" s="55" t="s">
        <v>399</v>
      </c>
      <c r="E235" s="51"/>
      <c r="F235" s="52">
        <v>128000</v>
      </c>
      <c r="G235" s="222">
        <v>153000</v>
      </c>
      <c r="H235" s="62">
        <f t="shared" si="4"/>
        <v>-0.16339869281045749</v>
      </c>
      <c r="I235" s="54" t="s">
        <v>244</v>
      </c>
      <c r="J235" s="41"/>
      <c r="L235" s="122"/>
      <c r="R235" s="122"/>
    </row>
    <row r="236" spans="2:18" s="115" customFormat="1" ht="21.75" customHeight="1">
      <c r="B236" s="61"/>
      <c r="C236" s="49" t="s">
        <v>168</v>
      </c>
      <c r="D236" s="55" t="s">
        <v>400</v>
      </c>
      <c r="E236" s="51"/>
      <c r="F236" s="52">
        <v>18000</v>
      </c>
      <c r="G236" s="222">
        <v>20200</v>
      </c>
      <c r="H236" s="62">
        <f t="shared" si="4"/>
        <v>-0.1089108910891089</v>
      </c>
      <c r="I236" s="54" t="s">
        <v>232</v>
      </c>
      <c r="J236" s="41"/>
      <c r="L236" s="122"/>
      <c r="R236" s="122"/>
    </row>
    <row r="237" spans="2:18" s="115" customFormat="1" ht="21.75" customHeight="1">
      <c r="B237" s="61"/>
      <c r="C237" s="49" t="s">
        <v>171</v>
      </c>
      <c r="D237" s="55" t="s">
        <v>401</v>
      </c>
      <c r="E237" s="51"/>
      <c r="F237" s="57">
        <v>10500</v>
      </c>
      <c r="G237" s="222">
        <v>12000</v>
      </c>
      <c r="H237" s="62">
        <f t="shared" si="4"/>
        <v>-0.125</v>
      </c>
      <c r="I237" s="54" t="s">
        <v>232</v>
      </c>
      <c r="J237" s="41"/>
      <c r="L237" s="122"/>
      <c r="R237" s="122"/>
    </row>
    <row r="238" spans="2:18" s="115" customFormat="1" ht="21.75" customHeight="1">
      <c r="B238" s="61"/>
      <c r="C238" s="49" t="s">
        <v>173</v>
      </c>
      <c r="D238" s="55" t="s">
        <v>402</v>
      </c>
      <c r="E238" s="51"/>
      <c r="F238" s="52">
        <v>10100</v>
      </c>
      <c r="G238" s="222">
        <v>7700</v>
      </c>
      <c r="H238" s="62">
        <f t="shared" si="4"/>
        <v>0.31168831168831179</v>
      </c>
      <c r="I238" s="54" t="s">
        <v>232</v>
      </c>
      <c r="J238" s="41"/>
      <c r="L238" s="122"/>
      <c r="R238" s="122"/>
    </row>
    <row r="239" spans="2:18" s="115" customFormat="1" ht="21.75" customHeight="1">
      <c r="B239" s="61"/>
      <c r="C239" s="49" t="s">
        <v>176</v>
      </c>
      <c r="D239" s="55" t="s">
        <v>403</v>
      </c>
      <c r="E239" s="51"/>
      <c r="F239" s="52">
        <v>43258</v>
      </c>
      <c r="G239" s="222">
        <v>47883</v>
      </c>
      <c r="H239" s="62">
        <f t="shared" si="4"/>
        <v>-9.6589603825992576E-2</v>
      </c>
      <c r="I239" s="53"/>
      <c r="J239" s="41"/>
      <c r="L239" s="122"/>
      <c r="R239" s="122"/>
    </row>
    <row r="240" spans="2:18" s="115" customFormat="1" ht="21.75" customHeight="1">
      <c r="B240" s="61"/>
      <c r="C240" s="49"/>
      <c r="D240" s="55" t="s">
        <v>404</v>
      </c>
      <c r="E240" s="51"/>
      <c r="F240" s="52">
        <v>9243</v>
      </c>
      <c r="G240" s="222">
        <v>11149</v>
      </c>
      <c r="H240" s="62">
        <f t="shared" si="4"/>
        <v>-0.17095703650551619</v>
      </c>
      <c r="I240" s="54" t="s">
        <v>195</v>
      </c>
      <c r="J240" s="41"/>
      <c r="L240" s="122"/>
      <c r="R240" s="122"/>
    </row>
    <row r="241" spans="2:22" s="115" customFormat="1" ht="21.75" customHeight="1">
      <c r="B241" s="61"/>
      <c r="C241" s="49"/>
      <c r="D241" s="55" t="s">
        <v>405</v>
      </c>
      <c r="E241" s="51"/>
      <c r="F241" s="52">
        <v>34015</v>
      </c>
      <c r="G241" s="222">
        <v>36734</v>
      </c>
      <c r="H241" s="62">
        <f t="shared" si="4"/>
        <v>-7.4018620351717801E-2</v>
      </c>
      <c r="I241" s="54" t="s">
        <v>259</v>
      </c>
      <c r="J241" s="41"/>
      <c r="L241" s="122"/>
      <c r="R241" s="122"/>
    </row>
    <row r="242" spans="2:22" s="115" customFormat="1" ht="21.75" customHeight="1">
      <c r="B242" s="61"/>
      <c r="C242" s="49" t="s">
        <v>406</v>
      </c>
      <c r="D242" s="55" t="s">
        <v>407</v>
      </c>
      <c r="E242" s="209"/>
      <c r="F242" s="52">
        <v>60405</v>
      </c>
      <c r="G242" s="222">
        <v>67087</v>
      </c>
      <c r="H242" s="62">
        <f t="shared" si="4"/>
        <v>-9.960200933116703E-2</v>
      </c>
      <c r="I242" s="54" t="s">
        <v>38</v>
      </c>
      <c r="J242" s="41"/>
      <c r="L242" s="122"/>
      <c r="R242" s="122"/>
    </row>
    <row r="243" spans="2:22" s="115" customFormat="1" ht="21.75" customHeight="1">
      <c r="B243" s="61"/>
      <c r="C243" s="49" t="s">
        <v>848</v>
      </c>
      <c r="D243" s="55" t="s">
        <v>409</v>
      </c>
      <c r="E243" s="209"/>
      <c r="F243" s="52">
        <v>50060</v>
      </c>
      <c r="G243" s="222">
        <v>49610</v>
      </c>
      <c r="H243" s="62" t="s">
        <v>254</v>
      </c>
      <c r="I243" s="54" t="s">
        <v>111</v>
      </c>
      <c r="J243" s="41"/>
      <c r="L243" s="122"/>
      <c r="R243" s="122"/>
    </row>
    <row r="244" spans="2:22" s="115" customFormat="1" ht="21.75" customHeight="1">
      <c r="B244" s="61"/>
      <c r="C244" s="49" t="s">
        <v>187</v>
      </c>
      <c r="D244" s="55" t="s">
        <v>408</v>
      </c>
      <c r="E244" s="51"/>
      <c r="F244" s="52">
        <v>119337</v>
      </c>
      <c r="G244" s="222">
        <v>129289</v>
      </c>
      <c r="H244" s="62">
        <f t="shared" si="4"/>
        <v>-7.697483931347604E-2</v>
      </c>
      <c r="I244" s="54" t="s">
        <v>38</v>
      </c>
      <c r="J244" s="41"/>
      <c r="L244" s="122"/>
      <c r="R244" s="122"/>
    </row>
    <row r="245" spans="2:22" s="115" customFormat="1" ht="21.75" customHeight="1">
      <c r="B245" s="61"/>
      <c r="C245" s="49" t="s">
        <v>189</v>
      </c>
      <c r="D245" s="55" t="s">
        <v>410</v>
      </c>
      <c r="E245" s="51"/>
      <c r="F245" s="52">
        <v>480137</v>
      </c>
      <c r="G245" s="222">
        <v>477654</v>
      </c>
      <c r="H245" s="62">
        <f>+F245/G245-1</f>
        <v>5.1983234726391547E-3</v>
      </c>
      <c r="I245" s="54" t="s">
        <v>35</v>
      </c>
      <c r="J245" s="41"/>
      <c r="L245" s="122"/>
      <c r="R245" s="122"/>
    </row>
    <row r="246" spans="2:22" s="115" customFormat="1" ht="21.75" customHeight="1">
      <c r="B246" s="61"/>
      <c r="C246" s="49" t="s">
        <v>192</v>
      </c>
      <c r="D246" s="55" t="s">
        <v>411</v>
      </c>
      <c r="E246" s="51"/>
      <c r="F246" s="52">
        <v>9593</v>
      </c>
      <c r="G246" s="222">
        <v>8963</v>
      </c>
      <c r="H246" s="62">
        <f t="shared" si="4"/>
        <v>7.0288965748075416E-2</v>
      </c>
      <c r="I246" s="54" t="s">
        <v>412</v>
      </c>
      <c r="J246" s="41"/>
      <c r="L246" s="122"/>
      <c r="R246" s="122"/>
    </row>
    <row r="247" spans="2:22" s="115" customFormat="1" ht="21.75" customHeight="1">
      <c r="B247" s="61"/>
      <c r="C247" s="49" t="s">
        <v>194</v>
      </c>
      <c r="D247" s="55" t="s">
        <v>413</v>
      </c>
      <c r="E247" s="123"/>
      <c r="F247" s="52">
        <v>43304</v>
      </c>
      <c r="G247" s="222">
        <v>44631</v>
      </c>
      <c r="H247" s="62">
        <f t="shared" si="4"/>
        <v>-2.9732697004324349E-2</v>
      </c>
      <c r="I247" s="54" t="s">
        <v>315</v>
      </c>
      <c r="J247" s="41"/>
      <c r="L247" s="122"/>
      <c r="R247" s="122"/>
    </row>
    <row r="248" spans="2:22" s="115" customFormat="1" ht="21.75" customHeight="1">
      <c r="B248" s="61"/>
      <c r="C248" s="49" t="s">
        <v>196</v>
      </c>
      <c r="D248" s="55" t="s">
        <v>414</v>
      </c>
      <c r="E248" s="123"/>
      <c r="F248" s="52">
        <v>4892</v>
      </c>
      <c r="G248" s="222">
        <v>5384</v>
      </c>
      <c r="H248" s="62">
        <f t="shared" si="4"/>
        <v>-9.1381872213967319E-2</v>
      </c>
      <c r="I248" s="54" t="s">
        <v>103</v>
      </c>
      <c r="J248" s="41"/>
      <c r="L248" s="122"/>
      <c r="R248" s="122"/>
    </row>
    <row r="249" spans="2:22" s="115" customFormat="1" ht="21.75" customHeight="1">
      <c r="B249" s="61"/>
      <c r="C249" s="49" t="s">
        <v>198</v>
      </c>
      <c r="D249" s="55" t="s">
        <v>415</v>
      </c>
      <c r="E249" s="123"/>
      <c r="F249" s="52">
        <v>8676</v>
      </c>
      <c r="G249" s="222">
        <v>8423</v>
      </c>
      <c r="H249" s="62">
        <f t="shared" si="4"/>
        <v>3.0036803989077487E-2</v>
      </c>
      <c r="I249" s="54" t="s">
        <v>111</v>
      </c>
      <c r="J249" s="41"/>
      <c r="L249" s="122"/>
      <c r="R249" s="122"/>
    </row>
    <row r="250" spans="2:22" s="115" customFormat="1" ht="21.75" customHeight="1">
      <c r="B250" s="403" t="s">
        <v>416</v>
      </c>
      <c r="C250" s="404"/>
      <c r="D250" s="405"/>
      <c r="E250" s="112"/>
      <c r="F250" s="94">
        <v>12020623</v>
      </c>
      <c r="G250" s="95">
        <v>12495489</v>
      </c>
      <c r="H250" s="96">
        <f>+F250/G250-1</f>
        <v>-3.8002994520662581E-2</v>
      </c>
      <c r="I250" s="97"/>
      <c r="J250" s="41"/>
      <c r="L250" s="122"/>
      <c r="R250" s="122"/>
    </row>
    <row r="251" spans="2:22" s="47" customFormat="1" ht="21.75" customHeight="1">
      <c r="B251" s="124" t="s">
        <v>417</v>
      </c>
      <c r="C251" s="49" t="s">
        <v>42</v>
      </c>
      <c r="D251" s="55" t="s">
        <v>418</v>
      </c>
      <c r="E251" s="51"/>
      <c r="F251" s="52">
        <v>642100</v>
      </c>
      <c r="G251" s="222">
        <v>617400</v>
      </c>
      <c r="H251" s="125">
        <f>+F251/G251-1</f>
        <v>4.000647878198893E-2</v>
      </c>
      <c r="I251" s="53"/>
      <c r="J251" s="41"/>
      <c r="K251" s="115"/>
      <c r="L251" s="122"/>
      <c r="M251" s="126"/>
      <c r="N251" s="115"/>
      <c r="O251" s="115"/>
      <c r="P251" s="115"/>
      <c r="Q251" s="115"/>
      <c r="R251" s="122"/>
      <c r="S251" s="115"/>
      <c r="T251" s="115"/>
      <c r="U251" s="115"/>
      <c r="V251" s="115"/>
    </row>
    <row r="252" spans="2:22" s="47" customFormat="1" ht="21.75" customHeight="1">
      <c r="B252" s="102"/>
      <c r="C252" s="84"/>
      <c r="D252" s="101" t="s">
        <v>419</v>
      </c>
      <c r="E252" s="85"/>
      <c r="F252" s="86">
        <v>19570</v>
      </c>
      <c r="G252" s="99">
        <v>21013</v>
      </c>
      <c r="H252" s="127">
        <f>+F252/G252-1</f>
        <v>-6.8671774615714054E-2</v>
      </c>
      <c r="I252" s="109" t="s">
        <v>315</v>
      </c>
      <c r="J252" s="41"/>
      <c r="K252" s="115"/>
      <c r="L252" s="122"/>
      <c r="M252" s="126"/>
      <c r="N252" s="115"/>
      <c r="O252" s="115"/>
      <c r="P252" s="115"/>
      <c r="Q252" s="115"/>
      <c r="R252" s="122"/>
      <c r="S252" s="115"/>
      <c r="T252" s="115"/>
      <c r="U252" s="115"/>
      <c r="V252" s="115"/>
    </row>
    <row r="253" spans="2:22" s="47" customFormat="1" ht="21.75" customHeight="1">
      <c r="B253" s="102"/>
      <c r="C253" s="49"/>
      <c r="D253" s="55" t="s">
        <v>420</v>
      </c>
      <c r="E253" s="51"/>
      <c r="F253" s="52">
        <v>40339</v>
      </c>
      <c r="G253" s="222">
        <v>38424</v>
      </c>
      <c r="H253" s="125">
        <f>+F253/G253-1</f>
        <v>4.9838642515094733E-2</v>
      </c>
      <c r="I253" s="54" t="s">
        <v>39</v>
      </c>
      <c r="J253" s="41"/>
      <c r="K253" s="115"/>
      <c r="L253" s="122"/>
      <c r="M253" s="126"/>
      <c r="N253" s="115"/>
      <c r="O253" s="115"/>
      <c r="P253" s="115"/>
      <c r="Q253" s="115"/>
      <c r="R253" s="122"/>
      <c r="S253" s="115"/>
      <c r="T253" s="115"/>
      <c r="U253" s="115"/>
      <c r="V253" s="115"/>
    </row>
    <row r="254" spans="2:22" s="47" customFormat="1" ht="21.75" customHeight="1" thickBot="1">
      <c r="B254" s="128"/>
      <c r="C254" s="80"/>
      <c r="D254" s="282" t="s">
        <v>421</v>
      </c>
      <c r="E254" s="81"/>
      <c r="F254" s="82">
        <v>119592</v>
      </c>
      <c r="G254" s="100">
        <v>108946</v>
      </c>
      <c r="H254" s="284">
        <f>+F254/G254-1</f>
        <v>9.771813559010889E-2</v>
      </c>
      <c r="I254" s="83" t="s">
        <v>195</v>
      </c>
      <c r="J254" s="41"/>
      <c r="K254" s="115"/>
      <c r="L254" s="122"/>
      <c r="M254" s="126"/>
      <c r="N254" s="115"/>
      <c r="O254" s="115"/>
      <c r="P254" s="115"/>
      <c r="Q254" s="115"/>
      <c r="R254" s="122"/>
      <c r="S254" s="115"/>
      <c r="T254" s="115"/>
      <c r="U254" s="115"/>
      <c r="V254" s="115"/>
    </row>
    <row r="255" spans="2:22" s="47" customFormat="1" ht="21.75" customHeight="1">
      <c r="B255" s="102"/>
      <c r="C255" s="84"/>
      <c r="D255" s="101" t="s">
        <v>422</v>
      </c>
      <c r="E255" s="85"/>
      <c r="F255" s="86">
        <v>21131</v>
      </c>
      <c r="G255" s="99">
        <v>20311</v>
      </c>
      <c r="H255" s="127">
        <f t="shared" ref="H255:H277" si="5">+F255/G255-1</f>
        <v>4.0372212101816851E-2</v>
      </c>
      <c r="I255" s="109" t="s">
        <v>423</v>
      </c>
      <c r="J255" s="41"/>
      <c r="K255" s="115"/>
      <c r="L255" s="122"/>
      <c r="M255" s="126"/>
      <c r="N255" s="115"/>
      <c r="O255" s="115"/>
      <c r="P255" s="115"/>
      <c r="Q255" s="115"/>
      <c r="R255" s="122"/>
      <c r="S255" s="115"/>
      <c r="T255" s="115"/>
      <c r="U255" s="115"/>
      <c r="V255" s="115"/>
    </row>
    <row r="256" spans="2:22" s="47" customFormat="1" ht="21.75" customHeight="1">
      <c r="B256" s="102"/>
      <c r="C256" s="49"/>
      <c r="D256" s="55" t="s">
        <v>424</v>
      </c>
      <c r="E256" s="51"/>
      <c r="F256" s="52">
        <v>125674</v>
      </c>
      <c r="G256" s="222">
        <v>126360</v>
      </c>
      <c r="H256" s="125">
        <f t="shared" si="5"/>
        <v>-5.4289332067110063E-3</v>
      </c>
      <c r="I256" s="54" t="s">
        <v>38</v>
      </c>
      <c r="J256" s="41"/>
      <c r="K256" s="115"/>
      <c r="L256" s="122"/>
      <c r="M256" s="126"/>
      <c r="N256" s="115"/>
      <c r="O256" s="115"/>
      <c r="P256" s="115"/>
      <c r="Q256" s="115"/>
      <c r="R256" s="122"/>
      <c r="S256" s="115"/>
      <c r="T256" s="115"/>
      <c r="U256" s="115"/>
      <c r="V256" s="115"/>
    </row>
    <row r="257" spans="2:22" s="47" customFormat="1" ht="21.75" customHeight="1">
      <c r="B257" s="102"/>
      <c r="C257" s="84"/>
      <c r="D257" s="101" t="s">
        <v>425</v>
      </c>
      <c r="E257" s="85"/>
      <c r="F257" s="86">
        <v>315794</v>
      </c>
      <c r="G257" s="99">
        <v>302346</v>
      </c>
      <c r="H257" s="127">
        <f t="shared" si="5"/>
        <v>4.4478842121278284E-2</v>
      </c>
      <c r="I257" s="109" t="s">
        <v>426</v>
      </c>
      <c r="J257" s="41"/>
      <c r="K257" s="115"/>
      <c r="L257" s="122"/>
      <c r="M257" s="126"/>
      <c r="N257" s="115"/>
      <c r="O257" s="115"/>
      <c r="P257" s="115"/>
      <c r="Q257" s="115"/>
      <c r="R257" s="122"/>
      <c r="S257" s="115"/>
      <c r="T257" s="115"/>
      <c r="U257" s="115"/>
      <c r="V257" s="115"/>
    </row>
    <row r="258" spans="2:22" s="47" customFormat="1" ht="21.75" customHeight="1">
      <c r="B258" s="42"/>
      <c r="C258" s="49" t="s">
        <v>18</v>
      </c>
      <c r="D258" s="55" t="s">
        <v>427</v>
      </c>
      <c r="E258" s="51"/>
      <c r="F258" s="52">
        <v>313600</v>
      </c>
      <c r="G258" s="222">
        <v>375600</v>
      </c>
      <c r="H258" s="125">
        <f t="shared" si="5"/>
        <v>-0.1650692225772098</v>
      </c>
      <c r="I258" s="53"/>
      <c r="J258" s="41"/>
      <c r="K258" s="115"/>
      <c r="L258" s="122"/>
      <c r="M258" s="126"/>
      <c r="N258" s="115"/>
      <c r="O258" s="115"/>
      <c r="P258" s="115"/>
      <c r="Q258" s="115"/>
      <c r="R258" s="122"/>
      <c r="S258" s="115"/>
      <c r="T258" s="115"/>
      <c r="U258" s="115"/>
      <c r="V258" s="115"/>
    </row>
    <row r="259" spans="2:22" s="47" customFormat="1" ht="21.75" customHeight="1">
      <c r="B259" s="42"/>
      <c r="C259" s="49"/>
      <c r="D259" s="55" t="s">
        <v>428</v>
      </c>
      <c r="E259" s="51"/>
      <c r="F259" s="52">
        <v>16485</v>
      </c>
      <c r="G259" s="222">
        <v>23264</v>
      </c>
      <c r="H259" s="125">
        <f t="shared" si="5"/>
        <v>-0.29139442916093539</v>
      </c>
      <c r="I259" s="54" t="s">
        <v>195</v>
      </c>
      <c r="J259" s="41"/>
      <c r="K259" s="115"/>
      <c r="L259" s="122"/>
      <c r="M259" s="126"/>
      <c r="N259" s="115"/>
      <c r="O259" s="115"/>
      <c r="P259" s="115"/>
      <c r="Q259" s="115"/>
      <c r="R259" s="122"/>
      <c r="S259" s="115"/>
      <c r="T259" s="115"/>
      <c r="U259" s="115"/>
      <c r="V259" s="115"/>
    </row>
    <row r="260" spans="2:22" s="47" customFormat="1" ht="21.75" customHeight="1">
      <c r="B260" s="42"/>
      <c r="C260" s="49"/>
      <c r="D260" s="55" t="s">
        <v>429</v>
      </c>
      <c r="E260" s="51"/>
      <c r="F260" s="52">
        <v>101607</v>
      </c>
      <c r="G260" s="222">
        <v>121153</v>
      </c>
      <c r="H260" s="90">
        <f t="shared" si="5"/>
        <v>-0.16133319026355109</v>
      </c>
      <c r="I260" s="54" t="s">
        <v>259</v>
      </c>
      <c r="J260" s="41"/>
      <c r="K260" s="115"/>
      <c r="L260" s="122"/>
      <c r="M260" s="126"/>
      <c r="N260" s="115"/>
      <c r="O260" s="115"/>
      <c r="P260" s="115"/>
      <c r="Q260" s="115"/>
      <c r="R260" s="122"/>
      <c r="S260" s="115"/>
      <c r="T260" s="115"/>
      <c r="U260" s="115"/>
      <c r="V260" s="115"/>
    </row>
    <row r="261" spans="2:22" s="47" customFormat="1" ht="21.75" customHeight="1">
      <c r="B261" s="42"/>
      <c r="C261" s="49"/>
      <c r="D261" s="55" t="s">
        <v>430</v>
      </c>
      <c r="E261" s="51"/>
      <c r="F261" s="52">
        <v>4816</v>
      </c>
      <c r="G261" s="222">
        <v>5448</v>
      </c>
      <c r="H261" s="90">
        <f t="shared" si="5"/>
        <v>-0.11600587371512483</v>
      </c>
      <c r="I261" s="141" t="s">
        <v>259</v>
      </c>
      <c r="J261" s="41"/>
      <c r="K261" s="115"/>
      <c r="L261" s="122"/>
      <c r="M261" s="126"/>
      <c r="N261" s="115"/>
      <c r="O261" s="115"/>
      <c r="P261" s="115"/>
      <c r="Q261" s="115"/>
      <c r="R261" s="122"/>
      <c r="S261" s="115"/>
      <c r="T261" s="115"/>
      <c r="U261" s="115"/>
      <c r="V261" s="115"/>
    </row>
    <row r="262" spans="2:22" s="47" customFormat="1" ht="21.75" customHeight="1">
      <c r="B262" s="42"/>
      <c r="C262" s="49"/>
      <c r="D262" s="55" t="s">
        <v>431</v>
      </c>
      <c r="E262" s="51"/>
      <c r="F262" s="52">
        <v>7328</v>
      </c>
      <c r="G262" s="222">
        <v>11456</v>
      </c>
      <c r="H262" s="90">
        <f t="shared" si="5"/>
        <v>-0.36033519553072624</v>
      </c>
      <c r="I262" s="54" t="s">
        <v>195</v>
      </c>
      <c r="J262" s="41"/>
      <c r="K262" s="115"/>
      <c r="L262" s="122"/>
      <c r="M262" s="126"/>
      <c r="N262" s="115"/>
      <c r="O262" s="115"/>
      <c r="P262" s="115"/>
      <c r="Q262" s="115"/>
      <c r="R262" s="122"/>
      <c r="S262" s="115"/>
      <c r="T262" s="115"/>
      <c r="U262" s="115"/>
      <c r="V262" s="115"/>
    </row>
    <row r="263" spans="2:22" s="47" customFormat="1" ht="21.75" customHeight="1">
      <c r="B263" s="42"/>
      <c r="C263" s="49"/>
      <c r="D263" s="55" t="s">
        <v>432</v>
      </c>
      <c r="E263" s="51"/>
      <c r="F263" s="52">
        <v>11116</v>
      </c>
      <c r="G263" s="222">
        <v>15721</v>
      </c>
      <c r="H263" s="76">
        <f t="shared" si="5"/>
        <v>-0.2929202976909866</v>
      </c>
      <c r="I263" s="54" t="s">
        <v>433</v>
      </c>
      <c r="J263" s="41"/>
      <c r="K263" s="115"/>
      <c r="L263" s="122"/>
      <c r="M263" s="126"/>
      <c r="N263" s="115"/>
      <c r="O263" s="115"/>
      <c r="P263" s="115"/>
      <c r="Q263" s="115"/>
      <c r="R263" s="122"/>
      <c r="S263" s="115"/>
      <c r="T263" s="115"/>
      <c r="U263" s="115"/>
      <c r="V263" s="115"/>
    </row>
    <row r="264" spans="2:22" s="47" customFormat="1" ht="21.75" customHeight="1">
      <c r="B264" s="42"/>
      <c r="C264" s="49"/>
      <c r="D264" s="55" t="s">
        <v>434</v>
      </c>
      <c r="E264" s="51"/>
      <c r="F264" s="52">
        <v>79954</v>
      </c>
      <c r="G264" s="222">
        <v>87811</v>
      </c>
      <c r="H264" s="90">
        <f t="shared" si="5"/>
        <v>-8.9476261516210909E-2</v>
      </c>
      <c r="I264" s="54" t="s">
        <v>262</v>
      </c>
      <c r="J264" s="41"/>
      <c r="K264" s="115"/>
      <c r="L264" s="122"/>
      <c r="M264" s="126"/>
      <c r="N264" s="115"/>
      <c r="O264" s="115"/>
      <c r="P264" s="115"/>
      <c r="Q264" s="115"/>
      <c r="R264" s="122"/>
      <c r="S264" s="115"/>
      <c r="T264" s="115"/>
      <c r="U264" s="115"/>
      <c r="V264" s="115"/>
    </row>
    <row r="265" spans="2:22" s="47" customFormat="1" ht="21.75" customHeight="1">
      <c r="B265" s="42"/>
      <c r="C265" s="49"/>
      <c r="D265" s="55" t="s">
        <v>435</v>
      </c>
      <c r="E265" s="51"/>
      <c r="F265" s="52">
        <v>92294</v>
      </c>
      <c r="G265" s="222">
        <v>110747</v>
      </c>
      <c r="H265" s="90">
        <f t="shared" si="5"/>
        <v>-0.16662302364849613</v>
      </c>
      <c r="I265" s="54" t="s">
        <v>433</v>
      </c>
      <c r="J265" s="41"/>
      <c r="K265" s="115"/>
      <c r="L265" s="122"/>
      <c r="M265" s="126"/>
      <c r="N265" s="115"/>
      <c r="O265" s="115"/>
      <c r="P265" s="115"/>
      <c r="Q265" s="115"/>
      <c r="R265" s="122"/>
      <c r="S265" s="115"/>
      <c r="T265" s="115"/>
      <c r="U265" s="115"/>
    </row>
    <row r="266" spans="2:22" s="47" customFormat="1" ht="21.75" customHeight="1">
      <c r="B266" s="42"/>
      <c r="C266" s="49" t="s">
        <v>436</v>
      </c>
      <c r="D266" s="55" t="s">
        <v>437</v>
      </c>
      <c r="E266" s="51"/>
      <c r="F266" s="52">
        <v>8310</v>
      </c>
      <c r="G266" s="222">
        <v>8320</v>
      </c>
      <c r="H266" s="90">
        <f t="shared" si="5"/>
        <v>-1.2019230769231282E-3</v>
      </c>
      <c r="I266" s="53"/>
      <c r="J266" s="41"/>
      <c r="L266" s="48"/>
      <c r="M266" s="126"/>
      <c r="R266" s="48"/>
    </row>
    <row r="267" spans="2:22" s="47" customFormat="1" ht="22.7" customHeight="1">
      <c r="B267" s="42"/>
      <c r="C267" s="49"/>
      <c r="D267" s="55" t="s">
        <v>438</v>
      </c>
      <c r="E267" s="51"/>
      <c r="F267" s="52">
        <v>4000</v>
      </c>
      <c r="G267" s="222">
        <v>4000</v>
      </c>
      <c r="H267" s="90">
        <f t="shared" si="5"/>
        <v>0</v>
      </c>
      <c r="I267" s="54" t="s">
        <v>375</v>
      </c>
      <c r="J267" s="41"/>
      <c r="L267" s="48"/>
      <c r="M267" s="126"/>
      <c r="R267" s="48"/>
    </row>
    <row r="268" spans="2:22" s="47" customFormat="1" ht="21.75" customHeight="1">
      <c r="B268" s="42"/>
      <c r="C268" s="49"/>
      <c r="D268" s="55" t="s">
        <v>439</v>
      </c>
      <c r="E268" s="51"/>
      <c r="F268" s="52">
        <v>1500</v>
      </c>
      <c r="G268" s="222">
        <v>1500</v>
      </c>
      <c r="H268" s="90">
        <f t="shared" si="5"/>
        <v>0</v>
      </c>
      <c r="I268" s="54" t="s">
        <v>375</v>
      </c>
      <c r="J268" s="41"/>
      <c r="L268" s="48"/>
      <c r="M268" s="126"/>
      <c r="R268" s="48"/>
    </row>
    <row r="269" spans="2:22" s="47" customFormat="1" ht="21.75" customHeight="1">
      <c r="B269" s="42"/>
      <c r="C269" s="49"/>
      <c r="D269" s="55" t="s">
        <v>440</v>
      </c>
      <c r="E269" s="51"/>
      <c r="F269" s="52">
        <v>2810</v>
      </c>
      <c r="G269" s="222">
        <v>2820</v>
      </c>
      <c r="H269" s="90">
        <f t="shared" si="5"/>
        <v>-3.5460992907800915E-3</v>
      </c>
      <c r="I269" s="54" t="s">
        <v>375</v>
      </c>
      <c r="J269" s="41"/>
      <c r="L269" s="48"/>
      <c r="M269" s="126"/>
      <c r="R269" s="48"/>
    </row>
    <row r="270" spans="2:22" s="47" customFormat="1" ht="21.75" customHeight="1">
      <c r="B270" s="42"/>
      <c r="C270" s="49" t="s">
        <v>441</v>
      </c>
      <c r="D270" s="55" t="s">
        <v>442</v>
      </c>
      <c r="E270" s="51"/>
      <c r="F270" s="52">
        <v>68211</v>
      </c>
      <c r="G270" s="222">
        <v>69140</v>
      </c>
      <c r="H270" s="90">
        <f t="shared" si="5"/>
        <v>-1.3436505640728957E-2</v>
      </c>
      <c r="I270" s="54" t="s">
        <v>38</v>
      </c>
      <c r="J270" s="41"/>
      <c r="L270" s="48"/>
      <c r="M270" s="126"/>
      <c r="R270" s="48"/>
    </row>
    <row r="271" spans="2:22" s="47" customFormat="1" ht="21.75" customHeight="1">
      <c r="B271" s="42"/>
      <c r="C271" s="49" t="s">
        <v>43</v>
      </c>
      <c r="D271" s="55" t="s">
        <v>443</v>
      </c>
      <c r="E271" s="51"/>
      <c r="F271" s="52">
        <v>1135</v>
      </c>
      <c r="G271" s="222">
        <v>986</v>
      </c>
      <c r="H271" s="90">
        <f t="shared" si="5"/>
        <v>0.15111561866125767</v>
      </c>
      <c r="I271" s="54" t="s">
        <v>39</v>
      </c>
      <c r="J271" s="41"/>
      <c r="L271" s="48"/>
      <c r="M271" s="126"/>
      <c r="R271" s="48"/>
    </row>
    <row r="272" spans="2:22" s="47" customFormat="1" ht="21.75" customHeight="1">
      <c r="B272" s="42"/>
      <c r="C272" s="49" t="s">
        <v>21</v>
      </c>
      <c r="D272" s="55" t="s">
        <v>444</v>
      </c>
      <c r="E272" s="51"/>
      <c r="F272" s="52">
        <v>7889</v>
      </c>
      <c r="G272" s="222">
        <v>6535</v>
      </c>
      <c r="H272" s="125">
        <f t="shared" si="5"/>
        <v>0.20719204284621262</v>
      </c>
      <c r="I272" s="54" t="s">
        <v>195</v>
      </c>
      <c r="J272" s="41"/>
      <c r="L272" s="48"/>
      <c r="M272" s="126"/>
      <c r="R272" s="48"/>
    </row>
    <row r="273" spans="2:18" s="47" customFormat="1" ht="21.75" customHeight="1">
      <c r="B273" s="42"/>
      <c r="C273" s="49" t="s">
        <v>22</v>
      </c>
      <c r="D273" s="55" t="s">
        <v>445</v>
      </c>
      <c r="E273" s="51"/>
      <c r="F273" s="52">
        <v>8917</v>
      </c>
      <c r="G273" s="222">
        <v>8866</v>
      </c>
      <c r="H273" s="125">
        <f t="shared" si="5"/>
        <v>5.7523122039251362E-3</v>
      </c>
      <c r="I273" s="54" t="s">
        <v>195</v>
      </c>
      <c r="J273" s="41"/>
      <c r="L273" s="48"/>
      <c r="M273" s="126"/>
      <c r="R273" s="48"/>
    </row>
    <row r="274" spans="2:18" s="47" customFormat="1" ht="21.75" customHeight="1">
      <c r="B274" s="42"/>
      <c r="C274" s="49" t="s">
        <v>23</v>
      </c>
      <c r="D274" s="55" t="s">
        <v>446</v>
      </c>
      <c r="E274" s="51"/>
      <c r="F274" s="52">
        <v>24849</v>
      </c>
      <c r="G274" s="222">
        <v>29962</v>
      </c>
      <c r="H274" s="125">
        <f t="shared" si="5"/>
        <v>-0.17064948935318069</v>
      </c>
      <c r="I274" s="54" t="s">
        <v>447</v>
      </c>
      <c r="J274" s="41"/>
      <c r="L274" s="48"/>
      <c r="M274" s="126"/>
      <c r="R274" s="48"/>
    </row>
    <row r="275" spans="2:18" s="47" customFormat="1" ht="21.75" customHeight="1">
      <c r="B275" s="42"/>
      <c r="C275" s="49" t="s">
        <v>24</v>
      </c>
      <c r="D275" s="55" t="s">
        <v>448</v>
      </c>
      <c r="E275" s="51"/>
      <c r="F275" s="52">
        <v>45265</v>
      </c>
      <c r="G275" s="222">
        <v>48701</v>
      </c>
      <c r="H275" s="125">
        <f t="shared" si="5"/>
        <v>-7.0552966058191835E-2</v>
      </c>
      <c r="I275" s="54" t="s">
        <v>195</v>
      </c>
      <c r="J275" s="41"/>
      <c r="L275" s="48"/>
      <c r="M275" s="126"/>
      <c r="R275" s="48"/>
    </row>
    <row r="276" spans="2:18" s="47" customFormat="1" ht="21.75" customHeight="1">
      <c r="B276" s="42"/>
      <c r="C276" s="49" t="s">
        <v>25</v>
      </c>
      <c r="D276" s="55" t="s">
        <v>449</v>
      </c>
      <c r="E276" s="51"/>
      <c r="F276" s="52">
        <v>85000</v>
      </c>
      <c r="G276" s="222">
        <v>72000</v>
      </c>
      <c r="H276" s="125">
        <f t="shared" si="5"/>
        <v>0.18055555555555558</v>
      </c>
      <c r="I276" s="54" t="s">
        <v>232</v>
      </c>
      <c r="J276" s="41"/>
      <c r="L276" s="48"/>
      <c r="M276" s="126"/>
      <c r="R276" s="48"/>
    </row>
    <row r="277" spans="2:18" s="47" customFormat="1" ht="21.75" customHeight="1">
      <c r="B277" s="42"/>
      <c r="C277" s="49" t="s">
        <v>26</v>
      </c>
      <c r="D277" s="55" t="s">
        <v>450</v>
      </c>
      <c r="E277" s="51"/>
      <c r="F277" s="52">
        <v>50000</v>
      </c>
      <c r="G277" s="222">
        <v>38500</v>
      </c>
      <c r="H277" s="125">
        <f t="shared" si="5"/>
        <v>0.29870129870129869</v>
      </c>
      <c r="I277" s="54" t="s">
        <v>232</v>
      </c>
      <c r="J277" s="41"/>
      <c r="L277" s="48"/>
      <c r="M277" s="126"/>
      <c r="R277" s="48"/>
    </row>
    <row r="278" spans="2:18" s="47" customFormat="1" ht="21.75" customHeight="1">
      <c r="B278" s="42"/>
      <c r="C278" s="49" t="s">
        <v>451</v>
      </c>
      <c r="D278" s="55" t="s">
        <v>452</v>
      </c>
      <c r="E278" s="51"/>
      <c r="F278" s="52">
        <v>6125</v>
      </c>
      <c r="G278" s="222">
        <v>5340</v>
      </c>
      <c r="H278" s="125">
        <f>+F278/G278-1</f>
        <v>0.14700374531835214</v>
      </c>
      <c r="I278" s="54" t="s">
        <v>251</v>
      </c>
      <c r="J278" s="41"/>
      <c r="L278" s="134"/>
      <c r="M278" s="126"/>
    </row>
    <row r="279" spans="2:18" s="47" customFormat="1" ht="21.75" customHeight="1">
      <c r="B279" s="61"/>
      <c r="C279" s="49" t="s">
        <v>453</v>
      </c>
      <c r="D279" s="55" t="s">
        <v>266</v>
      </c>
      <c r="E279" s="51"/>
      <c r="F279" s="52">
        <v>126034</v>
      </c>
      <c r="G279" s="222">
        <v>100003</v>
      </c>
      <c r="H279" s="125">
        <f>+F279/G279-1</f>
        <v>0.26030219093427198</v>
      </c>
      <c r="I279" s="54" t="s">
        <v>41</v>
      </c>
      <c r="J279" s="41"/>
      <c r="L279" s="48"/>
      <c r="M279" s="126"/>
      <c r="R279" s="48"/>
    </row>
    <row r="280" spans="2:18" s="47" customFormat="1" ht="21.75" customHeight="1">
      <c r="B280" s="403" t="s">
        <v>454</v>
      </c>
      <c r="C280" s="404"/>
      <c r="D280" s="405"/>
      <c r="E280" s="112"/>
      <c r="F280" s="94">
        <v>1387435</v>
      </c>
      <c r="G280" s="95">
        <v>1381353</v>
      </c>
      <c r="H280" s="96">
        <f t="shared" ref="H280:H292" si="6">+F280/G280-1</f>
        <v>4.4029295914946864E-3</v>
      </c>
      <c r="I280" s="97"/>
      <c r="J280" s="41"/>
      <c r="L280" s="48"/>
      <c r="R280" s="48"/>
    </row>
    <row r="281" spans="2:18" s="47" customFormat="1" ht="21.75" customHeight="1">
      <c r="B281" s="42" t="s">
        <v>455</v>
      </c>
      <c r="C281" s="49" t="s">
        <v>42</v>
      </c>
      <c r="D281" s="55" t="s">
        <v>456</v>
      </c>
      <c r="E281" s="135"/>
      <c r="F281" s="52">
        <v>2210</v>
      </c>
      <c r="G281" s="222">
        <v>3107</v>
      </c>
      <c r="H281" s="90">
        <f t="shared" si="6"/>
        <v>-0.28870292887029292</v>
      </c>
      <c r="I281" s="54" t="s">
        <v>39</v>
      </c>
      <c r="J281" s="41"/>
      <c r="L281" s="48"/>
      <c r="R281" s="48"/>
    </row>
    <row r="282" spans="2:18" s="47" customFormat="1" ht="21.75" customHeight="1">
      <c r="B282" s="42"/>
      <c r="C282" s="49" t="s">
        <v>291</v>
      </c>
      <c r="D282" s="55" t="s">
        <v>457</v>
      </c>
      <c r="E282" s="135"/>
      <c r="F282" s="52">
        <v>29375</v>
      </c>
      <c r="G282" s="222">
        <v>33929</v>
      </c>
      <c r="H282" s="90">
        <f t="shared" si="6"/>
        <v>-0.1342214624657373</v>
      </c>
      <c r="I282" s="54" t="s">
        <v>38</v>
      </c>
      <c r="J282" s="41"/>
      <c r="L282" s="48"/>
      <c r="R282" s="48"/>
    </row>
    <row r="283" spans="2:18" s="47" customFormat="1" ht="21.75" customHeight="1">
      <c r="B283" s="42"/>
      <c r="C283" s="136" t="s">
        <v>436</v>
      </c>
      <c r="D283" s="137" t="s">
        <v>458</v>
      </c>
      <c r="E283" s="138"/>
      <c r="F283" s="139">
        <v>3611</v>
      </c>
      <c r="G283" s="140">
        <v>5259</v>
      </c>
      <c r="H283" s="90">
        <f t="shared" si="6"/>
        <v>-0.31336756037269442</v>
      </c>
      <c r="I283" s="141" t="s">
        <v>195</v>
      </c>
      <c r="J283" s="41"/>
      <c r="L283" s="48"/>
      <c r="R283" s="48"/>
    </row>
    <row r="284" spans="2:18" s="47" customFormat="1" ht="21.75" customHeight="1">
      <c r="B284" s="403" t="s">
        <v>459</v>
      </c>
      <c r="C284" s="404"/>
      <c r="D284" s="405"/>
      <c r="E284" s="357"/>
      <c r="F284" s="94">
        <v>35196</v>
      </c>
      <c r="G284" s="95">
        <v>42295</v>
      </c>
      <c r="H284" s="96">
        <f t="shared" si="6"/>
        <v>-0.16784489892422272</v>
      </c>
      <c r="I284" s="142"/>
      <c r="J284" s="41"/>
      <c r="L284" s="48"/>
      <c r="R284" s="48"/>
    </row>
    <row r="285" spans="2:18" s="47" customFormat="1" ht="21.75" customHeight="1">
      <c r="B285" s="42" t="s">
        <v>460</v>
      </c>
      <c r="C285" s="49" t="s">
        <v>42</v>
      </c>
      <c r="D285" s="55" t="s">
        <v>461</v>
      </c>
      <c r="E285" s="51"/>
      <c r="F285" s="52">
        <v>49459</v>
      </c>
      <c r="G285" s="222">
        <v>52038</v>
      </c>
      <c r="H285" s="111">
        <f t="shared" si="6"/>
        <v>-4.9559936969137963E-2</v>
      </c>
      <c r="I285" s="54" t="s">
        <v>36</v>
      </c>
      <c r="J285" s="41"/>
      <c r="L285" s="48"/>
      <c r="R285" s="48"/>
    </row>
    <row r="286" spans="2:18" s="47" customFormat="1" ht="21.75" customHeight="1">
      <c r="B286" s="42"/>
      <c r="C286" s="49" t="s">
        <v>291</v>
      </c>
      <c r="D286" s="55" t="s">
        <v>462</v>
      </c>
      <c r="E286" s="51"/>
      <c r="F286" s="52">
        <v>1394</v>
      </c>
      <c r="G286" s="222">
        <v>1326</v>
      </c>
      <c r="H286" s="111">
        <f t="shared" si="6"/>
        <v>5.1282051282051322E-2</v>
      </c>
      <c r="I286" s="54" t="s">
        <v>195</v>
      </c>
      <c r="J286" s="41"/>
      <c r="L286" s="48"/>
      <c r="R286" s="48"/>
    </row>
    <row r="287" spans="2:18" s="47" customFormat="1" ht="21.75" customHeight="1">
      <c r="B287" s="42"/>
      <c r="C287" s="49" t="s">
        <v>436</v>
      </c>
      <c r="D287" s="55" t="s">
        <v>463</v>
      </c>
      <c r="E287" s="51"/>
      <c r="F287" s="52">
        <v>4456</v>
      </c>
      <c r="G287" s="222">
        <v>4185</v>
      </c>
      <c r="H287" s="111">
        <f t="shared" si="6"/>
        <v>6.4755077658303462E-2</v>
      </c>
      <c r="I287" s="54" t="s">
        <v>39</v>
      </c>
      <c r="J287" s="41"/>
      <c r="L287" s="48"/>
      <c r="R287" s="48"/>
    </row>
    <row r="288" spans="2:18" s="47" customFormat="1" ht="21.75" customHeight="1">
      <c r="B288" s="42"/>
      <c r="C288" s="84" t="s">
        <v>20</v>
      </c>
      <c r="D288" s="101" t="s">
        <v>464</v>
      </c>
      <c r="E288" s="85"/>
      <c r="F288" s="86">
        <v>1019</v>
      </c>
      <c r="G288" s="99">
        <v>1318</v>
      </c>
      <c r="H288" s="110">
        <f t="shared" si="6"/>
        <v>-0.22685887708649466</v>
      </c>
      <c r="I288" s="109" t="s">
        <v>38</v>
      </c>
      <c r="J288" s="41"/>
      <c r="L288" s="48"/>
      <c r="R288" s="48"/>
    </row>
    <row r="289" spans="2:18" s="47" customFormat="1" ht="21.75" customHeight="1">
      <c r="B289" s="42"/>
      <c r="C289" s="49" t="s">
        <v>43</v>
      </c>
      <c r="D289" s="55" t="s">
        <v>465</v>
      </c>
      <c r="E289" s="51"/>
      <c r="F289" s="52">
        <v>418</v>
      </c>
      <c r="G289" s="222">
        <v>316</v>
      </c>
      <c r="H289" s="111">
        <f t="shared" si="6"/>
        <v>0.32278481012658222</v>
      </c>
      <c r="I289" s="54" t="s">
        <v>195</v>
      </c>
      <c r="J289" s="41"/>
      <c r="L289" s="48"/>
      <c r="R289" s="48"/>
    </row>
    <row r="290" spans="2:18" s="47" customFormat="1" ht="21.75" customHeight="1">
      <c r="B290" s="42"/>
      <c r="C290" s="49" t="s">
        <v>21</v>
      </c>
      <c r="D290" s="55" t="s">
        <v>466</v>
      </c>
      <c r="E290" s="51"/>
      <c r="F290" s="52">
        <v>29252</v>
      </c>
      <c r="G290" s="222">
        <v>30778</v>
      </c>
      <c r="H290" s="111">
        <f t="shared" si="6"/>
        <v>-4.9580869452206078E-2</v>
      </c>
      <c r="I290" s="54" t="s">
        <v>38</v>
      </c>
      <c r="J290" s="41"/>
      <c r="L290" s="48"/>
      <c r="R290" s="48"/>
    </row>
    <row r="291" spans="2:18" s="47" customFormat="1" ht="21.75" customHeight="1">
      <c r="B291" s="42"/>
      <c r="C291" s="49" t="s">
        <v>22</v>
      </c>
      <c r="D291" s="55" t="s">
        <v>467</v>
      </c>
      <c r="E291" s="51"/>
      <c r="F291" s="52">
        <v>42014</v>
      </c>
      <c r="G291" s="222">
        <v>32432</v>
      </c>
      <c r="H291" s="111">
        <f t="shared" si="6"/>
        <v>0.29544893931919103</v>
      </c>
      <c r="I291" s="54" t="s">
        <v>35</v>
      </c>
      <c r="J291" s="41"/>
      <c r="L291" s="48"/>
      <c r="R291" s="48"/>
    </row>
    <row r="292" spans="2:18" s="47" customFormat="1" ht="21.75" customHeight="1">
      <c r="B292" s="61"/>
      <c r="C292" s="49" t="s">
        <v>304</v>
      </c>
      <c r="D292" s="55" t="s">
        <v>468</v>
      </c>
      <c r="E292" s="143"/>
      <c r="F292" s="57">
        <v>7352</v>
      </c>
      <c r="G292" s="222">
        <v>5690</v>
      </c>
      <c r="H292" s="76">
        <f t="shared" si="6"/>
        <v>0.29209138840070303</v>
      </c>
      <c r="I292" s="54" t="s">
        <v>38</v>
      </c>
      <c r="J292" s="41"/>
      <c r="L292" s="48"/>
      <c r="R292" s="48"/>
    </row>
    <row r="293" spans="2:18" s="47" customFormat="1" ht="21.75" customHeight="1">
      <c r="B293" s="403" t="s">
        <v>469</v>
      </c>
      <c r="C293" s="404"/>
      <c r="D293" s="405"/>
      <c r="E293" s="357"/>
      <c r="F293" s="94">
        <v>135364</v>
      </c>
      <c r="G293" s="95">
        <v>128083</v>
      </c>
      <c r="H293" s="144">
        <f>+F293/G293-1</f>
        <v>5.684595145335436E-2</v>
      </c>
      <c r="I293" s="142"/>
      <c r="J293" s="41"/>
      <c r="L293" s="48"/>
      <c r="R293" s="48"/>
    </row>
    <row r="294" spans="2:18" s="47" customFormat="1" ht="21.75" customHeight="1">
      <c r="B294" s="42" t="s">
        <v>470</v>
      </c>
      <c r="C294" s="218" t="s">
        <v>67</v>
      </c>
      <c r="D294" s="55" t="s">
        <v>471</v>
      </c>
      <c r="E294" s="51"/>
      <c r="F294" s="52">
        <v>2014</v>
      </c>
      <c r="G294" s="222">
        <v>1476</v>
      </c>
      <c r="H294" s="111">
        <f t="shared" ref="H294:H305" si="7">+F294/G294-1</f>
        <v>0.36449864498644979</v>
      </c>
      <c r="I294" s="54" t="s">
        <v>195</v>
      </c>
      <c r="J294" s="41"/>
      <c r="L294" s="48"/>
      <c r="R294" s="48"/>
    </row>
    <row r="295" spans="2:18" s="47" customFormat="1" ht="21.75" customHeight="1">
      <c r="B295" s="42"/>
      <c r="C295" s="218" t="s">
        <v>18</v>
      </c>
      <c r="D295" s="55" t="s">
        <v>472</v>
      </c>
      <c r="E295" s="51"/>
      <c r="F295" s="52">
        <v>953</v>
      </c>
      <c r="G295" s="222">
        <v>1991</v>
      </c>
      <c r="H295" s="111">
        <f t="shared" si="7"/>
        <v>-0.52134605725765948</v>
      </c>
      <c r="I295" s="54" t="s">
        <v>473</v>
      </c>
      <c r="J295" s="41"/>
      <c r="L295" s="48"/>
      <c r="R295" s="48"/>
    </row>
    <row r="296" spans="2:18" s="47" customFormat="1" ht="21.75" customHeight="1">
      <c r="B296" s="42"/>
      <c r="C296" s="218" t="s">
        <v>19</v>
      </c>
      <c r="D296" s="55" t="s">
        <v>474</v>
      </c>
      <c r="E296" s="51"/>
      <c r="F296" s="52">
        <v>17470</v>
      </c>
      <c r="G296" s="222">
        <v>14289</v>
      </c>
      <c r="H296" s="111">
        <f t="shared" si="7"/>
        <v>0.22261879767653436</v>
      </c>
      <c r="I296" s="54" t="s">
        <v>39</v>
      </c>
      <c r="J296" s="41"/>
      <c r="L296" s="48"/>
      <c r="R296" s="48"/>
    </row>
    <row r="297" spans="2:18" s="47" customFormat="1" ht="21.75" customHeight="1">
      <c r="B297" s="42"/>
      <c r="C297" s="218" t="s">
        <v>20</v>
      </c>
      <c r="D297" s="55" t="s">
        <v>475</v>
      </c>
      <c r="E297" s="51"/>
      <c r="F297" s="52">
        <v>114540</v>
      </c>
      <c r="G297" s="222">
        <v>154258</v>
      </c>
      <c r="H297" s="111">
        <f t="shared" si="7"/>
        <v>-0.25747773211113845</v>
      </c>
      <c r="I297" s="54" t="s">
        <v>49</v>
      </c>
      <c r="J297" s="41"/>
      <c r="L297" s="48"/>
      <c r="R297" s="48"/>
    </row>
    <row r="298" spans="2:18" s="47" customFormat="1" ht="21.75" customHeight="1">
      <c r="B298" s="42"/>
      <c r="C298" s="49" t="s">
        <v>43</v>
      </c>
      <c r="D298" s="55" t="s">
        <v>476</v>
      </c>
      <c r="E298" s="51"/>
      <c r="F298" s="52">
        <v>0</v>
      </c>
      <c r="G298" s="222">
        <v>11540</v>
      </c>
      <c r="H298" s="111">
        <f>+F298/G298-1</f>
        <v>-1</v>
      </c>
      <c r="I298" s="54" t="s">
        <v>315</v>
      </c>
      <c r="J298" s="41"/>
      <c r="L298" s="48"/>
      <c r="R298" s="48"/>
    </row>
    <row r="299" spans="2:18" s="47" customFormat="1" ht="21.75" customHeight="1">
      <c r="B299" s="42"/>
      <c r="C299" s="84" t="s">
        <v>21</v>
      </c>
      <c r="D299" s="101" t="s">
        <v>477</v>
      </c>
      <c r="E299" s="85"/>
      <c r="F299" s="86">
        <v>8257</v>
      </c>
      <c r="G299" s="99">
        <v>8264</v>
      </c>
      <c r="H299" s="110">
        <f t="shared" si="7"/>
        <v>-8.4704743465635612E-4</v>
      </c>
      <c r="I299" s="109" t="s">
        <v>195</v>
      </c>
      <c r="J299" s="41"/>
      <c r="L299" s="48"/>
      <c r="R299" s="48"/>
    </row>
    <row r="300" spans="2:18" s="47" customFormat="1" ht="21.75" customHeight="1">
      <c r="B300" s="42"/>
      <c r="C300" s="145" t="s">
        <v>22</v>
      </c>
      <c r="D300" s="101" t="s">
        <v>478</v>
      </c>
      <c r="E300" s="85"/>
      <c r="F300" s="86">
        <v>25347</v>
      </c>
      <c r="G300" s="99">
        <v>14250</v>
      </c>
      <c r="H300" s="110">
        <f t="shared" si="7"/>
        <v>0.77873684210526317</v>
      </c>
      <c r="I300" s="109"/>
      <c r="J300" s="41"/>
      <c r="L300" s="48"/>
      <c r="R300" s="48"/>
    </row>
    <row r="301" spans="2:18" s="47" customFormat="1" ht="21.75" customHeight="1">
      <c r="B301" s="42"/>
      <c r="C301" s="146"/>
      <c r="D301" s="101" t="s">
        <v>479</v>
      </c>
      <c r="E301" s="85"/>
      <c r="F301" s="86">
        <v>2250</v>
      </c>
      <c r="G301" s="99">
        <v>250</v>
      </c>
      <c r="H301" s="110">
        <f t="shared" si="7"/>
        <v>8</v>
      </c>
      <c r="I301" s="109" t="s">
        <v>39</v>
      </c>
      <c r="J301" s="41"/>
      <c r="L301" s="48"/>
      <c r="R301" s="48"/>
    </row>
    <row r="302" spans="2:18" s="47" customFormat="1" ht="21.75" customHeight="1">
      <c r="B302" s="42"/>
      <c r="C302" s="147"/>
      <c r="D302" s="55" t="s">
        <v>480</v>
      </c>
      <c r="E302" s="51"/>
      <c r="F302" s="52">
        <v>23097</v>
      </c>
      <c r="G302" s="222">
        <v>14000</v>
      </c>
      <c r="H302" s="111">
        <f t="shared" si="7"/>
        <v>0.64978571428571419</v>
      </c>
      <c r="I302" s="54" t="s">
        <v>307</v>
      </c>
      <c r="J302" s="41"/>
      <c r="L302" s="48"/>
      <c r="R302" s="48"/>
    </row>
    <row r="303" spans="2:18" s="47" customFormat="1" ht="21.75" customHeight="1">
      <c r="B303" s="42"/>
      <c r="C303" s="232" t="s">
        <v>23</v>
      </c>
      <c r="D303" s="55" t="s">
        <v>481</v>
      </c>
      <c r="E303" s="51"/>
      <c r="F303" s="52">
        <v>61083</v>
      </c>
      <c r="G303" s="222">
        <v>35798</v>
      </c>
      <c r="H303" s="111">
        <f t="shared" si="7"/>
        <v>0.70632437566344497</v>
      </c>
      <c r="I303" s="54" t="s">
        <v>36</v>
      </c>
      <c r="J303" s="41"/>
      <c r="L303" s="48"/>
      <c r="R303" s="48"/>
    </row>
    <row r="304" spans="2:18" s="47" customFormat="1" ht="21.75" customHeight="1" thickBot="1">
      <c r="B304" s="79"/>
      <c r="C304" s="129" t="s">
        <v>24</v>
      </c>
      <c r="D304" s="282" t="s">
        <v>482</v>
      </c>
      <c r="E304" s="81"/>
      <c r="F304" s="82">
        <v>92542</v>
      </c>
      <c r="G304" s="100">
        <v>103762</v>
      </c>
      <c r="H304" s="285">
        <f t="shared" si="7"/>
        <v>-0.10813207147125148</v>
      </c>
      <c r="I304" s="83" t="s">
        <v>55</v>
      </c>
      <c r="J304" s="41"/>
      <c r="L304" s="48"/>
      <c r="R304" s="48"/>
    </row>
    <row r="305" spans="2:18" s="47" customFormat="1" ht="21.75" customHeight="1">
      <c r="B305" s="92"/>
      <c r="C305" s="145" t="s">
        <v>25</v>
      </c>
      <c r="D305" s="101" t="s">
        <v>483</v>
      </c>
      <c r="E305" s="85"/>
      <c r="F305" s="86">
        <v>57407</v>
      </c>
      <c r="G305" s="99">
        <v>62063</v>
      </c>
      <c r="H305" s="110">
        <f t="shared" si="7"/>
        <v>-7.5020543641138859E-2</v>
      </c>
      <c r="I305" s="109" t="s">
        <v>38</v>
      </c>
      <c r="J305" s="41"/>
      <c r="L305" s="48"/>
      <c r="R305" s="48"/>
    </row>
    <row r="306" spans="2:18" s="47" customFormat="1" ht="21.75" customHeight="1">
      <c r="B306" s="403" t="s">
        <v>484</v>
      </c>
      <c r="C306" s="404"/>
      <c r="D306" s="405"/>
      <c r="E306" s="357"/>
      <c r="F306" s="94">
        <v>379613</v>
      </c>
      <c r="G306" s="95">
        <v>407691</v>
      </c>
      <c r="H306" s="96">
        <f>+F306/G306-1</f>
        <v>-6.8870786944033591E-2</v>
      </c>
      <c r="I306" s="142"/>
      <c r="J306" s="41"/>
      <c r="L306" s="48"/>
      <c r="R306" s="48"/>
    </row>
    <row r="307" spans="2:18" s="47" customFormat="1" ht="21.75" customHeight="1">
      <c r="B307" s="42" t="s">
        <v>485</v>
      </c>
      <c r="C307" s="49" t="s">
        <v>42</v>
      </c>
      <c r="D307" s="55" t="s">
        <v>486</v>
      </c>
      <c r="E307" s="51"/>
      <c r="F307" s="52">
        <v>3240</v>
      </c>
      <c r="G307" s="222">
        <v>3310</v>
      </c>
      <c r="H307" s="76">
        <f>+F307/G307-1</f>
        <v>-2.1148036253776481E-2</v>
      </c>
      <c r="I307" s="54" t="s">
        <v>426</v>
      </c>
      <c r="J307" s="41"/>
      <c r="L307" s="48"/>
      <c r="R307" s="48"/>
    </row>
    <row r="308" spans="2:18" s="47" customFormat="1" ht="21.75" customHeight="1">
      <c r="B308" s="42"/>
      <c r="C308" s="49" t="s">
        <v>291</v>
      </c>
      <c r="D308" s="55" t="s">
        <v>487</v>
      </c>
      <c r="E308" s="51"/>
      <c r="F308" s="52">
        <v>600550</v>
      </c>
      <c r="G308" s="222">
        <v>614240</v>
      </c>
      <c r="H308" s="76">
        <f t="shared" ref="H308:H347" si="8">+F308/G308-1</f>
        <v>-2.2287705131544655E-2</v>
      </c>
      <c r="I308" s="53"/>
      <c r="J308" s="41"/>
      <c r="L308" s="48"/>
      <c r="R308" s="48"/>
    </row>
    <row r="309" spans="2:18" s="47" customFormat="1" ht="21.75" customHeight="1">
      <c r="B309" s="42"/>
      <c r="C309" s="103"/>
      <c r="D309" s="55" t="s">
        <v>488</v>
      </c>
      <c r="E309" s="51"/>
      <c r="F309" s="52">
        <v>364003</v>
      </c>
      <c r="G309" s="222">
        <v>366274</v>
      </c>
      <c r="H309" s="76">
        <f t="shared" si="8"/>
        <v>-6.2002762958878188E-3</v>
      </c>
      <c r="I309" s="54" t="s">
        <v>489</v>
      </c>
      <c r="J309" s="41"/>
      <c r="K309" s="41"/>
      <c r="L309" s="48"/>
      <c r="Q309" s="41"/>
      <c r="R309" s="48"/>
    </row>
    <row r="310" spans="2:18" s="47" customFormat="1" ht="21.75" customHeight="1">
      <c r="B310" s="42"/>
      <c r="C310" s="103"/>
      <c r="D310" s="55" t="s">
        <v>490</v>
      </c>
      <c r="E310" s="51"/>
      <c r="F310" s="52">
        <v>67721</v>
      </c>
      <c r="G310" s="222">
        <v>70586</v>
      </c>
      <c r="H310" s="76">
        <f t="shared" si="8"/>
        <v>-4.058878531153487E-2</v>
      </c>
      <c r="I310" s="54" t="s">
        <v>375</v>
      </c>
      <c r="J310" s="41"/>
      <c r="L310" s="48"/>
      <c r="R310" s="48"/>
    </row>
    <row r="311" spans="2:18" s="47" customFormat="1" ht="21.75" customHeight="1">
      <c r="B311" s="42"/>
      <c r="C311" s="103"/>
      <c r="D311" s="55" t="s">
        <v>491</v>
      </c>
      <c r="E311" s="51"/>
      <c r="F311" s="52">
        <v>19595</v>
      </c>
      <c r="G311" s="222">
        <v>20867</v>
      </c>
      <c r="H311" s="76">
        <f t="shared" si="8"/>
        <v>-6.0957492691810056E-2</v>
      </c>
      <c r="I311" s="54" t="s">
        <v>39</v>
      </c>
      <c r="J311" s="41"/>
      <c r="L311" s="48"/>
      <c r="R311" s="48"/>
    </row>
    <row r="312" spans="2:18" s="47" customFormat="1" ht="21.75" customHeight="1">
      <c r="B312" s="42"/>
      <c r="C312" s="103"/>
      <c r="D312" s="55" t="s">
        <v>492</v>
      </c>
      <c r="E312" s="51"/>
      <c r="F312" s="52">
        <v>149231</v>
      </c>
      <c r="G312" s="222">
        <v>156513</v>
      </c>
      <c r="H312" s="76">
        <f t="shared" si="8"/>
        <v>-4.6526486617725071E-2</v>
      </c>
      <c r="I312" s="54" t="s">
        <v>40</v>
      </c>
      <c r="J312" s="41"/>
      <c r="L312" s="48"/>
      <c r="R312" s="48"/>
    </row>
    <row r="313" spans="2:18" s="47" customFormat="1" ht="21.75" customHeight="1">
      <c r="B313" s="42"/>
      <c r="C313" s="49" t="s">
        <v>436</v>
      </c>
      <c r="D313" s="55" t="s">
        <v>493</v>
      </c>
      <c r="E313" s="51"/>
      <c r="F313" s="52">
        <v>78210</v>
      </c>
      <c r="G313" s="222">
        <v>83250</v>
      </c>
      <c r="H313" s="76">
        <f t="shared" si="8"/>
        <v>-6.0540540540540588E-2</v>
      </c>
      <c r="I313" s="53"/>
      <c r="J313" s="41"/>
      <c r="L313" s="48"/>
      <c r="R313" s="48"/>
    </row>
    <row r="314" spans="2:18" s="47" customFormat="1" ht="21.75" customHeight="1">
      <c r="B314" s="42"/>
      <c r="C314" s="103"/>
      <c r="D314" s="55" t="s">
        <v>494</v>
      </c>
      <c r="E314" s="51"/>
      <c r="F314" s="52">
        <v>33000</v>
      </c>
      <c r="G314" s="222">
        <v>29000</v>
      </c>
      <c r="H314" s="76">
        <f t="shared" si="8"/>
        <v>0.13793103448275867</v>
      </c>
      <c r="I314" s="54" t="s">
        <v>375</v>
      </c>
      <c r="J314" s="41"/>
      <c r="L314" s="48"/>
      <c r="R314" s="48"/>
    </row>
    <row r="315" spans="2:18" s="47" customFormat="1" ht="21.75" customHeight="1">
      <c r="B315" s="42"/>
      <c r="C315" s="103"/>
      <c r="D315" s="55" t="s">
        <v>480</v>
      </c>
      <c r="E315" s="51"/>
      <c r="F315" s="52">
        <v>45210</v>
      </c>
      <c r="G315" s="222">
        <v>54250</v>
      </c>
      <c r="H315" s="76">
        <f t="shared" si="8"/>
        <v>-0.16663594470046084</v>
      </c>
      <c r="I315" s="54" t="s">
        <v>184</v>
      </c>
      <c r="J315" s="41"/>
      <c r="L315" s="48"/>
      <c r="R315" s="48"/>
    </row>
    <row r="316" spans="2:18" s="47" customFormat="1" ht="21.75" customHeight="1">
      <c r="B316" s="42"/>
      <c r="C316" s="49" t="s">
        <v>441</v>
      </c>
      <c r="D316" s="55" t="s">
        <v>495</v>
      </c>
      <c r="E316" s="51"/>
      <c r="F316" s="52">
        <v>76130</v>
      </c>
      <c r="G316" s="222">
        <v>81480</v>
      </c>
      <c r="H316" s="76">
        <f t="shared" si="8"/>
        <v>-6.566028473244967E-2</v>
      </c>
      <c r="I316" s="53"/>
      <c r="J316" s="41"/>
      <c r="L316" s="48"/>
      <c r="R316" s="48"/>
    </row>
    <row r="317" spans="2:18" s="47" customFormat="1" ht="21.75" customHeight="1">
      <c r="B317" s="42"/>
      <c r="C317" s="103"/>
      <c r="D317" s="55" t="s">
        <v>496</v>
      </c>
      <c r="E317" s="51"/>
      <c r="F317" s="52">
        <v>2660</v>
      </c>
      <c r="G317" s="222">
        <v>2590</v>
      </c>
      <c r="H317" s="76">
        <f t="shared" si="8"/>
        <v>2.7027027027026973E-2</v>
      </c>
      <c r="I317" s="54" t="s">
        <v>375</v>
      </c>
      <c r="J317" s="41"/>
      <c r="L317" s="48"/>
      <c r="R317" s="48"/>
    </row>
    <row r="318" spans="2:18" s="47" customFormat="1" ht="21.75" customHeight="1">
      <c r="B318" s="42"/>
      <c r="C318" s="103"/>
      <c r="D318" s="55" t="s">
        <v>480</v>
      </c>
      <c r="E318" s="51"/>
      <c r="F318" s="52">
        <v>73470</v>
      </c>
      <c r="G318" s="222">
        <v>78890</v>
      </c>
      <c r="H318" s="76">
        <f t="shared" si="8"/>
        <v>-6.8703257700595821E-2</v>
      </c>
      <c r="I318" s="54" t="s">
        <v>184</v>
      </c>
      <c r="J318" s="41"/>
      <c r="L318" s="48"/>
      <c r="R318" s="48"/>
    </row>
    <row r="319" spans="2:18" s="47" customFormat="1" ht="21.75" customHeight="1">
      <c r="B319" s="42"/>
      <c r="C319" s="49" t="s">
        <v>34</v>
      </c>
      <c r="D319" s="55" t="s">
        <v>497</v>
      </c>
      <c r="E319" s="51"/>
      <c r="F319" s="52">
        <v>3790</v>
      </c>
      <c r="G319" s="222">
        <v>3860</v>
      </c>
      <c r="H319" s="76">
        <f>+F319/G319-1</f>
        <v>-1.8134715025906689E-2</v>
      </c>
      <c r="I319" s="53"/>
      <c r="J319" s="41"/>
      <c r="L319" s="48"/>
      <c r="R319" s="48"/>
    </row>
    <row r="320" spans="2:18" s="47" customFormat="1" ht="21.75" customHeight="1">
      <c r="B320" s="42"/>
      <c r="C320" s="103"/>
      <c r="D320" s="55" t="s">
        <v>498</v>
      </c>
      <c r="E320" s="51"/>
      <c r="F320" s="52">
        <v>1550</v>
      </c>
      <c r="G320" s="222">
        <v>1520</v>
      </c>
      <c r="H320" s="76">
        <f t="shared" si="8"/>
        <v>1.9736842105263053E-2</v>
      </c>
      <c r="I320" s="54" t="s">
        <v>375</v>
      </c>
      <c r="J320" s="41"/>
      <c r="L320" s="48"/>
      <c r="R320" s="48"/>
    </row>
    <row r="321" spans="2:18" s="47" customFormat="1" ht="21.75" customHeight="1">
      <c r="B321" s="42"/>
      <c r="C321" s="103"/>
      <c r="D321" s="55" t="s">
        <v>480</v>
      </c>
      <c r="E321" s="51"/>
      <c r="F321" s="52">
        <v>2240</v>
      </c>
      <c r="G321" s="222">
        <v>2340</v>
      </c>
      <c r="H321" s="76">
        <f t="shared" si="8"/>
        <v>-4.2735042735042694E-2</v>
      </c>
      <c r="I321" s="54" t="s">
        <v>184</v>
      </c>
      <c r="J321" s="41"/>
      <c r="L321" s="48"/>
      <c r="R321" s="48"/>
    </row>
    <row r="322" spans="2:18" s="47" customFormat="1" ht="21.75" customHeight="1">
      <c r="B322" s="42"/>
      <c r="C322" s="49" t="s">
        <v>53</v>
      </c>
      <c r="D322" s="55" t="s">
        <v>499</v>
      </c>
      <c r="E322" s="51"/>
      <c r="F322" s="52">
        <v>154454</v>
      </c>
      <c r="G322" s="222">
        <v>178076</v>
      </c>
      <c r="H322" s="76">
        <f t="shared" si="8"/>
        <v>-0.13265122756575842</v>
      </c>
      <c r="I322" s="54" t="s">
        <v>447</v>
      </c>
      <c r="J322" s="41"/>
      <c r="L322" s="48"/>
      <c r="R322" s="48"/>
    </row>
    <row r="323" spans="2:18" s="47" customFormat="1" ht="21.75" customHeight="1">
      <c r="B323" s="42"/>
      <c r="C323" s="49" t="s">
        <v>22</v>
      </c>
      <c r="D323" s="55" t="s">
        <v>500</v>
      </c>
      <c r="E323" s="51"/>
      <c r="F323" s="52">
        <v>69990</v>
      </c>
      <c r="G323" s="222">
        <v>90530</v>
      </c>
      <c r="H323" s="76">
        <f t="shared" si="8"/>
        <v>-0.22688611509996681</v>
      </c>
      <c r="I323" s="54" t="s">
        <v>191</v>
      </c>
      <c r="J323" s="41"/>
      <c r="L323" s="48"/>
      <c r="R323" s="48"/>
    </row>
    <row r="324" spans="2:18" s="47" customFormat="1" ht="21.75" customHeight="1">
      <c r="B324" s="42"/>
      <c r="C324" s="49" t="s">
        <v>23</v>
      </c>
      <c r="D324" s="55" t="s">
        <v>501</v>
      </c>
      <c r="E324" s="51"/>
      <c r="F324" s="52">
        <v>47876</v>
      </c>
      <c r="G324" s="222">
        <v>52215</v>
      </c>
      <c r="H324" s="76">
        <f t="shared" si="8"/>
        <v>-8.3098726419611246E-2</v>
      </c>
      <c r="I324" s="54" t="s">
        <v>502</v>
      </c>
      <c r="J324" s="41"/>
      <c r="L324" s="48"/>
      <c r="R324" s="48"/>
    </row>
    <row r="325" spans="2:18" s="47" customFormat="1" ht="21.75" customHeight="1">
      <c r="B325" s="42"/>
      <c r="C325" s="49" t="s">
        <v>24</v>
      </c>
      <c r="D325" s="55" t="s">
        <v>503</v>
      </c>
      <c r="E325" s="51"/>
      <c r="F325" s="52">
        <v>47442</v>
      </c>
      <c r="G325" s="222">
        <v>48804</v>
      </c>
      <c r="H325" s="76">
        <f t="shared" si="8"/>
        <v>-2.7907548561593276E-2</v>
      </c>
      <c r="I325" s="54"/>
      <c r="J325" s="41"/>
      <c r="L325" s="48"/>
      <c r="R325" s="48"/>
    </row>
    <row r="326" spans="2:18" s="47" customFormat="1" ht="21.75" customHeight="1">
      <c r="B326" s="42"/>
      <c r="C326" s="49"/>
      <c r="D326" s="55" t="s">
        <v>504</v>
      </c>
      <c r="E326" s="51"/>
      <c r="F326" s="52">
        <v>22723</v>
      </c>
      <c r="G326" s="222">
        <v>23464</v>
      </c>
      <c r="H326" s="76">
        <f t="shared" si="8"/>
        <v>-3.1580293215138111E-2</v>
      </c>
      <c r="I326" s="54" t="s">
        <v>315</v>
      </c>
      <c r="J326" s="41"/>
      <c r="L326" s="48"/>
      <c r="R326" s="48"/>
    </row>
    <row r="327" spans="2:18" s="47" customFormat="1" ht="21.75" customHeight="1">
      <c r="B327" s="42"/>
      <c r="C327" s="49"/>
      <c r="D327" s="55" t="s">
        <v>505</v>
      </c>
      <c r="E327" s="51"/>
      <c r="F327" s="52">
        <v>24719</v>
      </c>
      <c r="G327" s="222">
        <v>25340</v>
      </c>
      <c r="H327" s="76">
        <f t="shared" si="8"/>
        <v>-2.4506708760852369E-2</v>
      </c>
      <c r="I327" s="54" t="s">
        <v>315</v>
      </c>
      <c r="J327" s="41"/>
      <c r="L327" s="48"/>
      <c r="R327" s="48"/>
    </row>
    <row r="328" spans="2:18" s="47" customFormat="1" ht="21.75" customHeight="1">
      <c r="B328" s="42"/>
      <c r="C328" s="49" t="s">
        <v>506</v>
      </c>
      <c r="D328" s="55" t="s">
        <v>507</v>
      </c>
      <c r="E328" s="51"/>
      <c r="F328" s="52">
        <v>30861</v>
      </c>
      <c r="G328" s="222">
        <v>31995</v>
      </c>
      <c r="H328" s="76">
        <f t="shared" si="8"/>
        <v>-3.5443037974683511E-2</v>
      </c>
      <c r="I328" s="54" t="s">
        <v>36</v>
      </c>
      <c r="J328" s="41"/>
      <c r="L328" s="48"/>
      <c r="R328" s="48"/>
    </row>
    <row r="329" spans="2:18" s="47" customFormat="1" ht="21.75" customHeight="1">
      <c r="B329" s="42"/>
      <c r="C329" s="49" t="s">
        <v>26</v>
      </c>
      <c r="D329" s="55" t="s">
        <v>508</v>
      </c>
      <c r="E329" s="51"/>
      <c r="F329" s="52">
        <v>1606</v>
      </c>
      <c r="G329" s="222">
        <v>780</v>
      </c>
      <c r="H329" s="76">
        <f>+F329/G329-1</f>
        <v>1.0589743589743588</v>
      </c>
      <c r="I329" s="54" t="s">
        <v>195</v>
      </c>
      <c r="J329" s="41"/>
      <c r="L329" s="48"/>
      <c r="R329" s="48"/>
    </row>
    <row r="330" spans="2:18" s="47" customFormat="1" ht="21.75" customHeight="1">
      <c r="B330" s="42"/>
      <c r="C330" s="49" t="s">
        <v>27</v>
      </c>
      <c r="D330" s="55" t="s">
        <v>509</v>
      </c>
      <c r="E330" s="51"/>
      <c r="F330" s="52">
        <v>56864</v>
      </c>
      <c r="G330" s="222">
        <v>55959</v>
      </c>
      <c r="H330" s="76">
        <f t="shared" si="8"/>
        <v>1.6172554906270564E-2</v>
      </c>
      <c r="I330" s="54" t="s">
        <v>38</v>
      </c>
      <c r="J330" s="41"/>
      <c r="L330" s="48"/>
      <c r="R330" s="48"/>
    </row>
    <row r="331" spans="2:18" s="47" customFormat="1" ht="21.75" customHeight="1">
      <c r="B331" s="42"/>
      <c r="C331" s="49" t="s">
        <v>28</v>
      </c>
      <c r="D331" s="101" t="s">
        <v>510</v>
      </c>
      <c r="E331" s="85"/>
      <c r="F331" s="86">
        <v>76074</v>
      </c>
      <c r="G331" s="99">
        <v>85955</v>
      </c>
      <c r="H331" s="87">
        <f t="shared" si="8"/>
        <v>-0.11495549997091503</v>
      </c>
      <c r="I331" s="109" t="s">
        <v>38</v>
      </c>
      <c r="J331" s="41"/>
      <c r="L331" s="48"/>
      <c r="R331" s="48"/>
    </row>
    <row r="332" spans="2:18" s="47" customFormat="1" ht="21.75" customHeight="1">
      <c r="B332" s="42"/>
      <c r="C332" s="49" t="s">
        <v>29</v>
      </c>
      <c r="D332" s="55" t="s">
        <v>511</v>
      </c>
      <c r="E332" s="51"/>
      <c r="F332" s="57">
        <v>20377</v>
      </c>
      <c r="G332" s="222">
        <v>45581</v>
      </c>
      <c r="H332" s="76">
        <f t="shared" si="8"/>
        <v>-0.55294969395142712</v>
      </c>
      <c r="I332" s="54" t="s">
        <v>49</v>
      </c>
      <c r="J332" s="41"/>
      <c r="L332" s="48"/>
      <c r="R332" s="48"/>
    </row>
    <row r="333" spans="2:18" s="47" customFormat="1" ht="21.75" customHeight="1">
      <c r="B333" s="42"/>
      <c r="C333" s="49" t="s">
        <v>92</v>
      </c>
      <c r="D333" s="55" t="s">
        <v>512</v>
      </c>
      <c r="E333" s="51"/>
      <c r="F333" s="52">
        <v>56709</v>
      </c>
      <c r="G333" s="222">
        <v>54568</v>
      </c>
      <c r="H333" s="76">
        <f t="shared" si="8"/>
        <v>3.9235449347603035E-2</v>
      </c>
      <c r="I333" s="54" t="s">
        <v>38</v>
      </c>
      <c r="J333" s="41"/>
      <c r="L333" s="48"/>
      <c r="R333" s="48"/>
    </row>
    <row r="334" spans="2:18" s="47" customFormat="1" ht="21.75" customHeight="1">
      <c r="B334" s="42"/>
      <c r="C334" s="49" t="s">
        <v>95</v>
      </c>
      <c r="D334" s="55" t="s">
        <v>513</v>
      </c>
      <c r="E334" s="51"/>
      <c r="F334" s="57">
        <v>21896</v>
      </c>
      <c r="G334" s="222">
        <v>25904</v>
      </c>
      <c r="H334" s="76">
        <f t="shared" si="8"/>
        <v>-0.15472513897467577</v>
      </c>
      <c r="I334" s="54" t="s">
        <v>36</v>
      </c>
      <c r="J334" s="41"/>
      <c r="L334" s="48"/>
      <c r="R334" s="48"/>
    </row>
    <row r="335" spans="2:18" s="47" customFormat="1" ht="21.75" customHeight="1">
      <c r="B335" s="42"/>
      <c r="C335" s="49" t="s">
        <v>98</v>
      </c>
      <c r="D335" s="55" t="s">
        <v>514</v>
      </c>
      <c r="E335" s="51"/>
      <c r="F335" s="52">
        <v>14180</v>
      </c>
      <c r="G335" s="222">
        <v>8530</v>
      </c>
      <c r="H335" s="76">
        <f t="shared" si="8"/>
        <v>0.66236811254396244</v>
      </c>
      <c r="I335" s="54" t="s">
        <v>228</v>
      </c>
      <c r="J335" s="41"/>
      <c r="L335" s="48"/>
      <c r="R335" s="48"/>
    </row>
    <row r="336" spans="2:18" s="47" customFormat="1" ht="21.75" customHeight="1">
      <c r="B336" s="42"/>
      <c r="C336" s="49" t="s">
        <v>101</v>
      </c>
      <c r="D336" s="55" t="s">
        <v>515</v>
      </c>
      <c r="E336" s="51"/>
      <c r="F336" s="57">
        <v>4900</v>
      </c>
      <c r="G336" s="222">
        <v>5240</v>
      </c>
      <c r="H336" s="76">
        <f t="shared" si="8"/>
        <v>-6.4885496183206159E-2</v>
      </c>
      <c r="I336" s="53"/>
      <c r="J336" s="41"/>
      <c r="L336" s="48"/>
      <c r="R336" s="48"/>
    </row>
    <row r="337" spans="2:18" s="47" customFormat="1" ht="21.75" customHeight="1">
      <c r="B337" s="42"/>
      <c r="C337" s="49"/>
      <c r="D337" s="55" t="s">
        <v>516</v>
      </c>
      <c r="E337" s="51"/>
      <c r="F337" s="52">
        <v>3350</v>
      </c>
      <c r="G337" s="222">
        <v>3700</v>
      </c>
      <c r="H337" s="76">
        <f t="shared" si="8"/>
        <v>-9.4594594594594628E-2</v>
      </c>
      <c r="I337" s="54" t="s">
        <v>375</v>
      </c>
      <c r="J337" s="41"/>
      <c r="L337" s="48"/>
      <c r="R337" s="48"/>
    </row>
    <row r="338" spans="2:18" s="47" customFormat="1" ht="21.75" customHeight="1">
      <c r="B338" s="42"/>
      <c r="C338" s="49"/>
      <c r="D338" s="55" t="s">
        <v>517</v>
      </c>
      <c r="E338" s="51"/>
      <c r="F338" s="57">
        <v>1550</v>
      </c>
      <c r="G338" s="222">
        <v>1540</v>
      </c>
      <c r="H338" s="76">
        <f t="shared" si="8"/>
        <v>6.4935064935065512E-3</v>
      </c>
      <c r="I338" s="54" t="s">
        <v>191</v>
      </c>
      <c r="J338" s="41"/>
      <c r="L338" s="48"/>
      <c r="R338" s="48"/>
    </row>
    <row r="339" spans="2:18" s="47" customFormat="1" ht="21.75" customHeight="1">
      <c r="B339" s="42"/>
      <c r="C339" s="49" t="s">
        <v>518</v>
      </c>
      <c r="D339" s="55" t="s">
        <v>519</v>
      </c>
      <c r="E339" s="51"/>
      <c r="F339" s="52">
        <v>69622</v>
      </c>
      <c r="G339" s="222">
        <v>67216</v>
      </c>
      <c r="H339" s="76">
        <f t="shared" si="8"/>
        <v>3.5795048797905293E-2</v>
      </c>
      <c r="I339" s="54" t="s">
        <v>36</v>
      </c>
      <c r="J339" s="41"/>
      <c r="L339" s="48"/>
      <c r="R339" s="48"/>
    </row>
    <row r="340" spans="2:18" s="47" customFormat="1" ht="21.75" customHeight="1">
      <c r="B340" s="42"/>
      <c r="C340" s="49" t="s">
        <v>107</v>
      </c>
      <c r="D340" s="55" t="s">
        <v>520</v>
      </c>
      <c r="E340" s="51"/>
      <c r="F340" s="57">
        <v>13344</v>
      </c>
      <c r="G340" s="222">
        <v>14808</v>
      </c>
      <c r="H340" s="76">
        <f t="shared" si="8"/>
        <v>-9.886547811993518E-2</v>
      </c>
      <c r="I340" s="54" t="s">
        <v>195</v>
      </c>
      <c r="J340" s="41"/>
      <c r="L340" s="48"/>
      <c r="R340" s="48"/>
    </row>
    <row r="341" spans="2:18" s="47" customFormat="1" ht="21.75" customHeight="1">
      <c r="B341" s="42"/>
      <c r="C341" s="49" t="s">
        <v>109</v>
      </c>
      <c r="D341" s="55" t="s">
        <v>521</v>
      </c>
      <c r="E341" s="51"/>
      <c r="F341" s="52">
        <v>15085</v>
      </c>
      <c r="G341" s="222">
        <v>17011</v>
      </c>
      <c r="H341" s="76">
        <f>+F341/G341-1</f>
        <v>-0.11322085709246954</v>
      </c>
      <c r="I341" s="54" t="s">
        <v>502</v>
      </c>
      <c r="J341" s="41"/>
      <c r="L341" s="48"/>
      <c r="R341" s="48"/>
    </row>
    <row r="342" spans="2:18" s="47" customFormat="1" ht="21.75" customHeight="1">
      <c r="B342" s="42"/>
      <c r="C342" s="49" t="s">
        <v>112</v>
      </c>
      <c r="D342" s="55" t="s">
        <v>522</v>
      </c>
      <c r="E342" s="51"/>
      <c r="F342" s="57">
        <v>122686</v>
      </c>
      <c r="G342" s="222">
        <v>126652</v>
      </c>
      <c r="H342" s="76">
        <f t="shared" si="8"/>
        <v>-3.1314152164987563E-2</v>
      </c>
      <c r="I342" s="54" t="s">
        <v>35</v>
      </c>
      <c r="J342" s="41"/>
      <c r="L342" s="48"/>
      <c r="R342" s="48"/>
    </row>
    <row r="343" spans="2:18" s="47" customFormat="1" ht="21.75" customHeight="1">
      <c r="B343" s="42"/>
      <c r="C343" s="49" t="s">
        <v>115</v>
      </c>
      <c r="D343" s="55" t="s">
        <v>523</v>
      </c>
      <c r="E343" s="51"/>
      <c r="F343" s="52">
        <v>24000</v>
      </c>
      <c r="G343" s="222">
        <v>24000</v>
      </c>
      <c r="H343" s="76">
        <f t="shared" si="8"/>
        <v>0</v>
      </c>
      <c r="I343" s="54" t="s">
        <v>232</v>
      </c>
      <c r="J343" s="41"/>
      <c r="L343" s="48"/>
      <c r="R343" s="48"/>
    </row>
    <row r="344" spans="2:18" s="47" customFormat="1" ht="21.75" customHeight="1">
      <c r="B344" s="42"/>
      <c r="C344" s="49" t="s">
        <v>117</v>
      </c>
      <c r="D344" s="55" t="s">
        <v>524</v>
      </c>
      <c r="E344" s="51"/>
      <c r="F344" s="57">
        <v>64000</v>
      </c>
      <c r="G344" s="222">
        <v>64000</v>
      </c>
      <c r="H344" s="76">
        <f t="shared" si="8"/>
        <v>0</v>
      </c>
      <c r="I344" s="54" t="s">
        <v>244</v>
      </c>
      <c r="J344" s="41"/>
      <c r="L344" s="48"/>
      <c r="R344" s="48"/>
    </row>
    <row r="345" spans="2:18" s="47" customFormat="1" ht="21.75" customHeight="1">
      <c r="B345" s="42"/>
      <c r="C345" s="49" t="s">
        <v>120</v>
      </c>
      <c r="D345" s="55" t="s">
        <v>525</v>
      </c>
      <c r="E345" s="51"/>
      <c r="F345" s="52">
        <v>30000</v>
      </c>
      <c r="G345" s="222">
        <v>33000</v>
      </c>
      <c r="H345" s="76">
        <f t="shared" si="8"/>
        <v>-9.0909090909090939E-2</v>
      </c>
      <c r="I345" s="54" t="s">
        <v>232</v>
      </c>
      <c r="J345" s="41"/>
      <c r="L345" s="48"/>
      <c r="R345" s="48"/>
    </row>
    <row r="346" spans="2:18" s="47" customFormat="1" ht="21.75" customHeight="1">
      <c r="B346" s="42"/>
      <c r="C346" s="49" t="s">
        <v>123</v>
      </c>
      <c r="D346" s="55" t="s">
        <v>526</v>
      </c>
      <c r="E346" s="51"/>
      <c r="F346" s="57">
        <v>6371</v>
      </c>
      <c r="G346" s="222">
        <v>6040</v>
      </c>
      <c r="H346" s="76">
        <f t="shared" si="8"/>
        <v>5.4801324503311211E-2</v>
      </c>
      <c r="I346" s="54" t="s">
        <v>38</v>
      </c>
      <c r="J346" s="41"/>
      <c r="L346" s="48"/>
      <c r="R346" s="48"/>
    </row>
    <row r="347" spans="2:18" s="47" customFormat="1" ht="21.75" customHeight="1">
      <c r="B347" s="42"/>
      <c r="C347" s="84" t="s">
        <v>126</v>
      </c>
      <c r="D347" s="101" t="s">
        <v>527</v>
      </c>
      <c r="E347" s="85"/>
      <c r="F347" s="148">
        <v>2811</v>
      </c>
      <c r="G347" s="118">
        <v>2243</v>
      </c>
      <c r="H347" s="119">
        <f t="shared" si="8"/>
        <v>0.25323227819884075</v>
      </c>
      <c r="I347" s="120" t="s">
        <v>528</v>
      </c>
      <c r="J347" s="41"/>
      <c r="L347" s="48"/>
      <c r="R347" s="48"/>
    </row>
    <row r="348" spans="2:18" s="47" customFormat="1" ht="21.75" customHeight="1">
      <c r="B348" s="403" t="s">
        <v>529</v>
      </c>
      <c r="C348" s="409"/>
      <c r="D348" s="405"/>
      <c r="E348" s="112"/>
      <c r="F348" s="94">
        <v>1713068</v>
      </c>
      <c r="G348" s="95">
        <v>1825247</v>
      </c>
      <c r="H348" s="96">
        <f>+F348/G348-1</f>
        <v>-6.1459627108002346E-2</v>
      </c>
      <c r="I348" s="142"/>
      <c r="J348" s="41"/>
      <c r="L348" s="48"/>
      <c r="R348" s="48"/>
    </row>
    <row r="349" spans="2:18" s="47" customFormat="1" ht="21.75" customHeight="1">
      <c r="B349" s="42" t="s">
        <v>530</v>
      </c>
      <c r="C349" s="84" t="s">
        <v>42</v>
      </c>
      <c r="D349" s="101" t="s">
        <v>531</v>
      </c>
      <c r="E349" s="85"/>
      <c r="F349" s="86">
        <v>0</v>
      </c>
      <c r="G349" s="99">
        <v>0</v>
      </c>
      <c r="H349" s="215" t="s">
        <v>254</v>
      </c>
      <c r="I349" s="109" t="s">
        <v>307</v>
      </c>
      <c r="J349" s="41"/>
      <c r="L349" s="48"/>
      <c r="R349" s="48"/>
    </row>
    <row r="350" spans="2:18" s="47" customFormat="1" ht="21.75" customHeight="1">
      <c r="B350" s="61"/>
      <c r="C350" s="218" t="s">
        <v>291</v>
      </c>
      <c r="D350" s="50" t="s">
        <v>532</v>
      </c>
      <c r="E350" s="51"/>
      <c r="F350" s="52">
        <v>65130</v>
      </c>
      <c r="G350" s="222">
        <v>73255</v>
      </c>
      <c r="H350" s="76">
        <f t="shared" ref="H350:H362" si="9">+F350/G350-1</f>
        <v>-0.11091393078970724</v>
      </c>
      <c r="I350" s="387" t="s">
        <v>38</v>
      </c>
      <c r="J350" s="388"/>
      <c r="L350" s="48"/>
      <c r="R350" s="48"/>
    </row>
    <row r="351" spans="2:18" s="47" customFormat="1" ht="21.75" customHeight="1">
      <c r="B351" s="42"/>
      <c r="C351" s="84" t="s">
        <v>436</v>
      </c>
      <c r="D351" s="101" t="s">
        <v>533</v>
      </c>
      <c r="E351" s="85"/>
      <c r="F351" s="86">
        <v>2449</v>
      </c>
      <c r="G351" s="99">
        <v>2398</v>
      </c>
      <c r="H351" s="87">
        <f t="shared" si="9"/>
        <v>2.1267723102585512E-2</v>
      </c>
      <c r="I351" s="109" t="s">
        <v>195</v>
      </c>
      <c r="J351" s="41"/>
      <c r="L351" s="48"/>
      <c r="R351" s="48"/>
    </row>
    <row r="352" spans="2:18" s="47" customFormat="1" ht="21.75" customHeight="1">
      <c r="B352" s="42"/>
      <c r="C352" s="84" t="s">
        <v>441</v>
      </c>
      <c r="D352" s="101" t="s">
        <v>534</v>
      </c>
      <c r="E352" s="85"/>
      <c r="F352" s="86">
        <v>82644</v>
      </c>
      <c r="G352" s="99">
        <v>68497</v>
      </c>
      <c r="H352" s="87">
        <f t="shared" si="9"/>
        <v>0.20653459275588704</v>
      </c>
      <c r="I352" s="88"/>
      <c r="J352" s="41"/>
      <c r="L352" s="48"/>
      <c r="R352" s="48"/>
    </row>
    <row r="353" spans="2:18" s="47" customFormat="1" ht="21.75" customHeight="1">
      <c r="B353" s="42"/>
      <c r="C353" s="103"/>
      <c r="D353" s="55" t="s">
        <v>535</v>
      </c>
      <c r="E353" s="51"/>
      <c r="F353" s="52">
        <v>39567</v>
      </c>
      <c r="G353" s="222">
        <v>38149</v>
      </c>
      <c r="H353" s="76">
        <f t="shared" si="9"/>
        <v>3.7170043775721417E-2</v>
      </c>
      <c r="I353" s="54" t="s">
        <v>375</v>
      </c>
      <c r="J353" s="41"/>
      <c r="L353" s="48"/>
      <c r="R353" s="48"/>
    </row>
    <row r="354" spans="2:18" s="47" customFormat="1" ht="21.75" customHeight="1" thickBot="1">
      <c r="B354" s="79"/>
      <c r="C354" s="129"/>
      <c r="D354" s="277" t="s">
        <v>536</v>
      </c>
      <c r="E354" s="130"/>
      <c r="F354" s="131">
        <v>2453</v>
      </c>
      <c r="G354" s="132">
        <v>2840</v>
      </c>
      <c r="H354" s="149">
        <f t="shared" si="9"/>
        <v>-0.1362676056338028</v>
      </c>
      <c r="I354" s="133" t="s">
        <v>375</v>
      </c>
      <c r="J354" s="41"/>
      <c r="L354" s="48"/>
      <c r="R354" s="48"/>
    </row>
    <row r="355" spans="2:18" s="47" customFormat="1" ht="21.75" customHeight="1">
      <c r="B355" s="42"/>
      <c r="C355" s="84"/>
      <c r="D355" s="101" t="s">
        <v>537</v>
      </c>
      <c r="E355" s="85"/>
      <c r="F355" s="86">
        <v>3427</v>
      </c>
      <c r="G355" s="99">
        <v>2869</v>
      </c>
      <c r="H355" s="87">
        <f t="shared" si="9"/>
        <v>0.19449285465318922</v>
      </c>
      <c r="I355" s="109" t="s">
        <v>375</v>
      </c>
      <c r="J355" s="41"/>
      <c r="L355" s="48"/>
      <c r="R355" s="48"/>
    </row>
    <row r="356" spans="2:18" s="47" customFormat="1" ht="21.75" customHeight="1">
      <c r="B356" s="42"/>
      <c r="C356" s="49"/>
      <c r="D356" s="55" t="s">
        <v>538</v>
      </c>
      <c r="E356" s="51"/>
      <c r="F356" s="52">
        <v>34988</v>
      </c>
      <c r="G356" s="222">
        <v>22263</v>
      </c>
      <c r="H356" s="76">
        <f t="shared" si="9"/>
        <v>0.57157615775052784</v>
      </c>
      <c r="I356" s="54" t="s">
        <v>191</v>
      </c>
      <c r="J356" s="41"/>
      <c r="L356" s="48"/>
      <c r="R356" s="48"/>
    </row>
    <row r="357" spans="2:18" s="47" customFormat="1" ht="21.75" customHeight="1">
      <c r="B357" s="42"/>
      <c r="C357" s="103"/>
      <c r="D357" s="55" t="s">
        <v>539</v>
      </c>
      <c r="E357" s="51"/>
      <c r="F357" s="52">
        <v>2209</v>
      </c>
      <c r="G357" s="222">
        <v>2376</v>
      </c>
      <c r="H357" s="76">
        <f t="shared" si="9"/>
        <v>-7.0286195286195285E-2</v>
      </c>
      <c r="I357" s="54" t="s">
        <v>184</v>
      </c>
      <c r="J357" s="41"/>
      <c r="L357" s="48"/>
      <c r="R357" s="48"/>
    </row>
    <row r="358" spans="2:18" s="47" customFormat="1" ht="21.75" customHeight="1">
      <c r="B358" s="42"/>
      <c r="C358" s="49" t="s">
        <v>34</v>
      </c>
      <c r="D358" s="55" t="s">
        <v>540</v>
      </c>
      <c r="E358" s="51"/>
      <c r="F358" s="52">
        <v>60240</v>
      </c>
      <c r="G358" s="222">
        <v>64760</v>
      </c>
      <c r="H358" s="76">
        <f t="shared" si="9"/>
        <v>-6.979617047560227E-2</v>
      </c>
      <c r="I358" s="54" t="s">
        <v>38</v>
      </c>
      <c r="J358" s="41"/>
      <c r="L358" s="48"/>
      <c r="R358" s="48"/>
    </row>
    <row r="359" spans="2:18" s="47" customFormat="1" ht="21.75" customHeight="1">
      <c r="B359" s="42"/>
      <c r="C359" s="49" t="s">
        <v>53</v>
      </c>
      <c r="D359" s="55" t="s">
        <v>541</v>
      </c>
      <c r="E359" s="51"/>
      <c r="F359" s="52">
        <v>4078</v>
      </c>
      <c r="G359" s="222">
        <v>3499</v>
      </c>
      <c r="H359" s="76">
        <f t="shared" si="9"/>
        <v>0.16547585024292655</v>
      </c>
      <c r="I359" s="54" t="s">
        <v>447</v>
      </c>
      <c r="J359" s="41"/>
      <c r="L359" s="48"/>
      <c r="R359" s="48"/>
    </row>
    <row r="360" spans="2:18" s="47" customFormat="1" ht="21.75" customHeight="1">
      <c r="B360" s="42"/>
      <c r="C360" s="49" t="s">
        <v>542</v>
      </c>
      <c r="D360" s="55" t="s">
        <v>543</v>
      </c>
      <c r="E360" s="51"/>
      <c r="F360" s="52">
        <v>2511</v>
      </c>
      <c r="G360" s="222">
        <v>2063</v>
      </c>
      <c r="H360" s="76">
        <f t="shared" si="9"/>
        <v>0.21715947649054779</v>
      </c>
      <c r="I360" s="54" t="s">
        <v>39</v>
      </c>
      <c r="J360" s="41"/>
      <c r="L360" s="48"/>
      <c r="R360" s="48"/>
    </row>
    <row r="361" spans="2:18" s="47" customFormat="1" ht="21.75" customHeight="1">
      <c r="B361" s="42"/>
      <c r="C361" s="49" t="s">
        <v>304</v>
      </c>
      <c r="D361" s="55" t="s">
        <v>544</v>
      </c>
      <c r="E361" s="51"/>
      <c r="F361" s="52">
        <v>12500</v>
      </c>
      <c r="G361" s="222">
        <v>13000</v>
      </c>
      <c r="H361" s="76">
        <f t="shared" si="9"/>
        <v>-3.8461538461538436E-2</v>
      </c>
      <c r="I361" s="54" t="s">
        <v>232</v>
      </c>
      <c r="J361" s="41"/>
      <c r="L361" s="48"/>
      <c r="R361" s="48"/>
    </row>
    <row r="362" spans="2:18" s="47" customFormat="1" ht="21.75" customHeight="1">
      <c r="B362" s="42"/>
      <c r="C362" s="49" t="s">
        <v>545</v>
      </c>
      <c r="D362" s="55" t="s">
        <v>546</v>
      </c>
      <c r="E362" s="51"/>
      <c r="F362" s="52">
        <v>50000</v>
      </c>
      <c r="G362" s="222">
        <v>51000</v>
      </c>
      <c r="H362" s="76">
        <f t="shared" si="9"/>
        <v>-1.9607843137254943E-2</v>
      </c>
      <c r="I362" s="54" t="s">
        <v>232</v>
      </c>
      <c r="J362" s="41"/>
      <c r="L362" s="48"/>
      <c r="R362" s="48"/>
    </row>
    <row r="363" spans="2:18" s="47" customFormat="1" ht="21.75" customHeight="1">
      <c r="B363" s="403" t="s">
        <v>547</v>
      </c>
      <c r="C363" s="404"/>
      <c r="D363" s="405"/>
      <c r="E363" s="357"/>
      <c r="F363" s="94">
        <v>279552</v>
      </c>
      <c r="G363" s="95">
        <v>278472</v>
      </c>
      <c r="H363" s="96">
        <f>+F363/G363-1</f>
        <v>3.8783073343100494E-3</v>
      </c>
      <c r="I363" s="142"/>
      <c r="J363" s="41"/>
      <c r="L363" s="48"/>
      <c r="R363" s="48"/>
    </row>
    <row r="364" spans="2:18" s="47" customFormat="1" ht="21.75" customHeight="1">
      <c r="B364" s="42" t="s">
        <v>548</v>
      </c>
      <c r="C364" s="49" t="s">
        <v>42</v>
      </c>
      <c r="D364" s="55" t="s">
        <v>549</v>
      </c>
      <c r="E364" s="51"/>
      <c r="F364" s="52">
        <v>5430</v>
      </c>
      <c r="G364" s="222">
        <v>5497</v>
      </c>
      <c r="H364" s="90">
        <f>+F364/G364-1</f>
        <v>-1.2188466436237944E-2</v>
      </c>
      <c r="I364" s="54" t="s">
        <v>321</v>
      </c>
      <c r="J364" s="41"/>
      <c r="L364" s="48"/>
      <c r="R364" s="48"/>
    </row>
    <row r="365" spans="2:18" s="47" customFormat="1" ht="21.75" customHeight="1">
      <c r="B365" s="42"/>
      <c r="C365" s="49" t="s">
        <v>291</v>
      </c>
      <c r="D365" s="55" t="s">
        <v>550</v>
      </c>
      <c r="E365" s="51"/>
      <c r="F365" s="52">
        <v>3081</v>
      </c>
      <c r="G365" s="222">
        <v>3093</v>
      </c>
      <c r="H365" s="90">
        <f t="shared" ref="H365:H386" si="10">+F365/G365-1</f>
        <v>-3.8797284190106307E-3</v>
      </c>
      <c r="I365" s="54" t="s">
        <v>321</v>
      </c>
      <c r="J365" s="41"/>
      <c r="L365" s="48"/>
      <c r="R365" s="48"/>
    </row>
    <row r="366" spans="2:18" s="47" customFormat="1" ht="21.75" customHeight="1">
      <c r="B366" s="42"/>
      <c r="C366" s="49" t="s">
        <v>19</v>
      </c>
      <c r="D366" s="55" t="s">
        <v>551</v>
      </c>
      <c r="E366" s="51"/>
      <c r="F366" s="52">
        <v>4653</v>
      </c>
      <c r="G366" s="222">
        <v>4841</v>
      </c>
      <c r="H366" s="90">
        <f t="shared" si="10"/>
        <v>-3.8834951456310662E-2</v>
      </c>
      <c r="I366" s="54" t="s">
        <v>195</v>
      </c>
      <c r="J366" s="41"/>
      <c r="L366" s="48"/>
      <c r="R366" s="48"/>
    </row>
    <row r="367" spans="2:18" s="47" customFormat="1" ht="21.75" customHeight="1">
      <c r="B367" s="42"/>
      <c r="C367" s="49" t="s">
        <v>20</v>
      </c>
      <c r="D367" s="55" t="s">
        <v>552</v>
      </c>
      <c r="E367" s="51"/>
      <c r="F367" s="52">
        <v>272061</v>
      </c>
      <c r="G367" s="222">
        <v>270596</v>
      </c>
      <c r="H367" s="90">
        <f t="shared" si="10"/>
        <v>5.4139750772368433E-3</v>
      </c>
      <c r="I367" s="54" t="s">
        <v>40</v>
      </c>
      <c r="J367" s="41"/>
      <c r="L367" s="48"/>
      <c r="R367" s="48"/>
    </row>
    <row r="368" spans="2:18" s="47" customFormat="1" ht="21.75" customHeight="1">
      <c r="B368" s="42"/>
      <c r="C368" s="49" t="s">
        <v>43</v>
      </c>
      <c r="D368" s="55" t="s">
        <v>553</v>
      </c>
      <c r="E368" s="51"/>
      <c r="F368" s="52">
        <v>395174</v>
      </c>
      <c r="G368" s="222">
        <v>392953</v>
      </c>
      <c r="H368" s="90">
        <f t="shared" si="10"/>
        <v>5.6520754390474437E-3</v>
      </c>
      <c r="I368" s="53"/>
      <c r="J368" s="41"/>
      <c r="L368" s="48"/>
      <c r="R368" s="48"/>
    </row>
    <row r="369" spans="2:18" s="47" customFormat="1" ht="21.75" customHeight="1">
      <c r="B369" s="42"/>
      <c r="C369" s="49"/>
      <c r="D369" s="55" t="s">
        <v>554</v>
      </c>
      <c r="E369" s="51"/>
      <c r="F369" s="52">
        <v>97631</v>
      </c>
      <c r="G369" s="222">
        <v>91561</v>
      </c>
      <c r="H369" s="90">
        <f t="shared" si="10"/>
        <v>6.6294601413265486E-2</v>
      </c>
      <c r="I369" s="54" t="s">
        <v>502</v>
      </c>
      <c r="J369" s="41"/>
      <c r="L369" s="48"/>
      <c r="R369" s="48"/>
    </row>
    <row r="370" spans="2:18" s="47" customFormat="1" ht="21.75" customHeight="1">
      <c r="B370" s="42"/>
      <c r="C370" s="49"/>
      <c r="D370" s="55" t="s">
        <v>555</v>
      </c>
      <c r="E370" s="51"/>
      <c r="F370" s="52">
        <v>140719</v>
      </c>
      <c r="G370" s="222">
        <v>157205</v>
      </c>
      <c r="H370" s="90">
        <f t="shared" si="10"/>
        <v>-0.10486943799497472</v>
      </c>
      <c r="I370" s="54" t="s">
        <v>556</v>
      </c>
      <c r="J370" s="41"/>
      <c r="L370" s="48"/>
      <c r="R370" s="48"/>
    </row>
    <row r="371" spans="2:18" s="47" customFormat="1" ht="21.75" customHeight="1">
      <c r="B371" s="42"/>
      <c r="C371" s="49"/>
      <c r="D371" s="55" t="s">
        <v>557</v>
      </c>
      <c r="E371" s="51"/>
      <c r="F371" s="52">
        <v>156824</v>
      </c>
      <c r="G371" s="222">
        <v>144187</v>
      </c>
      <c r="H371" s="90">
        <f t="shared" si="10"/>
        <v>8.7643130101881628E-2</v>
      </c>
      <c r="I371" s="54" t="s">
        <v>41</v>
      </c>
      <c r="J371" s="41"/>
      <c r="L371" s="48"/>
      <c r="R371" s="48"/>
    </row>
    <row r="372" spans="2:18" s="47" customFormat="1" ht="21.75" customHeight="1">
      <c r="B372" s="42"/>
      <c r="C372" s="49" t="s">
        <v>53</v>
      </c>
      <c r="D372" s="55" t="s">
        <v>558</v>
      </c>
      <c r="E372" s="51"/>
      <c r="F372" s="52">
        <v>40900</v>
      </c>
      <c r="G372" s="222">
        <v>40300</v>
      </c>
      <c r="H372" s="90">
        <f t="shared" si="10"/>
        <v>1.4888337468982549E-2</v>
      </c>
      <c r="I372" s="54" t="s">
        <v>375</v>
      </c>
      <c r="J372" s="41"/>
      <c r="L372" s="48"/>
      <c r="R372" s="48"/>
    </row>
    <row r="373" spans="2:18" s="47" customFormat="1" ht="21.75" customHeight="1">
      <c r="B373" s="42"/>
      <c r="C373" s="49" t="s">
        <v>22</v>
      </c>
      <c r="D373" s="55" t="s">
        <v>559</v>
      </c>
      <c r="E373" s="51"/>
      <c r="F373" s="52">
        <v>21400</v>
      </c>
      <c r="G373" s="222">
        <v>20700</v>
      </c>
      <c r="H373" s="90">
        <f t="shared" si="10"/>
        <v>3.3816425120772875E-2</v>
      </c>
      <c r="I373" s="54" t="s">
        <v>191</v>
      </c>
      <c r="J373" s="41"/>
      <c r="L373" s="48"/>
      <c r="R373" s="48"/>
    </row>
    <row r="374" spans="2:18" s="47" customFormat="1" ht="21.75" customHeight="1">
      <c r="B374" s="42"/>
      <c r="C374" s="49" t="s">
        <v>23</v>
      </c>
      <c r="D374" s="55" t="s">
        <v>560</v>
      </c>
      <c r="E374" s="51"/>
      <c r="F374" s="52">
        <v>2519</v>
      </c>
      <c r="G374" s="222">
        <v>2452</v>
      </c>
      <c r="H374" s="90">
        <f t="shared" si="10"/>
        <v>2.7324632952691719E-2</v>
      </c>
      <c r="I374" s="54" t="s">
        <v>228</v>
      </c>
      <c r="J374" s="41"/>
      <c r="L374" s="48"/>
      <c r="R374" s="48"/>
    </row>
    <row r="375" spans="2:18" s="47" customFormat="1" ht="21.75" customHeight="1">
      <c r="B375" s="42"/>
      <c r="C375" s="84" t="s">
        <v>24</v>
      </c>
      <c r="D375" s="101" t="s">
        <v>561</v>
      </c>
      <c r="E375" s="85"/>
      <c r="F375" s="86">
        <v>98293</v>
      </c>
      <c r="G375" s="99">
        <v>102444</v>
      </c>
      <c r="H375" s="108">
        <f t="shared" si="10"/>
        <v>-4.0519698567021978E-2</v>
      </c>
      <c r="I375" s="88"/>
      <c r="J375" s="41"/>
      <c r="L375" s="48"/>
      <c r="R375" s="48"/>
    </row>
    <row r="376" spans="2:18" s="47" customFormat="1" ht="21.75" customHeight="1">
      <c r="B376" s="42"/>
      <c r="C376" s="49"/>
      <c r="D376" s="55" t="s">
        <v>562</v>
      </c>
      <c r="E376" s="51"/>
      <c r="F376" s="52">
        <v>96643</v>
      </c>
      <c r="G376" s="222">
        <v>100218</v>
      </c>
      <c r="H376" s="90">
        <f t="shared" si="10"/>
        <v>-3.5672234528727365E-2</v>
      </c>
      <c r="I376" s="54" t="s">
        <v>38</v>
      </c>
      <c r="J376" s="41"/>
      <c r="L376" s="48"/>
      <c r="R376" s="48"/>
    </row>
    <row r="377" spans="2:18" s="47" customFormat="1" ht="21.75" customHeight="1">
      <c r="B377" s="42"/>
      <c r="C377" s="49"/>
      <c r="D377" s="55" t="s">
        <v>480</v>
      </c>
      <c r="E377" s="51"/>
      <c r="F377" s="57">
        <v>1650</v>
      </c>
      <c r="G377" s="222">
        <v>2226</v>
      </c>
      <c r="H377" s="90">
        <f t="shared" si="10"/>
        <v>-0.25876010781671155</v>
      </c>
      <c r="I377" s="54" t="s">
        <v>38</v>
      </c>
      <c r="J377" s="41"/>
      <c r="L377" s="48"/>
      <c r="R377" s="48"/>
    </row>
    <row r="378" spans="2:18" s="47" customFormat="1" ht="21.75" customHeight="1">
      <c r="B378" s="42"/>
      <c r="C378" s="49" t="s">
        <v>506</v>
      </c>
      <c r="D378" s="55" t="s">
        <v>563</v>
      </c>
      <c r="E378" s="51"/>
      <c r="F378" s="86">
        <v>591</v>
      </c>
      <c r="G378" s="99">
        <v>649</v>
      </c>
      <c r="H378" s="108">
        <f t="shared" si="10"/>
        <v>-8.9368258859784278E-2</v>
      </c>
      <c r="I378" s="54" t="s">
        <v>195</v>
      </c>
      <c r="J378" s="41"/>
      <c r="L378" s="48"/>
      <c r="R378" s="48"/>
    </row>
    <row r="379" spans="2:18" s="47" customFormat="1" ht="21.75" customHeight="1">
      <c r="B379" s="42"/>
      <c r="C379" s="49" t="s">
        <v>26</v>
      </c>
      <c r="D379" s="55" t="s">
        <v>564</v>
      </c>
      <c r="E379" s="51"/>
      <c r="F379" s="52">
        <v>60661</v>
      </c>
      <c r="G379" s="222">
        <v>61059</v>
      </c>
      <c r="H379" s="90">
        <f t="shared" si="10"/>
        <v>-6.5182855926235739E-3</v>
      </c>
      <c r="I379" s="54" t="s">
        <v>36</v>
      </c>
      <c r="J379" s="41"/>
      <c r="L379" s="48"/>
      <c r="R379" s="48"/>
    </row>
    <row r="380" spans="2:18" s="47" customFormat="1" ht="21.75" customHeight="1">
      <c r="B380" s="42"/>
      <c r="C380" s="49" t="s">
        <v>27</v>
      </c>
      <c r="D380" s="55" t="s">
        <v>565</v>
      </c>
      <c r="E380" s="51"/>
      <c r="F380" s="52">
        <v>13616</v>
      </c>
      <c r="G380" s="222">
        <v>12339</v>
      </c>
      <c r="H380" s="90">
        <f>+F380/G380-1</f>
        <v>0.1034929897074317</v>
      </c>
      <c r="I380" s="54" t="s">
        <v>307</v>
      </c>
      <c r="J380" s="41"/>
      <c r="L380" s="48"/>
      <c r="R380" s="48"/>
    </row>
    <row r="381" spans="2:18" s="47" customFormat="1" ht="21.75" customHeight="1">
      <c r="B381" s="42"/>
      <c r="C381" s="49" t="s">
        <v>28</v>
      </c>
      <c r="D381" s="55" t="s">
        <v>566</v>
      </c>
      <c r="E381" s="51"/>
      <c r="F381" s="52">
        <v>3693</v>
      </c>
      <c r="G381" s="222">
        <v>3792</v>
      </c>
      <c r="H381" s="90">
        <f t="shared" si="10"/>
        <v>-2.6107594936708889E-2</v>
      </c>
      <c r="I381" s="54" t="s">
        <v>36</v>
      </c>
      <c r="J381" s="41"/>
      <c r="L381" s="48"/>
      <c r="R381" s="48"/>
    </row>
    <row r="382" spans="2:18" s="47" customFormat="1" ht="21.75" customHeight="1">
      <c r="B382" s="42"/>
      <c r="C382" s="49" t="s">
        <v>29</v>
      </c>
      <c r="D382" s="55" t="s">
        <v>567</v>
      </c>
      <c r="E382" s="51"/>
      <c r="F382" s="52">
        <v>1481</v>
      </c>
      <c r="G382" s="222">
        <v>626</v>
      </c>
      <c r="H382" s="90">
        <f t="shared" si="10"/>
        <v>1.3658146964856228</v>
      </c>
      <c r="I382" s="54" t="s">
        <v>39</v>
      </c>
      <c r="J382" s="41"/>
      <c r="L382" s="48"/>
      <c r="R382" s="48"/>
    </row>
    <row r="383" spans="2:18" s="47" customFormat="1" ht="21.75" customHeight="1">
      <c r="B383" s="42"/>
      <c r="C383" s="49" t="s">
        <v>92</v>
      </c>
      <c r="D383" s="55" t="s">
        <v>568</v>
      </c>
      <c r="E383" s="51"/>
      <c r="F383" s="52">
        <v>48632</v>
      </c>
      <c r="G383" s="222">
        <v>49665</v>
      </c>
      <c r="H383" s="90">
        <f t="shared" si="10"/>
        <v>-2.0799355683076559E-2</v>
      </c>
      <c r="I383" s="54" t="s">
        <v>38</v>
      </c>
      <c r="J383" s="41"/>
      <c r="L383" s="48"/>
      <c r="R383" s="48"/>
    </row>
    <row r="384" spans="2:18" s="47" customFormat="1" ht="21.75" customHeight="1">
      <c r="B384" s="42"/>
      <c r="C384" s="49" t="s">
        <v>95</v>
      </c>
      <c r="D384" s="55" t="s">
        <v>569</v>
      </c>
      <c r="E384" s="51"/>
      <c r="F384" s="52">
        <v>4100</v>
      </c>
      <c r="G384" s="222">
        <v>3200</v>
      </c>
      <c r="H384" s="90">
        <f t="shared" si="10"/>
        <v>0.28125</v>
      </c>
      <c r="I384" s="54" t="s">
        <v>191</v>
      </c>
      <c r="J384" s="41"/>
      <c r="L384" s="48"/>
      <c r="R384" s="48"/>
    </row>
    <row r="385" spans="2:18" s="47" customFormat="1" ht="21.75" customHeight="1">
      <c r="B385" s="42"/>
      <c r="C385" s="49" t="s">
        <v>98</v>
      </c>
      <c r="D385" s="55" t="s">
        <v>570</v>
      </c>
      <c r="E385" s="51"/>
      <c r="F385" s="52">
        <v>4313</v>
      </c>
      <c r="G385" s="222">
        <v>4639</v>
      </c>
      <c r="H385" s="90">
        <f t="shared" si="10"/>
        <v>-7.027376589782286E-2</v>
      </c>
      <c r="I385" s="54" t="s">
        <v>195</v>
      </c>
      <c r="J385" s="41"/>
      <c r="L385" s="48"/>
      <c r="R385" s="48"/>
    </row>
    <row r="386" spans="2:18" s="47" customFormat="1" ht="21.75" customHeight="1">
      <c r="B386" s="61"/>
      <c r="C386" s="49" t="s">
        <v>101</v>
      </c>
      <c r="D386" s="55" t="s">
        <v>571</v>
      </c>
      <c r="E386" s="143"/>
      <c r="F386" s="52">
        <v>4974</v>
      </c>
      <c r="G386" s="222">
        <v>4927</v>
      </c>
      <c r="H386" s="90">
        <f t="shared" si="10"/>
        <v>9.5392733915160566E-3</v>
      </c>
      <c r="I386" s="54" t="s">
        <v>251</v>
      </c>
      <c r="J386" s="41"/>
      <c r="L386" s="48"/>
      <c r="R386" s="48"/>
    </row>
    <row r="387" spans="2:18" s="47" customFormat="1" ht="21.75" customHeight="1">
      <c r="B387" s="403" t="s">
        <v>572</v>
      </c>
      <c r="C387" s="404"/>
      <c r="D387" s="405"/>
      <c r="E387" s="357"/>
      <c r="F387" s="94">
        <v>985572</v>
      </c>
      <c r="G387" s="95">
        <v>983772</v>
      </c>
      <c r="H387" s="144">
        <f>+F387/G387-1</f>
        <v>1.8296922457643472E-3</v>
      </c>
      <c r="I387" s="142"/>
      <c r="J387" s="41"/>
      <c r="L387" s="48"/>
      <c r="R387" s="48"/>
    </row>
    <row r="388" spans="2:18" s="47" customFormat="1" ht="21.75" customHeight="1">
      <c r="B388" s="42" t="s">
        <v>573</v>
      </c>
      <c r="C388" s="49" t="s">
        <v>42</v>
      </c>
      <c r="D388" s="55" t="s">
        <v>574</v>
      </c>
      <c r="E388" s="51"/>
      <c r="F388" s="52">
        <v>1577</v>
      </c>
      <c r="G388" s="222">
        <v>2487</v>
      </c>
      <c r="H388" s="90">
        <f>+F388/G388-1</f>
        <v>-0.36590269400884601</v>
      </c>
      <c r="I388" s="54" t="s">
        <v>195</v>
      </c>
      <c r="J388" s="41"/>
      <c r="L388" s="48"/>
      <c r="R388" s="48"/>
    </row>
    <row r="389" spans="2:18" s="47" customFormat="1" ht="21.75" customHeight="1">
      <c r="B389" s="42"/>
      <c r="C389" s="49" t="s">
        <v>291</v>
      </c>
      <c r="D389" s="55" t="s">
        <v>575</v>
      </c>
      <c r="E389" s="51"/>
      <c r="F389" s="52">
        <v>219</v>
      </c>
      <c r="G389" s="222">
        <v>3689</v>
      </c>
      <c r="H389" s="90">
        <f t="shared" ref="H389:H446" si="11">+F389/G389-1</f>
        <v>-0.94063431824342636</v>
      </c>
      <c r="I389" s="54" t="s">
        <v>195</v>
      </c>
      <c r="J389" s="41"/>
      <c r="L389" s="48"/>
      <c r="R389" s="48"/>
    </row>
    <row r="390" spans="2:18" s="47" customFormat="1" ht="21.75" customHeight="1">
      <c r="B390" s="42"/>
      <c r="C390" s="49" t="s">
        <v>19</v>
      </c>
      <c r="D390" s="55" t="s">
        <v>576</v>
      </c>
      <c r="E390" s="51"/>
      <c r="F390" s="52">
        <v>11114</v>
      </c>
      <c r="G390" s="222">
        <v>14531</v>
      </c>
      <c r="H390" s="90">
        <f t="shared" si="11"/>
        <v>-0.23515243273002551</v>
      </c>
      <c r="I390" s="54" t="s">
        <v>195</v>
      </c>
      <c r="J390" s="41"/>
      <c r="L390" s="48"/>
      <c r="R390" s="48"/>
    </row>
    <row r="391" spans="2:18" s="47" customFormat="1" ht="21.75" customHeight="1">
      <c r="B391" s="42"/>
      <c r="C391" s="84" t="s">
        <v>20</v>
      </c>
      <c r="D391" s="101" t="s">
        <v>577</v>
      </c>
      <c r="E391" s="85"/>
      <c r="F391" s="86">
        <v>21201</v>
      </c>
      <c r="G391" s="99">
        <v>22489</v>
      </c>
      <c r="H391" s="108">
        <f t="shared" si="11"/>
        <v>-5.727244430610523E-2</v>
      </c>
      <c r="I391" s="109" t="s">
        <v>473</v>
      </c>
      <c r="J391" s="41"/>
      <c r="L391" s="48"/>
      <c r="R391" s="48"/>
    </row>
    <row r="392" spans="2:18" s="47" customFormat="1" ht="21.75" customHeight="1">
      <c r="B392" s="42"/>
      <c r="C392" s="49" t="s">
        <v>43</v>
      </c>
      <c r="D392" s="55" t="s">
        <v>578</v>
      </c>
      <c r="E392" s="51"/>
      <c r="F392" s="52">
        <v>829</v>
      </c>
      <c r="G392" s="222">
        <v>1002</v>
      </c>
      <c r="H392" s="90">
        <f t="shared" si="11"/>
        <v>-0.17265469061876249</v>
      </c>
      <c r="I392" s="54" t="s">
        <v>502</v>
      </c>
      <c r="J392" s="41"/>
      <c r="L392" s="48"/>
      <c r="R392" s="48"/>
    </row>
    <row r="393" spans="2:18" s="47" customFormat="1" ht="21.75" customHeight="1">
      <c r="B393" s="42"/>
      <c r="C393" s="49" t="s">
        <v>21</v>
      </c>
      <c r="D393" s="55" t="s">
        <v>579</v>
      </c>
      <c r="E393" s="51"/>
      <c r="F393" s="52">
        <v>557559</v>
      </c>
      <c r="G393" s="222">
        <v>555320</v>
      </c>
      <c r="H393" s="90">
        <f t="shared" si="11"/>
        <v>4.0319095296406093E-3</v>
      </c>
      <c r="I393" s="54" t="s">
        <v>321</v>
      </c>
      <c r="J393" s="41"/>
      <c r="L393" s="48"/>
      <c r="R393" s="48"/>
    </row>
    <row r="394" spans="2:18" s="47" customFormat="1" ht="21.75" customHeight="1">
      <c r="B394" s="42"/>
      <c r="C394" s="49" t="s">
        <v>22</v>
      </c>
      <c r="D394" s="55" t="s">
        <v>580</v>
      </c>
      <c r="E394" s="51"/>
      <c r="F394" s="52">
        <v>16829</v>
      </c>
      <c r="G394" s="222">
        <v>18694</v>
      </c>
      <c r="H394" s="90">
        <f t="shared" si="11"/>
        <v>-9.9764630362683238E-2</v>
      </c>
      <c r="I394" s="54" t="s">
        <v>502</v>
      </c>
      <c r="J394" s="41"/>
      <c r="L394" s="48"/>
      <c r="R394" s="48"/>
    </row>
    <row r="395" spans="2:18" s="47" customFormat="1" ht="21.75" customHeight="1">
      <c r="B395" s="42"/>
      <c r="C395" s="49" t="s">
        <v>23</v>
      </c>
      <c r="D395" s="55" t="s">
        <v>581</v>
      </c>
      <c r="E395" s="51"/>
      <c r="F395" s="52">
        <v>226048</v>
      </c>
      <c r="G395" s="98">
        <v>217326</v>
      </c>
      <c r="H395" s="90">
        <f t="shared" si="11"/>
        <v>4.013325603011153E-2</v>
      </c>
      <c r="I395" s="54" t="s">
        <v>35</v>
      </c>
      <c r="J395" s="41"/>
      <c r="L395" s="48"/>
      <c r="R395" s="48"/>
    </row>
    <row r="396" spans="2:18" s="47" customFormat="1" ht="21.75" customHeight="1">
      <c r="B396" s="42"/>
      <c r="C396" s="49" t="s">
        <v>24</v>
      </c>
      <c r="D396" s="55" t="s">
        <v>582</v>
      </c>
      <c r="E396" s="51"/>
      <c r="F396" s="52">
        <v>2423</v>
      </c>
      <c r="G396" s="222">
        <v>2518</v>
      </c>
      <c r="H396" s="90">
        <f t="shared" si="11"/>
        <v>-3.7728355837966632E-2</v>
      </c>
      <c r="I396" s="54" t="s">
        <v>195</v>
      </c>
      <c r="J396" s="41"/>
      <c r="L396" s="48"/>
      <c r="R396" s="48"/>
    </row>
    <row r="397" spans="2:18" s="47" customFormat="1" ht="21.75" customHeight="1">
      <c r="B397" s="42"/>
      <c r="C397" s="49" t="s">
        <v>25</v>
      </c>
      <c r="D397" s="55" t="s">
        <v>583</v>
      </c>
      <c r="E397" s="51"/>
      <c r="F397" s="52">
        <v>196</v>
      </c>
      <c r="G397" s="222">
        <v>233</v>
      </c>
      <c r="H397" s="90">
        <f t="shared" si="11"/>
        <v>-0.15879828326180256</v>
      </c>
      <c r="I397" s="54" t="s">
        <v>39</v>
      </c>
      <c r="J397" s="41"/>
      <c r="L397" s="48"/>
      <c r="R397" s="48"/>
    </row>
    <row r="398" spans="2:18" s="47" customFormat="1" ht="21.75" customHeight="1">
      <c r="B398" s="42"/>
      <c r="C398" s="84" t="s">
        <v>26</v>
      </c>
      <c r="D398" s="101" t="s">
        <v>584</v>
      </c>
      <c r="E398" s="85"/>
      <c r="F398" s="86">
        <v>12882</v>
      </c>
      <c r="G398" s="99">
        <v>14040</v>
      </c>
      <c r="H398" s="108">
        <f t="shared" si="11"/>
        <v>-8.2478632478632519E-2</v>
      </c>
      <c r="I398" s="109" t="s">
        <v>191</v>
      </c>
      <c r="J398" s="41"/>
      <c r="L398" s="48"/>
      <c r="R398" s="48"/>
    </row>
    <row r="399" spans="2:18" s="47" customFormat="1" ht="21.75" customHeight="1">
      <c r="B399" s="42"/>
      <c r="C399" s="84" t="s">
        <v>27</v>
      </c>
      <c r="D399" s="101" t="s">
        <v>585</v>
      </c>
      <c r="E399" s="85"/>
      <c r="F399" s="86">
        <v>297433</v>
      </c>
      <c r="G399" s="99">
        <v>308275</v>
      </c>
      <c r="H399" s="108">
        <f t="shared" si="11"/>
        <v>-3.5169897007541917E-2</v>
      </c>
      <c r="I399" s="109" t="s">
        <v>35</v>
      </c>
      <c r="J399" s="41"/>
      <c r="L399" s="48"/>
      <c r="R399" s="48"/>
    </row>
    <row r="400" spans="2:18" s="47" customFormat="1" ht="21.75" customHeight="1">
      <c r="B400" s="42"/>
      <c r="C400" s="49" t="s">
        <v>28</v>
      </c>
      <c r="D400" s="55" t="s">
        <v>586</v>
      </c>
      <c r="E400" s="51"/>
      <c r="F400" s="52">
        <v>1715</v>
      </c>
      <c r="G400" s="222">
        <v>2731</v>
      </c>
      <c r="H400" s="90">
        <f t="shared" si="11"/>
        <v>-0.37202489930428417</v>
      </c>
      <c r="I400" s="54" t="s">
        <v>228</v>
      </c>
      <c r="J400" s="41"/>
      <c r="L400" s="48"/>
      <c r="R400" s="48"/>
    </row>
    <row r="401" spans="2:25" s="47" customFormat="1" ht="21.75" customHeight="1">
      <c r="B401" s="42"/>
      <c r="C401" s="49" t="s">
        <v>29</v>
      </c>
      <c r="D401" s="55" t="s">
        <v>587</v>
      </c>
      <c r="E401" s="51"/>
      <c r="F401" s="52">
        <v>16053</v>
      </c>
      <c r="G401" s="222">
        <v>20979</v>
      </c>
      <c r="H401" s="90">
        <f t="shared" si="11"/>
        <v>-0.23480623480623486</v>
      </c>
      <c r="I401" s="54" t="s">
        <v>262</v>
      </c>
      <c r="J401" s="41"/>
      <c r="L401" s="48"/>
      <c r="R401" s="48"/>
    </row>
    <row r="402" spans="2:25" s="47" customFormat="1" ht="21.75" customHeight="1">
      <c r="B402" s="42"/>
      <c r="C402" s="49" t="s">
        <v>92</v>
      </c>
      <c r="D402" s="55" t="s">
        <v>588</v>
      </c>
      <c r="E402" s="51"/>
      <c r="F402" s="52">
        <v>21098</v>
      </c>
      <c r="G402" s="222">
        <v>21878</v>
      </c>
      <c r="H402" s="90">
        <f>+F402/G402-1</f>
        <v>-3.5652253405247247E-2</v>
      </c>
      <c r="I402" s="54" t="s">
        <v>35</v>
      </c>
      <c r="J402" s="41"/>
      <c r="L402" s="48"/>
      <c r="R402" s="48"/>
    </row>
    <row r="403" spans="2:25" s="47" customFormat="1" ht="21.75" customHeight="1">
      <c r="B403" s="61"/>
      <c r="C403" s="49" t="s">
        <v>95</v>
      </c>
      <c r="D403" s="55" t="s">
        <v>589</v>
      </c>
      <c r="E403" s="51"/>
      <c r="F403" s="52">
        <v>704</v>
      </c>
      <c r="G403" s="222">
        <v>997</v>
      </c>
      <c r="H403" s="90">
        <f>+F403/G403-1</f>
        <v>-0.2938816449348044</v>
      </c>
      <c r="I403" s="54" t="s">
        <v>251</v>
      </c>
      <c r="J403" s="41"/>
      <c r="L403" s="48"/>
      <c r="R403" s="48"/>
    </row>
    <row r="404" spans="2:25" s="47" customFormat="1" ht="21.75" customHeight="1">
      <c r="B404" s="61"/>
      <c r="C404" s="49" t="s">
        <v>98</v>
      </c>
      <c r="D404" s="55" t="s">
        <v>858</v>
      </c>
      <c r="E404" s="143" t="s">
        <v>859</v>
      </c>
      <c r="F404" s="52">
        <v>15639</v>
      </c>
      <c r="G404" s="98">
        <v>6592</v>
      </c>
      <c r="H404" s="90">
        <f>+F404/G404-1</f>
        <v>1.3724211165048543</v>
      </c>
      <c r="I404" s="54" t="s">
        <v>334</v>
      </c>
      <c r="J404" s="41"/>
      <c r="L404" s="48"/>
      <c r="R404" s="48"/>
    </row>
    <row r="405" spans="2:25" s="47" customFormat="1" ht="21.75" customHeight="1" thickBot="1">
      <c r="B405" s="406" t="s">
        <v>590</v>
      </c>
      <c r="C405" s="407"/>
      <c r="D405" s="408"/>
      <c r="E405" s="358"/>
      <c r="F405" s="58">
        <v>1203519</v>
      </c>
      <c r="G405" s="359">
        <v>1213781</v>
      </c>
      <c r="H405" s="286">
        <f t="shared" si="11"/>
        <v>-8.4545729419063242E-3</v>
      </c>
      <c r="I405" s="156"/>
      <c r="J405" s="41"/>
      <c r="L405" s="48"/>
      <c r="R405" s="48"/>
      <c r="Y405" s="63"/>
    </row>
    <row r="406" spans="2:25" s="47" customFormat="1" ht="21.75" customHeight="1">
      <c r="B406" s="42" t="s">
        <v>591</v>
      </c>
      <c r="C406" s="84" t="s">
        <v>42</v>
      </c>
      <c r="D406" s="101" t="s">
        <v>592</v>
      </c>
      <c r="E406" s="85"/>
      <c r="F406" s="86">
        <v>26256</v>
      </c>
      <c r="G406" s="99">
        <v>26943</v>
      </c>
      <c r="H406" s="108">
        <f t="shared" si="11"/>
        <v>-2.5498274134283516E-2</v>
      </c>
      <c r="I406" s="109" t="s">
        <v>38</v>
      </c>
      <c r="J406" s="41"/>
      <c r="L406" s="48"/>
      <c r="R406" s="48"/>
    </row>
    <row r="407" spans="2:25" s="47" customFormat="1" ht="21.75" customHeight="1">
      <c r="B407" s="42"/>
      <c r="C407" s="49" t="s">
        <v>18</v>
      </c>
      <c r="D407" s="55" t="s">
        <v>593</v>
      </c>
      <c r="E407" s="51"/>
      <c r="F407" s="52">
        <v>7749</v>
      </c>
      <c r="G407" s="222">
        <v>8182</v>
      </c>
      <c r="H407" s="90">
        <f t="shared" si="11"/>
        <v>-5.2921046198973309E-2</v>
      </c>
      <c r="I407" s="54" t="s">
        <v>38</v>
      </c>
      <c r="J407" s="41"/>
      <c r="L407" s="48"/>
      <c r="R407" s="48"/>
    </row>
    <row r="408" spans="2:25" s="47" customFormat="1" ht="21.75" customHeight="1">
      <c r="B408" s="42"/>
      <c r="C408" s="49" t="s">
        <v>19</v>
      </c>
      <c r="D408" s="55" t="s">
        <v>594</v>
      </c>
      <c r="E408" s="51"/>
      <c r="F408" s="52">
        <v>38652</v>
      </c>
      <c r="G408" s="222">
        <v>41082</v>
      </c>
      <c r="H408" s="90">
        <f t="shared" si="11"/>
        <v>-5.9149992697531739E-2</v>
      </c>
      <c r="I408" s="54" t="s">
        <v>35</v>
      </c>
      <c r="J408" s="41"/>
      <c r="L408" s="48"/>
      <c r="R408" s="48"/>
      <c r="X408" s="63"/>
    </row>
    <row r="409" spans="2:25" s="47" customFormat="1" ht="21.75" customHeight="1">
      <c r="B409" s="42"/>
      <c r="C409" s="49" t="s">
        <v>20</v>
      </c>
      <c r="D409" s="55" t="s">
        <v>595</v>
      </c>
      <c r="E409" s="51"/>
      <c r="F409" s="52">
        <v>895</v>
      </c>
      <c r="G409" s="222">
        <v>795</v>
      </c>
      <c r="H409" s="90">
        <f t="shared" si="11"/>
        <v>0.12578616352201255</v>
      </c>
      <c r="I409" s="54" t="s">
        <v>39</v>
      </c>
      <c r="J409" s="41"/>
      <c r="L409" s="48"/>
      <c r="R409" s="48"/>
    </row>
    <row r="410" spans="2:25" s="47" customFormat="1" ht="21.75" customHeight="1">
      <c r="B410" s="42"/>
      <c r="C410" s="49" t="s">
        <v>43</v>
      </c>
      <c r="D410" s="55" t="s">
        <v>596</v>
      </c>
      <c r="E410" s="51"/>
      <c r="F410" s="52">
        <v>249</v>
      </c>
      <c r="G410" s="222">
        <v>253</v>
      </c>
      <c r="H410" s="90">
        <f t="shared" si="11"/>
        <v>-1.5810276679841917E-2</v>
      </c>
      <c r="I410" s="54" t="s">
        <v>39</v>
      </c>
      <c r="J410" s="41"/>
      <c r="L410" s="48"/>
      <c r="R410" s="48"/>
    </row>
    <row r="411" spans="2:25" s="47" customFormat="1" ht="21.75" customHeight="1">
      <c r="B411" s="42"/>
      <c r="C411" s="49" t="s">
        <v>21</v>
      </c>
      <c r="D411" s="55" t="s">
        <v>597</v>
      </c>
      <c r="E411" s="51"/>
      <c r="F411" s="52">
        <v>562</v>
      </c>
      <c r="G411" s="222">
        <v>891</v>
      </c>
      <c r="H411" s="90">
        <f t="shared" si="11"/>
        <v>-0.36924803591470257</v>
      </c>
      <c r="I411" s="54" t="s">
        <v>195</v>
      </c>
      <c r="J411" s="41"/>
      <c r="L411" s="48"/>
      <c r="R411" s="48"/>
    </row>
    <row r="412" spans="2:25" s="47" customFormat="1" ht="21.75" customHeight="1">
      <c r="B412" s="42"/>
      <c r="C412" s="49" t="s">
        <v>22</v>
      </c>
      <c r="D412" s="55" t="s">
        <v>598</v>
      </c>
      <c r="E412" s="51"/>
      <c r="F412" s="52">
        <v>102879</v>
      </c>
      <c r="G412" s="222">
        <v>103253</v>
      </c>
      <c r="H412" s="90">
        <f t="shared" si="11"/>
        <v>-3.6221707843839823E-3</v>
      </c>
      <c r="I412" s="54" t="s">
        <v>38</v>
      </c>
      <c r="J412" s="41"/>
      <c r="L412" s="48"/>
      <c r="R412" s="48"/>
      <c r="X412" s="63"/>
    </row>
    <row r="413" spans="2:25" s="47" customFormat="1" ht="21.75" customHeight="1">
      <c r="B413" s="42"/>
      <c r="C413" s="49" t="s">
        <v>23</v>
      </c>
      <c r="D413" s="55" t="s">
        <v>599</v>
      </c>
      <c r="E413" s="51"/>
      <c r="F413" s="52">
        <v>68374</v>
      </c>
      <c r="G413" s="222">
        <v>63152</v>
      </c>
      <c r="H413" s="90">
        <f t="shared" si="11"/>
        <v>8.2689384342538697E-2</v>
      </c>
      <c r="I413" s="54" t="s">
        <v>35</v>
      </c>
      <c r="J413" s="41"/>
      <c r="L413" s="48"/>
      <c r="R413" s="48"/>
    </row>
    <row r="414" spans="2:25" s="47" customFormat="1" ht="21.75" customHeight="1">
      <c r="B414" s="403" t="s">
        <v>600</v>
      </c>
      <c r="C414" s="404"/>
      <c r="D414" s="405"/>
      <c r="E414" s="357"/>
      <c r="F414" s="94">
        <v>245616</v>
      </c>
      <c r="G414" s="95">
        <v>244551</v>
      </c>
      <c r="H414" s="144">
        <f t="shared" si="11"/>
        <v>4.3549198326728877E-3</v>
      </c>
      <c r="I414" s="142"/>
      <c r="J414" s="41"/>
      <c r="L414" s="48"/>
      <c r="R414" s="48"/>
    </row>
    <row r="415" spans="2:25" s="47" customFormat="1" ht="21.75" customHeight="1">
      <c r="B415" s="42" t="s">
        <v>601</v>
      </c>
      <c r="C415" s="49" t="s">
        <v>42</v>
      </c>
      <c r="D415" s="55" t="s">
        <v>602</v>
      </c>
      <c r="E415" s="150"/>
      <c r="F415" s="52">
        <v>15245</v>
      </c>
      <c r="G415" s="222">
        <v>18722</v>
      </c>
      <c r="H415" s="90">
        <f t="shared" si="11"/>
        <v>-0.18571733789125089</v>
      </c>
      <c r="I415" s="54" t="s">
        <v>321</v>
      </c>
      <c r="J415" s="41"/>
      <c r="L415" s="48"/>
      <c r="R415" s="48"/>
    </row>
    <row r="416" spans="2:25" s="47" customFormat="1" ht="21.75" customHeight="1">
      <c r="B416" s="42"/>
      <c r="C416" s="49" t="s">
        <v>291</v>
      </c>
      <c r="D416" s="55" t="s">
        <v>603</v>
      </c>
      <c r="E416" s="150"/>
      <c r="F416" s="52">
        <v>7592</v>
      </c>
      <c r="G416" s="222">
        <v>10458</v>
      </c>
      <c r="H416" s="90">
        <f t="shared" si="11"/>
        <v>-0.27404857525339454</v>
      </c>
      <c r="I416" s="54" t="s">
        <v>195</v>
      </c>
      <c r="J416" s="41"/>
      <c r="L416" s="48"/>
      <c r="R416" s="48"/>
    </row>
    <row r="417" spans="2:24" s="47" customFormat="1" ht="21.75" customHeight="1">
      <c r="B417" s="42"/>
      <c r="C417" s="49" t="s">
        <v>436</v>
      </c>
      <c r="D417" s="55" t="s">
        <v>604</v>
      </c>
      <c r="E417" s="150"/>
      <c r="F417" s="52">
        <v>2852</v>
      </c>
      <c r="G417" s="222">
        <v>3020</v>
      </c>
      <c r="H417" s="90">
        <f t="shared" si="11"/>
        <v>-5.5629139072847722E-2</v>
      </c>
      <c r="I417" s="54" t="s">
        <v>605</v>
      </c>
      <c r="J417" s="41"/>
      <c r="L417" s="48"/>
      <c r="R417" s="48"/>
    </row>
    <row r="418" spans="2:24" s="47" customFormat="1" ht="21.75" customHeight="1">
      <c r="B418" s="42"/>
      <c r="C418" s="49" t="s">
        <v>441</v>
      </c>
      <c r="D418" s="55" t="s">
        <v>606</v>
      </c>
      <c r="E418" s="150"/>
      <c r="F418" s="52">
        <v>3110</v>
      </c>
      <c r="G418" s="222">
        <v>2338</v>
      </c>
      <c r="H418" s="90">
        <f t="shared" si="11"/>
        <v>0.33019674935842591</v>
      </c>
      <c r="I418" s="54" t="s">
        <v>375</v>
      </c>
      <c r="J418" s="41"/>
      <c r="L418" s="48"/>
      <c r="R418" s="48"/>
    </row>
    <row r="419" spans="2:24" s="47" customFormat="1" ht="21.75" customHeight="1">
      <c r="B419" s="42"/>
      <c r="C419" s="136" t="s">
        <v>34</v>
      </c>
      <c r="D419" s="137" t="s">
        <v>607</v>
      </c>
      <c r="E419" s="151"/>
      <c r="F419" s="52">
        <v>3331</v>
      </c>
      <c r="G419" s="222">
        <v>1949</v>
      </c>
      <c r="H419" s="90">
        <f>+F419/G419-1</f>
        <v>0.7090815802975885</v>
      </c>
      <c r="I419" s="141" t="s">
        <v>375</v>
      </c>
      <c r="J419" s="41"/>
      <c r="L419" s="48"/>
      <c r="R419" s="48"/>
    </row>
    <row r="420" spans="2:24" s="47" customFormat="1" ht="21.75" customHeight="1">
      <c r="B420" s="403" t="s">
        <v>608</v>
      </c>
      <c r="C420" s="404"/>
      <c r="D420" s="405"/>
      <c r="E420" s="357"/>
      <c r="F420" s="94">
        <v>32130</v>
      </c>
      <c r="G420" s="95">
        <v>36487</v>
      </c>
      <c r="H420" s="96">
        <f t="shared" si="11"/>
        <v>-0.11941239345520327</v>
      </c>
      <c r="I420" s="142"/>
      <c r="J420" s="41"/>
      <c r="L420" s="48"/>
      <c r="R420" s="48"/>
    </row>
    <row r="421" spans="2:24" s="47" customFormat="1" ht="21.75" customHeight="1">
      <c r="B421" s="124" t="s">
        <v>609</v>
      </c>
      <c r="C421" s="49" t="s">
        <v>42</v>
      </c>
      <c r="D421" s="55" t="s">
        <v>610</v>
      </c>
      <c r="E421" s="152"/>
      <c r="F421" s="52">
        <v>22928</v>
      </c>
      <c r="G421" s="222">
        <v>28377</v>
      </c>
      <c r="H421" s="76">
        <f>+F421/G421-1</f>
        <v>-0.19202170772104166</v>
      </c>
      <c r="I421" s="54" t="s">
        <v>184</v>
      </c>
      <c r="J421" s="41"/>
      <c r="L421" s="48"/>
      <c r="R421" s="48"/>
    </row>
    <row r="422" spans="2:24" s="47" customFormat="1" ht="21.75" customHeight="1">
      <c r="B422" s="42"/>
      <c r="C422" s="84" t="s">
        <v>291</v>
      </c>
      <c r="D422" s="101" t="s">
        <v>611</v>
      </c>
      <c r="E422" s="85"/>
      <c r="F422" s="86">
        <v>3890</v>
      </c>
      <c r="G422" s="99">
        <v>2427</v>
      </c>
      <c r="H422" s="87">
        <f>+F422/G422-1</f>
        <v>0.60280181293778323</v>
      </c>
      <c r="I422" s="109" t="s">
        <v>195</v>
      </c>
      <c r="J422" s="41"/>
      <c r="L422" s="48"/>
      <c r="R422" s="48"/>
    </row>
    <row r="423" spans="2:24" s="47" customFormat="1" ht="21.75" customHeight="1">
      <c r="B423" s="42"/>
      <c r="C423" s="49" t="s">
        <v>436</v>
      </c>
      <c r="D423" s="55" t="s">
        <v>612</v>
      </c>
      <c r="E423" s="51"/>
      <c r="F423" s="52">
        <v>3780</v>
      </c>
      <c r="G423" s="222">
        <v>2105</v>
      </c>
      <c r="H423" s="76">
        <f t="shared" si="11"/>
        <v>0.79572446555819476</v>
      </c>
      <c r="I423" s="54" t="s">
        <v>195</v>
      </c>
      <c r="J423" s="41"/>
      <c r="L423" s="48"/>
      <c r="R423" s="48"/>
    </row>
    <row r="424" spans="2:24" s="47" customFormat="1" ht="21.75" customHeight="1">
      <c r="B424" s="42"/>
      <c r="C424" s="49" t="s">
        <v>441</v>
      </c>
      <c r="D424" s="55" t="s">
        <v>613</v>
      </c>
      <c r="E424" s="51"/>
      <c r="F424" s="52">
        <v>2843</v>
      </c>
      <c r="G424" s="222">
        <v>4555</v>
      </c>
      <c r="H424" s="76">
        <f t="shared" si="11"/>
        <v>-0.37585071350164656</v>
      </c>
      <c r="I424" s="54" t="s">
        <v>375</v>
      </c>
      <c r="J424" s="41"/>
      <c r="L424" s="48"/>
      <c r="R424" s="48"/>
      <c r="X424" s="63"/>
    </row>
    <row r="425" spans="2:24" s="47" customFormat="1" ht="21.75" customHeight="1">
      <c r="B425" s="42"/>
      <c r="C425" s="49" t="s">
        <v>34</v>
      </c>
      <c r="D425" s="55" t="s">
        <v>614</v>
      </c>
      <c r="E425" s="51"/>
      <c r="F425" s="52">
        <v>766</v>
      </c>
      <c r="G425" s="222">
        <v>369</v>
      </c>
      <c r="H425" s="76">
        <f t="shared" si="11"/>
        <v>1.075880758807588</v>
      </c>
      <c r="I425" s="54" t="s">
        <v>375</v>
      </c>
      <c r="J425" s="41"/>
      <c r="L425" s="48"/>
      <c r="R425" s="48"/>
    </row>
    <row r="426" spans="2:24" s="47" customFormat="1" ht="21.75" customHeight="1">
      <c r="B426" s="42"/>
      <c r="C426" s="49" t="s">
        <v>53</v>
      </c>
      <c r="D426" s="55" t="s">
        <v>615</v>
      </c>
      <c r="E426" s="51"/>
      <c r="F426" s="52">
        <v>150</v>
      </c>
      <c r="G426" s="222">
        <v>90</v>
      </c>
      <c r="H426" s="76">
        <f t="shared" si="11"/>
        <v>0.66666666666666674</v>
      </c>
      <c r="I426" s="54" t="s">
        <v>39</v>
      </c>
      <c r="J426" s="41"/>
      <c r="L426" s="48"/>
      <c r="R426" s="48"/>
    </row>
    <row r="427" spans="2:24" s="47" customFormat="1" ht="21.75" customHeight="1">
      <c r="B427" s="42"/>
      <c r="C427" s="49" t="s">
        <v>22</v>
      </c>
      <c r="D427" s="55" t="s">
        <v>616</v>
      </c>
      <c r="E427" s="51"/>
      <c r="F427" s="52">
        <v>2286</v>
      </c>
      <c r="G427" s="222">
        <v>2500</v>
      </c>
      <c r="H427" s="76">
        <f t="shared" si="11"/>
        <v>-8.5600000000000009E-2</v>
      </c>
      <c r="I427" s="54" t="s">
        <v>36</v>
      </c>
      <c r="J427" s="41"/>
      <c r="L427" s="48"/>
      <c r="R427" s="48"/>
      <c r="X427" s="63"/>
    </row>
    <row r="428" spans="2:24" s="47" customFormat="1" ht="21.75" customHeight="1">
      <c r="B428" s="42"/>
      <c r="C428" s="49" t="s">
        <v>23</v>
      </c>
      <c r="D428" s="55" t="s">
        <v>617</v>
      </c>
      <c r="E428" s="51"/>
      <c r="F428" s="52">
        <v>509</v>
      </c>
      <c r="G428" s="222">
        <v>930</v>
      </c>
      <c r="H428" s="76">
        <f>+F428/G428-1</f>
        <v>-0.45268817204301071</v>
      </c>
      <c r="I428" s="54" t="s">
        <v>191</v>
      </c>
      <c r="J428" s="41"/>
      <c r="L428" s="48"/>
      <c r="R428" s="48"/>
    </row>
    <row r="429" spans="2:24" s="47" customFormat="1" ht="21.75" customHeight="1">
      <c r="B429" s="403" t="s">
        <v>618</v>
      </c>
      <c r="C429" s="404"/>
      <c r="D429" s="405"/>
      <c r="E429" s="357"/>
      <c r="F429" s="94">
        <v>37152</v>
      </c>
      <c r="G429" s="95">
        <v>41353</v>
      </c>
      <c r="H429" s="96">
        <f t="shared" si="11"/>
        <v>-0.10158876018668539</v>
      </c>
      <c r="I429" s="142"/>
      <c r="J429" s="41"/>
      <c r="L429" s="48"/>
      <c r="R429" s="48"/>
    </row>
    <row r="430" spans="2:24" s="47" customFormat="1" ht="21.75" customHeight="1">
      <c r="B430" s="42" t="s">
        <v>619</v>
      </c>
      <c r="C430" s="49" t="s">
        <v>42</v>
      </c>
      <c r="D430" s="55" t="s">
        <v>620</v>
      </c>
      <c r="E430" s="51"/>
      <c r="F430" s="52">
        <v>6289</v>
      </c>
      <c r="G430" s="222">
        <v>9291</v>
      </c>
      <c r="H430" s="76">
        <f t="shared" si="11"/>
        <v>-0.32310838445807766</v>
      </c>
      <c r="I430" s="54" t="s">
        <v>184</v>
      </c>
      <c r="J430" s="41"/>
      <c r="L430" s="48"/>
      <c r="R430" s="48"/>
      <c r="W430" s="63"/>
    </row>
    <row r="431" spans="2:24" s="47" customFormat="1" ht="21.75" customHeight="1">
      <c r="B431" s="403" t="s">
        <v>621</v>
      </c>
      <c r="C431" s="404"/>
      <c r="D431" s="405"/>
      <c r="E431" s="357"/>
      <c r="F431" s="94">
        <v>6289</v>
      </c>
      <c r="G431" s="95">
        <v>9291</v>
      </c>
      <c r="H431" s="96">
        <f t="shared" si="11"/>
        <v>-0.32310838445807766</v>
      </c>
      <c r="I431" s="142"/>
      <c r="J431" s="41"/>
      <c r="L431" s="48"/>
      <c r="R431" s="48"/>
    </row>
    <row r="432" spans="2:24" s="47" customFormat="1" ht="21.75" customHeight="1">
      <c r="B432" s="42" t="s">
        <v>622</v>
      </c>
      <c r="C432" s="49" t="s">
        <v>42</v>
      </c>
      <c r="D432" s="55" t="s">
        <v>623</v>
      </c>
      <c r="E432" s="51"/>
      <c r="F432" s="57">
        <v>7248</v>
      </c>
      <c r="G432" s="222">
        <v>7439</v>
      </c>
      <c r="H432" s="153">
        <f t="shared" si="11"/>
        <v>-2.5675494018013167E-2</v>
      </c>
      <c r="I432" s="54" t="s">
        <v>321</v>
      </c>
      <c r="J432" s="41"/>
      <c r="L432" s="48"/>
      <c r="R432" s="48"/>
    </row>
    <row r="433" spans="2:22" s="47" customFormat="1" ht="21.75" customHeight="1">
      <c r="B433" s="42"/>
      <c r="C433" s="49" t="s">
        <v>18</v>
      </c>
      <c r="D433" s="55" t="s">
        <v>624</v>
      </c>
      <c r="E433" s="51"/>
      <c r="F433" s="52">
        <v>6187</v>
      </c>
      <c r="G433" s="222">
        <v>4520</v>
      </c>
      <c r="H433" s="153">
        <f t="shared" si="11"/>
        <v>0.3688053097345132</v>
      </c>
      <c r="I433" s="54" t="s">
        <v>195</v>
      </c>
      <c r="J433" s="41"/>
      <c r="L433" s="48"/>
      <c r="R433" s="48"/>
      <c r="V433" s="63"/>
    </row>
    <row r="434" spans="2:22" s="47" customFormat="1" ht="21.75" customHeight="1">
      <c r="B434" s="42"/>
      <c r="C434" s="49" t="s">
        <v>19</v>
      </c>
      <c r="D434" s="55" t="s">
        <v>625</v>
      </c>
      <c r="E434" s="51"/>
      <c r="F434" s="52">
        <v>4869</v>
      </c>
      <c r="G434" s="222">
        <v>4532</v>
      </c>
      <c r="H434" s="153">
        <f t="shared" si="11"/>
        <v>7.4360105913503949E-2</v>
      </c>
      <c r="I434" s="54" t="s">
        <v>375</v>
      </c>
      <c r="J434" s="41"/>
      <c r="L434" s="48"/>
      <c r="R434" s="48"/>
    </row>
    <row r="435" spans="2:22" s="47" customFormat="1" ht="21.75" customHeight="1">
      <c r="B435" s="42"/>
      <c r="C435" s="49" t="s">
        <v>20</v>
      </c>
      <c r="D435" s="55" t="s">
        <v>626</v>
      </c>
      <c r="E435" s="51"/>
      <c r="F435" s="52">
        <v>8400</v>
      </c>
      <c r="G435" s="222">
        <v>7850</v>
      </c>
      <c r="H435" s="153">
        <f t="shared" si="11"/>
        <v>7.0063694267515908E-2</v>
      </c>
      <c r="I435" s="54" t="s">
        <v>375</v>
      </c>
      <c r="J435" s="41"/>
      <c r="L435" s="48"/>
      <c r="R435" s="48"/>
    </row>
    <row r="436" spans="2:22" s="47" customFormat="1" ht="21.75" customHeight="1">
      <c r="B436" s="42"/>
      <c r="C436" s="49" t="s">
        <v>43</v>
      </c>
      <c r="D436" s="55" t="s">
        <v>627</v>
      </c>
      <c r="E436" s="51"/>
      <c r="F436" s="52">
        <v>28651</v>
      </c>
      <c r="G436" s="222">
        <v>20467</v>
      </c>
      <c r="H436" s="153">
        <f t="shared" si="11"/>
        <v>0.39986319441051443</v>
      </c>
      <c r="I436" s="54" t="s">
        <v>45</v>
      </c>
      <c r="J436" s="41"/>
      <c r="L436" s="48"/>
      <c r="R436" s="48"/>
    </row>
    <row r="437" spans="2:22" s="47" customFormat="1" ht="21.75" customHeight="1">
      <c r="B437" s="42"/>
      <c r="C437" s="49" t="s">
        <v>21</v>
      </c>
      <c r="D437" s="55" t="s">
        <v>628</v>
      </c>
      <c r="E437" s="51"/>
      <c r="F437" s="52">
        <v>1969</v>
      </c>
      <c r="G437" s="222">
        <v>1608</v>
      </c>
      <c r="H437" s="153">
        <f t="shared" si="11"/>
        <v>0.22450248756218905</v>
      </c>
      <c r="I437" s="54" t="s">
        <v>375</v>
      </c>
      <c r="J437" s="41"/>
      <c r="L437" s="48"/>
      <c r="R437" s="48"/>
    </row>
    <row r="438" spans="2:22" s="47" customFormat="1" ht="21.75" customHeight="1">
      <c r="B438" s="42"/>
      <c r="C438" s="49" t="s">
        <v>22</v>
      </c>
      <c r="D438" s="55" t="s">
        <v>629</v>
      </c>
      <c r="E438" s="51"/>
      <c r="F438" s="52">
        <v>23994</v>
      </c>
      <c r="G438" s="222">
        <v>21850</v>
      </c>
      <c r="H438" s="153">
        <f t="shared" si="11"/>
        <v>9.8123569794050347E-2</v>
      </c>
      <c r="I438" s="77" t="s">
        <v>321</v>
      </c>
      <c r="J438" s="41"/>
      <c r="L438" s="48"/>
      <c r="R438" s="48"/>
    </row>
    <row r="439" spans="2:22" s="47" customFormat="1" ht="21.75" customHeight="1">
      <c r="B439" s="42"/>
      <c r="C439" s="84" t="s">
        <v>23</v>
      </c>
      <c r="D439" s="101" t="s">
        <v>630</v>
      </c>
      <c r="E439" s="85"/>
      <c r="F439" s="86">
        <v>3355</v>
      </c>
      <c r="G439" s="99">
        <v>3346</v>
      </c>
      <c r="H439" s="154">
        <f t="shared" si="11"/>
        <v>2.6897788404065537E-3</v>
      </c>
      <c r="I439" s="109" t="s">
        <v>195</v>
      </c>
      <c r="J439" s="41"/>
      <c r="L439" s="48"/>
      <c r="R439" s="48"/>
    </row>
    <row r="440" spans="2:22" s="47" customFormat="1" ht="21.75" customHeight="1">
      <c r="B440" s="42"/>
      <c r="C440" s="49" t="s">
        <v>24</v>
      </c>
      <c r="D440" s="55" t="s">
        <v>631</v>
      </c>
      <c r="E440" s="51"/>
      <c r="F440" s="52">
        <v>6394</v>
      </c>
      <c r="G440" s="222">
        <v>8545</v>
      </c>
      <c r="H440" s="153">
        <f t="shared" si="11"/>
        <v>-0.25172615564657697</v>
      </c>
      <c r="I440" s="54" t="s">
        <v>195</v>
      </c>
      <c r="J440" s="41"/>
      <c r="L440" s="48"/>
      <c r="R440" s="48"/>
    </row>
    <row r="441" spans="2:22" s="47" customFormat="1" ht="21.75" customHeight="1">
      <c r="B441" s="42"/>
      <c r="C441" s="49" t="s">
        <v>25</v>
      </c>
      <c r="D441" s="55" t="s">
        <v>632</v>
      </c>
      <c r="E441" s="51"/>
      <c r="F441" s="52">
        <v>15923</v>
      </c>
      <c r="G441" s="222">
        <v>15609</v>
      </c>
      <c r="H441" s="153">
        <f t="shared" si="11"/>
        <v>2.011659939778343E-2</v>
      </c>
      <c r="I441" s="54" t="s">
        <v>38</v>
      </c>
      <c r="J441" s="41"/>
      <c r="L441" s="48"/>
      <c r="R441" s="48"/>
    </row>
    <row r="442" spans="2:22" s="47" customFormat="1" ht="21.75" customHeight="1">
      <c r="B442" s="42"/>
      <c r="C442" s="49" t="s">
        <v>26</v>
      </c>
      <c r="D442" s="55" t="s">
        <v>633</v>
      </c>
      <c r="E442" s="51"/>
      <c r="F442" s="52">
        <v>5239</v>
      </c>
      <c r="G442" s="222">
        <v>8828</v>
      </c>
      <c r="H442" s="153">
        <f>+F442/G442-1</f>
        <v>-0.40654734934299952</v>
      </c>
      <c r="I442" s="54" t="s">
        <v>36</v>
      </c>
      <c r="J442" s="41"/>
      <c r="L442" s="48"/>
      <c r="R442" s="48"/>
    </row>
    <row r="443" spans="2:22" s="47" customFormat="1" ht="21.75" customHeight="1">
      <c r="B443" s="42"/>
      <c r="C443" s="49" t="s">
        <v>27</v>
      </c>
      <c r="D443" s="55" t="s">
        <v>634</v>
      </c>
      <c r="E443" s="51"/>
      <c r="F443" s="52">
        <v>1751</v>
      </c>
      <c r="G443" s="222">
        <v>1847</v>
      </c>
      <c r="H443" s="153">
        <f t="shared" si="11"/>
        <v>-5.1976177585273398E-2</v>
      </c>
      <c r="I443" s="54" t="s">
        <v>375</v>
      </c>
      <c r="J443" s="41"/>
      <c r="L443" s="48"/>
      <c r="R443" s="48"/>
    </row>
    <row r="444" spans="2:22" s="47" customFormat="1" ht="21.75" customHeight="1">
      <c r="B444" s="61"/>
      <c r="C444" s="49" t="s">
        <v>28</v>
      </c>
      <c r="D444" s="55" t="s">
        <v>635</v>
      </c>
      <c r="E444" s="143"/>
      <c r="F444" s="155">
        <v>27709</v>
      </c>
      <c r="G444" s="140">
        <v>26618</v>
      </c>
      <c r="H444" s="213" t="s">
        <v>254</v>
      </c>
      <c r="I444" s="54" t="s">
        <v>321</v>
      </c>
      <c r="J444" s="41"/>
      <c r="L444" s="48"/>
      <c r="R444" s="48"/>
    </row>
    <row r="445" spans="2:22" s="47" customFormat="1" ht="21.75" customHeight="1" thickBot="1">
      <c r="B445" s="406" t="s">
        <v>636</v>
      </c>
      <c r="C445" s="407"/>
      <c r="D445" s="408"/>
      <c r="E445" s="358"/>
      <c r="F445" s="58">
        <v>141689</v>
      </c>
      <c r="G445" s="59">
        <v>133059</v>
      </c>
      <c r="H445" s="60">
        <f t="shared" si="11"/>
        <v>6.4858446253165836E-2</v>
      </c>
      <c r="I445" s="156"/>
      <c r="J445" s="41"/>
      <c r="L445" s="48"/>
      <c r="R445" s="48"/>
    </row>
    <row r="446" spans="2:22" s="47" customFormat="1" ht="21.75" customHeight="1" thickBot="1">
      <c r="B446" s="400" t="s">
        <v>637</v>
      </c>
      <c r="C446" s="401"/>
      <c r="D446" s="402"/>
      <c r="E446" s="157"/>
      <c r="F446" s="158">
        <f>SUM(F445,F431,F429,F420,F414,F405,F387,F363,F348,F306,F293,F284,F280,F250,F188,F169,F151,F116,F96,)</f>
        <v>33118547</v>
      </c>
      <c r="G446" s="159">
        <v>33171022</v>
      </c>
      <c r="H446" s="160">
        <f t="shared" si="11"/>
        <v>-1.5819530673489846E-3</v>
      </c>
      <c r="I446" s="161"/>
      <c r="J446" s="41"/>
      <c r="L446" s="48"/>
      <c r="R446" s="48"/>
    </row>
    <row r="447" spans="2:22" s="47" customFormat="1" ht="21.75" customHeight="1">
      <c r="C447" s="162"/>
      <c r="E447" s="162"/>
      <c r="F447" s="163"/>
      <c r="G447" s="164"/>
      <c r="H447" s="165"/>
      <c r="J447" s="64"/>
      <c r="K447" s="63"/>
      <c r="L447" s="166"/>
      <c r="M447" s="63"/>
      <c r="N447" s="63"/>
      <c r="O447" s="63"/>
      <c r="P447" s="63"/>
      <c r="Q447" s="63"/>
      <c r="R447" s="166"/>
      <c r="S447" s="63"/>
      <c r="T447" s="63"/>
      <c r="U447" s="63"/>
    </row>
    <row r="448" spans="2:22" s="47" customFormat="1" ht="21.75" customHeight="1">
      <c r="B448" s="64"/>
      <c r="C448" s="65"/>
      <c r="D448" s="216"/>
      <c r="E448" s="65"/>
      <c r="F448" s="66"/>
      <c r="G448" s="167"/>
      <c r="H448" s="168"/>
      <c r="I448" s="169"/>
      <c r="J448" s="64"/>
      <c r="L448" s="48"/>
      <c r="R448" s="48"/>
    </row>
    <row r="449" spans="2:18" s="47" customFormat="1" ht="21.75" customHeight="1">
      <c r="B449" s="64"/>
      <c r="C449" s="65"/>
      <c r="D449" s="216"/>
      <c r="E449" s="65"/>
      <c r="F449" s="66"/>
      <c r="G449" s="167"/>
      <c r="H449" s="168"/>
      <c r="I449" s="169"/>
      <c r="J449" s="64"/>
      <c r="L449" s="48"/>
      <c r="R449" s="48"/>
    </row>
    <row r="450" spans="2:18" s="47" customFormat="1" ht="21.75" customHeight="1">
      <c r="B450" s="64"/>
      <c r="C450" s="65"/>
      <c r="D450" s="216"/>
      <c r="E450" s="65"/>
      <c r="F450" s="66"/>
      <c r="G450" s="167"/>
      <c r="H450" s="168"/>
      <c r="I450" s="169"/>
      <c r="J450" s="64"/>
      <c r="L450" s="48"/>
      <c r="R450" s="48"/>
    </row>
    <row r="451" spans="2:18" s="47" customFormat="1" ht="21.75" customHeight="1">
      <c r="B451" s="64"/>
      <c r="C451" s="65"/>
      <c r="D451" s="216"/>
      <c r="E451" s="65"/>
      <c r="F451" s="66"/>
      <c r="G451" s="167"/>
      <c r="H451" s="168"/>
      <c r="I451" s="169"/>
      <c r="J451" s="64"/>
      <c r="L451" s="170"/>
      <c r="R451" s="48"/>
    </row>
    <row r="452" spans="2:18" s="47" customFormat="1" ht="21.75" customHeight="1">
      <c r="B452" s="64"/>
      <c r="C452" s="65"/>
      <c r="D452" s="216"/>
      <c r="E452" s="65"/>
      <c r="F452" s="66"/>
      <c r="G452" s="167"/>
      <c r="H452" s="168"/>
      <c r="I452" s="169"/>
      <c r="J452" s="64"/>
      <c r="L452" s="170"/>
      <c r="R452" s="48"/>
    </row>
    <row r="453" spans="2:18" s="47" customFormat="1" ht="21.75" customHeight="1">
      <c r="B453" s="64"/>
      <c r="C453" s="65"/>
      <c r="D453" s="216"/>
      <c r="E453" s="65"/>
      <c r="F453" s="66"/>
      <c r="G453" s="167"/>
      <c r="H453" s="168"/>
      <c r="I453" s="169"/>
      <c r="J453" s="64"/>
      <c r="L453" s="170"/>
      <c r="R453" s="48"/>
    </row>
    <row r="454" spans="2:18" s="47" customFormat="1" ht="21.75" customHeight="1">
      <c r="B454" s="64"/>
      <c r="C454" s="65"/>
      <c r="D454" s="216"/>
      <c r="E454" s="65"/>
      <c r="F454" s="66"/>
      <c r="G454" s="167"/>
      <c r="H454" s="171"/>
      <c r="I454" s="169"/>
      <c r="J454" s="64"/>
      <c r="L454" s="170"/>
      <c r="R454" s="48"/>
    </row>
    <row r="455" spans="2:18" s="47" customFormat="1" ht="21.75" customHeight="1">
      <c r="B455" s="64"/>
      <c r="C455" s="65"/>
      <c r="D455" s="216"/>
      <c r="E455" s="65"/>
      <c r="F455" s="66"/>
      <c r="G455" s="167"/>
      <c r="H455" s="172"/>
      <c r="I455" s="173"/>
      <c r="J455" s="64"/>
      <c r="L455" s="170"/>
      <c r="Q455" s="370"/>
      <c r="R455" s="48"/>
    </row>
    <row r="456" spans="2:18" s="47" customFormat="1" ht="21.75" customHeight="1">
      <c r="B456" s="64"/>
      <c r="C456" s="65"/>
      <c r="D456" s="216"/>
      <c r="E456" s="65"/>
      <c r="F456" s="66"/>
      <c r="G456" s="167"/>
      <c r="H456" s="168"/>
      <c r="I456" s="169"/>
      <c r="J456" s="64"/>
      <c r="L456" s="170"/>
      <c r="R456" s="48"/>
    </row>
    <row r="457" spans="2:18" s="47" customFormat="1" ht="21.75" customHeight="1">
      <c r="B457" s="64"/>
      <c r="C457" s="65"/>
      <c r="D457" s="216"/>
      <c r="E457" s="65"/>
      <c r="F457" s="66"/>
      <c r="G457" s="167"/>
      <c r="H457" s="168"/>
      <c r="I457" s="169"/>
      <c r="J457" s="64"/>
      <c r="L457" s="170"/>
      <c r="R457" s="48"/>
    </row>
    <row r="458" spans="2:18" s="47" customFormat="1" ht="21.75" customHeight="1">
      <c r="B458" s="64"/>
      <c r="C458" s="65"/>
      <c r="D458" s="216"/>
      <c r="E458" s="65"/>
      <c r="F458" s="66"/>
      <c r="G458" s="167"/>
      <c r="H458" s="168"/>
      <c r="I458" s="169"/>
      <c r="J458" s="64"/>
      <c r="L458" s="170"/>
      <c r="R458" s="48"/>
    </row>
    <row r="459" spans="2:18" s="47" customFormat="1" ht="21.75" customHeight="1">
      <c r="B459" s="64"/>
      <c r="C459" s="65"/>
      <c r="D459" s="216"/>
      <c r="E459" s="65"/>
      <c r="F459" s="66"/>
      <c r="G459" s="167"/>
      <c r="H459" s="168"/>
      <c r="I459" s="169"/>
      <c r="J459" s="64"/>
      <c r="L459" s="170"/>
      <c r="R459" s="48"/>
    </row>
    <row r="460" spans="2:18" s="47" customFormat="1" ht="21.75" customHeight="1">
      <c r="B460" s="64"/>
      <c r="C460" s="65"/>
      <c r="D460" s="216"/>
      <c r="E460" s="65"/>
      <c r="F460" s="66"/>
      <c r="G460" s="167"/>
      <c r="H460" s="369"/>
      <c r="I460" s="169"/>
      <c r="J460" s="64"/>
      <c r="L460" s="170"/>
      <c r="R460" s="48"/>
    </row>
    <row r="461" spans="2:18" s="47" customFormat="1" ht="21.75" customHeight="1">
      <c r="B461" s="64"/>
      <c r="C461" s="65"/>
      <c r="D461" s="216"/>
      <c r="E461" s="65"/>
      <c r="F461" s="66"/>
      <c r="G461" s="167"/>
      <c r="H461" s="168"/>
      <c r="I461" s="169"/>
      <c r="J461" s="64"/>
      <c r="L461" s="170"/>
      <c r="R461" s="48"/>
    </row>
    <row r="462" spans="2:18" s="47" customFormat="1" ht="21.75" customHeight="1">
      <c r="B462" s="64"/>
      <c r="C462" s="65"/>
      <c r="D462" s="216"/>
      <c r="E462" s="65"/>
      <c r="F462" s="66"/>
      <c r="G462" s="167"/>
      <c r="H462" s="168"/>
      <c r="I462" s="169"/>
      <c r="J462" s="64"/>
      <c r="L462" s="170"/>
      <c r="R462" s="48"/>
    </row>
    <row r="463" spans="2:18" s="47" customFormat="1" ht="21.75" customHeight="1">
      <c r="B463" s="64"/>
      <c r="C463" s="65"/>
      <c r="D463" s="216"/>
      <c r="E463" s="65"/>
      <c r="F463" s="66"/>
      <c r="G463" s="167"/>
      <c r="H463" s="168"/>
      <c r="I463" s="169"/>
      <c r="J463" s="64"/>
      <c r="L463" s="170"/>
      <c r="R463" s="48"/>
    </row>
    <row r="464" spans="2:18" s="47" customFormat="1" ht="21.75" customHeight="1">
      <c r="B464" s="64"/>
      <c r="C464" s="65"/>
      <c r="D464" s="216"/>
      <c r="E464" s="65"/>
      <c r="F464" s="66"/>
      <c r="G464" s="167"/>
      <c r="H464" s="168"/>
      <c r="I464" s="169"/>
      <c r="J464" s="64"/>
      <c r="L464" s="170"/>
      <c r="R464" s="48"/>
    </row>
    <row r="465" spans="2:18" s="47" customFormat="1" ht="21.75" customHeight="1">
      <c r="B465" s="64"/>
      <c r="C465" s="65"/>
      <c r="D465" s="216"/>
      <c r="E465" s="65"/>
      <c r="F465" s="66"/>
      <c r="G465" s="167"/>
      <c r="H465" s="168"/>
      <c r="I465" s="169"/>
      <c r="J465" s="64"/>
      <c r="L465" s="170"/>
      <c r="R465" s="48"/>
    </row>
    <row r="466" spans="2:18" s="47" customFormat="1" ht="21.75" customHeight="1">
      <c r="B466" s="64"/>
      <c r="C466" s="65"/>
      <c r="D466" s="216"/>
      <c r="E466" s="65"/>
      <c r="F466" s="66"/>
      <c r="G466" s="167"/>
      <c r="H466" s="168"/>
      <c r="I466" s="169"/>
      <c r="J466" s="64"/>
      <c r="L466" s="170"/>
      <c r="R466" s="48"/>
    </row>
    <row r="467" spans="2:18" s="47" customFormat="1" ht="21.75" customHeight="1">
      <c r="B467" s="64"/>
      <c r="C467" s="65"/>
      <c r="D467" s="216"/>
      <c r="E467" s="65"/>
      <c r="F467" s="66"/>
      <c r="G467" s="167"/>
      <c r="H467" s="168"/>
      <c r="I467" s="169"/>
      <c r="J467" s="64"/>
      <c r="L467" s="170"/>
      <c r="R467" s="48"/>
    </row>
    <row r="468" spans="2:18" s="47" customFormat="1" ht="21.75" customHeight="1">
      <c r="B468" s="64"/>
      <c r="C468" s="65"/>
      <c r="D468" s="216"/>
      <c r="E468" s="65"/>
      <c r="F468" s="66"/>
      <c r="G468" s="167"/>
      <c r="H468" s="171"/>
      <c r="I468" s="169"/>
      <c r="J468" s="64"/>
      <c r="L468" s="170"/>
      <c r="R468" s="48"/>
    </row>
    <row r="469" spans="2:18" s="47" customFormat="1" ht="21.75" customHeight="1">
      <c r="B469" s="64"/>
      <c r="C469" s="65"/>
      <c r="D469" s="216"/>
      <c r="E469" s="65"/>
      <c r="F469" s="66"/>
      <c r="G469" s="167"/>
      <c r="H469" s="172"/>
      <c r="I469" s="173"/>
      <c r="J469" s="64"/>
      <c r="L469" s="170"/>
      <c r="Q469" s="370"/>
      <c r="R469" s="48"/>
    </row>
    <row r="470" spans="2:18" s="47" customFormat="1" ht="21.75" customHeight="1">
      <c r="B470" s="64"/>
      <c r="C470" s="65"/>
      <c r="D470" s="216"/>
      <c r="E470" s="65"/>
      <c r="F470" s="66"/>
      <c r="G470" s="167"/>
      <c r="H470" s="368"/>
      <c r="I470" s="169"/>
      <c r="J470" s="64"/>
      <c r="L470" s="170"/>
      <c r="R470" s="48"/>
    </row>
    <row r="471" spans="2:18" s="47" customFormat="1" ht="21.75" customHeight="1">
      <c r="B471" s="64"/>
      <c r="C471" s="65"/>
      <c r="D471" s="216"/>
      <c r="E471" s="65"/>
      <c r="F471" s="66"/>
      <c r="G471" s="167"/>
      <c r="H471" s="172"/>
      <c r="I471" s="173"/>
      <c r="J471" s="64"/>
      <c r="L471" s="170"/>
      <c r="Q471" s="370"/>
      <c r="R471" s="48"/>
    </row>
    <row r="472" spans="2:18" s="47" customFormat="1" ht="21.75" customHeight="1">
      <c r="B472" s="64"/>
      <c r="C472" s="65"/>
      <c r="D472" s="216"/>
      <c r="E472" s="65"/>
      <c r="F472" s="66"/>
      <c r="G472" s="167"/>
      <c r="H472" s="171"/>
      <c r="I472" s="169"/>
      <c r="J472" s="64"/>
      <c r="L472" s="170"/>
      <c r="R472" s="48"/>
    </row>
    <row r="473" spans="2:18" s="47" customFormat="1" ht="21.75" customHeight="1">
      <c r="B473" s="64"/>
      <c r="C473" s="65"/>
      <c r="D473" s="216"/>
      <c r="E473" s="65"/>
      <c r="F473" s="66"/>
      <c r="G473" s="167"/>
      <c r="H473" s="171"/>
      <c r="I473" s="174"/>
      <c r="J473" s="64"/>
      <c r="L473" s="170"/>
      <c r="R473" s="48"/>
    </row>
    <row r="474" spans="2:18" s="47" customFormat="1" ht="21.75" customHeight="1">
      <c r="B474" s="64"/>
      <c r="C474" s="65"/>
      <c r="D474" s="216"/>
      <c r="E474" s="65"/>
      <c r="F474" s="66"/>
      <c r="G474" s="167"/>
      <c r="H474" s="171"/>
      <c r="I474" s="174"/>
      <c r="J474" s="64"/>
      <c r="L474" s="170"/>
      <c r="R474" s="48"/>
    </row>
    <row r="475" spans="2:18" s="47" customFormat="1" ht="21.75" customHeight="1">
      <c r="B475" s="64"/>
      <c r="C475" s="65"/>
      <c r="D475" s="216"/>
      <c r="E475" s="65"/>
      <c r="F475" s="66"/>
      <c r="G475" s="167"/>
      <c r="H475" s="171"/>
      <c r="I475" s="174"/>
      <c r="J475" s="64"/>
      <c r="L475" s="167"/>
      <c r="M475" s="171"/>
      <c r="N475" s="174"/>
      <c r="R475" s="48"/>
    </row>
    <row r="476" spans="2:18" s="47" customFormat="1" ht="21.75" customHeight="1">
      <c r="B476" s="64"/>
      <c r="C476" s="65"/>
      <c r="D476" s="216"/>
      <c r="E476" s="65"/>
      <c r="F476" s="66"/>
      <c r="G476" s="167"/>
      <c r="H476" s="171"/>
      <c r="I476" s="174"/>
      <c r="J476" s="64"/>
      <c r="L476" s="167"/>
      <c r="M476" s="171"/>
      <c r="N476" s="174"/>
      <c r="R476" s="48"/>
    </row>
    <row r="477" spans="2:18" s="47" customFormat="1" ht="21.75" customHeight="1">
      <c r="B477" s="64"/>
      <c r="C477" s="65"/>
      <c r="D477" s="216"/>
      <c r="E477" s="65"/>
      <c r="F477" s="66"/>
      <c r="G477" s="167"/>
      <c r="H477" s="171"/>
      <c r="I477" s="174"/>
      <c r="J477" s="64"/>
      <c r="L477" s="167"/>
      <c r="M477" s="171"/>
      <c r="N477" s="174"/>
      <c r="R477" s="48"/>
    </row>
    <row r="478" spans="2:18" s="47" customFormat="1" ht="21.75" customHeight="1">
      <c r="B478" s="64"/>
      <c r="C478" s="65"/>
      <c r="D478" s="216"/>
      <c r="E478" s="65"/>
      <c r="F478" s="66"/>
      <c r="G478" s="167"/>
      <c r="H478" s="171"/>
      <c r="I478" s="174"/>
      <c r="J478" s="64"/>
      <c r="L478" s="170"/>
      <c r="R478" s="48"/>
    </row>
    <row r="479" spans="2:18" s="47" customFormat="1" ht="21.75" customHeight="1">
      <c r="B479" s="64"/>
      <c r="C479" s="65"/>
      <c r="D479" s="216"/>
      <c r="E479" s="65"/>
      <c r="F479" s="66"/>
      <c r="G479" s="167"/>
      <c r="H479" s="172"/>
      <c r="I479" s="175"/>
      <c r="J479" s="64"/>
      <c r="L479" s="170"/>
      <c r="Q479" s="370"/>
      <c r="R479" s="48"/>
    </row>
    <row r="480" spans="2:18" s="47" customFormat="1" ht="21.75" customHeight="1">
      <c r="B480" s="64"/>
      <c r="C480" s="65"/>
      <c r="D480" s="216"/>
      <c r="E480" s="65"/>
      <c r="F480" s="66"/>
      <c r="G480" s="167"/>
      <c r="H480" s="171"/>
      <c r="I480" s="174"/>
      <c r="J480" s="64"/>
      <c r="L480" s="167"/>
      <c r="M480" s="171"/>
      <c r="N480" s="174"/>
      <c r="R480" s="48"/>
    </row>
    <row r="481" spans="2:18" s="47" customFormat="1" ht="21.75" customHeight="1">
      <c r="B481" s="64"/>
      <c r="C481" s="65"/>
      <c r="D481" s="216"/>
      <c r="E481" s="65"/>
      <c r="F481" s="66"/>
      <c r="G481" s="167"/>
      <c r="H481" s="171"/>
      <c r="I481" s="174"/>
      <c r="J481" s="64"/>
      <c r="L481" s="167"/>
      <c r="M481" s="171"/>
      <c r="N481" s="174"/>
      <c r="R481" s="48"/>
    </row>
    <row r="482" spans="2:18" s="47" customFormat="1" ht="21.75" customHeight="1">
      <c r="B482" s="64"/>
      <c r="C482" s="65"/>
      <c r="D482" s="216"/>
      <c r="E482" s="65"/>
      <c r="F482" s="66"/>
      <c r="G482" s="167"/>
      <c r="H482" s="171"/>
      <c r="I482" s="174"/>
      <c r="J482" s="64"/>
      <c r="L482" s="170"/>
      <c r="R482" s="48"/>
    </row>
    <row r="483" spans="2:18" s="47" customFormat="1" ht="21.75" customHeight="1">
      <c r="B483" s="64"/>
      <c r="C483" s="65"/>
      <c r="D483" s="216"/>
      <c r="E483" s="65"/>
      <c r="F483" s="66"/>
      <c r="G483" s="167"/>
      <c r="H483" s="172"/>
      <c r="I483" s="175"/>
      <c r="J483" s="64"/>
      <c r="L483" s="170"/>
      <c r="Q483" s="370"/>
      <c r="R483" s="48"/>
    </row>
    <row r="484" spans="2:18" s="47" customFormat="1" ht="21.75" customHeight="1">
      <c r="B484" s="64"/>
      <c r="C484" s="65"/>
      <c r="D484" s="216"/>
      <c r="E484" s="65"/>
      <c r="F484" s="66"/>
      <c r="G484" s="167"/>
      <c r="H484" s="171"/>
      <c r="I484" s="174"/>
      <c r="J484" s="64"/>
      <c r="L484" s="170"/>
      <c r="R484" s="48"/>
    </row>
    <row r="485" spans="2:18" s="47" customFormat="1" ht="21.75" customHeight="1">
      <c r="B485" s="64"/>
      <c r="C485" s="65"/>
      <c r="D485" s="216"/>
      <c r="E485" s="65"/>
      <c r="F485" s="66"/>
      <c r="G485" s="167"/>
      <c r="H485" s="172"/>
      <c r="I485" s="175"/>
      <c r="J485" s="64"/>
      <c r="L485" s="167"/>
      <c r="M485" s="171"/>
      <c r="N485" s="174"/>
      <c r="Q485" s="370"/>
      <c r="R485" s="48"/>
    </row>
    <row r="486" spans="2:18" s="47" customFormat="1" ht="21.75" customHeight="1">
      <c r="B486" s="64"/>
      <c r="C486" s="65"/>
      <c r="D486" s="216"/>
      <c r="E486" s="65"/>
      <c r="F486" s="66"/>
      <c r="G486" s="167"/>
      <c r="H486" s="171"/>
      <c r="I486" s="174"/>
      <c r="J486" s="64"/>
      <c r="L486" s="167"/>
      <c r="M486" s="171"/>
      <c r="N486" s="174"/>
      <c r="R486" s="48"/>
    </row>
    <row r="487" spans="2:18" s="47" customFormat="1" ht="21.75" customHeight="1">
      <c r="B487" s="64"/>
      <c r="C487" s="65"/>
      <c r="D487" s="216"/>
      <c r="E487" s="65"/>
      <c r="F487" s="66"/>
      <c r="G487" s="167"/>
      <c r="H487" s="171"/>
      <c r="I487" s="174"/>
      <c r="J487" s="64"/>
      <c r="L487" s="167"/>
      <c r="M487" s="171"/>
      <c r="N487" s="174"/>
      <c r="R487" s="48"/>
    </row>
    <row r="488" spans="2:18" s="47" customFormat="1" ht="21.75" customHeight="1">
      <c r="B488" s="64"/>
      <c r="C488" s="65"/>
      <c r="D488" s="216"/>
      <c r="E488" s="65"/>
      <c r="F488" s="66"/>
      <c r="G488" s="167"/>
      <c r="H488" s="368"/>
      <c r="I488" s="174"/>
      <c r="J488" s="64"/>
      <c r="L488" s="167"/>
      <c r="M488" s="171"/>
      <c r="N488" s="174"/>
      <c r="R488" s="48"/>
    </row>
    <row r="489" spans="2:18" s="47" customFormat="1" ht="21.75" customHeight="1">
      <c r="B489" s="64"/>
      <c r="C489" s="65"/>
      <c r="D489" s="216"/>
      <c r="E489" s="65"/>
      <c r="F489" s="66"/>
      <c r="G489" s="167"/>
      <c r="H489" s="171"/>
      <c r="I489" s="174"/>
      <c r="J489" s="64"/>
      <c r="L489" s="167"/>
      <c r="M489" s="171"/>
      <c r="N489" s="174"/>
      <c r="R489" s="48"/>
    </row>
    <row r="490" spans="2:18" s="47" customFormat="1" ht="21.75" customHeight="1">
      <c r="B490" s="64"/>
      <c r="C490" s="65"/>
      <c r="D490" s="216"/>
      <c r="E490" s="65"/>
      <c r="F490" s="66"/>
      <c r="G490" s="167"/>
      <c r="H490" s="171"/>
      <c r="I490" s="174"/>
      <c r="J490" s="64"/>
      <c r="L490" s="167"/>
      <c r="M490" s="171"/>
      <c r="N490" s="174"/>
      <c r="R490" s="48"/>
    </row>
    <row r="491" spans="2:18" s="47" customFormat="1" ht="21.75" customHeight="1">
      <c r="B491" s="64"/>
      <c r="C491" s="65"/>
      <c r="D491" s="216"/>
      <c r="E491" s="65"/>
      <c r="F491" s="66"/>
      <c r="G491" s="167"/>
      <c r="H491" s="171"/>
      <c r="I491" s="174"/>
      <c r="J491" s="64"/>
      <c r="L491" s="167"/>
      <c r="M491" s="171"/>
      <c r="N491" s="174"/>
      <c r="R491" s="48"/>
    </row>
    <row r="492" spans="2:18" s="47" customFormat="1" ht="21.75" customHeight="1">
      <c r="B492" s="64"/>
      <c r="C492" s="65"/>
      <c r="D492" s="216"/>
      <c r="E492" s="65"/>
      <c r="F492" s="66"/>
      <c r="G492" s="167"/>
      <c r="H492" s="368"/>
      <c r="I492" s="174"/>
      <c r="J492" s="64"/>
      <c r="L492" s="167"/>
      <c r="M492" s="171"/>
      <c r="N492" s="174"/>
      <c r="R492" s="48"/>
    </row>
    <row r="493" spans="2:18" s="47" customFormat="1" ht="21.75" customHeight="1">
      <c r="B493" s="64"/>
      <c r="C493" s="65"/>
      <c r="D493" s="216"/>
      <c r="E493" s="65"/>
      <c r="F493" s="66"/>
      <c r="G493" s="167"/>
      <c r="H493" s="172"/>
      <c r="I493" s="175"/>
      <c r="J493" s="64"/>
      <c r="L493" s="167"/>
      <c r="M493" s="171"/>
      <c r="N493" s="174"/>
      <c r="R493" s="48"/>
    </row>
    <row r="494" spans="2:18" s="47" customFormat="1" ht="21.75" customHeight="1">
      <c r="B494" s="64"/>
      <c r="C494" s="65"/>
      <c r="D494" s="216"/>
      <c r="E494" s="65"/>
      <c r="F494" s="66"/>
      <c r="G494" s="167"/>
      <c r="H494" s="18"/>
      <c r="I494" s="174"/>
      <c r="J494" s="64"/>
      <c r="L494" s="167"/>
      <c r="M494" s="171"/>
      <c r="N494" s="174"/>
      <c r="Q494" s="370"/>
      <c r="R494" s="170"/>
    </row>
    <row r="495" spans="2:18" s="47" customFormat="1" ht="21.75" customHeight="1">
      <c r="B495" s="64"/>
      <c r="C495" s="65"/>
      <c r="D495" s="216"/>
      <c r="E495" s="65"/>
      <c r="F495" s="66"/>
      <c r="G495" s="167"/>
      <c r="H495" s="172"/>
      <c r="I495" s="175"/>
      <c r="J495" s="176"/>
      <c r="L495" s="170"/>
      <c r="R495" s="170"/>
    </row>
    <row r="496" spans="2:18" s="47" customFormat="1" ht="21.75" customHeight="1">
      <c r="B496" s="64"/>
      <c r="C496" s="65"/>
      <c r="D496" s="216"/>
      <c r="E496" s="65"/>
      <c r="F496" s="66"/>
      <c r="G496" s="67"/>
      <c r="H496" s="68"/>
      <c r="I496" s="64"/>
      <c r="J496" s="64"/>
      <c r="L496" s="170"/>
      <c r="R496" s="170"/>
    </row>
    <row r="497" spans="2:18" s="47" customFormat="1" ht="21.75" customHeight="1">
      <c r="B497" s="64"/>
      <c r="C497" s="65"/>
      <c r="D497" s="216"/>
      <c r="E497" s="65"/>
      <c r="F497" s="66"/>
      <c r="G497" s="67"/>
      <c r="H497" s="68"/>
      <c r="I497" s="64"/>
      <c r="J497" s="64"/>
      <c r="L497" s="170"/>
      <c r="R497" s="170"/>
    </row>
    <row r="498" spans="2:18" s="47" customFormat="1" ht="21.75" customHeight="1">
      <c r="B498" s="64"/>
      <c r="C498" s="65"/>
      <c r="D498" s="216"/>
      <c r="E498" s="65"/>
      <c r="F498" s="66"/>
      <c r="G498" s="67"/>
      <c r="H498" s="68"/>
      <c r="I498" s="64"/>
      <c r="J498" s="64"/>
      <c r="L498" s="170"/>
      <c r="R498" s="170"/>
    </row>
    <row r="499" spans="2:18" s="47" customFormat="1" ht="21.75" customHeight="1">
      <c r="B499" s="64"/>
      <c r="C499" s="65"/>
      <c r="D499" s="216"/>
      <c r="E499" s="65"/>
      <c r="F499" s="66"/>
      <c r="G499" s="67"/>
      <c r="H499" s="68"/>
      <c r="I499" s="64"/>
      <c r="J499" s="64"/>
      <c r="L499" s="170"/>
      <c r="R499" s="170"/>
    </row>
    <row r="500" spans="2:18" s="47" customFormat="1" ht="21.75" customHeight="1">
      <c r="B500" s="64"/>
      <c r="C500" s="65"/>
      <c r="D500" s="216"/>
      <c r="E500" s="65"/>
      <c r="F500" s="66"/>
      <c r="G500" s="67"/>
      <c r="H500" s="68"/>
      <c r="I500" s="64"/>
      <c r="J500" s="64"/>
      <c r="L500" s="170"/>
      <c r="R500" s="170"/>
    </row>
    <row r="501" spans="2:18" s="47" customFormat="1" ht="21.75" customHeight="1">
      <c r="B501" s="64"/>
      <c r="C501" s="65"/>
      <c r="D501" s="216"/>
      <c r="E501" s="65"/>
      <c r="F501" s="66"/>
      <c r="G501" s="67"/>
      <c r="H501" s="68"/>
      <c r="I501" s="64"/>
      <c r="J501" s="64"/>
      <c r="L501" s="170"/>
      <c r="R501" s="170"/>
    </row>
    <row r="502" spans="2:18" s="47" customFormat="1" ht="21.75" customHeight="1">
      <c r="B502" s="64"/>
      <c r="C502" s="65"/>
      <c r="D502" s="216"/>
      <c r="E502" s="65"/>
      <c r="F502" s="66"/>
      <c r="G502" s="67"/>
      <c r="H502" s="68"/>
      <c r="I502" s="64"/>
      <c r="J502" s="64"/>
      <c r="L502" s="170"/>
      <c r="R502" s="170"/>
    </row>
    <row r="503" spans="2:18" s="47" customFormat="1" ht="21.75" customHeight="1">
      <c r="B503" s="64"/>
      <c r="C503" s="65"/>
      <c r="D503" s="216"/>
      <c r="E503" s="65"/>
      <c r="F503" s="66"/>
      <c r="G503" s="67"/>
      <c r="H503" s="68"/>
      <c r="I503" s="64"/>
      <c r="J503" s="64"/>
      <c r="L503" s="170"/>
      <c r="R503" s="170"/>
    </row>
    <row r="504" spans="2:18" s="47" customFormat="1" ht="21.75" customHeight="1">
      <c r="B504" s="64"/>
      <c r="C504" s="65"/>
      <c r="D504" s="216"/>
      <c r="E504" s="65"/>
      <c r="F504" s="66"/>
      <c r="G504" s="67"/>
      <c r="H504" s="68"/>
      <c r="I504" s="64"/>
      <c r="J504" s="64"/>
      <c r="L504" s="170"/>
      <c r="R504" s="170"/>
    </row>
    <row r="505" spans="2:18" s="47" customFormat="1" ht="21.75" customHeight="1">
      <c r="B505" s="64"/>
      <c r="C505" s="65"/>
      <c r="D505" s="216"/>
      <c r="E505" s="65"/>
      <c r="F505" s="66"/>
      <c r="G505" s="67"/>
      <c r="H505" s="68"/>
      <c r="I505" s="64"/>
      <c r="J505" s="64"/>
      <c r="L505" s="170"/>
      <c r="R505" s="170"/>
    </row>
    <row r="506" spans="2:18" s="47" customFormat="1" ht="21.75" customHeight="1">
      <c r="B506" s="64"/>
      <c r="C506" s="65"/>
      <c r="D506" s="216"/>
      <c r="E506" s="65"/>
      <c r="F506" s="66"/>
      <c r="G506" s="67"/>
      <c r="H506" s="68"/>
      <c r="I506" s="64"/>
      <c r="J506" s="64"/>
      <c r="L506" s="170"/>
      <c r="R506" s="170"/>
    </row>
    <row r="507" spans="2:18" s="47" customFormat="1" ht="21.75" customHeight="1">
      <c r="B507" s="64"/>
      <c r="C507" s="65"/>
      <c r="D507" s="216"/>
      <c r="E507" s="65"/>
      <c r="F507" s="66"/>
      <c r="G507" s="67"/>
      <c r="H507" s="68"/>
      <c r="I507" s="64"/>
      <c r="J507" s="64"/>
      <c r="L507" s="170"/>
      <c r="R507" s="170"/>
    </row>
    <row r="508" spans="2:18" s="47" customFormat="1" ht="21.75" customHeight="1">
      <c r="B508" s="64"/>
      <c r="C508" s="65"/>
      <c r="D508" s="216"/>
      <c r="E508" s="65"/>
      <c r="F508" s="66"/>
      <c r="G508" s="67"/>
      <c r="H508" s="68"/>
      <c r="I508" s="64"/>
      <c r="J508" s="64"/>
      <c r="L508" s="170"/>
      <c r="R508" s="170"/>
    </row>
    <row r="509" spans="2:18" s="47" customFormat="1" ht="21.75" customHeight="1">
      <c r="B509" s="64"/>
      <c r="C509" s="65"/>
      <c r="D509" s="216"/>
      <c r="E509" s="65"/>
      <c r="F509" s="66"/>
      <c r="G509" s="67"/>
      <c r="H509" s="68"/>
      <c r="I509" s="64"/>
      <c r="J509" s="64"/>
      <c r="L509" s="170"/>
      <c r="R509" s="170"/>
    </row>
    <row r="510" spans="2:18" s="47" customFormat="1" ht="21.75" customHeight="1">
      <c r="B510" s="64"/>
      <c r="C510" s="65"/>
      <c r="D510" s="216"/>
      <c r="E510" s="65"/>
      <c r="F510" s="66"/>
      <c r="G510" s="67"/>
      <c r="H510" s="68"/>
      <c r="I510" s="64"/>
      <c r="J510" s="64"/>
      <c r="L510" s="170"/>
      <c r="R510" s="170"/>
    </row>
    <row r="511" spans="2:18" s="47" customFormat="1" ht="21.75" customHeight="1">
      <c r="B511" s="64"/>
      <c r="C511" s="65"/>
      <c r="D511" s="216"/>
      <c r="E511" s="65"/>
      <c r="F511" s="66"/>
      <c r="G511" s="67"/>
      <c r="H511" s="68"/>
      <c r="I511" s="64"/>
      <c r="J511" s="64"/>
      <c r="L511" s="48"/>
      <c r="R511" s="48"/>
    </row>
    <row r="512" spans="2:18" s="47" customFormat="1" ht="21.75" customHeight="1">
      <c r="B512" s="64"/>
      <c r="C512" s="65"/>
      <c r="D512" s="216"/>
      <c r="E512" s="65"/>
      <c r="F512" s="66"/>
      <c r="G512" s="67"/>
      <c r="H512" s="68"/>
      <c r="I512" s="64"/>
      <c r="J512" s="64"/>
      <c r="L512" s="48"/>
      <c r="R512" s="48"/>
    </row>
    <row r="513" spans="2:18" s="47" customFormat="1" ht="21.75" customHeight="1">
      <c r="B513" s="64"/>
      <c r="C513" s="65"/>
      <c r="D513" s="216"/>
      <c r="E513" s="65"/>
      <c r="F513" s="66"/>
      <c r="G513" s="67"/>
      <c r="H513" s="68"/>
      <c r="I513" s="64"/>
      <c r="J513" s="64"/>
      <c r="L513" s="48"/>
      <c r="R513" s="48"/>
    </row>
    <row r="514" spans="2:18" s="47" customFormat="1" ht="21.75" customHeight="1">
      <c r="B514" s="64"/>
      <c r="C514" s="65"/>
      <c r="D514" s="216"/>
      <c r="E514" s="65"/>
      <c r="F514" s="66"/>
      <c r="G514" s="67"/>
      <c r="H514" s="68"/>
      <c r="I514" s="64"/>
      <c r="J514" s="64"/>
      <c r="L514" s="48"/>
      <c r="R514" s="48"/>
    </row>
    <row r="515" spans="2:18" s="47" customFormat="1" ht="21.75" customHeight="1">
      <c r="B515" s="64"/>
      <c r="C515" s="65"/>
      <c r="D515" s="216"/>
      <c r="E515" s="65"/>
      <c r="F515" s="66"/>
      <c r="G515" s="67"/>
      <c r="H515" s="68"/>
      <c r="I515" s="64"/>
      <c r="J515" s="64"/>
      <c r="L515" s="48"/>
      <c r="R515" s="48"/>
    </row>
    <row r="516" spans="2:18" s="47" customFormat="1" ht="21.75" customHeight="1">
      <c r="B516" s="64"/>
      <c r="C516" s="65"/>
      <c r="D516" s="216"/>
      <c r="E516" s="65"/>
      <c r="F516" s="66"/>
      <c r="G516" s="67"/>
      <c r="H516" s="68"/>
      <c r="I516" s="64"/>
      <c r="J516" s="64"/>
      <c r="L516" s="48"/>
      <c r="R516" s="48"/>
    </row>
    <row r="517" spans="2:18" s="47" customFormat="1" ht="21.75" customHeight="1">
      <c r="B517" s="64"/>
      <c r="C517" s="65"/>
      <c r="D517" s="216"/>
      <c r="E517" s="65"/>
      <c r="F517" s="66"/>
      <c r="G517" s="67"/>
      <c r="H517" s="68"/>
      <c r="I517" s="64"/>
      <c r="J517" s="64"/>
      <c r="L517" s="48"/>
      <c r="R517" s="48"/>
    </row>
    <row r="518" spans="2:18" s="47" customFormat="1" ht="21.75" customHeight="1">
      <c r="B518" s="64"/>
      <c r="C518" s="65"/>
      <c r="D518" s="216"/>
      <c r="E518" s="65"/>
      <c r="F518" s="66"/>
      <c r="G518" s="67"/>
      <c r="H518" s="68"/>
      <c r="I518" s="64"/>
      <c r="J518" s="64"/>
      <c r="L518" s="48"/>
      <c r="R518" s="48"/>
    </row>
    <row r="519" spans="2:18" s="47" customFormat="1" ht="21.75" customHeight="1">
      <c r="B519" s="64"/>
      <c r="C519" s="65"/>
      <c r="D519" s="216"/>
      <c r="E519" s="65"/>
      <c r="F519" s="66"/>
      <c r="G519" s="67"/>
      <c r="H519" s="68"/>
      <c r="I519" s="64"/>
      <c r="J519" s="64"/>
      <c r="L519" s="48"/>
      <c r="R519" s="48"/>
    </row>
    <row r="520" spans="2:18" s="47" customFormat="1" ht="21.75" customHeight="1">
      <c r="B520" s="64"/>
      <c r="C520" s="65"/>
      <c r="D520" s="216"/>
      <c r="E520" s="65"/>
      <c r="F520" s="66"/>
      <c r="G520" s="67"/>
      <c r="H520" s="68"/>
      <c r="I520" s="64"/>
      <c r="J520" s="64"/>
      <c r="K520" s="63"/>
      <c r="L520" s="48"/>
      <c r="Q520" s="63"/>
      <c r="R520" s="48"/>
    </row>
    <row r="521" spans="2:18" s="47" customFormat="1" ht="21.75" customHeight="1">
      <c r="B521" s="64"/>
      <c r="C521" s="65"/>
      <c r="D521" s="216"/>
      <c r="E521" s="65"/>
      <c r="F521" s="66"/>
      <c r="G521" s="67"/>
      <c r="H521" s="68"/>
      <c r="I521" s="64"/>
      <c r="J521" s="64"/>
      <c r="K521" s="69"/>
      <c r="L521" s="48"/>
      <c r="Q521" s="69"/>
      <c r="R521" s="48"/>
    </row>
    <row r="522" spans="2:18" s="47" customFormat="1" ht="21.75" customHeight="1">
      <c r="B522" s="64"/>
      <c r="C522" s="65"/>
      <c r="D522" s="216"/>
      <c r="E522" s="65"/>
      <c r="F522" s="66"/>
      <c r="G522" s="67"/>
      <c r="H522" s="68"/>
      <c r="I522" s="64"/>
      <c r="J522" s="64"/>
      <c r="K522" s="63"/>
      <c r="L522" s="48"/>
      <c r="Q522" s="63"/>
      <c r="R522" s="48"/>
    </row>
    <row r="523" spans="2:18" s="47" customFormat="1" ht="21.75" customHeight="1">
      <c r="B523" s="64"/>
      <c r="C523" s="65"/>
      <c r="D523" s="216"/>
      <c r="E523" s="65"/>
      <c r="F523" s="66"/>
      <c r="G523" s="67"/>
      <c r="H523" s="68"/>
      <c r="I523" s="64"/>
      <c r="J523" s="64"/>
      <c r="K523" s="69"/>
      <c r="L523" s="48"/>
      <c r="Q523" s="69"/>
      <c r="R523" s="48"/>
    </row>
    <row r="524" spans="2:18" s="47" customFormat="1" ht="21.75" customHeight="1">
      <c r="B524" s="64"/>
      <c r="C524" s="65"/>
      <c r="D524" s="216"/>
      <c r="E524" s="65"/>
      <c r="F524" s="66"/>
      <c r="G524" s="67"/>
      <c r="H524" s="68"/>
      <c r="I524" s="64"/>
      <c r="J524" s="64"/>
      <c r="K524" s="69"/>
      <c r="L524" s="48"/>
      <c r="Q524" s="69"/>
      <c r="R524" s="48"/>
    </row>
    <row r="525" spans="2:18" s="47" customFormat="1" ht="21.75" customHeight="1">
      <c r="B525" s="64"/>
      <c r="C525" s="65"/>
      <c r="D525" s="216"/>
      <c r="E525" s="65"/>
      <c r="F525" s="66"/>
      <c r="G525" s="67"/>
      <c r="H525" s="68"/>
      <c r="I525" s="64"/>
      <c r="J525" s="64"/>
      <c r="K525" s="69"/>
      <c r="L525" s="48"/>
      <c r="Q525" s="69"/>
      <c r="R525" s="48"/>
    </row>
    <row r="526" spans="2:18" s="47" customFormat="1" ht="21.75" customHeight="1">
      <c r="B526" s="64"/>
      <c r="C526" s="65"/>
      <c r="D526" s="216"/>
      <c r="E526" s="65"/>
      <c r="F526" s="66"/>
      <c r="G526" s="67"/>
      <c r="H526" s="68"/>
      <c r="I526" s="64"/>
      <c r="J526" s="64"/>
      <c r="K526" s="69"/>
      <c r="L526" s="48"/>
      <c r="Q526" s="69"/>
      <c r="R526" s="48"/>
    </row>
    <row r="527" spans="2:18" s="47" customFormat="1" ht="21.75" customHeight="1">
      <c r="B527" s="64"/>
      <c r="C527" s="65"/>
      <c r="D527" s="216"/>
      <c r="E527" s="65"/>
      <c r="F527" s="66"/>
      <c r="G527" s="67"/>
      <c r="H527" s="68"/>
      <c r="I527" s="64"/>
      <c r="J527" s="64"/>
      <c r="K527" s="63"/>
      <c r="L527" s="48"/>
      <c r="Q527" s="63"/>
      <c r="R527" s="48"/>
    </row>
    <row r="528" spans="2:18" s="47" customFormat="1" ht="21.75" customHeight="1">
      <c r="B528" s="64"/>
      <c r="C528" s="65"/>
      <c r="D528" s="216"/>
      <c r="E528" s="65"/>
      <c r="F528" s="66"/>
      <c r="G528" s="67"/>
      <c r="H528" s="68"/>
      <c r="I528" s="64"/>
      <c r="J528" s="64"/>
      <c r="K528" s="63"/>
      <c r="L528" s="48"/>
      <c r="Q528" s="63"/>
      <c r="R528" s="48"/>
    </row>
    <row r="529" spans="2:18" s="47" customFormat="1" ht="21.75" customHeight="1">
      <c r="B529" s="64"/>
      <c r="C529" s="65"/>
      <c r="D529" s="216"/>
      <c r="E529" s="65"/>
      <c r="F529" s="66"/>
      <c r="G529" s="67"/>
      <c r="H529" s="68"/>
      <c r="I529" s="64"/>
      <c r="J529" s="64"/>
      <c r="K529" s="63"/>
      <c r="L529" s="48"/>
      <c r="Q529" s="63"/>
      <c r="R529" s="48"/>
    </row>
    <row r="530" spans="2:18" s="47" customFormat="1" ht="21.75" customHeight="1">
      <c r="B530" s="64"/>
      <c r="C530" s="65"/>
      <c r="D530" s="216"/>
      <c r="E530" s="65"/>
      <c r="F530" s="66"/>
      <c r="G530" s="67"/>
      <c r="H530" s="68"/>
      <c r="I530" s="64"/>
      <c r="J530" s="64"/>
      <c r="K530" s="63"/>
      <c r="L530" s="48"/>
      <c r="Q530" s="63"/>
      <c r="R530" s="48"/>
    </row>
    <row r="531" spans="2:18" s="47" customFormat="1" ht="21.75" customHeight="1">
      <c r="B531" s="64"/>
      <c r="C531" s="65"/>
      <c r="D531" s="216"/>
      <c r="E531" s="65"/>
      <c r="F531" s="66"/>
      <c r="G531" s="67"/>
      <c r="H531" s="68"/>
      <c r="I531" s="64"/>
      <c r="J531" s="64"/>
      <c r="K531" s="63"/>
      <c r="L531" s="48"/>
      <c r="Q531" s="63"/>
      <c r="R531" s="48"/>
    </row>
    <row r="532" spans="2:18" s="47" customFormat="1" ht="21.75" customHeight="1">
      <c r="B532" s="64"/>
      <c r="C532" s="65"/>
      <c r="D532" s="216"/>
      <c r="E532" s="65"/>
      <c r="F532" s="66"/>
      <c r="G532" s="67"/>
      <c r="H532" s="68"/>
      <c r="I532" s="64"/>
      <c r="J532" s="64"/>
      <c r="K532" s="63"/>
      <c r="L532" s="48"/>
      <c r="Q532" s="63"/>
      <c r="R532" s="48"/>
    </row>
    <row r="533" spans="2:18" s="47" customFormat="1" ht="21.75" customHeight="1">
      <c r="B533" s="64"/>
      <c r="C533" s="65"/>
      <c r="D533" s="216"/>
      <c r="E533" s="65"/>
      <c r="F533" s="66"/>
      <c r="G533" s="67"/>
      <c r="H533" s="68"/>
      <c r="I533" s="64"/>
      <c r="J533" s="64"/>
      <c r="K533" s="63"/>
      <c r="L533" s="48"/>
      <c r="Q533" s="63"/>
      <c r="R533" s="48"/>
    </row>
    <row r="534" spans="2:18" s="47" customFormat="1" ht="21.75" customHeight="1">
      <c r="B534" s="64"/>
      <c r="C534" s="65"/>
      <c r="D534" s="216"/>
      <c r="E534" s="65"/>
      <c r="F534" s="66"/>
      <c r="G534" s="67"/>
      <c r="H534" s="68"/>
      <c r="I534" s="64"/>
      <c r="J534" s="64"/>
      <c r="K534" s="63"/>
      <c r="L534" s="48"/>
      <c r="Q534" s="63"/>
      <c r="R534" s="48"/>
    </row>
    <row r="535" spans="2:18" s="47" customFormat="1" ht="21.75" customHeight="1">
      <c r="B535" s="64"/>
      <c r="C535" s="65"/>
      <c r="D535" s="216"/>
      <c r="E535" s="65"/>
      <c r="F535" s="66"/>
      <c r="G535" s="67"/>
      <c r="H535" s="68"/>
      <c r="I535" s="64"/>
      <c r="J535" s="64"/>
      <c r="K535" s="63"/>
      <c r="L535" s="48"/>
      <c r="Q535" s="63"/>
      <c r="R535" s="48"/>
    </row>
    <row r="536" spans="2:18" s="47" customFormat="1" ht="21.75" customHeight="1">
      <c r="B536" s="64"/>
      <c r="C536" s="65"/>
      <c r="D536" s="216"/>
      <c r="E536" s="65"/>
      <c r="F536" s="66"/>
      <c r="G536" s="67"/>
      <c r="H536" s="68"/>
      <c r="I536" s="64"/>
      <c r="J536" s="64"/>
      <c r="K536" s="63"/>
      <c r="L536" s="48"/>
      <c r="Q536" s="63"/>
      <c r="R536" s="48"/>
    </row>
    <row r="537" spans="2:18" s="47" customFormat="1" ht="21.75" customHeight="1">
      <c r="B537" s="64"/>
      <c r="C537" s="65"/>
      <c r="D537" s="216"/>
      <c r="E537" s="65"/>
      <c r="F537" s="66"/>
      <c r="G537" s="67"/>
      <c r="H537" s="68"/>
      <c r="I537" s="64"/>
      <c r="J537" s="64"/>
      <c r="K537" s="63"/>
      <c r="L537" s="48"/>
      <c r="Q537" s="63"/>
      <c r="R537" s="48"/>
    </row>
    <row r="538" spans="2:18" s="47" customFormat="1" ht="21.75" customHeight="1">
      <c r="B538" s="64"/>
      <c r="C538" s="65"/>
      <c r="D538" s="216"/>
      <c r="E538" s="65"/>
      <c r="F538" s="66"/>
      <c r="G538" s="67"/>
      <c r="H538" s="68"/>
      <c r="I538" s="64"/>
      <c r="J538" s="64"/>
      <c r="K538" s="63"/>
      <c r="L538" s="48"/>
      <c r="Q538" s="63"/>
      <c r="R538" s="48"/>
    </row>
    <row r="539" spans="2:18" s="47" customFormat="1" ht="21.75" customHeight="1">
      <c r="B539" s="64"/>
      <c r="C539" s="65"/>
      <c r="D539" s="216"/>
      <c r="E539" s="65"/>
      <c r="F539" s="66"/>
      <c r="G539" s="67"/>
      <c r="H539" s="68"/>
      <c r="I539" s="64"/>
      <c r="J539" s="64"/>
      <c r="K539" s="63"/>
      <c r="L539" s="48"/>
      <c r="Q539" s="63"/>
      <c r="R539" s="48"/>
    </row>
    <row r="540" spans="2:18" s="47" customFormat="1" ht="21.75" customHeight="1">
      <c r="B540" s="64"/>
      <c r="C540" s="65"/>
      <c r="D540" s="216"/>
      <c r="E540" s="65"/>
      <c r="F540" s="66"/>
      <c r="G540" s="67"/>
      <c r="H540" s="68"/>
      <c r="I540" s="64"/>
      <c r="J540" s="64"/>
      <c r="K540" s="63"/>
      <c r="L540" s="48"/>
      <c r="Q540" s="63"/>
      <c r="R540" s="48"/>
    </row>
    <row r="541" spans="2:18" s="47" customFormat="1" ht="21.75" customHeight="1">
      <c r="B541" s="64"/>
      <c r="C541" s="65"/>
      <c r="D541" s="216"/>
      <c r="E541" s="65"/>
      <c r="F541" s="66"/>
      <c r="G541" s="67"/>
      <c r="H541" s="68"/>
      <c r="I541" s="64"/>
      <c r="J541" s="64"/>
      <c r="K541" s="63"/>
      <c r="L541" s="48"/>
      <c r="Q541" s="63"/>
      <c r="R541" s="48"/>
    </row>
    <row r="542" spans="2:18" s="47" customFormat="1" ht="21.75" customHeight="1">
      <c r="B542" s="64"/>
      <c r="C542" s="65"/>
      <c r="D542" s="216"/>
      <c r="E542" s="65"/>
      <c r="F542" s="66"/>
      <c r="G542" s="67"/>
      <c r="H542" s="68"/>
      <c r="I542" s="64"/>
      <c r="J542" s="64"/>
      <c r="K542" s="69"/>
      <c r="L542" s="48"/>
      <c r="Q542" s="69"/>
      <c r="R542" s="48"/>
    </row>
    <row r="543" spans="2:18" s="47" customFormat="1" ht="21.75" customHeight="1">
      <c r="B543" s="64"/>
      <c r="C543" s="65"/>
      <c r="D543" s="216"/>
      <c r="E543" s="65"/>
      <c r="F543" s="66"/>
      <c r="G543" s="67"/>
      <c r="H543" s="68"/>
      <c r="I543" s="64"/>
      <c r="J543" s="64"/>
      <c r="K543" s="69"/>
      <c r="L543" s="48"/>
      <c r="Q543" s="69"/>
      <c r="R543" s="48"/>
    </row>
    <row r="544" spans="2:18" s="47" customFormat="1" ht="21.75" customHeight="1">
      <c r="B544" s="64"/>
      <c r="C544" s="65"/>
      <c r="D544" s="216"/>
      <c r="E544" s="65"/>
      <c r="F544" s="66"/>
      <c r="G544" s="67"/>
      <c r="H544" s="68"/>
      <c r="I544" s="64"/>
      <c r="J544" s="64"/>
      <c r="K544" s="69"/>
      <c r="L544" s="48"/>
      <c r="Q544" s="69"/>
      <c r="R544" s="48"/>
    </row>
    <row r="545" spans="2:18" s="47" customFormat="1" ht="21.75" customHeight="1">
      <c r="B545" s="64"/>
      <c r="C545" s="65"/>
      <c r="D545" s="216"/>
      <c r="E545" s="65"/>
      <c r="F545" s="66"/>
      <c r="G545" s="67"/>
      <c r="H545" s="68"/>
      <c r="I545" s="64"/>
      <c r="J545" s="64"/>
      <c r="K545" s="69"/>
      <c r="L545" s="48"/>
      <c r="Q545" s="69"/>
      <c r="R545" s="48"/>
    </row>
    <row r="546" spans="2:18" s="47" customFormat="1" ht="21.75" customHeight="1">
      <c r="B546" s="64"/>
      <c r="C546" s="65"/>
      <c r="D546" s="216"/>
      <c r="E546" s="65"/>
      <c r="F546" s="66"/>
      <c r="G546" s="67"/>
      <c r="H546" s="68"/>
      <c r="I546" s="64"/>
      <c r="J546" s="64"/>
      <c r="L546" s="48"/>
      <c r="R546" s="48"/>
    </row>
    <row r="547" spans="2:18" s="47" customFormat="1" ht="21.75" customHeight="1">
      <c r="B547" s="64"/>
      <c r="C547" s="65"/>
      <c r="D547" s="216"/>
      <c r="E547" s="65"/>
      <c r="F547" s="66"/>
      <c r="G547" s="67"/>
      <c r="H547" s="68"/>
      <c r="I547" s="64"/>
      <c r="J547" s="64"/>
      <c r="L547" s="48"/>
      <c r="R547" s="48"/>
    </row>
    <row r="548" spans="2:18" s="47" customFormat="1" ht="21.75" customHeight="1">
      <c r="B548" s="64"/>
      <c r="C548" s="65"/>
      <c r="D548" s="216"/>
      <c r="E548" s="65"/>
      <c r="F548" s="66"/>
      <c r="G548" s="67"/>
      <c r="H548" s="68"/>
      <c r="I548" s="64"/>
      <c r="J548" s="64"/>
      <c r="L548" s="48"/>
      <c r="R548" s="48"/>
    </row>
    <row r="549" spans="2:18" s="47" customFormat="1" ht="21.75" customHeight="1">
      <c r="B549" s="64"/>
      <c r="C549" s="65"/>
      <c r="D549" s="216"/>
      <c r="E549" s="65"/>
      <c r="F549" s="66"/>
      <c r="G549" s="67"/>
      <c r="H549" s="68"/>
      <c r="I549" s="64"/>
      <c r="J549" s="64"/>
      <c r="L549" s="48"/>
      <c r="R549" s="48"/>
    </row>
    <row r="550" spans="2:18" s="47" customFormat="1" ht="21.75" customHeight="1">
      <c r="B550" s="64"/>
      <c r="C550" s="65"/>
      <c r="D550" s="216"/>
      <c r="E550" s="65"/>
      <c r="F550" s="66"/>
      <c r="G550" s="67"/>
      <c r="H550" s="68"/>
      <c r="I550" s="64"/>
      <c r="J550" s="64"/>
      <c r="L550" s="48"/>
      <c r="R550" s="48"/>
    </row>
    <row r="551" spans="2:18" s="47" customFormat="1" ht="21.75" customHeight="1">
      <c r="B551" s="64"/>
      <c r="C551" s="65"/>
      <c r="D551" s="216"/>
      <c r="E551" s="65"/>
      <c r="F551" s="66"/>
      <c r="G551" s="67"/>
      <c r="H551" s="68"/>
      <c r="I551" s="64"/>
      <c r="J551" s="64"/>
      <c r="L551" s="48"/>
      <c r="R551" s="48"/>
    </row>
    <row r="552" spans="2:18" s="47" customFormat="1" ht="21.75" customHeight="1">
      <c r="B552" s="64"/>
      <c r="C552" s="65"/>
      <c r="D552" s="216"/>
      <c r="E552" s="65"/>
      <c r="F552" s="66"/>
      <c r="G552" s="67"/>
      <c r="H552" s="68"/>
      <c r="I552" s="64"/>
      <c r="J552" s="64"/>
      <c r="L552" s="48"/>
      <c r="R552" s="48"/>
    </row>
    <row r="553" spans="2:18" s="47" customFormat="1" ht="21.75" customHeight="1">
      <c r="B553" s="64"/>
      <c r="C553" s="65"/>
      <c r="D553" s="216"/>
      <c r="E553" s="65"/>
      <c r="F553" s="66"/>
      <c r="G553" s="67"/>
      <c r="H553" s="68"/>
      <c r="I553" s="64"/>
      <c r="J553" s="64"/>
      <c r="L553" s="48"/>
      <c r="R553" s="48"/>
    </row>
    <row r="554" spans="2:18" s="47" customFormat="1" ht="21.75" customHeight="1">
      <c r="B554" s="64"/>
      <c r="C554" s="65"/>
      <c r="D554" s="216"/>
      <c r="E554" s="65"/>
      <c r="F554" s="66"/>
      <c r="G554" s="67"/>
      <c r="H554" s="68"/>
      <c r="I554" s="64"/>
      <c r="J554" s="64"/>
      <c r="L554" s="48"/>
      <c r="R554" s="48"/>
    </row>
    <row r="555" spans="2:18" s="47" customFormat="1" ht="21.75" customHeight="1">
      <c r="B555" s="64"/>
      <c r="C555" s="65"/>
      <c r="D555" s="216"/>
      <c r="E555" s="65"/>
      <c r="F555" s="66"/>
      <c r="G555" s="67"/>
      <c r="H555" s="68"/>
      <c r="I555" s="64"/>
      <c r="J555" s="64"/>
      <c r="L555" s="48"/>
      <c r="R555" s="48"/>
    </row>
    <row r="556" spans="2:18" s="47" customFormat="1" ht="21.75" customHeight="1">
      <c r="B556" s="64"/>
      <c r="C556" s="65"/>
      <c r="D556" s="216"/>
      <c r="E556" s="65"/>
      <c r="F556" s="66"/>
      <c r="G556" s="67"/>
      <c r="H556" s="68"/>
      <c r="I556" s="64"/>
      <c r="J556" s="64"/>
      <c r="L556" s="48"/>
      <c r="R556" s="48"/>
    </row>
    <row r="557" spans="2:18" s="47" customFormat="1" ht="21.75" customHeight="1">
      <c r="B557" s="64"/>
      <c r="C557" s="65"/>
      <c r="D557" s="216"/>
      <c r="E557" s="65"/>
      <c r="F557" s="66"/>
      <c r="G557" s="67"/>
      <c r="H557" s="68"/>
      <c r="I557" s="64"/>
      <c r="J557" s="64"/>
      <c r="L557" s="48"/>
      <c r="R557" s="48"/>
    </row>
    <row r="558" spans="2:18" s="47" customFormat="1" ht="21.75" customHeight="1">
      <c r="B558" s="64"/>
      <c r="C558" s="65"/>
      <c r="D558" s="216"/>
      <c r="E558" s="65"/>
      <c r="F558" s="66"/>
      <c r="G558" s="67"/>
      <c r="H558" s="68"/>
      <c r="I558" s="64"/>
      <c r="J558" s="64"/>
      <c r="L558" s="48"/>
      <c r="R558" s="48"/>
    </row>
    <row r="559" spans="2:18" s="47" customFormat="1" ht="21.75" customHeight="1">
      <c r="B559" s="64"/>
      <c r="C559" s="65"/>
      <c r="D559" s="216"/>
      <c r="E559" s="65"/>
      <c r="F559" s="66"/>
      <c r="G559" s="67"/>
      <c r="H559" s="68"/>
      <c r="I559" s="64"/>
      <c r="J559" s="64"/>
      <c r="L559" s="48"/>
      <c r="R559" s="48"/>
    </row>
    <row r="560" spans="2:18" s="47" customFormat="1" ht="21.75" customHeight="1">
      <c r="B560" s="64"/>
      <c r="C560" s="65"/>
      <c r="D560" s="216"/>
      <c r="E560" s="65"/>
      <c r="F560" s="66"/>
      <c r="G560" s="67"/>
      <c r="H560" s="68"/>
      <c r="I560" s="64"/>
      <c r="J560" s="64"/>
      <c r="L560" s="48"/>
      <c r="R560" s="48"/>
    </row>
    <row r="561" spans="2:18" s="47" customFormat="1" ht="21.75" customHeight="1">
      <c r="B561" s="64"/>
      <c r="C561" s="65"/>
      <c r="D561" s="216"/>
      <c r="E561" s="65"/>
      <c r="F561" s="66"/>
      <c r="G561" s="67"/>
      <c r="H561" s="68"/>
      <c r="I561" s="64"/>
      <c r="J561" s="64"/>
      <c r="L561" s="48"/>
      <c r="R561" s="48"/>
    </row>
    <row r="562" spans="2:18" s="47" customFormat="1" ht="21.75" customHeight="1">
      <c r="B562" s="64"/>
      <c r="C562" s="65"/>
      <c r="D562" s="216"/>
      <c r="E562" s="65"/>
      <c r="F562" s="66"/>
      <c r="G562" s="67"/>
      <c r="H562" s="68"/>
      <c r="I562" s="64"/>
      <c r="J562" s="64"/>
      <c r="L562" s="48"/>
      <c r="R562" s="48"/>
    </row>
    <row r="563" spans="2:18" s="47" customFormat="1" ht="21.75" customHeight="1">
      <c r="B563" s="64"/>
      <c r="C563" s="65"/>
      <c r="D563" s="216"/>
      <c r="E563" s="65"/>
      <c r="F563" s="66"/>
      <c r="G563" s="67"/>
      <c r="H563" s="68"/>
      <c r="I563" s="64"/>
      <c r="J563" s="64"/>
      <c r="L563" s="48"/>
      <c r="R563" s="48"/>
    </row>
    <row r="564" spans="2:18" s="47" customFormat="1" ht="21.75" customHeight="1">
      <c r="B564" s="64"/>
      <c r="C564" s="65"/>
      <c r="D564" s="216"/>
      <c r="E564" s="65"/>
      <c r="F564" s="66"/>
      <c r="G564" s="67"/>
      <c r="H564" s="68"/>
      <c r="I564" s="64"/>
      <c r="J564" s="64"/>
      <c r="L564" s="48"/>
      <c r="R564" s="48"/>
    </row>
    <row r="565" spans="2:18" s="47" customFormat="1" ht="21.75" customHeight="1">
      <c r="B565" s="64"/>
      <c r="C565" s="65"/>
      <c r="D565" s="216"/>
      <c r="E565" s="65"/>
      <c r="F565" s="66"/>
      <c r="G565" s="67"/>
      <c r="H565" s="68"/>
      <c r="I565" s="64"/>
      <c r="J565" s="64"/>
      <c r="L565" s="48"/>
      <c r="R565" s="48"/>
    </row>
    <row r="566" spans="2:18" s="47" customFormat="1" ht="21.75" customHeight="1">
      <c r="B566" s="64"/>
      <c r="C566" s="65"/>
      <c r="D566" s="216"/>
      <c r="E566" s="65"/>
      <c r="F566" s="66"/>
      <c r="G566" s="67"/>
      <c r="H566" s="68"/>
      <c r="I566" s="64"/>
      <c r="J566" s="64"/>
      <c r="L566" s="48"/>
      <c r="R566" s="48"/>
    </row>
    <row r="567" spans="2:18" s="47" customFormat="1" ht="21.75" customHeight="1">
      <c r="B567" s="64"/>
      <c r="C567" s="65"/>
      <c r="D567" s="216"/>
      <c r="E567" s="65"/>
      <c r="F567" s="66"/>
      <c r="G567" s="67"/>
      <c r="H567" s="68"/>
      <c r="I567" s="64"/>
      <c r="J567" s="64"/>
      <c r="L567" s="48"/>
      <c r="R567" s="48"/>
    </row>
    <row r="568" spans="2:18" s="47" customFormat="1" ht="21.75" customHeight="1">
      <c r="B568" s="64"/>
      <c r="C568" s="65"/>
      <c r="D568" s="216"/>
      <c r="E568" s="65"/>
      <c r="F568" s="66"/>
      <c r="G568" s="67"/>
      <c r="H568" s="68"/>
      <c r="I568" s="64"/>
      <c r="J568" s="64"/>
      <c r="L568" s="48"/>
      <c r="R568" s="48"/>
    </row>
    <row r="569" spans="2:18" s="47" customFormat="1" ht="21.75" customHeight="1">
      <c r="B569" s="64"/>
      <c r="C569" s="65"/>
      <c r="D569" s="216"/>
      <c r="E569" s="65"/>
      <c r="F569" s="66"/>
      <c r="G569" s="67"/>
      <c r="H569" s="68"/>
      <c r="I569" s="64"/>
      <c r="J569" s="64"/>
      <c r="L569" s="48"/>
      <c r="R569" s="48"/>
    </row>
    <row r="570" spans="2:18" s="47" customFormat="1" ht="21.75" customHeight="1">
      <c r="B570" s="64"/>
      <c r="C570" s="65"/>
      <c r="D570" s="216"/>
      <c r="E570" s="65"/>
      <c r="F570" s="66"/>
      <c r="G570" s="67"/>
      <c r="H570" s="68"/>
      <c r="I570" s="64"/>
      <c r="J570" s="64"/>
      <c r="L570" s="48"/>
      <c r="R570" s="48"/>
    </row>
    <row r="571" spans="2:18" s="47" customFormat="1" ht="21.75" customHeight="1">
      <c r="B571" s="64"/>
      <c r="C571" s="65"/>
      <c r="D571" s="216"/>
      <c r="E571" s="65"/>
      <c r="F571" s="66"/>
      <c r="G571" s="67"/>
      <c r="H571" s="68"/>
      <c r="I571" s="64"/>
      <c r="J571" s="64"/>
      <c r="L571" s="48"/>
      <c r="R571" s="48"/>
    </row>
    <row r="572" spans="2:18" s="47" customFormat="1" ht="21.75" customHeight="1">
      <c r="B572" s="64"/>
      <c r="C572" s="65"/>
      <c r="D572" s="216"/>
      <c r="E572" s="65"/>
      <c r="F572" s="66"/>
      <c r="G572" s="67"/>
      <c r="H572" s="68"/>
      <c r="I572" s="64"/>
      <c r="J572" s="64"/>
      <c r="L572" s="48"/>
      <c r="R572" s="48"/>
    </row>
    <row r="573" spans="2:18" s="47" customFormat="1" ht="21.75" customHeight="1">
      <c r="B573" s="64"/>
      <c r="C573" s="65"/>
      <c r="D573" s="216"/>
      <c r="E573" s="65"/>
      <c r="F573" s="66"/>
      <c r="G573" s="67"/>
      <c r="H573" s="68"/>
      <c r="I573" s="64"/>
      <c r="J573" s="64"/>
      <c r="L573" s="48"/>
      <c r="R573" s="48"/>
    </row>
    <row r="574" spans="2:18" s="47" customFormat="1" ht="21.75" customHeight="1">
      <c r="B574" s="64"/>
      <c r="C574" s="65"/>
      <c r="D574" s="216"/>
      <c r="E574" s="65"/>
      <c r="F574" s="66"/>
      <c r="G574" s="67"/>
      <c r="H574" s="68"/>
      <c r="I574" s="64"/>
      <c r="J574" s="64"/>
      <c r="L574" s="48"/>
      <c r="R574" s="48"/>
    </row>
    <row r="575" spans="2:18" s="47" customFormat="1" ht="21.75" customHeight="1">
      <c r="B575" s="64"/>
      <c r="C575" s="65"/>
      <c r="D575" s="216"/>
      <c r="E575" s="65"/>
      <c r="F575" s="66"/>
      <c r="G575" s="67"/>
      <c r="H575" s="68"/>
      <c r="I575" s="64"/>
      <c r="J575" s="64"/>
      <c r="L575" s="48"/>
      <c r="R575" s="48"/>
    </row>
    <row r="576" spans="2:18" s="47" customFormat="1" ht="21.75" customHeight="1">
      <c r="B576" s="64"/>
      <c r="C576" s="65"/>
      <c r="D576" s="216"/>
      <c r="E576" s="65"/>
      <c r="F576" s="66"/>
      <c r="G576" s="67"/>
      <c r="H576" s="68"/>
      <c r="I576" s="64"/>
      <c r="J576" s="64"/>
      <c r="L576" s="48"/>
      <c r="R576" s="48"/>
    </row>
    <row r="577" spans="2:18" s="47" customFormat="1" ht="21.75" customHeight="1">
      <c r="B577" s="64"/>
      <c r="C577" s="65"/>
      <c r="D577" s="216"/>
      <c r="E577" s="65"/>
      <c r="F577" s="66"/>
      <c r="G577" s="67"/>
      <c r="H577" s="68"/>
      <c r="I577" s="64"/>
      <c r="J577" s="64"/>
      <c r="L577" s="48"/>
      <c r="R577" s="48"/>
    </row>
    <row r="578" spans="2:18" s="47" customFormat="1" ht="21.75" customHeight="1">
      <c r="B578" s="64"/>
      <c r="C578" s="65"/>
      <c r="D578" s="216"/>
      <c r="E578" s="65"/>
      <c r="F578" s="66"/>
      <c r="G578" s="67"/>
      <c r="H578" s="68"/>
      <c r="I578" s="64"/>
      <c r="J578" s="64"/>
      <c r="L578" s="48"/>
      <c r="R578" s="48"/>
    </row>
    <row r="579" spans="2:18" s="47" customFormat="1" ht="21.75" customHeight="1">
      <c r="B579" s="64"/>
      <c r="C579" s="65"/>
      <c r="D579" s="216"/>
      <c r="E579" s="65"/>
      <c r="F579" s="66"/>
      <c r="G579" s="67"/>
      <c r="H579" s="68"/>
      <c r="I579" s="64"/>
      <c r="J579" s="64"/>
      <c r="L579" s="48"/>
      <c r="R579" s="48"/>
    </row>
    <row r="580" spans="2:18" s="47" customFormat="1" ht="21.75" customHeight="1">
      <c r="B580" s="64"/>
      <c r="C580" s="65"/>
      <c r="D580" s="216"/>
      <c r="E580" s="65"/>
      <c r="F580" s="66"/>
      <c r="G580" s="67"/>
      <c r="H580" s="68"/>
      <c r="I580" s="64"/>
      <c r="J580" s="64"/>
      <c r="L580" s="48"/>
      <c r="R580" s="48"/>
    </row>
    <row r="581" spans="2:18" s="47" customFormat="1" ht="21.75" customHeight="1">
      <c r="B581" s="64"/>
      <c r="C581" s="65"/>
      <c r="D581" s="216"/>
      <c r="E581" s="65"/>
      <c r="F581" s="66"/>
      <c r="G581" s="67"/>
      <c r="H581" s="68"/>
      <c r="I581" s="64"/>
      <c r="J581" s="64"/>
      <c r="L581" s="48"/>
      <c r="R581" s="48"/>
    </row>
    <row r="582" spans="2:18" s="47" customFormat="1" ht="21.75" customHeight="1">
      <c r="B582" s="64"/>
      <c r="C582" s="65"/>
      <c r="D582" s="216"/>
      <c r="E582" s="65"/>
      <c r="F582" s="66"/>
      <c r="G582" s="67"/>
      <c r="H582" s="68"/>
      <c r="I582" s="64"/>
      <c r="J582" s="64"/>
      <c r="L582" s="48"/>
      <c r="R582" s="48"/>
    </row>
    <row r="583" spans="2:18" s="47" customFormat="1" ht="21.75" customHeight="1">
      <c r="B583" s="64"/>
      <c r="C583" s="65"/>
      <c r="D583" s="216"/>
      <c r="E583" s="65"/>
      <c r="F583" s="66"/>
      <c r="G583" s="67"/>
      <c r="H583" s="68"/>
      <c r="I583" s="64"/>
      <c r="J583" s="64"/>
      <c r="L583" s="48"/>
      <c r="R583" s="48"/>
    </row>
    <row r="584" spans="2:18" s="47" customFormat="1" ht="21.75" customHeight="1">
      <c r="B584" s="64"/>
      <c r="C584" s="65"/>
      <c r="D584" s="216"/>
      <c r="E584" s="65"/>
      <c r="F584" s="66"/>
      <c r="G584" s="67"/>
      <c r="H584" s="68"/>
      <c r="I584" s="64"/>
      <c r="J584" s="64"/>
      <c r="L584" s="48"/>
      <c r="R584" s="48"/>
    </row>
    <row r="585" spans="2:18" s="47" customFormat="1" ht="21.75" customHeight="1">
      <c r="B585" s="64"/>
      <c r="C585" s="65"/>
      <c r="D585" s="216"/>
      <c r="E585" s="65"/>
      <c r="F585" s="66"/>
      <c r="G585" s="67"/>
      <c r="H585" s="68"/>
      <c r="I585" s="64"/>
      <c r="J585" s="64"/>
      <c r="L585" s="48"/>
      <c r="R585" s="48"/>
    </row>
    <row r="586" spans="2:18" s="47" customFormat="1" ht="21.75" customHeight="1">
      <c r="B586" s="64"/>
      <c r="C586" s="65"/>
      <c r="D586" s="216"/>
      <c r="E586" s="65"/>
      <c r="F586" s="66"/>
      <c r="G586" s="67"/>
      <c r="H586" s="68"/>
      <c r="I586" s="64"/>
      <c r="J586" s="64"/>
      <c r="L586" s="48"/>
      <c r="R586" s="48"/>
    </row>
    <row r="587" spans="2:18" s="47" customFormat="1" ht="21.75" customHeight="1">
      <c r="B587" s="64"/>
      <c r="C587" s="65"/>
      <c r="D587" s="216"/>
      <c r="E587" s="65"/>
      <c r="F587" s="66"/>
      <c r="G587" s="67"/>
      <c r="H587" s="68"/>
      <c r="I587" s="64"/>
      <c r="J587" s="64"/>
      <c r="L587" s="48"/>
      <c r="R587" s="48"/>
    </row>
    <row r="588" spans="2:18" s="47" customFormat="1" ht="21.75" customHeight="1">
      <c r="B588" s="64"/>
      <c r="C588" s="65"/>
      <c r="D588" s="216"/>
      <c r="E588" s="65"/>
      <c r="F588" s="66"/>
      <c r="G588" s="67"/>
      <c r="H588" s="68"/>
      <c r="I588" s="64"/>
      <c r="J588" s="64"/>
      <c r="L588" s="48"/>
      <c r="R588" s="48"/>
    </row>
    <row r="589" spans="2:18" s="47" customFormat="1" ht="21.75" customHeight="1">
      <c r="B589" s="64"/>
      <c r="C589" s="65"/>
      <c r="D589" s="216"/>
      <c r="E589" s="65"/>
      <c r="F589" s="66"/>
      <c r="G589" s="67"/>
      <c r="H589" s="68"/>
      <c r="I589" s="64"/>
      <c r="J589" s="64"/>
      <c r="L589" s="48"/>
      <c r="R589" s="48"/>
    </row>
    <row r="590" spans="2:18" s="47" customFormat="1" ht="21.75" customHeight="1">
      <c r="B590" s="64"/>
      <c r="C590" s="65"/>
      <c r="D590" s="216"/>
      <c r="E590" s="65"/>
      <c r="F590" s="66"/>
      <c r="G590" s="67"/>
      <c r="H590" s="68"/>
      <c r="I590" s="64"/>
      <c r="J590" s="64"/>
      <c r="L590" s="48"/>
      <c r="R590" s="48"/>
    </row>
    <row r="591" spans="2:18" s="47" customFormat="1" ht="21.75" customHeight="1">
      <c r="B591" s="64"/>
      <c r="C591" s="65"/>
      <c r="D591" s="216"/>
      <c r="E591" s="65"/>
      <c r="F591" s="66"/>
      <c r="G591" s="67"/>
      <c r="H591" s="68"/>
      <c r="I591" s="64"/>
      <c r="J591" s="64"/>
      <c r="L591" s="48"/>
      <c r="R591" s="48"/>
    </row>
    <row r="592" spans="2:18" s="47" customFormat="1" ht="21.75" customHeight="1">
      <c r="B592" s="64"/>
      <c r="C592" s="65"/>
      <c r="D592" s="216"/>
      <c r="E592" s="65"/>
      <c r="F592" s="66"/>
      <c r="G592" s="67"/>
      <c r="H592" s="68"/>
      <c r="I592" s="64"/>
      <c r="J592" s="64"/>
      <c r="L592" s="48"/>
      <c r="R592" s="48"/>
    </row>
    <row r="593" spans="2:18" s="47" customFormat="1" ht="21.75" customHeight="1">
      <c r="B593" s="64"/>
      <c r="C593" s="65"/>
      <c r="D593" s="216"/>
      <c r="E593" s="65"/>
      <c r="F593" s="66"/>
      <c r="G593" s="67"/>
      <c r="H593" s="68"/>
      <c r="I593" s="64"/>
      <c r="J593" s="64"/>
      <c r="L593" s="48"/>
      <c r="R593" s="48"/>
    </row>
    <row r="594" spans="2:18" s="47" customFormat="1" ht="21.75" customHeight="1">
      <c r="B594" s="64"/>
      <c r="C594" s="65"/>
      <c r="D594" s="216"/>
      <c r="E594" s="65"/>
      <c r="F594" s="66"/>
      <c r="G594" s="67"/>
      <c r="H594" s="68"/>
      <c r="I594" s="64"/>
      <c r="J594" s="64"/>
      <c r="L594" s="48"/>
      <c r="R594" s="48"/>
    </row>
    <row r="595" spans="2:18" s="47" customFormat="1" ht="21.75" customHeight="1">
      <c r="B595" s="64"/>
      <c r="C595" s="65"/>
      <c r="D595" s="216"/>
      <c r="E595" s="65"/>
      <c r="F595" s="66"/>
      <c r="G595" s="67"/>
      <c r="H595" s="68"/>
      <c r="I595" s="64"/>
      <c r="J595" s="64"/>
      <c r="L595" s="48"/>
      <c r="R595" s="48"/>
    </row>
    <row r="596" spans="2:18" s="47" customFormat="1" ht="21.75" customHeight="1">
      <c r="B596" s="64"/>
      <c r="C596" s="65"/>
      <c r="D596" s="216"/>
      <c r="E596" s="65"/>
      <c r="F596" s="66"/>
      <c r="G596" s="67"/>
      <c r="H596" s="68"/>
      <c r="I596" s="64"/>
      <c r="J596" s="64"/>
      <c r="L596" s="48"/>
      <c r="R596" s="48"/>
    </row>
    <row r="597" spans="2:18" s="47" customFormat="1" ht="21.75" customHeight="1">
      <c r="B597" s="64"/>
      <c r="C597" s="65"/>
      <c r="D597" s="216"/>
      <c r="E597" s="65"/>
      <c r="F597" s="66"/>
      <c r="G597" s="67"/>
      <c r="H597" s="68"/>
      <c r="I597" s="64"/>
      <c r="J597" s="64"/>
      <c r="L597" s="48"/>
      <c r="R597" s="48"/>
    </row>
    <row r="598" spans="2:18" s="47" customFormat="1" ht="21.75" customHeight="1">
      <c r="B598" s="64"/>
      <c r="C598" s="65"/>
      <c r="D598" s="216"/>
      <c r="E598" s="65"/>
      <c r="F598" s="66"/>
      <c r="G598" s="67"/>
      <c r="H598" s="68"/>
      <c r="I598" s="64"/>
      <c r="J598" s="64"/>
      <c r="L598" s="48"/>
      <c r="R598" s="48"/>
    </row>
    <row r="599" spans="2:18" s="47" customFormat="1" ht="21.75" customHeight="1">
      <c r="B599" s="64"/>
      <c r="C599" s="65"/>
      <c r="D599" s="216"/>
      <c r="E599" s="65"/>
      <c r="F599" s="66"/>
      <c r="G599" s="67"/>
      <c r="H599" s="68"/>
      <c r="I599" s="64"/>
      <c r="J599" s="64"/>
      <c r="L599" s="48"/>
      <c r="R599" s="48"/>
    </row>
    <row r="600" spans="2:18" s="47" customFormat="1" ht="21.75" customHeight="1">
      <c r="B600" s="64"/>
      <c r="C600" s="65"/>
      <c r="D600" s="216"/>
      <c r="E600" s="65"/>
      <c r="F600" s="66"/>
      <c r="G600" s="67"/>
      <c r="H600" s="68"/>
      <c r="I600" s="64"/>
      <c r="J600" s="64"/>
      <c r="L600" s="48"/>
      <c r="R600" s="48"/>
    </row>
    <row r="601" spans="2:18" s="47" customFormat="1" ht="21.75" customHeight="1">
      <c r="B601" s="64"/>
      <c r="C601" s="65"/>
      <c r="D601" s="216"/>
      <c r="E601" s="65"/>
      <c r="F601" s="66"/>
      <c r="G601" s="67"/>
      <c r="H601" s="68"/>
      <c r="I601" s="64"/>
      <c r="J601" s="64"/>
      <c r="L601" s="48"/>
      <c r="R601" s="48"/>
    </row>
    <row r="602" spans="2:18" s="47" customFormat="1" ht="21.75" customHeight="1">
      <c r="B602" s="64"/>
      <c r="C602" s="65"/>
      <c r="D602" s="216"/>
      <c r="E602" s="65"/>
      <c r="F602" s="66"/>
      <c r="G602" s="67"/>
      <c r="H602" s="68"/>
      <c r="I602" s="64"/>
      <c r="J602" s="64"/>
      <c r="L602" s="48"/>
      <c r="R602" s="48"/>
    </row>
    <row r="603" spans="2:18" s="47" customFormat="1" ht="21.75" customHeight="1">
      <c r="B603" s="64"/>
      <c r="C603" s="65"/>
      <c r="D603" s="216"/>
      <c r="E603" s="65"/>
      <c r="F603" s="66"/>
      <c r="G603" s="67"/>
      <c r="H603" s="68"/>
      <c r="I603" s="64"/>
      <c r="J603" s="64"/>
      <c r="L603" s="48"/>
      <c r="R603" s="48"/>
    </row>
    <row r="604" spans="2:18" s="47" customFormat="1" ht="21.75" customHeight="1">
      <c r="B604" s="64"/>
      <c r="C604" s="65"/>
      <c r="D604" s="216"/>
      <c r="E604" s="65"/>
      <c r="F604" s="66"/>
      <c r="G604" s="67"/>
      <c r="H604" s="68"/>
      <c r="I604" s="64"/>
      <c r="J604" s="64"/>
      <c r="L604" s="48"/>
      <c r="R604" s="48"/>
    </row>
    <row r="605" spans="2:18" s="47" customFormat="1" ht="21.75" customHeight="1">
      <c r="B605" s="64"/>
      <c r="C605" s="65"/>
      <c r="D605" s="216"/>
      <c r="E605" s="65"/>
      <c r="F605" s="66"/>
      <c r="G605" s="67"/>
      <c r="H605" s="68"/>
      <c r="I605" s="64"/>
      <c r="J605" s="64"/>
      <c r="L605" s="48"/>
      <c r="R605" s="48"/>
    </row>
    <row r="606" spans="2:18" s="47" customFormat="1" ht="21.75" customHeight="1">
      <c r="B606" s="64"/>
      <c r="C606" s="65"/>
      <c r="D606" s="216"/>
      <c r="E606" s="65"/>
      <c r="F606" s="66"/>
      <c r="G606" s="67"/>
      <c r="H606" s="68"/>
      <c r="I606" s="64"/>
      <c r="J606" s="64"/>
      <c r="L606" s="48"/>
      <c r="R606" s="48"/>
    </row>
    <row r="607" spans="2:18" s="47" customFormat="1" ht="21.75" customHeight="1">
      <c r="B607" s="64"/>
      <c r="C607" s="65"/>
      <c r="D607" s="216"/>
      <c r="E607" s="65"/>
      <c r="F607" s="66"/>
      <c r="G607" s="67"/>
      <c r="H607" s="68"/>
      <c r="I607" s="64"/>
      <c r="J607" s="64"/>
      <c r="L607" s="48"/>
      <c r="R607" s="48"/>
    </row>
    <row r="608" spans="2:18" s="47" customFormat="1" ht="21.75" customHeight="1">
      <c r="B608" s="64"/>
      <c r="C608" s="65"/>
      <c r="D608" s="216"/>
      <c r="E608" s="65"/>
      <c r="F608" s="66"/>
      <c r="G608" s="67"/>
      <c r="H608" s="68"/>
      <c r="I608" s="64"/>
      <c r="J608" s="64"/>
      <c r="L608" s="48"/>
      <c r="R608" s="48"/>
    </row>
    <row r="609" spans="2:18" s="47" customFormat="1" ht="21.75" customHeight="1">
      <c r="B609" s="64"/>
      <c r="C609" s="65"/>
      <c r="D609" s="216"/>
      <c r="E609" s="65"/>
      <c r="F609" s="66"/>
      <c r="G609" s="67"/>
      <c r="H609" s="68"/>
      <c r="I609" s="64"/>
      <c r="J609" s="64"/>
      <c r="L609" s="48"/>
      <c r="R609" s="48"/>
    </row>
    <row r="610" spans="2:18" s="47" customFormat="1" ht="21.75" customHeight="1">
      <c r="B610" s="64"/>
      <c r="C610" s="65"/>
      <c r="D610" s="216"/>
      <c r="E610" s="65"/>
      <c r="F610" s="66"/>
      <c r="G610" s="67"/>
      <c r="H610" s="68"/>
      <c r="I610" s="64"/>
      <c r="J610" s="64"/>
      <c r="L610" s="48"/>
      <c r="R610" s="48"/>
    </row>
    <row r="611" spans="2:18" s="47" customFormat="1" ht="21.75" customHeight="1">
      <c r="B611" s="64"/>
      <c r="C611" s="65"/>
      <c r="D611" s="216"/>
      <c r="E611" s="65"/>
      <c r="F611" s="66"/>
      <c r="G611" s="67"/>
      <c r="H611" s="68"/>
      <c r="I611" s="64"/>
      <c r="J611" s="64"/>
      <c r="L611" s="48"/>
      <c r="R611" s="48"/>
    </row>
    <row r="612" spans="2:18" s="47" customFormat="1" ht="21.75" customHeight="1">
      <c r="B612" s="64"/>
      <c r="C612" s="65"/>
      <c r="D612" s="216"/>
      <c r="E612" s="65"/>
      <c r="F612" s="66"/>
      <c r="G612" s="67"/>
      <c r="H612" s="68"/>
      <c r="I612" s="64"/>
      <c r="J612" s="64"/>
      <c r="L612" s="48"/>
      <c r="R612" s="48"/>
    </row>
    <row r="613" spans="2:18" s="47" customFormat="1" ht="21.75" customHeight="1">
      <c r="B613" s="64"/>
      <c r="C613" s="65"/>
      <c r="D613" s="216"/>
      <c r="E613" s="65"/>
      <c r="F613" s="66"/>
      <c r="G613" s="67"/>
      <c r="H613" s="68"/>
      <c r="I613" s="64"/>
      <c r="J613" s="64"/>
      <c r="L613" s="48"/>
      <c r="R613" s="48"/>
    </row>
    <row r="614" spans="2:18" s="47" customFormat="1" ht="21.75" customHeight="1">
      <c r="B614" s="64"/>
      <c r="C614" s="65"/>
      <c r="D614" s="216"/>
      <c r="E614" s="65"/>
      <c r="F614" s="66"/>
      <c r="G614" s="67"/>
      <c r="H614" s="68"/>
      <c r="I614" s="64"/>
      <c r="J614" s="64"/>
      <c r="L614" s="48"/>
      <c r="R614" s="48"/>
    </row>
    <row r="615" spans="2:18" s="47" customFormat="1" ht="21.75" customHeight="1">
      <c r="B615" s="64"/>
      <c r="C615" s="65"/>
      <c r="D615" s="216"/>
      <c r="E615" s="65"/>
      <c r="F615" s="66"/>
      <c r="G615" s="67"/>
      <c r="H615" s="68"/>
      <c r="I615" s="64"/>
      <c r="J615" s="64"/>
      <c r="L615" s="48"/>
      <c r="R615" s="48"/>
    </row>
    <row r="616" spans="2:18" s="47" customFormat="1" ht="21.75" customHeight="1">
      <c r="B616" s="64"/>
      <c r="C616" s="65"/>
      <c r="D616" s="216"/>
      <c r="E616" s="65"/>
      <c r="F616" s="66"/>
      <c r="G616" s="67"/>
      <c r="H616" s="68"/>
      <c r="I616" s="64"/>
      <c r="J616" s="64"/>
      <c r="L616" s="48"/>
      <c r="R616" s="48"/>
    </row>
    <row r="617" spans="2:18" s="47" customFormat="1" ht="21.75" customHeight="1">
      <c r="B617" s="64"/>
      <c r="C617" s="65"/>
      <c r="D617" s="216"/>
      <c r="E617" s="65"/>
      <c r="F617" s="66"/>
      <c r="G617" s="67"/>
      <c r="H617" s="68"/>
      <c r="I617" s="64"/>
      <c r="J617" s="64"/>
      <c r="L617" s="48"/>
      <c r="R617" s="48"/>
    </row>
    <row r="618" spans="2:18" s="47" customFormat="1" ht="21.75" customHeight="1">
      <c r="B618" s="64"/>
      <c r="C618" s="65"/>
      <c r="D618" s="216"/>
      <c r="E618" s="65"/>
      <c r="F618" s="66"/>
      <c r="G618" s="67"/>
      <c r="H618" s="68"/>
      <c r="I618" s="64"/>
      <c r="J618" s="64"/>
      <c r="L618" s="48"/>
      <c r="R618" s="48"/>
    </row>
    <row r="619" spans="2:18" s="47" customFormat="1" ht="21.75" customHeight="1">
      <c r="B619" s="64"/>
      <c r="C619" s="65"/>
      <c r="D619" s="216"/>
      <c r="E619" s="65"/>
      <c r="F619" s="66"/>
      <c r="G619" s="67"/>
      <c r="H619" s="68"/>
      <c r="I619" s="64"/>
      <c r="J619" s="64"/>
      <c r="L619" s="48"/>
      <c r="R619" s="48"/>
    </row>
    <row r="620" spans="2:18" s="47" customFormat="1" ht="21.75" customHeight="1">
      <c r="B620" s="64"/>
      <c r="C620" s="65"/>
      <c r="D620" s="216"/>
      <c r="E620" s="65"/>
      <c r="F620" s="66"/>
      <c r="G620" s="67"/>
      <c r="H620" s="68"/>
      <c r="I620" s="64"/>
      <c r="J620" s="64"/>
      <c r="L620" s="48"/>
      <c r="R620" s="48"/>
    </row>
    <row r="621" spans="2:18" s="47" customFormat="1" ht="21.75" customHeight="1">
      <c r="B621" s="64"/>
      <c r="C621" s="65"/>
      <c r="D621" s="216"/>
      <c r="E621" s="65"/>
      <c r="F621" s="66"/>
      <c r="G621" s="67"/>
      <c r="H621" s="68"/>
      <c r="I621" s="64"/>
      <c r="J621" s="64"/>
      <c r="L621" s="48"/>
      <c r="R621" s="48"/>
    </row>
    <row r="622" spans="2:18" s="47" customFormat="1" ht="21.75" customHeight="1">
      <c r="B622" s="64"/>
      <c r="C622" s="65"/>
      <c r="D622" s="216"/>
      <c r="E622" s="65"/>
      <c r="F622" s="66"/>
      <c r="G622" s="67"/>
      <c r="H622" s="68"/>
      <c r="I622" s="64"/>
      <c r="J622" s="64"/>
      <c r="L622" s="48"/>
      <c r="R622" s="48"/>
    </row>
    <row r="623" spans="2:18" s="47" customFormat="1" ht="21.75" customHeight="1">
      <c r="B623" s="64"/>
      <c r="C623" s="65"/>
      <c r="D623" s="216"/>
      <c r="E623" s="65"/>
      <c r="F623" s="66"/>
      <c r="G623" s="67"/>
      <c r="H623" s="68"/>
      <c r="I623" s="64"/>
      <c r="J623" s="64"/>
      <c r="L623" s="48"/>
      <c r="R623" s="48"/>
    </row>
    <row r="624" spans="2:18" s="47" customFormat="1" ht="21.75" customHeight="1">
      <c r="B624" s="64"/>
      <c r="C624" s="65"/>
      <c r="D624" s="216"/>
      <c r="E624" s="65"/>
      <c r="F624" s="66"/>
      <c r="G624" s="67"/>
      <c r="H624" s="68"/>
      <c r="I624" s="64"/>
      <c r="J624" s="64"/>
      <c r="L624" s="48"/>
      <c r="R624" s="48"/>
    </row>
    <row r="625" spans="2:31" s="47" customFormat="1" ht="21.75" customHeight="1">
      <c r="B625" s="64"/>
      <c r="C625" s="65"/>
      <c r="D625" s="216"/>
      <c r="E625" s="65"/>
      <c r="F625" s="66"/>
      <c r="G625" s="67"/>
      <c r="H625" s="68"/>
      <c r="I625" s="64"/>
      <c r="J625" s="64"/>
      <c r="L625" s="48"/>
      <c r="R625" s="48"/>
    </row>
    <row r="626" spans="2:31" s="47" customFormat="1" ht="21.75" customHeight="1">
      <c r="B626" s="64"/>
      <c r="C626" s="65"/>
      <c r="D626" s="216"/>
      <c r="E626" s="65"/>
      <c r="F626" s="66"/>
      <c r="G626" s="67"/>
      <c r="H626" s="68"/>
      <c r="I626" s="64"/>
      <c r="J626" s="64"/>
      <c r="L626" s="48"/>
      <c r="R626" s="48"/>
    </row>
    <row r="627" spans="2:31" s="47" customFormat="1" ht="21.75" customHeight="1">
      <c r="B627" s="64"/>
      <c r="C627" s="65"/>
      <c r="D627" s="216"/>
      <c r="E627" s="65"/>
      <c r="F627" s="66"/>
      <c r="G627" s="67"/>
      <c r="H627" s="68"/>
      <c r="I627" s="64"/>
      <c r="J627" s="64"/>
      <c r="L627" s="48"/>
      <c r="R627" s="48"/>
    </row>
    <row r="628" spans="2:31" s="47" customFormat="1" ht="21.75" customHeight="1">
      <c r="B628" s="64"/>
      <c r="C628" s="65"/>
      <c r="D628" s="216"/>
      <c r="E628" s="65"/>
      <c r="F628" s="66"/>
      <c r="G628" s="67"/>
      <c r="H628" s="68"/>
      <c r="I628" s="64"/>
      <c r="J628" s="64"/>
      <c r="L628" s="48"/>
      <c r="R628" s="48"/>
    </row>
    <row r="629" spans="2:31" s="47" customFormat="1" ht="21.75" customHeight="1">
      <c r="B629" s="64"/>
      <c r="C629" s="65"/>
      <c r="D629" s="216"/>
      <c r="E629" s="65"/>
      <c r="F629" s="66"/>
      <c r="G629" s="67"/>
      <c r="H629" s="68"/>
      <c r="I629" s="64"/>
      <c r="J629" s="64"/>
      <c r="L629" s="48"/>
      <c r="R629" s="48"/>
    </row>
    <row r="630" spans="2:31" s="47" customFormat="1" ht="21.75" customHeight="1">
      <c r="B630" s="64"/>
      <c r="C630" s="65"/>
      <c r="D630" s="216"/>
      <c r="E630" s="65"/>
      <c r="F630" s="66"/>
      <c r="G630" s="67"/>
      <c r="H630" s="68"/>
      <c r="I630" s="64"/>
      <c r="J630" s="64"/>
      <c r="L630" s="48"/>
      <c r="R630" s="48"/>
    </row>
    <row r="631" spans="2:31" s="47" customFormat="1" ht="21.75" customHeight="1">
      <c r="B631" s="64"/>
      <c r="C631" s="65"/>
      <c r="D631" s="216"/>
      <c r="E631" s="65"/>
      <c r="F631" s="66"/>
      <c r="G631" s="67"/>
      <c r="H631" s="68"/>
      <c r="I631" s="64"/>
      <c r="J631" s="64"/>
      <c r="L631" s="48"/>
      <c r="R631" s="48"/>
    </row>
    <row r="632" spans="2:31" s="47" customFormat="1" ht="21.75" customHeight="1">
      <c r="B632" s="64"/>
      <c r="C632" s="65"/>
      <c r="D632" s="216"/>
      <c r="E632" s="65"/>
      <c r="F632" s="66"/>
      <c r="G632" s="67"/>
      <c r="H632" s="68"/>
      <c r="I632" s="64"/>
      <c r="J632" s="64"/>
      <c r="L632" s="48"/>
      <c r="R632" s="48"/>
    </row>
    <row r="633" spans="2:31" s="47" customFormat="1" ht="21.75" customHeight="1">
      <c r="B633" s="64"/>
      <c r="C633" s="65"/>
      <c r="D633" s="216"/>
      <c r="E633" s="65"/>
      <c r="F633" s="66"/>
      <c r="G633" s="67"/>
      <c r="H633" s="68"/>
      <c r="I633" s="64"/>
      <c r="J633" s="64"/>
      <c r="K633" s="41"/>
      <c r="L633" s="48"/>
      <c r="Q633" s="41"/>
      <c r="R633" s="48"/>
    </row>
    <row r="634" spans="2:31" s="47" customFormat="1" ht="21.75" customHeight="1">
      <c r="B634" s="64"/>
      <c r="C634" s="65"/>
      <c r="D634" s="216"/>
      <c r="E634" s="65"/>
      <c r="F634" s="66"/>
      <c r="G634" s="67"/>
      <c r="H634" s="68"/>
      <c r="I634" s="64"/>
      <c r="J634" s="64"/>
      <c r="L634" s="48"/>
      <c r="R634" s="48"/>
    </row>
    <row r="635" spans="2:31" s="47" customFormat="1" ht="21.75" customHeight="1">
      <c r="B635" s="64"/>
      <c r="C635" s="65"/>
      <c r="D635" s="216"/>
      <c r="E635" s="65"/>
      <c r="F635" s="66"/>
      <c r="G635" s="67"/>
      <c r="H635" s="68"/>
      <c r="I635" s="64"/>
      <c r="J635" s="64"/>
      <c r="L635" s="48"/>
      <c r="R635" s="48"/>
    </row>
    <row r="636" spans="2:31" s="47" customFormat="1" ht="21.75" customHeight="1">
      <c r="B636" s="64"/>
      <c r="C636" s="65"/>
      <c r="D636" s="216"/>
      <c r="E636" s="65"/>
      <c r="F636" s="66"/>
      <c r="G636" s="67"/>
      <c r="H636" s="68"/>
      <c r="I636" s="64"/>
      <c r="J636" s="64"/>
      <c r="L636" s="48"/>
      <c r="R636" s="48"/>
    </row>
    <row r="637" spans="2:31" s="47" customFormat="1" ht="21.75" customHeight="1">
      <c r="B637" s="64"/>
      <c r="C637" s="65"/>
      <c r="D637" s="216"/>
      <c r="E637" s="65"/>
      <c r="F637" s="66"/>
      <c r="G637" s="67"/>
      <c r="H637" s="68"/>
      <c r="I637" s="64"/>
      <c r="J637" s="64"/>
      <c r="L637" s="48"/>
      <c r="R637" s="48"/>
    </row>
    <row r="638" spans="2:31" s="47" customFormat="1" ht="21.75" customHeight="1">
      <c r="B638" s="64"/>
      <c r="C638" s="65"/>
      <c r="D638" s="216"/>
      <c r="E638" s="65"/>
      <c r="F638" s="66"/>
      <c r="G638" s="67"/>
      <c r="H638" s="68"/>
      <c r="I638" s="64"/>
      <c r="J638" s="64"/>
      <c r="L638" s="48"/>
      <c r="R638" s="48"/>
    </row>
    <row r="639" spans="2:31" s="39" customFormat="1" ht="27" customHeight="1">
      <c r="B639" s="64"/>
      <c r="C639" s="65"/>
      <c r="D639" s="216"/>
      <c r="E639" s="65"/>
      <c r="F639" s="66"/>
      <c r="G639" s="67"/>
      <c r="H639" s="68"/>
      <c r="I639" s="64"/>
      <c r="J639" s="64"/>
      <c r="K639" s="47"/>
      <c r="L639" s="48"/>
      <c r="M639" s="47"/>
      <c r="N639" s="47"/>
      <c r="O639" s="47"/>
      <c r="P639" s="47"/>
      <c r="Q639" s="47"/>
      <c r="R639" s="48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</row>
    <row r="640" spans="2:31" s="47" customFormat="1" ht="16.5" customHeight="1">
      <c r="B640" s="64"/>
      <c r="C640" s="65"/>
      <c r="D640" s="216"/>
      <c r="E640" s="65"/>
      <c r="F640" s="66"/>
      <c r="G640" s="67"/>
      <c r="H640" s="68"/>
      <c r="I640" s="64"/>
      <c r="J640" s="64"/>
      <c r="L640" s="48"/>
      <c r="R640" s="48"/>
      <c r="AE640" s="39"/>
    </row>
    <row r="641" spans="3:31">
      <c r="K641" s="47"/>
      <c r="L641" s="48"/>
      <c r="M641" s="47"/>
      <c r="N641" s="47"/>
      <c r="O641" s="47"/>
      <c r="P641" s="47"/>
      <c r="Q641" s="47"/>
      <c r="R641" s="48"/>
      <c r="S641" s="47"/>
      <c r="T641" s="47"/>
      <c r="U641" s="47"/>
      <c r="V641" s="47"/>
      <c r="W641" s="47"/>
      <c r="X641" s="47"/>
      <c r="Y641" s="47"/>
      <c r="Z641" s="39"/>
      <c r="AA641" s="39"/>
      <c r="AB641" s="39"/>
      <c r="AC641" s="39"/>
      <c r="AD641" s="39"/>
      <c r="AE641" s="47"/>
    </row>
    <row r="642" spans="3:31">
      <c r="K642" s="47"/>
      <c r="L642" s="48"/>
      <c r="M642" s="47"/>
      <c r="N642" s="47"/>
      <c r="O642" s="47"/>
      <c r="P642" s="47"/>
      <c r="Q642" s="47"/>
      <c r="R642" s="48"/>
      <c r="S642" s="47"/>
      <c r="T642" s="47"/>
      <c r="U642" s="47"/>
      <c r="V642" s="47"/>
      <c r="W642" s="47"/>
      <c r="X642" s="47"/>
      <c r="Y642" s="39"/>
      <c r="Z642" s="47"/>
      <c r="AA642" s="47"/>
      <c r="AB642" s="47"/>
      <c r="AC642" s="47"/>
      <c r="AD642" s="47"/>
    </row>
    <row r="643" spans="3:31">
      <c r="K643" s="47"/>
      <c r="L643" s="48"/>
      <c r="M643" s="47"/>
      <c r="N643" s="47"/>
      <c r="O643" s="47"/>
      <c r="P643" s="47"/>
      <c r="Q643" s="47"/>
      <c r="R643" s="48"/>
      <c r="S643" s="47"/>
      <c r="T643" s="47"/>
      <c r="U643" s="47"/>
      <c r="V643" s="47"/>
      <c r="W643" s="47"/>
      <c r="X643" s="47"/>
      <c r="Y643" s="47"/>
    </row>
    <row r="644" spans="3:31">
      <c r="K644" s="47"/>
      <c r="L644" s="48"/>
      <c r="M644" s="47"/>
      <c r="N644" s="47"/>
      <c r="O644" s="47"/>
      <c r="P644" s="47"/>
      <c r="Q644" s="47"/>
      <c r="R644" s="48"/>
      <c r="S644" s="47"/>
      <c r="T644" s="47"/>
      <c r="U644" s="47"/>
      <c r="V644" s="47"/>
      <c r="W644" s="47"/>
      <c r="X644" s="47"/>
    </row>
    <row r="645" spans="3:31">
      <c r="K645" s="47"/>
      <c r="L645" s="48"/>
      <c r="M645" s="47"/>
      <c r="N645" s="47"/>
      <c r="O645" s="47"/>
      <c r="P645" s="47"/>
      <c r="Q645" s="47"/>
      <c r="R645" s="48"/>
      <c r="S645" s="47"/>
      <c r="T645" s="47"/>
      <c r="U645" s="47"/>
      <c r="V645" s="47"/>
      <c r="W645" s="47"/>
      <c r="X645" s="47"/>
    </row>
    <row r="646" spans="3:31">
      <c r="K646" s="47"/>
      <c r="L646" s="48"/>
      <c r="M646" s="47"/>
      <c r="N646" s="47"/>
      <c r="O646" s="47"/>
      <c r="P646" s="47"/>
      <c r="Q646" s="47"/>
      <c r="R646" s="48"/>
      <c r="S646" s="47"/>
      <c r="T646" s="47"/>
      <c r="U646" s="47"/>
      <c r="V646" s="47"/>
      <c r="W646" s="47"/>
      <c r="X646" s="39"/>
    </row>
    <row r="647" spans="3:31">
      <c r="K647" s="47"/>
      <c r="L647" s="48"/>
      <c r="M647" s="47"/>
      <c r="N647" s="47"/>
      <c r="O647" s="47"/>
      <c r="P647" s="47"/>
      <c r="Q647" s="47"/>
      <c r="R647" s="48"/>
      <c r="S647" s="47"/>
      <c r="T647" s="47"/>
      <c r="U647" s="47"/>
      <c r="V647" s="47"/>
      <c r="W647" s="47"/>
      <c r="X647" s="47"/>
    </row>
    <row r="648" spans="3:31">
      <c r="K648" s="47"/>
      <c r="L648" s="48"/>
      <c r="M648" s="47"/>
      <c r="N648" s="47"/>
      <c r="O648" s="47"/>
      <c r="P648" s="47"/>
      <c r="Q648" s="47"/>
      <c r="R648" s="48"/>
      <c r="S648" s="47"/>
      <c r="T648" s="47"/>
      <c r="U648" s="47"/>
      <c r="V648" s="47"/>
      <c r="W648" s="47"/>
    </row>
    <row r="649" spans="3:31">
      <c r="K649" s="47"/>
      <c r="L649" s="48"/>
      <c r="M649" s="47"/>
      <c r="N649" s="47"/>
      <c r="O649" s="47"/>
      <c r="P649" s="47"/>
      <c r="Q649" s="47"/>
      <c r="R649" s="48"/>
      <c r="S649" s="47"/>
      <c r="T649" s="47"/>
      <c r="U649" s="47"/>
      <c r="V649" s="47"/>
      <c r="W649" s="47"/>
    </row>
    <row r="650" spans="3:31">
      <c r="C650" s="64"/>
      <c r="E650" s="64"/>
      <c r="F650" s="64"/>
      <c r="G650" s="64"/>
      <c r="H650" s="64"/>
      <c r="K650" s="47"/>
      <c r="L650" s="48"/>
      <c r="M650" s="47"/>
      <c r="N650" s="47"/>
      <c r="O650" s="47"/>
      <c r="P650" s="47"/>
      <c r="Q650" s="47"/>
      <c r="R650" s="48"/>
      <c r="S650" s="47"/>
      <c r="T650" s="47"/>
      <c r="U650" s="47"/>
      <c r="V650" s="47"/>
      <c r="W650" s="47"/>
    </row>
    <row r="651" spans="3:31">
      <c r="C651" s="64"/>
      <c r="E651" s="64"/>
      <c r="F651" s="64"/>
      <c r="G651" s="64"/>
      <c r="H651" s="64"/>
      <c r="K651" s="47"/>
      <c r="L651" s="48"/>
      <c r="M651" s="47"/>
      <c r="N651" s="47"/>
      <c r="O651" s="47"/>
      <c r="P651" s="47"/>
      <c r="Q651" s="47"/>
      <c r="R651" s="48"/>
      <c r="S651" s="47"/>
      <c r="T651" s="47"/>
      <c r="U651" s="47"/>
      <c r="V651" s="47"/>
      <c r="W651" s="47"/>
    </row>
    <row r="652" spans="3:31">
      <c r="C652" s="64"/>
      <c r="E652" s="64"/>
      <c r="F652" s="64"/>
      <c r="G652" s="64"/>
      <c r="H652" s="64"/>
      <c r="K652" s="47"/>
      <c r="L652" s="48"/>
      <c r="M652" s="47"/>
      <c r="N652" s="47"/>
      <c r="O652" s="47"/>
      <c r="P652" s="47"/>
      <c r="Q652" s="47"/>
      <c r="R652" s="48"/>
      <c r="S652" s="47"/>
      <c r="T652" s="47"/>
      <c r="U652" s="47"/>
      <c r="V652" s="47"/>
      <c r="W652" s="39"/>
    </row>
    <row r="653" spans="3:31">
      <c r="C653" s="64"/>
      <c r="E653" s="64"/>
      <c r="F653" s="64"/>
      <c r="G653" s="64"/>
      <c r="H653" s="64"/>
      <c r="K653" s="47"/>
      <c r="L653" s="48"/>
      <c r="M653" s="47"/>
      <c r="N653" s="47"/>
      <c r="O653" s="47"/>
      <c r="P653" s="47"/>
      <c r="Q653" s="47"/>
      <c r="R653" s="48"/>
      <c r="S653" s="47"/>
      <c r="T653" s="47"/>
      <c r="U653" s="47"/>
      <c r="V653" s="47"/>
      <c r="W653" s="47"/>
    </row>
    <row r="654" spans="3:31">
      <c r="C654" s="64"/>
      <c r="E654" s="64"/>
      <c r="F654" s="64"/>
      <c r="G654" s="64"/>
      <c r="H654" s="64"/>
      <c r="K654" s="47"/>
      <c r="L654" s="48"/>
      <c r="M654" s="47"/>
      <c r="N654" s="47"/>
      <c r="O654" s="47"/>
      <c r="P654" s="47"/>
      <c r="Q654" s="47"/>
      <c r="R654" s="48"/>
      <c r="S654" s="47"/>
      <c r="T654" s="47"/>
      <c r="U654" s="47"/>
      <c r="V654" s="47"/>
    </row>
    <row r="655" spans="3:31">
      <c r="C655" s="64"/>
      <c r="E655" s="64"/>
      <c r="F655" s="64"/>
      <c r="G655" s="64"/>
      <c r="H655" s="64"/>
      <c r="K655" s="47"/>
      <c r="L655" s="48"/>
      <c r="M655" s="47"/>
      <c r="N655" s="47"/>
      <c r="O655" s="47"/>
      <c r="P655" s="47"/>
      <c r="Q655" s="47"/>
      <c r="R655" s="48"/>
      <c r="S655" s="47"/>
      <c r="T655" s="47"/>
      <c r="U655" s="47"/>
      <c r="V655" s="47"/>
    </row>
    <row r="656" spans="3:31">
      <c r="C656" s="64"/>
      <c r="E656" s="64"/>
      <c r="F656" s="64"/>
      <c r="G656" s="64"/>
      <c r="H656" s="64"/>
      <c r="K656" s="47"/>
      <c r="L656" s="48"/>
      <c r="M656" s="47"/>
      <c r="N656" s="47"/>
      <c r="O656" s="47"/>
      <c r="P656" s="47"/>
      <c r="Q656" s="47"/>
      <c r="R656" s="48"/>
      <c r="S656" s="47"/>
      <c r="T656" s="47"/>
      <c r="U656" s="47"/>
      <c r="V656" s="47"/>
    </row>
    <row r="657" spans="3:22">
      <c r="C657" s="64"/>
      <c r="E657" s="64"/>
      <c r="F657" s="64"/>
      <c r="G657" s="64"/>
      <c r="H657" s="64"/>
      <c r="K657" s="47"/>
      <c r="L657" s="48"/>
      <c r="M657" s="47"/>
      <c r="N657" s="47"/>
      <c r="O657" s="47"/>
      <c r="P657" s="47"/>
      <c r="Q657" s="47"/>
      <c r="R657" s="48"/>
      <c r="S657" s="47"/>
      <c r="T657" s="47"/>
      <c r="U657" s="47"/>
      <c r="V657" s="39"/>
    </row>
    <row r="658" spans="3:22">
      <c r="C658" s="64"/>
      <c r="E658" s="64"/>
      <c r="F658" s="64"/>
      <c r="G658" s="64"/>
      <c r="H658" s="64"/>
      <c r="K658" s="47"/>
      <c r="L658" s="48"/>
      <c r="M658" s="47"/>
      <c r="N658" s="47"/>
      <c r="O658" s="47"/>
      <c r="P658" s="47"/>
      <c r="Q658" s="47"/>
      <c r="R658" s="48"/>
      <c r="S658" s="47"/>
      <c r="T658" s="47"/>
      <c r="U658" s="47"/>
      <c r="V658" s="47"/>
    </row>
    <row r="659" spans="3:22">
      <c r="C659" s="64"/>
      <c r="E659" s="64"/>
      <c r="F659" s="64"/>
      <c r="G659" s="64"/>
      <c r="H659" s="64"/>
      <c r="K659" s="47"/>
      <c r="L659" s="48"/>
      <c r="M659" s="47"/>
      <c r="N659" s="47"/>
      <c r="O659" s="47"/>
      <c r="P659" s="47"/>
      <c r="Q659" s="47"/>
      <c r="R659" s="48"/>
      <c r="S659" s="47"/>
      <c r="T659" s="47"/>
      <c r="U659" s="47"/>
    </row>
    <row r="660" spans="3:22">
      <c r="C660" s="64"/>
      <c r="E660" s="64"/>
      <c r="F660" s="64"/>
      <c r="G660" s="64"/>
      <c r="H660" s="64"/>
      <c r="K660" s="39"/>
      <c r="L660" s="40"/>
      <c r="M660" s="39"/>
      <c r="N660" s="39"/>
      <c r="O660" s="39"/>
      <c r="P660" s="39"/>
      <c r="Q660" s="39"/>
      <c r="R660" s="40"/>
      <c r="S660" s="39"/>
      <c r="T660" s="39"/>
      <c r="U660" s="39"/>
    </row>
    <row r="661" spans="3:22">
      <c r="C661" s="64"/>
      <c r="E661" s="64"/>
      <c r="F661" s="64"/>
      <c r="G661" s="64"/>
      <c r="H661" s="64"/>
      <c r="K661" s="47"/>
      <c r="L661" s="48"/>
      <c r="M661" s="47"/>
      <c r="N661" s="47"/>
      <c r="O661" s="47"/>
      <c r="P661" s="47"/>
      <c r="Q661" s="47"/>
      <c r="R661" s="48"/>
      <c r="S661" s="47"/>
      <c r="T661" s="47"/>
      <c r="U661" s="47"/>
    </row>
  </sheetData>
  <autoFilter ref="A2:AE493"/>
  <mergeCells count="28">
    <mergeCell ref="E3:E4"/>
    <mergeCell ref="F3:F4"/>
    <mergeCell ref="G3:G4"/>
    <mergeCell ref="H3:H4"/>
    <mergeCell ref="I3:I4"/>
    <mergeCell ref="B96:D96"/>
    <mergeCell ref="B116:D116"/>
    <mergeCell ref="B151:D151"/>
    <mergeCell ref="B169:D169"/>
    <mergeCell ref="B3:B4"/>
    <mergeCell ref="C3:D3"/>
    <mergeCell ref="C4:D4"/>
    <mergeCell ref="B188:D188"/>
    <mergeCell ref="B250:D250"/>
    <mergeCell ref="B280:D280"/>
    <mergeCell ref="B284:D284"/>
    <mergeCell ref="B293:D293"/>
    <mergeCell ref="B306:D306"/>
    <mergeCell ref="B348:D348"/>
    <mergeCell ref="B363:D363"/>
    <mergeCell ref="B387:D387"/>
    <mergeCell ref="B405:D405"/>
    <mergeCell ref="B446:D446"/>
    <mergeCell ref="B414:D414"/>
    <mergeCell ref="B420:D420"/>
    <mergeCell ref="B429:D429"/>
    <mergeCell ref="B431:D431"/>
    <mergeCell ref="B445:D445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8" manualBreakCount="8">
    <brk id="54" max="8" man="1"/>
    <brk id="104" max="8" man="1"/>
    <brk id="154" max="8" man="1"/>
    <brk id="204" max="8" man="1"/>
    <brk id="254" max="8" man="1"/>
    <brk id="304" max="8" man="1"/>
    <brk id="354" max="8" man="1"/>
    <brk id="405" max="8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M661"/>
  <sheetViews>
    <sheetView topLeftCell="A430" zoomScale="85" zoomScaleNormal="85" workbookViewId="0">
      <selection activeCell="F32" sqref="F32"/>
    </sheetView>
  </sheetViews>
  <sheetFormatPr defaultRowHeight="13.5"/>
  <cols>
    <col min="1" max="1" width="10.375" style="18" customWidth="1"/>
    <col min="2" max="2" width="5.625" style="19" customWidth="1"/>
    <col min="3" max="3" width="48.375" style="18" customWidth="1"/>
    <col min="4" max="15" width="10.625" style="18" customWidth="1"/>
    <col min="16" max="17" width="15.625" style="18" customWidth="1"/>
    <col min="18" max="18" width="7.875" style="18" bestFit="1" customWidth="1"/>
    <col min="19" max="19" width="8.5" style="18" bestFit="1" customWidth="1"/>
    <col min="20" max="20" width="6.75" style="24" bestFit="1" customWidth="1"/>
    <col min="21" max="21" width="51" style="18" bestFit="1" customWidth="1"/>
    <col min="22" max="22" width="8.5" style="18" bestFit="1" customWidth="1"/>
    <col min="23" max="23" width="14.125" style="18" hidden="1" customWidth="1"/>
    <col min="24" max="24" width="5" style="18" customWidth="1"/>
    <col min="25" max="25" width="8.5" style="18" hidden="1" customWidth="1"/>
    <col min="26" max="26" width="6.75" style="24" hidden="1" customWidth="1"/>
    <col min="27" max="27" width="51" style="18" hidden="1" customWidth="1"/>
    <col min="28" max="28" width="8.5" style="18" bestFit="1" customWidth="1"/>
    <col min="29" max="29" width="14.125" style="18" hidden="1" customWidth="1"/>
    <col min="30" max="16384" width="9" style="18"/>
  </cols>
  <sheetData>
    <row r="1" spans="1:26" s="4" customFormat="1" ht="21.75" customHeight="1">
      <c r="A1" s="1" t="s">
        <v>961</v>
      </c>
      <c r="B1" s="2"/>
      <c r="C1" s="3"/>
      <c r="D1" s="3"/>
      <c r="E1" s="3"/>
      <c r="F1" s="3"/>
      <c r="G1" s="3"/>
      <c r="H1" s="3"/>
      <c r="I1" s="1" t="s">
        <v>961</v>
      </c>
      <c r="J1" s="3"/>
      <c r="K1" s="3"/>
      <c r="L1" s="3"/>
      <c r="M1" s="3"/>
      <c r="N1" s="3"/>
      <c r="O1" s="3"/>
      <c r="P1" s="217"/>
      <c r="Q1" s="3"/>
      <c r="T1" s="5"/>
      <c r="Z1" s="5"/>
    </row>
    <row r="2" spans="1:26" s="3" customFormat="1" ht="14.25" customHeight="1">
      <c r="A2" s="3" t="s">
        <v>841</v>
      </c>
      <c r="B2" s="6"/>
      <c r="G2" s="428" t="s">
        <v>30</v>
      </c>
      <c r="H2" s="428"/>
      <c r="P2" s="428" t="s">
        <v>30</v>
      </c>
      <c r="Q2" s="428"/>
      <c r="T2" s="7"/>
      <c r="Z2" s="7"/>
    </row>
    <row r="3" spans="1:26" s="8" customFormat="1" ht="21.75" customHeight="1">
      <c r="A3" s="427" t="s">
        <v>0</v>
      </c>
      <c r="B3" s="429" t="s">
        <v>1</v>
      </c>
      <c r="C3" s="429"/>
      <c r="D3" s="427" t="s">
        <v>2</v>
      </c>
      <c r="E3" s="427"/>
      <c r="F3" s="427"/>
      <c r="G3" s="427"/>
      <c r="H3" s="427"/>
      <c r="I3" s="427" t="s">
        <v>687</v>
      </c>
      <c r="J3" s="427"/>
      <c r="K3" s="427"/>
      <c r="L3" s="427"/>
      <c r="M3" s="427"/>
      <c r="N3" s="427"/>
      <c r="O3" s="427"/>
      <c r="P3" s="431" t="s">
        <v>3</v>
      </c>
      <c r="Q3" s="431" t="s">
        <v>4</v>
      </c>
      <c r="T3" s="9"/>
      <c r="Z3" s="9"/>
    </row>
    <row r="4" spans="1:26" s="8" customFormat="1" ht="21.75" customHeight="1">
      <c r="A4" s="427"/>
      <c r="B4" s="430" t="s">
        <v>5</v>
      </c>
      <c r="C4" s="430"/>
      <c r="D4" s="71" t="s">
        <v>6</v>
      </c>
      <c r="E4" s="71" t="s">
        <v>7</v>
      </c>
      <c r="F4" s="71" t="s">
        <v>8</v>
      </c>
      <c r="G4" s="71" t="s">
        <v>9</v>
      </c>
      <c r="H4" s="71" t="s">
        <v>10</v>
      </c>
      <c r="I4" s="71" t="s">
        <v>11</v>
      </c>
      <c r="J4" s="71" t="s">
        <v>12</v>
      </c>
      <c r="K4" s="71" t="s">
        <v>13</v>
      </c>
      <c r="L4" s="71" t="s">
        <v>14</v>
      </c>
      <c r="M4" s="71" t="s">
        <v>15</v>
      </c>
      <c r="N4" s="71" t="s">
        <v>16</v>
      </c>
      <c r="O4" s="71" t="s">
        <v>17</v>
      </c>
      <c r="P4" s="431"/>
      <c r="Q4" s="431"/>
      <c r="T4" s="9"/>
      <c r="Z4" s="9"/>
    </row>
    <row r="5" spans="1:26" s="13" customFormat="1" ht="21.75" customHeight="1">
      <c r="A5" s="26" t="s">
        <v>66</v>
      </c>
      <c r="B5" s="10" t="s">
        <v>67</v>
      </c>
      <c r="C5" s="11" t="s">
        <v>68</v>
      </c>
      <c r="D5" s="12">
        <v>220</v>
      </c>
      <c r="E5" s="12">
        <v>113</v>
      </c>
      <c r="F5" s="12">
        <v>856</v>
      </c>
      <c r="G5" s="12">
        <v>1042</v>
      </c>
      <c r="H5" s="12">
        <v>1656</v>
      </c>
      <c r="I5" s="12">
        <v>781</v>
      </c>
      <c r="J5" s="12">
        <v>3070</v>
      </c>
      <c r="K5" s="12">
        <v>5916</v>
      </c>
      <c r="L5" s="12">
        <v>1422</v>
      </c>
      <c r="M5" s="12">
        <v>2789</v>
      </c>
      <c r="N5" s="12">
        <v>1151</v>
      </c>
      <c r="O5" s="12">
        <v>392</v>
      </c>
      <c r="P5" s="220">
        <f t="shared" ref="P5:P34" si="0">SUM(D5:O5)</f>
        <v>19408</v>
      </c>
      <c r="Q5" s="25" t="s">
        <v>69</v>
      </c>
      <c r="T5" s="14"/>
      <c r="Z5" s="14"/>
    </row>
    <row r="6" spans="1:26" s="13" customFormat="1" ht="21.75" customHeight="1">
      <c r="A6" s="27"/>
      <c r="B6" s="10" t="s">
        <v>18</v>
      </c>
      <c r="C6" s="11" t="s">
        <v>70</v>
      </c>
      <c r="D6" s="220">
        <v>26513</v>
      </c>
      <c r="E6" s="220">
        <v>26122</v>
      </c>
      <c r="F6" s="220">
        <v>45937</v>
      </c>
      <c r="G6" s="220">
        <v>46554</v>
      </c>
      <c r="H6" s="220">
        <v>62561</v>
      </c>
      <c r="I6" s="220">
        <v>36737</v>
      </c>
      <c r="J6" s="220">
        <v>38185</v>
      </c>
      <c r="K6" s="220">
        <v>60324</v>
      </c>
      <c r="L6" s="220">
        <v>45641</v>
      </c>
      <c r="M6" s="220">
        <v>55322</v>
      </c>
      <c r="N6" s="220">
        <v>52723</v>
      </c>
      <c r="O6" s="220">
        <v>25159</v>
      </c>
      <c r="P6" s="220">
        <f t="shared" si="0"/>
        <v>521778</v>
      </c>
      <c r="Q6" s="72" t="s">
        <v>71</v>
      </c>
      <c r="T6" s="14"/>
      <c r="Z6" s="14"/>
    </row>
    <row r="7" spans="1:26" s="13" customFormat="1" ht="21.75" customHeight="1">
      <c r="A7" s="27"/>
      <c r="B7" s="10" t="s">
        <v>19</v>
      </c>
      <c r="C7" s="11" t="s">
        <v>72</v>
      </c>
      <c r="D7" s="220">
        <v>29827</v>
      </c>
      <c r="E7" s="220">
        <v>29387</v>
      </c>
      <c r="F7" s="220">
        <v>51679</v>
      </c>
      <c r="G7" s="220">
        <v>52373</v>
      </c>
      <c r="H7" s="220">
        <v>70381</v>
      </c>
      <c r="I7" s="220">
        <v>41329</v>
      </c>
      <c r="J7" s="220">
        <v>42958</v>
      </c>
      <c r="K7" s="220">
        <v>67865</v>
      </c>
      <c r="L7" s="220">
        <v>51346</v>
      </c>
      <c r="M7" s="220">
        <v>62237</v>
      </c>
      <c r="N7" s="220">
        <v>59313</v>
      </c>
      <c r="O7" s="220">
        <v>28304</v>
      </c>
      <c r="P7" s="220">
        <f>SUM(D7:O7)</f>
        <v>586999</v>
      </c>
      <c r="Q7" s="72" t="s">
        <v>71</v>
      </c>
      <c r="T7" s="14"/>
      <c r="Z7" s="14"/>
    </row>
    <row r="8" spans="1:26" s="221" customFormat="1" ht="21.75" customHeight="1">
      <c r="A8" s="27"/>
      <c r="B8" s="218" t="s">
        <v>20</v>
      </c>
      <c r="C8" s="219" t="s">
        <v>73</v>
      </c>
      <c r="D8" s="222">
        <v>11519</v>
      </c>
      <c r="E8" s="222">
        <v>8540</v>
      </c>
      <c r="F8" s="220">
        <v>17106</v>
      </c>
      <c r="G8" s="220">
        <v>15223</v>
      </c>
      <c r="H8" s="220">
        <v>18717</v>
      </c>
      <c r="I8" s="220">
        <v>8754</v>
      </c>
      <c r="J8" s="220">
        <v>13406</v>
      </c>
      <c r="K8" s="220">
        <v>23440</v>
      </c>
      <c r="L8" s="220">
        <v>19610</v>
      </c>
      <c r="M8" s="220">
        <v>32589</v>
      </c>
      <c r="N8" s="220">
        <v>17210</v>
      </c>
      <c r="O8" s="220">
        <v>11314</v>
      </c>
      <c r="P8" s="220">
        <f t="shared" si="0"/>
        <v>197428</v>
      </c>
      <c r="Q8" s="25" t="s">
        <v>74</v>
      </c>
      <c r="T8" s="14"/>
      <c r="Z8" s="14"/>
    </row>
    <row r="9" spans="1:26" s="221" customFormat="1" ht="21.75" customHeight="1">
      <c r="A9" s="27"/>
      <c r="B9" s="218" t="s">
        <v>75</v>
      </c>
      <c r="C9" s="219" t="s">
        <v>76</v>
      </c>
      <c r="D9" s="220">
        <v>745</v>
      </c>
      <c r="E9" s="220">
        <v>0</v>
      </c>
      <c r="F9" s="220">
        <v>0</v>
      </c>
      <c r="G9" s="220">
        <v>0</v>
      </c>
      <c r="H9" s="220">
        <v>0</v>
      </c>
      <c r="I9" s="220">
        <v>0</v>
      </c>
      <c r="J9" s="220">
        <v>4698</v>
      </c>
      <c r="K9" s="220">
        <v>11196</v>
      </c>
      <c r="L9" s="220">
        <v>8864</v>
      </c>
      <c r="M9" s="220">
        <v>10060</v>
      </c>
      <c r="N9" s="220">
        <v>10435</v>
      </c>
      <c r="O9" s="220">
        <v>4193</v>
      </c>
      <c r="P9" s="220">
        <f t="shared" si="0"/>
        <v>50191</v>
      </c>
      <c r="Q9" s="231" t="s">
        <v>77</v>
      </c>
      <c r="T9" s="14"/>
      <c r="Z9" s="14"/>
    </row>
    <row r="10" spans="1:26" s="221" customFormat="1" ht="21.75" customHeight="1">
      <c r="A10" s="27"/>
      <c r="B10" s="218" t="s">
        <v>21</v>
      </c>
      <c r="C10" s="219" t="s">
        <v>78</v>
      </c>
      <c r="D10" s="220">
        <v>3491</v>
      </c>
      <c r="E10" s="220">
        <v>4227</v>
      </c>
      <c r="F10" s="220">
        <v>7764</v>
      </c>
      <c r="G10" s="220">
        <v>8380</v>
      </c>
      <c r="H10" s="220">
        <v>12470</v>
      </c>
      <c r="I10" s="220">
        <v>5728</v>
      </c>
      <c r="J10" s="220">
        <v>6173</v>
      </c>
      <c r="K10" s="220">
        <v>8556</v>
      </c>
      <c r="L10" s="220">
        <v>7423</v>
      </c>
      <c r="M10" s="220">
        <v>0</v>
      </c>
      <c r="N10" s="220">
        <v>0</v>
      </c>
      <c r="O10" s="220">
        <v>0</v>
      </c>
      <c r="P10" s="220">
        <f t="shared" si="0"/>
        <v>64212</v>
      </c>
      <c r="Q10" s="231" t="s">
        <v>77</v>
      </c>
      <c r="T10" s="14"/>
      <c r="Z10" s="14"/>
    </row>
    <row r="11" spans="1:26" s="221" customFormat="1" ht="21.75" customHeight="1">
      <c r="A11" s="27"/>
      <c r="B11" s="218" t="s">
        <v>22</v>
      </c>
      <c r="C11" s="219" t="s">
        <v>79</v>
      </c>
      <c r="D11" s="220">
        <v>703</v>
      </c>
      <c r="E11" s="220">
        <v>683</v>
      </c>
      <c r="F11" s="220">
        <v>1208</v>
      </c>
      <c r="G11" s="220">
        <v>1708</v>
      </c>
      <c r="H11" s="220">
        <v>3791</v>
      </c>
      <c r="I11" s="220">
        <v>1035</v>
      </c>
      <c r="J11" s="220">
        <v>1815</v>
      </c>
      <c r="K11" s="220">
        <v>1418</v>
      </c>
      <c r="L11" s="220">
        <v>1329</v>
      </c>
      <c r="M11" s="220">
        <v>1932</v>
      </c>
      <c r="N11" s="220">
        <v>1473</v>
      </c>
      <c r="O11" s="220">
        <v>530</v>
      </c>
      <c r="P11" s="220">
        <f t="shared" si="0"/>
        <v>17625</v>
      </c>
      <c r="Q11" s="231" t="s">
        <v>77</v>
      </c>
      <c r="T11" s="14"/>
      <c r="Z11" s="14"/>
    </row>
    <row r="12" spans="1:26" s="221" customFormat="1" ht="21.75" customHeight="1">
      <c r="A12" s="27"/>
      <c r="B12" s="218" t="s">
        <v>23</v>
      </c>
      <c r="C12" s="219" t="s">
        <v>80</v>
      </c>
      <c r="D12" s="220">
        <v>294</v>
      </c>
      <c r="E12" s="220">
        <v>319</v>
      </c>
      <c r="F12" s="220">
        <v>592</v>
      </c>
      <c r="G12" s="220">
        <v>1336</v>
      </c>
      <c r="H12" s="220">
        <v>906</v>
      </c>
      <c r="I12" s="220">
        <v>636</v>
      </c>
      <c r="J12" s="220">
        <v>417</v>
      </c>
      <c r="K12" s="220">
        <v>435</v>
      </c>
      <c r="L12" s="220">
        <v>327</v>
      </c>
      <c r="M12" s="220">
        <v>508</v>
      </c>
      <c r="N12" s="220">
        <v>675</v>
      </c>
      <c r="O12" s="220">
        <v>432</v>
      </c>
      <c r="P12" s="220">
        <f t="shared" si="0"/>
        <v>6877</v>
      </c>
      <c r="Q12" s="231" t="s">
        <v>77</v>
      </c>
      <c r="T12" s="14"/>
      <c r="Z12" s="14"/>
    </row>
    <row r="13" spans="1:26" s="221" customFormat="1" ht="21.75" customHeight="1">
      <c r="A13" s="27"/>
      <c r="B13" s="218" t="s">
        <v>24</v>
      </c>
      <c r="C13" s="219" t="s">
        <v>81</v>
      </c>
      <c r="D13" s="220">
        <v>1602</v>
      </c>
      <c r="E13" s="220">
        <v>2164</v>
      </c>
      <c r="F13" s="220">
        <v>5436</v>
      </c>
      <c r="G13" s="220">
        <v>2828</v>
      </c>
      <c r="H13" s="220">
        <v>6564</v>
      </c>
      <c r="I13" s="220">
        <v>2560</v>
      </c>
      <c r="J13" s="220">
        <v>6327</v>
      </c>
      <c r="K13" s="220">
        <v>3545</v>
      </c>
      <c r="L13" s="220">
        <v>4790</v>
      </c>
      <c r="M13" s="220">
        <v>3329</v>
      </c>
      <c r="N13" s="220">
        <v>3070</v>
      </c>
      <c r="O13" s="220">
        <v>4065</v>
      </c>
      <c r="P13" s="220">
        <f t="shared" si="0"/>
        <v>46280</v>
      </c>
      <c r="Q13" s="231" t="s">
        <v>77</v>
      </c>
      <c r="T13" s="14"/>
      <c r="Z13" s="14"/>
    </row>
    <row r="14" spans="1:26" s="221" customFormat="1" ht="21.75" customHeight="1">
      <c r="A14" s="27"/>
      <c r="B14" s="218" t="s">
        <v>25</v>
      </c>
      <c r="C14" s="219" t="s">
        <v>82</v>
      </c>
      <c r="D14" s="220">
        <v>19209</v>
      </c>
      <c r="E14" s="220">
        <v>20006</v>
      </c>
      <c r="F14" s="220">
        <v>26934</v>
      </c>
      <c r="G14" s="220">
        <v>24971</v>
      </c>
      <c r="H14" s="220">
        <v>26552</v>
      </c>
      <c r="I14" s="220">
        <v>21234</v>
      </c>
      <c r="J14" s="220">
        <v>24140</v>
      </c>
      <c r="K14" s="220">
        <v>34428</v>
      </c>
      <c r="L14" s="220">
        <v>25819</v>
      </c>
      <c r="M14" s="220">
        <v>29140</v>
      </c>
      <c r="N14" s="220">
        <v>30008</v>
      </c>
      <c r="O14" s="220">
        <v>21035</v>
      </c>
      <c r="P14" s="220">
        <f t="shared" si="0"/>
        <v>303476</v>
      </c>
      <c r="Q14" s="231" t="s">
        <v>83</v>
      </c>
      <c r="T14" s="14"/>
      <c r="Z14" s="14"/>
    </row>
    <row r="15" spans="1:26" s="221" customFormat="1" ht="21.75" customHeight="1">
      <c r="A15" s="27"/>
      <c r="B15" s="218" t="s">
        <v>26</v>
      </c>
      <c r="C15" s="219" t="s">
        <v>84</v>
      </c>
      <c r="D15" s="220">
        <v>8022</v>
      </c>
      <c r="E15" s="220">
        <v>8987</v>
      </c>
      <c r="F15" s="220">
        <v>14547</v>
      </c>
      <c r="G15" s="220">
        <v>12116</v>
      </c>
      <c r="H15" s="220">
        <v>15445</v>
      </c>
      <c r="I15" s="220">
        <v>12167</v>
      </c>
      <c r="J15" s="220">
        <v>14781</v>
      </c>
      <c r="K15" s="220">
        <v>20300</v>
      </c>
      <c r="L15" s="220">
        <v>19757</v>
      </c>
      <c r="M15" s="220">
        <v>18936</v>
      </c>
      <c r="N15" s="220">
        <v>14759</v>
      </c>
      <c r="O15" s="220">
        <v>11149</v>
      </c>
      <c r="P15" s="220">
        <f t="shared" si="0"/>
        <v>170966</v>
      </c>
      <c r="Q15" s="231" t="s">
        <v>85</v>
      </c>
      <c r="T15" s="14"/>
      <c r="Z15" s="14"/>
    </row>
    <row r="16" spans="1:26" s="221" customFormat="1" ht="21.75" customHeight="1">
      <c r="A16" s="27"/>
      <c r="B16" s="218" t="s">
        <v>27</v>
      </c>
      <c r="C16" s="219" t="s">
        <v>86</v>
      </c>
      <c r="D16" s="220">
        <v>14792</v>
      </c>
      <c r="E16" s="220">
        <v>14739</v>
      </c>
      <c r="F16" s="220">
        <v>26885</v>
      </c>
      <c r="G16" s="220">
        <v>29470</v>
      </c>
      <c r="H16" s="220">
        <v>36263</v>
      </c>
      <c r="I16" s="220">
        <v>24195</v>
      </c>
      <c r="J16" s="220">
        <v>26200</v>
      </c>
      <c r="K16" s="220">
        <v>37196</v>
      </c>
      <c r="L16" s="220">
        <v>24417</v>
      </c>
      <c r="M16" s="220">
        <v>38059</v>
      </c>
      <c r="N16" s="220">
        <v>33156</v>
      </c>
      <c r="O16" s="220">
        <v>14403</v>
      </c>
      <c r="P16" s="220">
        <f t="shared" si="0"/>
        <v>319775</v>
      </c>
      <c r="Q16" s="231" t="s">
        <v>87</v>
      </c>
      <c r="T16" s="14"/>
      <c r="Z16" s="14"/>
    </row>
    <row r="17" spans="1:26" s="221" customFormat="1" ht="21.75" customHeight="1">
      <c r="A17" s="27"/>
      <c r="B17" s="218" t="s">
        <v>28</v>
      </c>
      <c r="C17" s="219" t="s">
        <v>88</v>
      </c>
      <c r="D17" s="220">
        <v>9857</v>
      </c>
      <c r="E17" s="220">
        <v>11597</v>
      </c>
      <c r="F17" s="220">
        <v>15286</v>
      </c>
      <c r="G17" s="220">
        <v>17092</v>
      </c>
      <c r="H17" s="220">
        <v>19909</v>
      </c>
      <c r="I17" s="220">
        <v>18405</v>
      </c>
      <c r="J17" s="220">
        <v>14590</v>
      </c>
      <c r="K17" s="220">
        <v>13094</v>
      </c>
      <c r="L17" s="220">
        <v>15684</v>
      </c>
      <c r="M17" s="220">
        <v>21796</v>
      </c>
      <c r="N17" s="220">
        <v>22696</v>
      </c>
      <c r="O17" s="220">
        <v>9872</v>
      </c>
      <c r="P17" s="220">
        <f t="shared" si="0"/>
        <v>189878</v>
      </c>
      <c r="Q17" s="231" t="s">
        <v>89</v>
      </c>
      <c r="T17" s="14"/>
      <c r="Z17" s="14"/>
    </row>
    <row r="18" spans="1:26" s="221" customFormat="1" ht="21.75" customHeight="1">
      <c r="A18" s="27"/>
      <c r="B18" s="218" t="s">
        <v>29</v>
      </c>
      <c r="C18" s="219" t="s">
        <v>90</v>
      </c>
      <c r="D18" s="220">
        <v>219</v>
      </c>
      <c r="E18" s="220">
        <v>194</v>
      </c>
      <c r="F18" s="220">
        <v>246</v>
      </c>
      <c r="G18" s="220">
        <v>669</v>
      </c>
      <c r="H18" s="220">
        <v>1042</v>
      </c>
      <c r="I18" s="220">
        <v>552</v>
      </c>
      <c r="J18" s="220">
        <v>1051</v>
      </c>
      <c r="K18" s="220">
        <v>2076</v>
      </c>
      <c r="L18" s="220">
        <v>1416</v>
      </c>
      <c r="M18" s="220">
        <v>650</v>
      </c>
      <c r="N18" s="220">
        <v>210</v>
      </c>
      <c r="O18" s="220">
        <v>209</v>
      </c>
      <c r="P18" s="220">
        <f t="shared" si="0"/>
        <v>8534</v>
      </c>
      <c r="Q18" s="231" t="s">
        <v>91</v>
      </c>
      <c r="T18" s="14"/>
      <c r="Z18" s="14"/>
    </row>
    <row r="19" spans="1:26" s="221" customFormat="1" ht="21.75" customHeight="1">
      <c r="A19" s="27"/>
      <c r="B19" s="218" t="s">
        <v>92</v>
      </c>
      <c r="C19" s="219" t="s">
        <v>93</v>
      </c>
      <c r="D19" s="220">
        <v>18076</v>
      </c>
      <c r="E19" s="220">
        <v>11769</v>
      </c>
      <c r="F19" s="220">
        <v>9272</v>
      </c>
      <c r="G19" s="220">
        <v>18875</v>
      </c>
      <c r="H19" s="220">
        <v>37513</v>
      </c>
      <c r="I19" s="220">
        <v>33648</v>
      </c>
      <c r="J19" s="220">
        <v>17289</v>
      </c>
      <c r="K19" s="220">
        <v>17365</v>
      </c>
      <c r="L19" s="220">
        <v>15597</v>
      </c>
      <c r="M19" s="220">
        <v>18857</v>
      </c>
      <c r="N19" s="220">
        <v>13878</v>
      </c>
      <c r="O19" s="220">
        <v>13849</v>
      </c>
      <c r="P19" s="220">
        <f t="shared" si="0"/>
        <v>225988</v>
      </c>
      <c r="Q19" s="231" t="s">
        <v>94</v>
      </c>
      <c r="T19" s="14"/>
      <c r="Z19" s="14"/>
    </row>
    <row r="20" spans="1:26" s="221" customFormat="1" ht="21.75" customHeight="1">
      <c r="A20" s="27"/>
      <c r="B20" s="218" t="s">
        <v>95</v>
      </c>
      <c r="C20" s="219" t="s">
        <v>96</v>
      </c>
      <c r="D20" s="220">
        <v>20210</v>
      </c>
      <c r="E20" s="220">
        <v>23988</v>
      </c>
      <c r="F20" s="220">
        <v>34581</v>
      </c>
      <c r="G20" s="220">
        <v>30835</v>
      </c>
      <c r="H20" s="220">
        <v>39134</v>
      </c>
      <c r="I20" s="220">
        <v>28525</v>
      </c>
      <c r="J20" s="220">
        <v>38538</v>
      </c>
      <c r="K20" s="220">
        <v>36430</v>
      </c>
      <c r="L20" s="220">
        <v>30396</v>
      </c>
      <c r="M20" s="220">
        <v>42679</v>
      </c>
      <c r="N20" s="220">
        <v>29187</v>
      </c>
      <c r="O20" s="220">
        <v>23672</v>
      </c>
      <c r="P20" s="220">
        <f t="shared" si="0"/>
        <v>378175</v>
      </c>
      <c r="Q20" s="177" t="s">
        <v>97</v>
      </c>
      <c r="T20" s="14"/>
      <c r="Z20" s="14"/>
    </row>
    <row r="21" spans="1:26" s="221" customFormat="1" ht="21.75" customHeight="1">
      <c r="A21" s="27"/>
      <c r="B21" s="218" t="s">
        <v>98</v>
      </c>
      <c r="C21" s="219" t="s">
        <v>99</v>
      </c>
      <c r="D21" s="220">
        <v>5807</v>
      </c>
      <c r="E21" s="220">
        <v>12677</v>
      </c>
      <c r="F21" s="220">
        <v>17633</v>
      </c>
      <c r="G21" s="220">
        <v>14023</v>
      </c>
      <c r="H21" s="220">
        <v>36698</v>
      </c>
      <c r="I21" s="220">
        <v>27546</v>
      </c>
      <c r="J21" s="220">
        <v>17651</v>
      </c>
      <c r="K21" s="220">
        <v>20290</v>
      </c>
      <c r="L21" s="220">
        <v>14994</v>
      </c>
      <c r="M21" s="220">
        <v>19364</v>
      </c>
      <c r="N21" s="220">
        <v>14426</v>
      </c>
      <c r="O21" s="220">
        <v>8181</v>
      </c>
      <c r="P21" s="220">
        <f t="shared" si="0"/>
        <v>209290</v>
      </c>
      <c r="Q21" s="231" t="s">
        <v>100</v>
      </c>
      <c r="T21" s="14"/>
      <c r="Z21" s="14"/>
    </row>
    <row r="22" spans="1:26" s="221" customFormat="1" ht="21.75" customHeight="1">
      <c r="A22" s="27"/>
      <c r="B22" s="218" t="s">
        <v>101</v>
      </c>
      <c r="C22" s="219" t="s">
        <v>102</v>
      </c>
      <c r="D22" s="220">
        <v>9049</v>
      </c>
      <c r="E22" s="220">
        <v>6801</v>
      </c>
      <c r="F22" s="220">
        <v>13454</v>
      </c>
      <c r="G22" s="220">
        <v>15051</v>
      </c>
      <c r="H22" s="220">
        <v>28258</v>
      </c>
      <c r="I22" s="220">
        <v>11495</v>
      </c>
      <c r="J22" s="220">
        <v>11935</v>
      </c>
      <c r="K22" s="220">
        <v>23049</v>
      </c>
      <c r="L22" s="220">
        <v>12104</v>
      </c>
      <c r="M22" s="220">
        <v>14783</v>
      </c>
      <c r="N22" s="220">
        <v>12830</v>
      </c>
      <c r="O22" s="220">
        <v>14732</v>
      </c>
      <c r="P22" s="220">
        <f t="shared" si="0"/>
        <v>173541</v>
      </c>
      <c r="Q22" s="231" t="s">
        <v>103</v>
      </c>
      <c r="T22" s="14"/>
      <c r="Z22" s="14"/>
    </row>
    <row r="23" spans="1:26" s="221" customFormat="1" ht="21.75" customHeight="1">
      <c r="A23" s="27"/>
      <c r="B23" s="218" t="s">
        <v>104</v>
      </c>
      <c r="C23" s="219" t="s">
        <v>105</v>
      </c>
      <c r="D23" s="220">
        <v>491</v>
      </c>
      <c r="E23" s="220">
        <v>512</v>
      </c>
      <c r="F23" s="220">
        <v>898</v>
      </c>
      <c r="G23" s="220">
        <v>1100</v>
      </c>
      <c r="H23" s="220">
        <v>1426</v>
      </c>
      <c r="I23" s="220">
        <v>792</v>
      </c>
      <c r="J23" s="220">
        <v>707</v>
      </c>
      <c r="K23" s="220">
        <v>959</v>
      </c>
      <c r="L23" s="220">
        <v>1075</v>
      </c>
      <c r="M23" s="220">
        <v>1381</v>
      </c>
      <c r="N23" s="220">
        <v>894</v>
      </c>
      <c r="O23" s="220">
        <v>630</v>
      </c>
      <c r="P23" s="220">
        <f t="shared" si="0"/>
        <v>10865</v>
      </c>
      <c r="Q23" s="177" t="s">
        <v>412</v>
      </c>
      <c r="R23" s="178"/>
      <c r="S23" s="179"/>
      <c r="T23" s="14"/>
      <c r="Z23" s="14"/>
    </row>
    <row r="24" spans="1:26" s="221" customFormat="1" ht="21.75" customHeight="1">
      <c r="A24" s="27"/>
      <c r="B24" s="218" t="s">
        <v>107</v>
      </c>
      <c r="C24" s="219" t="s">
        <v>108</v>
      </c>
      <c r="D24" s="220">
        <v>2</v>
      </c>
      <c r="E24" s="220">
        <v>6</v>
      </c>
      <c r="F24" s="220">
        <v>125</v>
      </c>
      <c r="G24" s="220">
        <v>70</v>
      </c>
      <c r="H24" s="220">
        <v>114</v>
      </c>
      <c r="I24" s="220">
        <v>100</v>
      </c>
      <c r="J24" s="220">
        <v>118</v>
      </c>
      <c r="K24" s="220">
        <v>103</v>
      </c>
      <c r="L24" s="220">
        <v>125</v>
      </c>
      <c r="M24" s="220">
        <v>129</v>
      </c>
      <c r="N24" s="220">
        <v>132</v>
      </c>
      <c r="O24" s="220">
        <v>40</v>
      </c>
      <c r="P24" s="220">
        <f t="shared" si="0"/>
        <v>1064</v>
      </c>
      <c r="Q24" s="25" t="s">
        <v>106</v>
      </c>
      <c r="R24" s="178"/>
      <c r="S24" s="179"/>
      <c r="T24" s="14"/>
      <c r="Z24" s="14"/>
    </row>
    <row r="25" spans="1:26" s="221" customFormat="1" ht="21.75" customHeight="1">
      <c r="A25" s="27"/>
      <c r="B25" s="218" t="s">
        <v>109</v>
      </c>
      <c r="C25" s="219" t="s">
        <v>110</v>
      </c>
      <c r="D25" s="220">
        <v>343</v>
      </c>
      <c r="E25" s="220">
        <v>368</v>
      </c>
      <c r="F25" s="220">
        <v>853</v>
      </c>
      <c r="G25" s="220">
        <v>905</v>
      </c>
      <c r="H25" s="220">
        <v>1420</v>
      </c>
      <c r="I25" s="220">
        <v>6554</v>
      </c>
      <c r="J25" s="220">
        <v>1588</v>
      </c>
      <c r="K25" s="220">
        <v>988</v>
      </c>
      <c r="L25" s="220">
        <v>1070</v>
      </c>
      <c r="M25" s="220">
        <v>1188</v>
      </c>
      <c r="N25" s="220">
        <v>1160</v>
      </c>
      <c r="O25" s="220">
        <v>476</v>
      </c>
      <c r="P25" s="220">
        <f t="shared" si="0"/>
        <v>16913</v>
      </c>
      <c r="Q25" s="231" t="s">
        <v>111</v>
      </c>
      <c r="R25" s="178"/>
      <c r="S25" s="179"/>
      <c r="T25" s="14"/>
      <c r="Z25" s="14"/>
    </row>
    <row r="26" spans="1:26" s="221" customFormat="1" ht="21.75" customHeight="1">
      <c r="A26" s="27"/>
      <c r="B26" s="218" t="s">
        <v>112</v>
      </c>
      <c r="C26" s="219" t="s">
        <v>113</v>
      </c>
      <c r="D26" s="220">
        <v>231</v>
      </c>
      <c r="E26" s="220">
        <v>147</v>
      </c>
      <c r="F26" s="220">
        <v>343</v>
      </c>
      <c r="G26" s="220">
        <v>435</v>
      </c>
      <c r="H26" s="220">
        <v>982</v>
      </c>
      <c r="I26" s="220">
        <v>440</v>
      </c>
      <c r="J26" s="220">
        <v>288</v>
      </c>
      <c r="K26" s="220">
        <v>377</v>
      </c>
      <c r="L26" s="220">
        <v>324</v>
      </c>
      <c r="M26" s="220">
        <v>460</v>
      </c>
      <c r="N26" s="220">
        <v>448</v>
      </c>
      <c r="O26" s="220">
        <v>179</v>
      </c>
      <c r="P26" s="220">
        <f t="shared" si="0"/>
        <v>4654</v>
      </c>
      <c r="Q26" s="25" t="s">
        <v>114</v>
      </c>
      <c r="R26" s="178"/>
      <c r="S26" s="179"/>
      <c r="T26" s="14"/>
      <c r="Z26" s="14"/>
    </row>
    <row r="27" spans="1:26" s="221" customFormat="1" ht="21.75" customHeight="1">
      <c r="A27" s="27"/>
      <c r="B27" s="218" t="s">
        <v>115</v>
      </c>
      <c r="C27" s="219" t="s">
        <v>116</v>
      </c>
      <c r="D27" s="220">
        <v>12154</v>
      </c>
      <c r="E27" s="220">
        <v>10832</v>
      </c>
      <c r="F27" s="220">
        <v>16482</v>
      </c>
      <c r="G27" s="220">
        <v>16051</v>
      </c>
      <c r="H27" s="220">
        <v>18813</v>
      </c>
      <c r="I27" s="220">
        <v>13945</v>
      </c>
      <c r="J27" s="220">
        <v>14389</v>
      </c>
      <c r="K27" s="220">
        <v>19758</v>
      </c>
      <c r="L27" s="220">
        <v>14903</v>
      </c>
      <c r="M27" s="220">
        <v>18086</v>
      </c>
      <c r="N27" s="220">
        <v>18171</v>
      </c>
      <c r="O27" s="220">
        <v>17148</v>
      </c>
      <c r="P27" s="220">
        <f t="shared" si="0"/>
        <v>190732</v>
      </c>
      <c r="Q27" s="177" t="s">
        <v>97</v>
      </c>
      <c r="R27" s="178"/>
      <c r="S27" s="179"/>
      <c r="T27" s="14"/>
      <c r="Z27" s="14"/>
    </row>
    <row r="28" spans="1:26" s="221" customFormat="1" ht="21.75" customHeight="1">
      <c r="A28" s="27"/>
      <c r="B28" s="218" t="s">
        <v>117</v>
      </c>
      <c r="C28" s="219" t="s">
        <v>118</v>
      </c>
      <c r="D28" s="220">
        <v>7989</v>
      </c>
      <c r="E28" s="220">
        <v>7579</v>
      </c>
      <c r="F28" s="220">
        <v>8022</v>
      </c>
      <c r="G28" s="220">
        <v>6924</v>
      </c>
      <c r="H28" s="220">
        <v>8010</v>
      </c>
      <c r="I28" s="220">
        <v>7579</v>
      </c>
      <c r="J28" s="220">
        <v>7916</v>
      </c>
      <c r="K28" s="220">
        <v>8237</v>
      </c>
      <c r="L28" s="220">
        <v>7722</v>
      </c>
      <c r="M28" s="220">
        <v>7120</v>
      </c>
      <c r="N28" s="220">
        <v>7207</v>
      </c>
      <c r="O28" s="220">
        <v>9034</v>
      </c>
      <c r="P28" s="220">
        <f t="shared" si="0"/>
        <v>93339</v>
      </c>
      <c r="Q28" s="25" t="s">
        <v>119</v>
      </c>
      <c r="R28" s="178"/>
      <c r="S28" s="179"/>
      <c r="T28" s="14"/>
      <c r="Z28" s="14"/>
    </row>
    <row r="29" spans="1:26" s="221" customFormat="1" ht="21.75" customHeight="1">
      <c r="A29" s="27"/>
      <c r="B29" s="218" t="s">
        <v>120</v>
      </c>
      <c r="C29" s="219" t="s">
        <v>121</v>
      </c>
      <c r="D29" s="220">
        <v>0</v>
      </c>
      <c r="E29" s="220">
        <v>0</v>
      </c>
      <c r="F29" s="220">
        <v>0</v>
      </c>
      <c r="G29" s="220">
        <v>27</v>
      </c>
      <c r="H29" s="220">
        <v>165</v>
      </c>
      <c r="I29" s="220">
        <v>46</v>
      </c>
      <c r="J29" s="220">
        <v>32</v>
      </c>
      <c r="K29" s="220">
        <v>177</v>
      </c>
      <c r="L29" s="220">
        <v>19</v>
      </c>
      <c r="M29" s="220">
        <v>520</v>
      </c>
      <c r="N29" s="220">
        <v>67</v>
      </c>
      <c r="O29" s="220">
        <v>0</v>
      </c>
      <c r="P29" s="220">
        <f t="shared" si="0"/>
        <v>1053</v>
      </c>
      <c r="Q29" s="231" t="s">
        <v>122</v>
      </c>
      <c r="R29" s="178"/>
      <c r="S29" s="179"/>
      <c r="T29" s="14"/>
      <c r="Z29" s="14"/>
    </row>
    <row r="30" spans="1:26" s="221" customFormat="1" ht="21.75" customHeight="1">
      <c r="A30" s="27"/>
      <c r="B30" s="218" t="s">
        <v>123</v>
      </c>
      <c r="C30" s="219" t="s">
        <v>124</v>
      </c>
      <c r="D30" s="220">
        <v>92</v>
      </c>
      <c r="E30" s="220">
        <v>84</v>
      </c>
      <c r="F30" s="220">
        <v>184</v>
      </c>
      <c r="G30" s="220">
        <v>244</v>
      </c>
      <c r="H30" s="220">
        <v>335</v>
      </c>
      <c r="I30" s="220">
        <v>253</v>
      </c>
      <c r="J30" s="220">
        <v>215</v>
      </c>
      <c r="K30" s="220">
        <v>223</v>
      </c>
      <c r="L30" s="220">
        <v>215</v>
      </c>
      <c r="M30" s="220">
        <v>196</v>
      </c>
      <c r="N30" s="220">
        <v>324</v>
      </c>
      <c r="O30" s="220">
        <v>203</v>
      </c>
      <c r="P30" s="220">
        <f t="shared" si="0"/>
        <v>2568</v>
      </c>
      <c r="Q30" s="25" t="s">
        <v>125</v>
      </c>
      <c r="R30" s="178"/>
      <c r="S30" s="179"/>
      <c r="T30" s="14"/>
      <c r="Z30" s="14"/>
    </row>
    <row r="31" spans="1:26" s="221" customFormat="1" ht="21.75" customHeight="1">
      <c r="A31" s="27"/>
      <c r="B31" s="218" t="s">
        <v>126</v>
      </c>
      <c r="C31" s="219" t="s">
        <v>127</v>
      </c>
      <c r="D31" s="220">
        <v>114122</v>
      </c>
      <c r="E31" s="220">
        <v>19460</v>
      </c>
      <c r="F31" s="220">
        <v>27592</v>
      </c>
      <c r="G31" s="220">
        <v>20922</v>
      </c>
      <c r="H31" s="220">
        <v>28532</v>
      </c>
      <c r="I31" s="220">
        <v>19142</v>
      </c>
      <c r="J31" s="220">
        <v>21177</v>
      </c>
      <c r="K31" s="220">
        <v>28129</v>
      </c>
      <c r="L31" s="220">
        <v>25780</v>
      </c>
      <c r="M31" s="220">
        <v>31139</v>
      </c>
      <c r="N31" s="220">
        <v>35126</v>
      </c>
      <c r="O31" s="220">
        <v>16221</v>
      </c>
      <c r="P31" s="220">
        <f t="shared" si="0"/>
        <v>387342</v>
      </c>
      <c r="Q31" s="231" t="s">
        <v>111</v>
      </c>
      <c r="R31" s="178"/>
      <c r="S31" s="179"/>
      <c r="T31" s="14"/>
      <c r="Z31" s="14"/>
    </row>
    <row r="32" spans="1:26" s="221" customFormat="1" ht="21.75" customHeight="1">
      <c r="A32" s="27"/>
      <c r="B32" s="218" t="s">
        <v>128</v>
      </c>
      <c r="C32" s="219" t="s">
        <v>129</v>
      </c>
      <c r="D32" s="220">
        <v>844</v>
      </c>
      <c r="E32" s="220">
        <v>1265</v>
      </c>
      <c r="F32" s="220">
        <v>3375</v>
      </c>
      <c r="G32" s="220">
        <v>9282</v>
      </c>
      <c r="H32" s="220">
        <v>11390</v>
      </c>
      <c r="I32" s="220">
        <v>8438</v>
      </c>
      <c r="J32" s="220">
        <v>6328</v>
      </c>
      <c r="K32" s="220">
        <v>6328</v>
      </c>
      <c r="L32" s="220">
        <v>7172</v>
      </c>
      <c r="M32" s="220">
        <v>7172</v>
      </c>
      <c r="N32" s="220">
        <v>5062</v>
      </c>
      <c r="O32" s="220">
        <v>844</v>
      </c>
      <c r="P32" s="220">
        <f t="shared" si="0"/>
        <v>67500</v>
      </c>
      <c r="Q32" s="25" t="s">
        <v>130</v>
      </c>
      <c r="R32" s="178"/>
      <c r="S32" s="179"/>
      <c r="T32" s="14"/>
      <c r="Z32" s="14"/>
    </row>
    <row r="33" spans="1:26" s="221" customFormat="1" ht="21.75" customHeight="1">
      <c r="A33" s="27"/>
      <c r="B33" s="218" t="s">
        <v>131</v>
      </c>
      <c r="C33" s="219" t="s">
        <v>132</v>
      </c>
      <c r="D33" s="220">
        <v>200</v>
      </c>
      <c r="E33" s="220">
        <v>300</v>
      </c>
      <c r="F33" s="220">
        <v>800</v>
      </c>
      <c r="G33" s="220">
        <v>2200</v>
      </c>
      <c r="H33" s="220">
        <v>2700</v>
      </c>
      <c r="I33" s="220">
        <v>2000</v>
      </c>
      <c r="J33" s="220">
        <v>1500</v>
      </c>
      <c r="K33" s="220">
        <v>1500</v>
      </c>
      <c r="L33" s="220">
        <v>1700</v>
      </c>
      <c r="M33" s="220">
        <v>1700</v>
      </c>
      <c r="N33" s="220">
        <v>1200</v>
      </c>
      <c r="O33" s="220">
        <v>200</v>
      </c>
      <c r="P33" s="220">
        <f t="shared" si="0"/>
        <v>16000</v>
      </c>
      <c r="Q33" s="25" t="s">
        <v>130</v>
      </c>
      <c r="R33" s="178"/>
      <c r="S33" s="179"/>
      <c r="T33" s="14"/>
      <c r="Z33" s="14"/>
    </row>
    <row r="34" spans="1:26" s="221" customFormat="1" ht="21.75" customHeight="1">
      <c r="A34" s="27"/>
      <c r="B34" s="218" t="s">
        <v>133</v>
      </c>
      <c r="C34" s="219" t="s">
        <v>134</v>
      </c>
      <c r="D34" s="220">
        <v>150</v>
      </c>
      <c r="E34" s="220">
        <v>225</v>
      </c>
      <c r="F34" s="220">
        <v>600</v>
      </c>
      <c r="G34" s="220">
        <v>1650</v>
      </c>
      <c r="H34" s="220">
        <v>2025</v>
      </c>
      <c r="I34" s="220">
        <v>1500</v>
      </c>
      <c r="J34" s="220">
        <v>1125</v>
      </c>
      <c r="K34" s="220">
        <v>1125</v>
      </c>
      <c r="L34" s="220">
        <v>1275</v>
      </c>
      <c r="M34" s="220">
        <v>1275</v>
      </c>
      <c r="N34" s="220">
        <v>900</v>
      </c>
      <c r="O34" s="220">
        <v>150</v>
      </c>
      <c r="P34" s="220">
        <f t="shared" si="0"/>
        <v>12000</v>
      </c>
      <c r="Q34" s="25" t="s">
        <v>130</v>
      </c>
      <c r="R34" s="178"/>
      <c r="S34" s="179"/>
      <c r="T34" s="14"/>
      <c r="Z34" s="14"/>
    </row>
    <row r="35" spans="1:26" s="221" customFormat="1" ht="21.75" customHeight="1">
      <c r="A35" s="27"/>
      <c r="B35" s="218" t="s">
        <v>135</v>
      </c>
      <c r="C35" s="219" t="s">
        <v>136</v>
      </c>
      <c r="D35" s="220">
        <v>213821</v>
      </c>
      <c r="E35" s="220">
        <v>32641</v>
      </c>
      <c r="F35" s="220">
        <v>46986</v>
      </c>
      <c r="G35" s="220">
        <v>37500</v>
      </c>
      <c r="H35" s="220">
        <v>52680</v>
      </c>
      <c r="I35" s="220">
        <v>33852</v>
      </c>
      <c r="J35" s="220">
        <v>141160</v>
      </c>
      <c r="K35" s="220">
        <v>75971</v>
      </c>
      <c r="L35" s="220">
        <v>33911</v>
      </c>
      <c r="M35" s="220">
        <v>46046</v>
      </c>
      <c r="N35" s="220">
        <v>54683</v>
      </c>
      <c r="O35" s="220">
        <v>31493</v>
      </c>
      <c r="P35" s="220">
        <f>SUM(D35:O35)</f>
        <v>800744</v>
      </c>
      <c r="Q35" s="25" t="s">
        <v>106</v>
      </c>
      <c r="R35" s="178"/>
      <c r="S35" s="179"/>
      <c r="T35" s="14"/>
      <c r="Z35" s="14"/>
    </row>
    <row r="36" spans="1:26" s="221" customFormat="1" ht="21.75" customHeight="1">
      <c r="A36" s="27"/>
      <c r="B36" s="218" t="s">
        <v>137</v>
      </c>
      <c r="C36" s="219" t="s">
        <v>138</v>
      </c>
      <c r="D36" s="220">
        <v>60000</v>
      </c>
      <c r="E36" s="220">
        <v>1500</v>
      </c>
      <c r="F36" s="220">
        <v>2400</v>
      </c>
      <c r="G36" s="220">
        <v>2800</v>
      </c>
      <c r="H36" s="220">
        <v>4000</v>
      </c>
      <c r="I36" s="220">
        <v>1400</v>
      </c>
      <c r="J36" s="220">
        <v>1800</v>
      </c>
      <c r="K36" s="220">
        <v>2200</v>
      </c>
      <c r="L36" s="220">
        <v>10000</v>
      </c>
      <c r="M36" s="220">
        <v>1900</v>
      </c>
      <c r="N36" s="220">
        <v>43000</v>
      </c>
      <c r="O36" s="220">
        <v>1500</v>
      </c>
      <c r="P36" s="220">
        <f t="shared" ref="P36:P95" si="1">SUM(D36:O36)</f>
        <v>132500</v>
      </c>
      <c r="Q36" s="231" t="s">
        <v>111</v>
      </c>
      <c r="R36" s="178"/>
      <c r="S36" s="179"/>
      <c r="T36" s="14"/>
      <c r="Z36" s="14"/>
    </row>
    <row r="37" spans="1:26" s="221" customFormat="1" ht="21.75" customHeight="1">
      <c r="A37" s="27"/>
      <c r="B37" s="218" t="s">
        <v>139</v>
      </c>
      <c r="C37" s="219" t="s">
        <v>140</v>
      </c>
      <c r="D37" s="220">
        <v>2634</v>
      </c>
      <c r="E37" s="220">
        <v>3961</v>
      </c>
      <c r="F37" s="220">
        <v>4920</v>
      </c>
      <c r="G37" s="220">
        <v>6197</v>
      </c>
      <c r="H37" s="220">
        <v>6439</v>
      </c>
      <c r="I37" s="220">
        <v>4957</v>
      </c>
      <c r="J37" s="220">
        <v>6377</v>
      </c>
      <c r="K37" s="220">
        <v>7226</v>
      </c>
      <c r="L37" s="220">
        <v>5708</v>
      </c>
      <c r="M37" s="220">
        <v>5721</v>
      </c>
      <c r="N37" s="220">
        <v>4974</v>
      </c>
      <c r="O37" s="220">
        <v>4492</v>
      </c>
      <c r="P37" s="220">
        <f t="shared" si="1"/>
        <v>63606</v>
      </c>
      <c r="Q37" s="231" t="s">
        <v>77</v>
      </c>
      <c r="R37" s="178"/>
      <c r="S37" s="179"/>
      <c r="T37" s="14"/>
      <c r="Z37" s="14"/>
    </row>
    <row r="38" spans="1:26" s="221" customFormat="1" ht="21.75" customHeight="1">
      <c r="A38" s="27"/>
      <c r="B38" s="218" t="s">
        <v>141</v>
      </c>
      <c r="C38" s="219" t="s">
        <v>142</v>
      </c>
      <c r="D38" s="220">
        <v>700</v>
      </c>
      <c r="E38" s="220">
        <v>600</v>
      </c>
      <c r="F38" s="220">
        <v>1000</v>
      </c>
      <c r="G38" s="220">
        <v>1400</v>
      </c>
      <c r="H38" s="220">
        <v>2000</v>
      </c>
      <c r="I38" s="220">
        <v>1800</v>
      </c>
      <c r="J38" s="220">
        <v>2500</v>
      </c>
      <c r="K38" s="220">
        <v>1800</v>
      </c>
      <c r="L38" s="220">
        <v>2500</v>
      </c>
      <c r="M38" s="220">
        <v>3600</v>
      </c>
      <c r="N38" s="220">
        <v>2100</v>
      </c>
      <c r="O38" s="220">
        <v>1500</v>
      </c>
      <c r="P38" s="220">
        <f t="shared" si="1"/>
        <v>21500</v>
      </c>
      <c r="Q38" s="231" t="s">
        <v>143</v>
      </c>
      <c r="R38" s="178"/>
      <c r="S38" s="179"/>
      <c r="T38" s="14"/>
      <c r="Z38" s="14"/>
    </row>
    <row r="39" spans="1:26" s="221" customFormat="1" ht="21.75" customHeight="1">
      <c r="A39" s="27"/>
      <c r="B39" s="218" t="s">
        <v>144</v>
      </c>
      <c r="C39" s="219" t="s">
        <v>145</v>
      </c>
      <c r="D39" s="220">
        <v>0</v>
      </c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11607</v>
      </c>
      <c r="K39" s="220">
        <v>4740</v>
      </c>
      <c r="L39" s="220">
        <v>0</v>
      </c>
      <c r="M39" s="220">
        <v>0</v>
      </c>
      <c r="N39" s="220">
        <v>0</v>
      </c>
      <c r="O39" s="220">
        <v>0</v>
      </c>
      <c r="P39" s="220">
        <f t="shared" si="1"/>
        <v>16347</v>
      </c>
      <c r="Q39" s="25" t="s">
        <v>146</v>
      </c>
      <c r="R39" s="178"/>
      <c r="S39" s="179"/>
      <c r="T39" s="14"/>
      <c r="Z39" s="14"/>
    </row>
    <row r="40" spans="1:26" s="221" customFormat="1" ht="21.75" customHeight="1">
      <c r="A40" s="27"/>
      <c r="B40" s="218" t="s">
        <v>147</v>
      </c>
      <c r="C40" s="219" t="s">
        <v>148</v>
      </c>
      <c r="D40" s="220">
        <v>21705</v>
      </c>
      <c r="E40" s="220">
        <v>18223</v>
      </c>
      <c r="F40" s="220">
        <v>16559</v>
      </c>
      <c r="G40" s="220">
        <v>16053</v>
      </c>
      <c r="H40" s="220">
        <v>16523</v>
      </c>
      <c r="I40" s="220">
        <v>12934</v>
      </c>
      <c r="J40" s="220">
        <v>15685</v>
      </c>
      <c r="K40" s="220">
        <v>17605</v>
      </c>
      <c r="L40" s="220">
        <v>13983</v>
      </c>
      <c r="M40" s="220">
        <v>15582</v>
      </c>
      <c r="N40" s="220">
        <v>15990</v>
      </c>
      <c r="O40" s="220">
        <v>18502</v>
      </c>
      <c r="P40" s="220">
        <f t="shared" si="1"/>
        <v>199344</v>
      </c>
      <c r="Q40" s="25" t="s">
        <v>149</v>
      </c>
      <c r="R40" s="178"/>
      <c r="S40" s="179"/>
      <c r="T40" s="14"/>
      <c r="Z40" s="14"/>
    </row>
    <row r="41" spans="1:26" s="221" customFormat="1" ht="21.75" customHeight="1">
      <c r="A41" s="27"/>
      <c r="B41" s="218" t="s">
        <v>150</v>
      </c>
      <c r="C41" s="219" t="s">
        <v>151</v>
      </c>
      <c r="D41" s="220">
        <v>20</v>
      </c>
      <c r="E41" s="220">
        <v>20</v>
      </c>
      <c r="F41" s="220">
        <v>600</v>
      </c>
      <c r="G41" s="220">
        <v>1100</v>
      </c>
      <c r="H41" s="220">
        <v>1400</v>
      </c>
      <c r="I41" s="220">
        <v>2400</v>
      </c>
      <c r="J41" s="220">
        <v>2500</v>
      </c>
      <c r="K41" s="220">
        <v>2600</v>
      </c>
      <c r="L41" s="220">
        <v>3000</v>
      </c>
      <c r="M41" s="220">
        <v>3200</v>
      </c>
      <c r="N41" s="220">
        <v>800</v>
      </c>
      <c r="O41" s="220">
        <v>120</v>
      </c>
      <c r="P41" s="220">
        <f t="shared" si="1"/>
        <v>17760</v>
      </c>
      <c r="Q41" s="231" t="s">
        <v>152</v>
      </c>
      <c r="R41" s="178"/>
      <c r="S41" s="179"/>
      <c r="T41" s="14"/>
      <c r="Z41" s="14"/>
    </row>
    <row r="42" spans="1:26" s="221" customFormat="1" ht="21.75" customHeight="1">
      <c r="A42" s="27"/>
      <c r="B42" s="218" t="s">
        <v>153</v>
      </c>
      <c r="C42" s="219" t="s">
        <v>154</v>
      </c>
      <c r="D42" s="220">
        <v>0</v>
      </c>
      <c r="E42" s="220">
        <v>0</v>
      </c>
      <c r="F42" s="220">
        <v>202</v>
      </c>
      <c r="G42" s="220">
        <v>478</v>
      </c>
      <c r="H42" s="220">
        <v>685</v>
      </c>
      <c r="I42" s="220">
        <v>532</v>
      </c>
      <c r="J42" s="220">
        <v>1271</v>
      </c>
      <c r="K42" s="220">
        <v>2125</v>
      </c>
      <c r="L42" s="220">
        <v>584</v>
      </c>
      <c r="M42" s="220">
        <v>469</v>
      </c>
      <c r="N42" s="220">
        <v>97</v>
      </c>
      <c r="O42" s="220">
        <v>0</v>
      </c>
      <c r="P42" s="220">
        <f t="shared" si="1"/>
        <v>6443</v>
      </c>
      <c r="Q42" s="25" t="s">
        <v>155</v>
      </c>
      <c r="R42" s="178"/>
      <c r="S42" s="179"/>
      <c r="T42" s="14"/>
      <c r="Z42" s="14"/>
    </row>
    <row r="43" spans="1:26" s="221" customFormat="1" ht="21.75" customHeight="1">
      <c r="A43" s="27"/>
      <c r="B43" s="218" t="s">
        <v>156</v>
      </c>
      <c r="C43" s="219" t="s">
        <v>157</v>
      </c>
      <c r="D43" s="220">
        <v>0</v>
      </c>
      <c r="E43" s="220">
        <v>0</v>
      </c>
      <c r="F43" s="220">
        <v>0</v>
      </c>
      <c r="G43" s="220">
        <v>0</v>
      </c>
      <c r="H43" s="220">
        <v>0</v>
      </c>
      <c r="I43" s="220">
        <v>0</v>
      </c>
      <c r="J43" s="220">
        <v>6700</v>
      </c>
      <c r="K43" s="220">
        <v>8400</v>
      </c>
      <c r="L43" s="220">
        <v>0</v>
      </c>
      <c r="M43" s="220">
        <v>0</v>
      </c>
      <c r="N43" s="220">
        <v>0</v>
      </c>
      <c r="O43" s="220">
        <v>0</v>
      </c>
      <c r="P43" s="220">
        <f t="shared" si="1"/>
        <v>15100</v>
      </c>
      <c r="Q43" s="231" t="s">
        <v>158</v>
      </c>
      <c r="R43" s="178"/>
      <c r="S43" s="179"/>
      <c r="T43" s="14"/>
      <c r="Z43" s="14"/>
    </row>
    <row r="44" spans="1:26" s="221" customFormat="1" ht="21.75" customHeight="1">
      <c r="A44" s="27"/>
      <c r="B44" s="218" t="s">
        <v>159</v>
      </c>
      <c r="C44" s="219" t="s">
        <v>160</v>
      </c>
      <c r="D44" s="220">
        <v>0</v>
      </c>
      <c r="E44" s="220">
        <v>0</v>
      </c>
      <c r="F44" s="220">
        <v>0</v>
      </c>
      <c r="G44" s="220">
        <v>0</v>
      </c>
      <c r="H44" s="220">
        <v>0</v>
      </c>
      <c r="I44" s="220">
        <v>0</v>
      </c>
      <c r="J44" s="220">
        <v>3800</v>
      </c>
      <c r="K44" s="220">
        <v>5500</v>
      </c>
      <c r="L44" s="220">
        <v>0</v>
      </c>
      <c r="M44" s="220">
        <v>0</v>
      </c>
      <c r="N44" s="220">
        <v>0</v>
      </c>
      <c r="O44" s="220">
        <v>0</v>
      </c>
      <c r="P44" s="220">
        <f t="shared" si="1"/>
        <v>9300</v>
      </c>
      <c r="Q44" s="231" t="s">
        <v>158</v>
      </c>
      <c r="R44" s="178"/>
      <c r="S44" s="179"/>
      <c r="T44" s="14"/>
      <c r="Z44" s="14"/>
    </row>
    <row r="45" spans="1:26" s="221" customFormat="1" ht="21.75" customHeight="1">
      <c r="A45" s="27"/>
      <c r="B45" s="218" t="s">
        <v>161</v>
      </c>
      <c r="C45" s="219" t="s">
        <v>162</v>
      </c>
      <c r="D45" s="220">
        <v>0</v>
      </c>
      <c r="E45" s="220">
        <v>0</v>
      </c>
      <c r="F45" s="220">
        <v>0</v>
      </c>
      <c r="G45" s="220">
        <v>0</v>
      </c>
      <c r="H45" s="220">
        <v>0</v>
      </c>
      <c r="I45" s="220">
        <v>0</v>
      </c>
      <c r="J45" s="220">
        <v>6800</v>
      </c>
      <c r="K45" s="220">
        <v>9000</v>
      </c>
      <c r="L45" s="220">
        <v>0</v>
      </c>
      <c r="M45" s="220">
        <v>0</v>
      </c>
      <c r="N45" s="220">
        <v>0</v>
      </c>
      <c r="O45" s="220">
        <v>0</v>
      </c>
      <c r="P45" s="220">
        <f t="shared" si="1"/>
        <v>15800</v>
      </c>
      <c r="Q45" s="231" t="s">
        <v>158</v>
      </c>
      <c r="R45" s="178"/>
      <c r="S45" s="179"/>
      <c r="T45" s="14"/>
      <c r="Z45" s="14"/>
    </row>
    <row r="46" spans="1:26" s="221" customFormat="1" ht="21.75" customHeight="1">
      <c r="A46" s="27"/>
      <c r="B46" s="218" t="s">
        <v>163</v>
      </c>
      <c r="C46" s="219" t="s">
        <v>164</v>
      </c>
      <c r="D46" s="220">
        <v>0</v>
      </c>
      <c r="E46" s="220">
        <v>0</v>
      </c>
      <c r="F46" s="220">
        <v>0</v>
      </c>
      <c r="G46" s="220">
        <v>0</v>
      </c>
      <c r="H46" s="220">
        <v>0</v>
      </c>
      <c r="I46" s="220">
        <v>0</v>
      </c>
      <c r="J46" s="220">
        <v>1183</v>
      </c>
      <c r="K46" s="220">
        <v>1623</v>
      </c>
      <c r="L46" s="220">
        <v>0</v>
      </c>
      <c r="M46" s="220">
        <v>0</v>
      </c>
      <c r="N46" s="220">
        <v>0</v>
      </c>
      <c r="O46" s="220">
        <v>0</v>
      </c>
      <c r="P46" s="220">
        <f t="shared" si="1"/>
        <v>2806</v>
      </c>
      <c r="Q46" s="25" t="s">
        <v>165</v>
      </c>
      <c r="R46" s="178"/>
      <c r="S46" s="179"/>
      <c r="T46" s="14"/>
      <c r="Z46" s="14"/>
    </row>
    <row r="47" spans="1:26" s="221" customFormat="1" ht="21.75" customHeight="1">
      <c r="A47" s="27"/>
      <c r="B47" s="218" t="s">
        <v>166</v>
      </c>
      <c r="C47" s="219" t="s">
        <v>167</v>
      </c>
      <c r="D47" s="220">
        <v>0</v>
      </c>
      <c r="E47" s="220">
        <v>0</v>
      </c>
      <c r="F47" s="220">
        <v>0</v>
      </c>
      <c r="G47" s="220">
        <v>0</v>
      </c>
      <c r="H47" s="220">
        <v>0</v>
      </c>
      <c r="I47" s="220">
        <v>0</v>
      </c>
      <c r="J47" s="220">
        <v>505</v>
      </c>
      <c r="K47" s="220">
        <v>925</v>
      </c>
      <c r="L47" s="220">
        <v>0</v>
      </c>
      <c r="M47" s="220">
        <v>0</v>
      </c>
      <c r="N47" s="220">
        <v>0</v>
      </c>
      <c r="O47" s="220">
        <v>0</v>
      </c>
      <c r="P47" s="220">
        <f t="shared" si="1"/>
        <v>1430</v>
      </c>
      <c r="Q47" s="177" t="s">
        <v>165</v>
      </c>
      <c r="S47" s="179"/>
      <c r="T47" s="14"/>
      <c r="Z47" s="14"/>
    </row>
    <row r="48" spans="1:26" s="221" customFormat="1" ht="21.75" customHeight="1">
      <c r="A48" s="27"/>
      <c r="B48" s="218" t="s">
        <v>168</v>
      </c>
      <c r="C48" s="219" t="s">
        <v>169</v>
      </c>
      <c r="D48" s="220">
        <v>150</v>
      </c>
      <c r="E48" s="220">
        <v>340</v>
      </c>
      <c r="F48" s="220">
        <v>3300</v>
      </c>
      <c r="G48" s="220">
        <v>5200</v>
      </c>
      <c r="H48" s="220">
        <v>6900</v>
      </c>
      <c r="I48" s="220">
        <v>6000</v>
      </c>
      <c r="J48" s="220">
        <v>7000</v>
      </c>
      <c r="K48" s="220">
        <v>7500</v>
      </c>
      <c r="L48" s="220">
        <v>9700</v>
      </c>
      <c r="M48" s="220">
        <v>9500</v>
      </c>
      <c r="N48" s="220">
        <v>5400</v>
      </c>
      <c r="O48" s="220">
        <v>1400</v>
      </c>
      <c r="P48" s="220">
        <f t="shared" si="1"/>
        <v>62390</v>
      </c>
      <c r="Q48" s="25" t="s">
        <v>170</v>
      </c>
      <c r="R48" s="178"/>
      <c r="S48" s="179"/>
      <c r="T48" s="14"/>
      <c r="Z48" s="14"/>
    </row>
    <row r="49" spans="1:26" s="221" customFormat="1" ht="21.75" customHeight="1">
      <c r="A49" s="27"/>
      <c r="B49" s="218" t="s">
        <v>171</v>
      </c>
      <c r="C49" s="219" t="s">
        <v>172</v>
      </c>
      <c r="D49" s="220">
        <v>0</v>
      </c>
      <c r="E49" s="220">
        <v>8</v>
      </c>
      <c r="F49" s="220">
        <v>44</v>
      </c>
      <c r="G49" s="220">
        <v>21</v>
      </c>
      <c r="H49" s="220">
        <v>4</v>
      </c>
      <c r="I49" s="220">
        <v>0</v>
      </c>
      <c r="J49" s="220">
        <v>46</v>
      </c>
      <c r="K49" s="220">
        <v>60</v>
      </c>
      <c r="L49" s="220">
        <v>21</v>
      </c>
      <c r="M49" s="220">
        <v>39</v>
      </c>
      <c r="N49" s="220">
        <v>0</v>
      </c>
      <c r="O49" s="220">
        <v>0</v>
      </c>
      <c r="P49" s="220">
        <f t="shared" si="1"/>
        <v>243</v>
      </c>
      <c r="Q49" s="25" t="s">
        <v>165</v>
      </c>
      <c r="R49" s="178"/>
      <c r="S49" s="179"/>
      <c r="T49" s="14"/>
      <c r="Z49" s="14"/>
    </row>
    <row r="50" spans="1:26" s="221" customFormat="1" ht="21.75" customHeight="1">
      <c r="A50" s="27"/>
      <c r="B50" s="145" t="s">
        <v>173</v>
      </c>
      <c r="C50" s="223" t="s">
        <v>174</v>
      </c>
      <c r="D50" s="224">
        <v>135</v>
      </c>
      <c r="E50" s="224">
        <v>0</v>
      </c>
      <c r="F50" s="224">
        <v>100</v>
      </c>
      <c r="G50" s="224">
        <v>180</v>
      </c>
      <c r="H50" s="224">
        <v>50</v>
      </c>
      <c r="I50" s="224">
        <v>241</v>
      </c>
      <c r="J50" s="224">
        <v>100</v>
      </c>
      <c r="K50" s="224">
        <v>510</v>
      </c>
      <c r="L50" s="224">
        <v>450</v>
      </c>
      <c r="M50" s="224">
        <v>150</v>
      </c>
      <c r="N50" s="224">
        <v>720</v>
      </c>
      <c r="O50" s="224">
        <v>410</v>
      </c>
      <c r="P50" s="224">
        <f t="shared" si="1"/>
        <v>3046</v>
      </c>
      <c r="Q50" s="181" t="s">
        <v>175</v>
      </c>
      <c r="R50" s="178"/>
      <c r="S50" s="179"/>
      <c r="T50" s="14"/>
      <c r="Z50" s="14"/>
    </row>
    <row r="51" spans="1:26" s="221" customFormat="1" ht="21.75" customHeight="1">
      <c r="A51" s="28"/>
      <c r="B51" s="218" t="s">
        <v>176</v>
      </c>
      <c r="C51" s="219" t="s">
        <v>177</v>
      </c>
      <c r="D51" s="220">
        <v>326</v>
      </c>
      <c r="E51" s="220">
        <v>137</v>
      </c>
      <c r="F51" s="220">
        <v>592</v>
      </c>
      <c r="G51" s="220">
        <v>1190</v>
      </c>
      <c r="H51" s="220">
        <v>1108</v>
      </c>
      <c r="I51" s="220">
        <v>480</v>
      </c>
      <c r="J51" s="220">
        <v>1781</v>
      </c>
      <c r="K51" s="220">
        <v>2292</v>
      </c>
      <c r="L51" s="220">
        <v>1425</v>
      </c>
      <c r="M51" s="220">
        <v>552</v>
      </c>
      <c r="N51" s="220">
        <v>319</v>
      </c>
      <c r="O51" s="220">
        <v>652</v>
      </c>
      <c r="P51" s="220">
        <f t="shared" si="1"/>
        <v>10854</v>
      </c>
      <c r="Q51" s="231"/>
      <c r="R51" s="178"/>
      <c r="S51" s="179"/>
      <c r="T51" s="14"/>
      <c r="Z51" s="14"/>
    </row>
    <row r="52" spans="1:26" s="221" customFormat="1" ht="21.75" customHeight="1">
      <c r="A52" s="27"/>
      <c r="B52" s="145"/>
      <c r="C52" s="223" t="s">
        <v>178</v>
      </c>
      <c r="D52" s="220">
        <v>290</v>
      </c>
      <c r="E52" s="220">
        <v>119</v>
      </c>
      <c r="F52" s="220">
        <v>448</v>
      </c>
      <c r="G52" s="220">
        <v>646</v>
      </c>
      <c r="H52" s="220">
        <v>708</v>
      </c>
      <c r="I52" s="220">
        <v>383</v>
      </c>
      <c r="J52" s="220">
        <v>1179</v>
      </c>
      <c r="K52" s="220">
        <v>1395</v>
      </c>
      <c r="L52" s="220">
        <v>845</v>
      </c>
      <c r="M52" s="220">
        <v>455</v>
      </c>
      <c r="N52" s="220">
        <v>311</v>
      </c>
      <c r="O52" s="220">
        <v>501</v>
      </c>
      <c r="P52" s="220">
        <f t="shared" si="1"/>
        <v>7280</v>
      </c>
      <c r="Q52" s="25" t="s">
        <v>165</v>
      </c>
      <c r="R52" s="178"/>
      <c r="S52" s="179"/>
      <c r="T52" s="14"/>
      <c r="Z52" s="14"/>
    </row>
    <row r="53" spans="1:26" s="221" customFormat="1" ht="21.75" customHeight="1">
      <c r="A53" s="27"/>
      <c r="B53" s="218"/>
      <c r="C53" s="219" t="s">
        <v>179</v>
      </c>
      <c r="D53" s="220">
        <v>36</v>
      </c>
      <c r="E53" s="220">
        <v>18</v>
      </c>
      <c r="F53" s="220">
        <v>144</v>
      </c>
      <c r="G53" s="220">
        <v>544</v>
      </c>
      <c r="H53" s="220">
        <v>400</v>
      </c>
      <c r="I53" s="220">
        <v>97</v>
      </c>
      <c r="J53" s="220">
        <v>602</v>
      </c>
      <c r="K53" s="220">
        <v>897</v>
      </c>
      <c r="L53" s="220">
        <v>580</v>
      </c>
      <c r="M53" s="220">
        <v>97</v>
      </c>
      <c r="N53" s="220">
        <v>8</v>
      </c>
      <c r="O53" s="220">
        <v>151</v>
      </c>
      <c r="P53" s="220">
        <f t="shared" si="1"/>
        <v>3574</v>
      </c>
      <c r="Q53" s="231" t="s">
        <v>175</v>
      </c>
      <c r="R53" s="178"/>
      <c r="S53" s="179"/>
      <c r="T53" s="14"/>
      <c r="Z53" s="14"/>
    </row>
    <row r="54" spans="1:26" s="221" customFormat="1" ht="21.75" customHeight="1">
      <c r="A54" s="27"/>
      <c r="B54" s="218" t="s">
        <v>180</v>
      </c>
      <c r="C54" s="219" t="s">
        <v>181</v>
      </c>
      <c r="D54" s="220">
        <f>SUM(D55:D56)</f>
        <v>111644</v>
      </c>
      <c r="E54" s="220">
        <f t="shared" ref="E54:O54" si="2">SUM(E55:E56)</f>
        <v>27933</v>
      </c>
      <c r="F54" s="220">
        <f t="shared" si="2"/>
        <v>33063</v>
      </c>
      <c r="G54" s="220">
        <f t="shared" si="2"/>
        <v>38761</v>
      </c>
      <c r="H54" s="220">
        <f t="shared" si="2"/>
        <v>48101</v>
      </c>
      <c r="I54" s="220">
        <f t="shared" si="2"/>
        <v>34411</v>
      </c>
      <c r="J54" s="220">
        <f t="shared" si="2"/>
        <v>32288</v>
      </c>
      <c r="K54" s="220">
        <f t="shared" si="2"/>
        <v>47879</v>
      </c>
      <c r="L54" s="220">
        <f t="shared" si="2"/>
        <v>42885</v>
      </c>
      <c r="M54" s="220">
        <f t="shared" si="2"/>
        <v>46950</v>
      </c>
      <c r="N54" s="220">
        <f t="shared" si="2"/>
        <v>60492</v>
      </c>
      <c r="O54" s="220">
        <f t="shared" si="2"/>
        <v>35552</v>
      </c>
      <c r="P54" s="220">
        <f t="shared" si="1"/>
        <v>559959</v>
      </c>
      <c r="Q54" s="231"/>
      <c r="R54" s="178"/>
      <c r="S54" s="179"/>
      <c r="T54" s="14"/>
      <c r="Z54" s="14"/>
    </row>
    <row r="55" spans="1:26" s="221" customFormat="1" ht="21.75" customHeight="1">
      <c r="A55" s="27"/>
      <c r="B55" s="218"/>
      <c r="C55" s="219" t="s">
        <v>688</v>
      </c>
      <c r="D55" s="220">
        <v>92300</v>
      </c>
      <c r="E55" s="220">
        <v>17900</v>
      </c>
      <c r="F55" s="220">
        <v>19300</v>
      </c>
      <c r="G55" s="220">
        <v>24000</v>
      </c>
      <c r="H55" s="220">
        <v>33200</v>
      </c>
      <c r="I55" s="220">
        <v>23500</v>
      </c>
      <c r="J55" s="220">
        <v>22000</v>
      </c>
      <c r="K55" s="220">
        <v>28700</v>
      </c>
      <c r="L55" s="220">
        <v>22500</v>
      </c>
      <c r="M55" s="220">
        <v>29500</v>
      </c>
      <c r="N55" s="220">
        <v>42500</v>
      </c>
      <c r="O55" s="220">
        <v>18000</v>
      </c>
      <c r="P55" s="220">
        <f t="shared" si="1"/>
        <v>373400</v>
      </c>
      <c r="Q55" s="231" t="s">
        <v>111</v>
      </c>
      <c r="R55" s="178"/>
      <c r="S55" s="179"/>
      <c r="T55" s="14"/>
      <c r="Z55" s="14"/>
    </row>
    <row r="56" spans="1:26" s="221" customFormat="1" ht="21.75" customHeight="1">
      <c r="A56" s="27"/>
      <c r="B56" s="218"/>
      <c r="C56" s="219" t="s">
        <v>689</v>
      </c>
      <c r="D56" s="220">
        <v>19344</v>
      </c>
      <c r="E56" s="220">
        <v>10033</v>
      </c>
      <c r="F56" s="220">
        <v>13763</v>
      </c>
      <c r="G56" s="220">
        <v>14761</v>
      </c>
      <c r="H56" s="220">
        <v>14901</v>
      </c>
      <c r="I56" s="220">
        <v>10911</v>
      </c>
      <c r="J56" s="220">
        <v>10288</v>
      </c>
      <c r="K56" s="220">
        <v>19179</v>
      </c>
      <c r="L56" s="220">
        <v>20385</v>
      </c>
      <c r="M56" s="220">
        <v>17450</v>
      </c>
      <c r="N56" s="220">
        <v>17992</v>
      </c>
      <c r="O56" s="220">
        <v>17552</v>
      </c>
      <c r="P56" s="220">
        <f t="shared" si="1"/>
        <v>186559</v>
      </c>
      <c r="Q56" s="177" t="s">
        <v>690</v>
      </c>
      <c r="R56" s="178"/>
      <c r="S56" s="179"/>
      <c r="T56" s="14"/>
      <c r="Z56" s="14"/>
    </row>
    <row r="57" spans="1:26" s="221" customFormat="1" ht="21" customHeight="1">
      <c r="A57" s="27"/>
      <c r="B57" s="218" t="s">
        <v>691</v>
      </c>
      <c r="C57" s="219" t="s">
        <v>186</v>
      </c>
      <c r="D57" s="220">
        <v>0</v>
      </c>
      <c r="E57" s="220">
        <v>0</v>
      </c>
      <c r="F57" s="220">
        <v>0</v>
      </c>
      <c r="G57" s="220">
        <v>0</v>
      </c>
      <c r="H57" s="220">
        <v>0</v>
      </c>
      <c r="I57" s="220">
        <v>0</v>
      </c>
      <c r="J57" s="220">
        <v>18493</v>
      </c>
      <c r="K57" s="220">
        <v>16453</v>
      </c>
      <c r="L57" s="220">
        <v>0</v>
      </c>
      <c r="M57" s="220">
        <v>0</v>
      </c>
      <c r="N57" s="220">
        <v>0</v>
      </c>
      <c r="O57" s="220">
        <v>0</v>
      </c>
      <c r="P57" s="220">
        <f t="shared" si="1"/>
        <v>34946</v>
      </c>
      <c r="Q57" s="177" t="s">
        <v>146</v>
      </c>
      <c r="R57" s="178"/>
      <c r="S57" s="179"/>
      <c r="T57" s="14"/>
      <c r="Z57" s="14"/>
    </row>
    <row r="58" spans="1:26" s="221" customFormat="1" ht="21.75" customHeight="1">
      <c r="A58" s="27"/>
      <c r="B58" s="218" t="s">
        <v>187</v>
      </c>
      <c r="C58" s="219" t="s">
        <v>692</v>
      </c>
      <c r="D58" s="220">
        <v>2637</v>
      </c>
      <c r="E58" s="220">
        <v>2947</v>
      </c>
      <c r="F58" s="220">
        <v>3785</v>
      </c>
      <c r="G58" s="220">
        <v>2725</v>
      </c>
      <c r="H58" s="220">
        <v>3463</v>
      </c>
      <c r="I58" s="220">
        <v>3949</v>
      </c>
      <c r="J58" s="220">
        <v>4261</v>
      </c>
      <c r="K58" s="220">
        <v>4210</v>
      </c>
      <c r="L58" s="220">
        <v>2999</v>
      </c>
      <c r="M58" s="220">
        <v>4039</v>
      </c>
      <c r="N58" s="220">
        <v>3245</v>
      </c>
      <c r="O58" s="220">
        <v>2575</v>
      </c>
      <c r="P58" s="220">
        <f t="shared" si="1"/>
        <v>40835</v>
      </c>
      <c r="Q58" s="231" t="s">
        <v>175</v>
      </c>
      <c r="R58" s="178"/>
      <c r="S58" s="179"/>
      <c r="T58" s="14"/>
      <c r="Z58" s="14"/>
    </row>
    <row r="59" spans="1:26" s="221" customFormat="1" ht="21.75" customHeight="1">
      <c r="A59" s="27"/>
      <c r="B59" s="218" t="s">
        <v>189</v>
      </c>
      <c r="C59" s="219" t="s">
        <v>190</v>
      </c>
      <c r="D59" s="220">
        <v>4200</v>
      </c>
      <c r="E59" s="220">
        <v>4400</v>
      </c>
      <c r="F59" s="220">
        <v>6400</v>
      </c>
      <c r="G59" s="220">
        <v>7400</v>
      </c>
      <c r="H59" s="220">
        <v>10700</v>
      </c>
      <c r="I59" s="220">
        <v>8600</v>
      </c>
      <c r="J59" s="220">
        <v>10500</v>
      </c>
      <c r="K59" s="220">
        <v>9500</v>
      </c>
      <c r="L59" s="220">
        <v>11200</v>
      </c>
      <c r="M59" s="220">
        <v>10400</v>
      </c>
      <c r="N59" s="220">
        <v>9300</v>
      </c>
      <c r="O59" s="220">
        <v>7400</v>
      </c>
      <c r="P59" s="220">
        <f t="shared" si="1"/>
        <v>100000</v>
      </c>
      <c r="Q59" s="25" t="s">
        <v>170</v>
      </c>
      <c r="R59" s="178"/>
      <c r="S59" s="179"/>
      <c r="T59" s="14"/>
      <c r="Z59" s="14"/>
    </row>
    <row r="60" spans="1:26" s="221" customFormat="1" ht="21.75" customHeight="1">
      <c r="A60" s="27"/>
      <c r="B60" s="218" t="s">
        <v>192</v>
      </c>
      <c r="C60" s="219" t="s">
        <v>193</v>
      </c>
      <c r="D60" s="220">
        <v>200000</v>
      </c>
      <c r="E60" s="220">
        <v>15000</v>
      </c>
      <c r="F60" s="220">
        <v>10000</v>
      </c>
      <c r="G60" s="220">
        <v>15000</v>
      </c>
      <c r="H60" s="220">
        <v>10000</v>
      </c>
      <c r="I60" s="220">
        <v>10000</v>
      </c>
      <c r="J60" s="220">
        <v>10000</v>
      </c>
      <c r="K60" s="220">
        <v>10000</v>
      </c>
      <c r="L60" s="220">
        <v>10000</v>
      </c>
      <c r="M60" s="220">
        <v>15000</v>
      </c>
      <c r="N60" s="220">
        <v>10000</v>
      </c>
      <c r="O60" s="220">
        <v>10000</v>
      </c>
      <c r="P60" s="220">
        <f t="shared" si="1"/>
        <v>325000</v>
      </c>
      <c r="Q60" s="231" t="s">
        <v>111</v>
      </c>
      <c r="R60" s="178"/>
      <c r="S60" s="179"/>
      <c r="T60" s="14"/>
      <c r="Z60" s="14"/>
    </row>
    <row r="61" spans="1:26" s="221" customFormat="1" ht="21.75" customHeight="1">
      <c r="A61" s="27"/>
      <c r="B61" s="218" t="s">
        <v>194</v>
      </c>
      <c r="C61" s="219" t="s">
        <v>862</v>
      </c>
      <c r="D61" s="220">
        <v>55</v>
      </c>
      <c r="E61" s="220">
        <v>203</v>
      </c>
      <c r="F61" s="220">
        <v>278</v>
      </c>
      <c r="G61" s="220">
        <v>213</v>
      </c>
      <c r="H61" s="220">
        <v>228</v>
      </c>
      <c r="I61" s="220">
        <v>138</v>
      </c>
      <c r="J61" s="220">
        <v>189</v>
      </c>
      <c r="K61" s="220">
        <v>147</v>
      </c>
      <c r="L61" s="220">
        <v>167</v>
      </c>
      <c r="M61" s="220">
        <v>144</v>
      </c>
      <c r="N61" s="220">
        <v>357</v>
      </c>
      <c r="O61" s="220">
        <v>246</v>
      </c>
      <c r="P61" s="220">
        <f t="shared" si="1"/>
        <v>2365</v>
      </c>
      <c r="Q61" s="25" t="s">
        <v>74</v>
      </c>
      <c r="R61" s="178"/>
      <c r="S61" s="179"/>
      <c r="T61" s="14"/>
      <c r="Z61" s="14"/>
    </row>
    <row r="62" spans="1:26" s="221" customFormat="1" ht="21.75" customHeight="1">
      <c r="A62" s="27"/>
      <c r="B62" s="218" t="s">
        <v>196</v>
      </c>
      <c r="C62" s="219" t="s">
        <v>197</v>
      </c>
      <c r="D62" s="220">
        <v>0</v>
      </c>
      <c r="E62" s="220">
        <v>0</v>
      </c>
      <c r="F62" s="220">
        <v>0</v>
      </c>
      <c r="G62" s="220">
        <v>176</v>
      </c>
      <c r="H62" s="220">
        <v>270</v>
      </c>
      <c r="I62" s="220">
        <v>192</v>
      </c>
      <c r="J62" s="220">
        <v>383</v>
      </c>
      <c r="K62" s="220">
        <v>1049</v>
      </c>
      <c r="L62" s="220">
        <v>291</v>
      </c>
      <c r="M62" s="220">
        <v>314</v>
      </c>
      <c r="N62" s="220">
        <v>95</v>
      </c>
      <c r="O62" s="220">
        <v>0</v>
      </c>
      <c r="P62" s="220">
        <f t="shared" si="1"/>
        <v>2770</v>
      </c>
      <c r="Q62" s="25" t="s">
        <v>165</v>
      </c>
      <c r="R62" s="178"/>
      <c r="S62" s="179"/>
      <c r="T62" s="14"/>
      <c r="Z62" s="14"/>
    </row>
    <row r="63" spans="1:26" s="221" customFormat="1" ht="21.75" customHeight="1">
      <c r="A63" s="27"/>
      <c r="B63" s="218" t="s">
        <v>198</v>
      </c>
      <c r="C63" s="219" t="s">
        <v>199</v>
      </c>
      <c r="D63" s="220">
        <v>21162</v>
      </c>
      <c r="E63" s="220">
        <v>16969</v>
      </c>
      <c r="F63" s="220">
        <v>17349</v>
      </c>
      <c r="G63" s="220">
        <v>15117</v>
      </c>
      <c r="H63" s="220">
        <v>15596</v>
      </c>
      <c r="I63" s="220">
        <v>12810</v>
      </c>
      <c r="J63" s="220">
        <v>12975</v>
      </c>
      <c r="K63" s="220">
        <v>14467</v>
      </c>
      <c r="L63" s="220">
        <v>12812</v>
      </c>
      <c r="M63" s="220">
        <v>14584</v>
      </c>
      <c r="N63" s="220">
        <v>16678</v>
      </c>
      <c r="O63" s="220">
        <v>17167</v>
      </c>
      <c r="P63" s="220">
        <f t="shared" si="1"/>
        <v>187686</v>
      </c>
      <c r="Q63" s="25" t="s">
        <v>149</v>
      </c>
      <c r="R63" s="178"/>
      <c r="S63" s="179"/>
      <c r="T63" s="14"/>
      <c r="Z63" s="14"/>
    </row>
    <row r="64" spans="1:26" s="221" customFormat="1" ht="21.75" customHeight="1">
      <c r="A64" s="27"/>
      <c r="B64" s="218" t="s">
        <v>200</v>
      </c>
      <c r="C64" s="219" t="s">
        <v>201</v>
      </c>
      <c r="D64" s="220">
        <v>3089</v>
      </c>
      <c r="E64" s="220">
        <v>3224</v>
      </c>
      <c r="F64" s="220">
        <v>2768</v>
      </c>
      <c r="G64" s="220">
        <v>3518</v>
      </c>
      <c r="H64" s="220">
        <v>3310</v>
      </c>
      <c r="I64" s="220">
        <v>4037</v>
      </c>
      <c r="J64" s="220">
        <v>4847</v>
      </c>
      <c r="K64" s="220">
        <v>4788</v>
      </c>
      <c r="L64" s="220">
        <v>3490</v>
      </c>
      <c r="M64" s="220">
        <v>3413</v>
      </c>
      <c r="N64" s="220">
        <v>3232</v>
      </c>
      <c r="O64" s="220">
        <v>3395</v>
      </c>
      <c r="P64" s="220">
        <f t="shared" si="1"/>
        <v>43111</v>
      </c>
      <c r="Q64" s="25" t="s">
        <v>693</v>
      </c>
      <c r="R64" s="178"/>
      <c r="S64" s="179"/>
      <c r="T64" s="14"/>
      <c r="Z64" s="14"/>
    </row>
    <row r="65" spans="1:26" s="221" customFormat="1" ht="21.75" customHeight="1">
      <c r="A65" s="27"/>
      <c r="B65" s="218" t="s">
        <v>202</v>
      </c>
      <c r="C65" s="219" t="s">
        <v>203</v>
      </c>
      <c r="D65" s="220">
        <v>44366</v>
      </c>
      <c r="E65" s="220">
        <v>43648</v>
      </c>
      <c r="F65" s="220">
        <v>57788</v>
      </c>
      <c r="G65" s="220">
        <v>50844</v>
      </c>
      <c r="H65" s="220">
        <v>59283</v>
      </c>
      <c r="I65" s="220">
        <v>47776</v>
      </c>
      <c r="J65" s="220">
        <v>49662</v>
      </c>
      <c r="K65" s="220">
        <v>70932</v>
      </c>
      <c r="L65" s="220">
        <v>56788</v>
      </c>
      <c r="M65" s="220">
        <v>64046</v>
      </c>
      <c r="N65" s="220">
        <v>66058</v>
      </c>
      <c r="O65" s="220">
        <v>47404</v>
      </c>
      <c r="P65" s="220">
        <f t="shared" si="1"/>
        <v>658595</v>
      </c>
      <c r="Q65" s="231" t="s">
        <v>83</v>
      </c>
      <c r="R65" s="178"/>
      <c r="S65" s="179"/>
      <c r="T65" s="14"/>
      <c r="Z65" s="14"/>
    </row>
    <row r="66" spans="1:26" s="221" customFormat="1" ht="21.75" customHeight="1">
      <c r="A66" s="27"/>
      <c r="B66" s="218" t="s">
        <v>204</v>
      </c>
      <c r="C66" s="219" t="s">
        <v>205</v>
      </c>
      <c r="D66" s="220">
        <v>22916</v>
      </c>
      <c r="E66" s="220">
        <v>18179</v>
      </c>
      <c r="F66" s="220">
        <v>19153</v>
      </c>
      <c r="G66" s="220">
        <v>17402</v>
      </c>
      <c r="H66" s="220">
        <v>19518</v>
      </c>
      <c r="I66" s="220">
        <v>13633</v>
      </c>
      <c r="J66" s="220">
        <v>15221</v>
      </c>
      <c r="K66" s="220">
        <v>18917</v>
      </c>
      <c r="L66" s="220">
        <v>16402</v>
      </c>
      <c r="M66" s="220">
        <v>15997</v>
      </c>
      <c r="N66" s="220">
        <v>18060</v>
      </c>
      <c r="O66" s="220">
        <v>18677</v>
      </c>
      <c r="P66" s="220">
        <f t="shared" si="1"/>
        <v>214075</v>
      </c>
      <c r="Q66" s="231" t="s">
        <v>83</v>
      </c>
      <c r="R66" s="178"/>
      <c r="S66" s="179"/>
      <c r="T66" s="14"/>
      <c r="Z66" s="14"/>
    </row>
    <row r="67" spans="1:26" s="221" customFormat="1" ht="21.75" customHeight="1">
      <c r="A67" s="27"/>
      <c r="B67" s="218" t="s">
        <v>206</v>
      </c>
      <c r="C67" s="219" t="s">
        <v>207</v>
      </c>
      <c r="D67" s="220">
        <v>346</v>
      </c>
      <c r="E67" s="220">
        <v>310</v>
      </c>
      <c r="F67" s="220">
        <v>559</v>
      </c>
      <c r="G67" s="220">
        <v>882</v>
      </c>
      <c r="H67" s="220">
        <v>459</v>
      </c>
      <c r="I67" s="220">
        <v>617</v>
      </c>
      <c r="J67" s="220">
        <v>317</v>
      </c>
      <c r="K67" s="220">
        <v>622</v>
      </c>
      <c r="L67" s="220">
        <v>522</v>
      </c>
      <c r="M67" s="220">
        <v>503</v>
      </c>
      <c r="N67" s="220">
        <v>574</v>
      </c>
      <c r="O67" s="220">
        <v>292</v>
      </c>
      <c r="P67" s="220">
        <f t="shared" si="1"/>
        <v>6003</v>
      </c>
      <c r="Q67" s="25" t="s">
        <v>694</v>
      </c>
      <c r="R67" s="178"/>
      <c r="S67" s="179"/>
      <c r="T67" s="14"/>
      <c r="Z67" s="14"/>
    </row>
    <row r="68" spans="1:26" s="221" customFormat="1" ht="21.75" customHeight="1">
      <c r="A68" s="27"/>
      <c r="B68" s="218" t="s">
        <v>208</v>
      </c>
      <c r="C68" s="219" t="s">
        <v>209</v>
      </c>
      <c r="D68" s="220">
        <v>12411</v>
      </c>
      <c r="E68" s="220">
        <v>10372</v>
      </c>
      <c r="F68" s="220">
        <v>14114</v>
      </c>
      <c r="G68" s="220">
        <v>9220</v>
      </c>
      <c r="H68" s="220">
        <v>11729</v>
      </c>
      <c r="I68" s="220">
        <v>6971</v>
      </c>
      <c r="J68" s="220">
        <v>9085</v>
      </c>
      <c r="K68" s="220">
        <v>14067</v>
      </c>
      <c r="L68" s="220">
        <v>12562</v>
      </c>
      <c r="M68" s="220">
        <v>13645</v>
      </c>
      <c r="N68" s="220">
        <v>13709</v>
      </c>
      <c r="O68" s="220">
        <v>7978</v>
      </c>
      <c r="P68" s="220">
        <f t="shared" si="1"/>
        <v>135863</v>
      </c>
      <c r="Q68" s="25" t="s">
        <v>106</v>
      </c>
      <c r="R68" s="178"/>
      <c r="S68" s="179"/>
      <c r="T68" s="14"/>
      <c r="Z68" s="14"/>
    </row>
    <row r="69" spans="1:26" s="221" customFormat="1" ht="21.75" customHeight="1">
      <c r="A69" s="27"/>
      <c r="B69" s="218" t="s">
        <v>210</v>
      </c>
      <c r="C69" s="219" t="s">
        <v>211</v>
      </c>
      <c r="D69" s="220">
        <v>8774</v>
      </c>
      <c r="E69" s="220">
        <v>5294</v>
      </c>
      <c r="F69" s="220">
        <v>36007</v>
      </c>
      <c r="G69" s="220">
        <v>31129</v>
      </c>
      <c r="H69" s="220">
        <v>27736</v>
      </c>
      <c r="I69" s="220">
        <v>17928</v>
      </c>
      <c r="J69" s="220">
        <v>25625</v>
      </c>
      <c r="K69" s="220">
        <v>21647</v>
      </c>
      <c r="L69" s="220">
        <v>11480</v>
      </c>
      <c r="M69" s="220">
        <v>10807</v>
      </c>
      <c r="N69" s="220">
        <v>7110</v>
      </c>
      <c r="O69" s="220">
        <v>7248</v>
      </c>
      <c r="P69" s="220">
        <f t="shared" si="1"/>
        <v>210785</v>
      </c>
      <c r="Q69" s="231"/>
      <c r="R69" s="178"/>
      <c r="S69" s="179"/>
      <c r="T69" s="14"/>
      <c r="Z69" s="14"/>
    </row>
    <row r="70" spans="1:26" s="221" customFormat="1" ht="21.75" customHeight="1">
      <c r="A70" s="27"/>
      <c r="B70" s="218"/>
      <c r="C70" s="219" t="s">
        <v>212</v>
      </c>
      <c r="D70" s="220">
        <v>834</v>
      </c>
      <c r="E70" s="220">
        <v>847</v>
      </c>
      <c r="F70" s="220">
        <v>2520</v>
      </c>
      <c r="G70" s="220">
        <v>2445</v>
      </c>
      <c r="H70" s="220">
        <v>6002</v>
      </c>
      <c r="I70" s="220">
        <v>3679</v>
      </c>
      <c r="J70" s="220">
        <v>6768</v>
      </c>
      <c r="K70" s="220">
        <v>6021</v>
      </c>
      <c r="L70" s="220">
        <v>3694</v>
      </c>
      <c r="M70" s="220">
        <v>2645</v>
      </c>
      <c r="N70" s="220">
        <v>2005</v>
      </c>
      <c r="O70" s="220">
        <v>1632</v>
      </c>
      <c r="P70" s="220">
        <f t="shared" si="1"/>
        <v>39092</v>
      </c>
      <c r="Q70" s="25" t="s">
        <v>695</v>
      </c>
      <c r="R70" s="178"/>
      <c r="S70" s="179"/>
      <c r="T70" s="14"/>
      <c r="Z70" s="14"/>
    </row>
    <row r="71" spans="1:26" s="221" customFormat="1" ht="21.75" customHeight="1">
      <c r="A71" s="27"/>
      <c r="B71" s="218"/>
      <c r="C71" s="219" t="s">
        <v>696</v>
      </c>
      <c r="D71" s="220">
        <v>795</v>
      </c>
      <c r="E71" s="220">
        <v>800</v>
      </c>
      <c r="F71" s="220">
        <v>1967</v>
      </c>
      <c r="G71" s="220">
        <v>1200</v>
      </c>
      <c r="H71" s="220">
        <v>1586</v>
      </c>
      <c r="I71" s="220">
        <v>1038</v>
      </c>
      <c r="J71" s="220">
        <v>2063</v>
      </c>
      <c r="K71" s="220">
        <v>4215</v>
      </c>
      <c r="L71" s="220">
        <v>1572</v>
      </c>
      <c r="M71" s="220">
        <v>1218</v>
      </c>
      <c r="N71" s="220">
        <v>1007</v>
      </c>
      <c r="O71" s="220">
        <v>2035</v>
      </c>
      <c r="P71" s="220">
        <f t="shared" si="1"/>
        <v>19496</v>
      </c>
      <c r="Q71" s="25" t="s">
        <v>697</v>
      </c>
      <c r="R71" s="178"/>
      <c r="S71" s="179"/>
      <c r="T71" s="14"/>
      <c r="Z71" s="14"/>
    </row>
    <row r="72" spans="1:26" s="221" customFormat="1" ht="21.75" customHeight="1">
      <c r="A72" s="27"/>
      <c r="B72" s="218"/>
      <c r="C72" s="219" t="s">
        <v>214</v>
      </c>
      <c r="D72" s="220">
        <v>7145</v>
      </c>
      <c r="E72" s="220">
        <v>3647</v>
      </c>
      <c r="F72" s="220">
        <v>31520</v>
      </c>
      <c r="G72" s="220">
        <v>27484</v>
      </c>
      <c r="H72" s="220">
        <v>20148</v>
      </c>
      <c r="I72" s="220">
        <v>13211</v>
      </c>
      <c r="J72" s="220">
        <v>16794</v>
      </c>
      <c r="K72" s="220">
        <v>11411</v>
      </c>
      <c r="L72" s="220">
        <v>6214</v>
      </c>
      <c r="M72" s="220">
        <v>6944</v>
      </c>
      <c r="N72" s="220">
        <v>4098</v>
      </c>
      <c r="O72" s="220">
        <v>3581</v>
      </c>
      <c r="P72" s="220">
        <f t="shared" si="1"/>
        <v>152197</v>
      </c>
      <c r="Q72" s="25" t="s">
        <v>698</v>
      </c>
      <c r="R72" s="178"/>
      <c r="S72" s="179"/>
      <c r="T72" s="14"/>
      <c r="Z72" s="14"/>
    </row>
    <row r="73" spans="1:26" s="221" customFormat="1" ht="21.75" customHeight="1">
      <c r="A73" s="27"/>
      <c r="B73" s="218" t="s">
        <v>699</v>
      </c>
      <c r="C73" s="219" t="s">
        <v>865</v>
      </c>
      <c r="D73" s="220">
        <v>0</v>
      </c>
      <c r="E73" s="220">
        <v>0</v>
      </c>
      <c r="F73" s="220">
        <v>0</v>
      </c>
      <c r="G73" s="220">
        <v>0</v>
      </c>
      <c r="H73" s="220">
        <v>0</v>
      </c>
      <c r="I73" s="220">
        <v>0</v>
      </c>
      <c r="J73" s="220">
        <v>0</v>
      </c>
      <c r="K73" s="220">
        <v>0</v>
      </c>
      <c r="L73" s="220">
        <v>0</v>
      </c>
      <c r="M73" s="220">
        <v>0</v>
      </c>
      <c r="N73" s="220">
        <v>0</v>
      </c>
      <c r="O73" s="220">
        <v>0</v>
      </c>
      <c r="P73" s="220">
        <f t="shared" si="1"/>
        <v>0</v>
      </c>
      <c r="Q73" s="25" t="s">
        <v>700</v>
      </c>
      <c r="R73" s="178"/>
      <c r="S73" s="179"/>
      <c r="T73" s="14"/>
      <c r="Z73" s="14"/>
    </row>
    <row r="74" spans="1:26" s="221" customFormat="1" ht="21.75" customHeight="1">
      <c r="A74" s="27"/>
      <c r="B74" s="218" t="s">
        <v>216</v>
      </c>
      <c r="C74" s="219" t="s">
        <v>217</v>
      </c>
      <c r="D74" s="220">
        <v>1231</v>
      </c>
      <c r="E74" s="220">
        <v>1130</v>
      </c>
      <c r="F74" s="220">
        <v>2747</v>
      </c>
      <c r="G74" s="220">
        <v>3140</v>
      </c>
      <c r="H74" s="220">
        <v>3278</v>
      </c>
      <c r="I74" s="220">
        <v>3021</v>
      </c>
      <c r="J74" s="220">
        <v>2384</v>
      </c>
      <c r="K74" s="220">
        <v>2286</v>
      </c>
      <c r="L74" s="220">
        <v>2737</v>
      </c>
      <c r="M74" s="220">
        <v>3365</v>
      </c>
      <c r="N74" s="220">
        <v>2996</v>
      </c>
      <c r="O74" s="220">
        <v>2408</v>
      </c>
      <c r="P74" s="220">
        <f t="shared" si="1"/>
        <v>30723</v>
      </c>
      <c r="Q74" s="231" t="s">
        <v>218</v>
      </c>
      <c r="R74" s="178"/>
      <c r="S74" s="179"/>
      <c r="T74" s="14"/>
      <c r="Z74" s="14"/>
    </row>
    <row r="75" spans="1:26" s="221" customFormat="1" ht="21.75" customHeight="1">
      <c r="A75" s="27"/>
      <c r="B75" s="218" t="s">
        <v>219</v>
      </c>
      <c r="C75" s="219" t="s">
        <v>220</v>
      </c>
      <c r="D75" s="220">
        <v>1323</v>
      </c>
      <c r="E75" s="220">
        <v>1795</v>
      </c>
      <c r="F75" s="220">
        <v>1626</v>
      </c>
      <c r="G75" s="220">
        <v>1612</v>
      </c>
      <c r="H75" s="220">
        <v>2406</v>
      </c>
      <c r="I75" s="220">
        <v>1433</v>
      </c>
      <c r="J75" s="220">
        <v>2376</v>
      </c>
      <c r="K75" s="220">
        <v>3248</v>
      </c>
      <c r="L75" s="220">
        <v>2092</v>
      </c>
      <c r="M75" s="220">
        <v>3833</v>
      </c>
      <c r="N75" s="220">
        <v>1962</v>
      </c>
      <c r="O75" s="220">
        <v>1532</v>
      </c>
      <c r="P75" s="220">
        <f t="shared" si="1"/>
        <v>25238</v>
      </c>
      <c r="Q75" s="231" t="s">
        <v>77</v>
      </c>
      <c r="R75" s="178"/>
      <c r="S75" s="179"/>
      <c r="T75" s="14"/>
      <c r="Z75" s="14"/>
    </row>
    <row r="76" spans="1:26" s="221" customFormat="1" ht="21.75" customHeight="1">
      <c r="A76" s="27"/>
      <c r="B76" s="218" t="s">
        <v>221</v>
      </c>
      <c r="C76" s="219" t="s">
        <v>222</v>
      </c>
      <c r="D76" s="220">
        <v>12375</v>
      </c>
      <c r="E76" s="220">
        <v>10125</v>
      </c>
      <c r="F76" s="220">
        <v>9326</v>
      </c>
      <c r="G76" s="220">
        <v>9127</v>
      </c>
      <c r="H76" s="220">
        <v>10185</v>
      </c>
      <c r="I76" s="220">
        <v>8465</v>
      </c>
      <c r="J76" s="220">
        <v>9416</v>
      </c>
      <c r="K76" s="220">
        <v>10243</v>
      </c>
      <c r="L76" s="220">
        <v>8870</v>
      </c>
      <c r="M76" s="220">
        <v>9016</v>
      </c>
      <c r="N76" s="220">
        <v>8817</v>
      </c>
      <c r="O76" s="220">
        <v>9186</v>
      </c>
      <c r="P76" s="220">
        <f t="shared" si="1"/>
        <v>115151</v>
      </c>
      <c r="Q76" s="25" t="s">
        <v>700</v>
      </c>
      <c r="R76" s="178"/>
      <c r="S76" s="179"/>
      <c r="T76" s="14"/>
      <c r="Z76" s="14"/>
    </row>
    <row r="77" spans="1:26" s="221" customFormat="1" ht="21.75" customHeight="1">
      <c r="A77" s="27"/>
      <c r="B77" s="218" t="s">
        <v>223</v>
      </c>
      <c r="C77" s="219" t="s">
        <v>224</v>
      </c>
      <c r="D77" s="220">
        <f>SUM(D78:D79)</f>
        <v>11208</v>
      </c>
      <c r="E77" s="220">
        <f t="shared" ref="E77:O77" si="3">SUM(E78:E79)</f>
        <v>14014</v>
      </c>
      <c r="F77" s="220">
        <f t="shared" si="3"/>
        <v>15072</v>
      </c>
      <c r="G77" s="220">
        <f t="shared" si="3"/>
        <v>36339</v>
      </c>
      <c r="H77" s="220">
        <f t="shared" si="3"/>
        <v>56376</v>
      </c>
      <c r="I77" s="220">
        <f t="shared" si="3"/>
        <v>14638</v>
      </c>
      <c r="J77" s="220">
        <f t="shared" si="3"/>
        <v>11379</v>
      </c>
      <c r="K77" s="220">
        <f t="shared" si="3"/>
        <v>10127</v>
      </c>
      <c r="L77" s="220">
        <f t="shared" si="3"/>
        <v>11080</v>
      </c>
      <c r="M77" s="220">
        <f t="shared" si="3"/>
        <v>20031</v>
      </c>
      <c r="N77" s="220">
        <f t="shared" si="3"/>
        <v>43990</v>
      </c>
      <c r="O77" s="220">
        <f t="shared" si="3"/>
        <v>23249</v>
      </c>
      <c r="P77" s="220">
        <f t="shared" si="1"/>
        <v>267503</v>
      </c>
      <c r="Q77" s="231"/>
      <c r="R77" s="178"/>
      <c r="S77" s="179"/>
      <c r="T77" s="14"/>
      <c r="Z77" s="14"/>
    </row>
    <row r="78" spans="1:26" s="221" customFormat="1" ht="21.75" customHeight="1">
      <c r="A78" s="27"/>
      <c r="B78" s="218"/>
      <c r="C78" s="219" t="s">
        <v>225</v>
      </c>
      <c r="D78" s="220">
        <v>11157</v>
      </c>
      <c r="E78" s="220">
        <v>13802</v>
      </c>
      <c r="F78" s="220">
        <v>14764</v>
      </c>
      <c r="G78" s="220">
        <v>35694</v>
      </c>
      <c r="H78" s="220">
        <v>55821</v>
      </c>
      <c r="I78" s="220">
        <v>14428</v>
      </c>
      <c r="J78" s="220">
        <v>11095</v>
      </c>
      <c r="K78" s="220">
        <v>9911</v>
      </c>
      <c r="L78" s="220">
        <v>10723</v>
      </c>
      <c r="M78" s="220">
        <v>19821</v>
      </c>
      <c r="N78" s="220">
        <v>43846</v>
      </c>
      <c r="O78" s="220">
        <v>23124</v>
      </c>
      <c r="P78" s="220">
        <f t="shared" si="1"/>
        <v>264186</v>
      </c>
      <c r="Q78" s="25" t="s">
        <v>701</v>
      </c>
      <c r="R78" s="178"/>
      <c r="S78" s="179"/>
      <c r="T78" s="14"/>
      <c r="Z78" s="14"/>
    </row>
    <row r="79" spans="1:26" s="221" customFormat="1" ht="21.75" customHeight="1">
      <c r="A79" s="27"/>
      <c r="B79" s="218"/>
      <c r="C79" s="219" t="s">
        <v>227</v>
      </c>
      <c r="D79" s="220">
        <v>51</v>
      </c>
      <c r="E79" s="220">
        <v>212</v>
      </c>
      <c r="F79" s="220">
        <v>308</v>
      </c>
      <c r="G79" s="220">
        <v>645</v>
      </c>
      <c r="H79" s="220">
        <v>555</v>
      </c>
      <c r="I79" s="220">
        <v>210</v>
      </c>
      <c r="J79" s="220">
        <v>284</v>
      </c>
      <c r="K79" s="220">
        <v>216</v>
      </c>
      <c r="L79" s="220">
        <v>357</v>
      </c>
      <c r="M79" s="220">
        <v>210</v>
      </c>
      <c r="N79" s="220">
        <v>144</v>
      </c>
      <c r="O79" s="220">
        <v>125</v>
      </c>
      <c r="P79" s="220">
        <f t="shared" si="1"/>
        <v>3317</v>
      </c>
      <c r="Q79" s="25" t="s">
        <v>702</v>
      </c>
      <c r="R79" s="178"/>
      <c r="S79" s="179"/>
      <c r="T79" s="14"/>
      <c r="Z79" s="14"/>
    </row>
    <row r="80" spans="1:26" s="221" customFormat="1" ht="21.75" customHeight="1">
      <c r="A80" s="27"/>
      <c r="B80" s="218" t="s">
        <v>703</v>
      </c>
      <c r="C80" s="219" t="s">
        <v>230</v>
      </c>
      <c r="D80" s="220">
        <v>1333</v>
      </c>
      <c r="E80" s="220">
        <v>1183</v>
      </c>
      <c r="F80" s="220">
        <v>2350</v>
      </c>
      <c r="G80" s="220">
        <v>2400</v>
      </c>
      <c r="H80" s="220">
        <v>3081</v>
      </c>
      <c r="I80" s="220">
        <v>2520</v>
      </c>
      <c r="J80" s="220">
        <v>2133</v>
      </c>
      <c r="K80" s="220">
        <v>2731</v>
      </c>
      <c r="L80" s="220">
        <v>2404</v>
      </c>
      <c r="M80" s="220">
        <v>3077</v>
      </c>
      <c r="N80" s="220">
        <v>3201</v>
      </c>
      <c r="O80" s="220">
        <v>1287</v>
      </c>
      <c r="P80" s="220">
        <f t="shared" si="1"/>
        <v>27700</v>
      </c>
      <c r="Q80" s="25" t="s">
        <v>74</v>
      </c>
      <c r="R80" s="178"/>
      <c r="S80" s="179"/>
      <c r="T80" s="14"/>
      <c r="Z80" s="14"/>
    </row>
    <row r="81" spans="1:26" s="221" customFormat="1" ht="21.75" customHeight="1">
      <c r="A81" s="27"/>
      <c r="B81" s="218" t="s">
        <v>231</v>
      </c>
      <c r="C81" s="219" t="s">
        <v>869</v>
      </c>
      <c r="D81" s="220">
        <v>0</v>
      </c>
      <c r="E81" s="220">
        <v>89000</v>
      </c>
      <c r="F81" s="220">
        <v>0</v>
      </c>
      <c r="G81" s="220">
        <v>0</v>
      </c>
      <c r="H81" s="220">
        <v>0</v>
      </c>
      <c r="I81" s="220">
        <v>0</v>
      </c>
      <c r="J81" s="220">
        <v>0</v>
      </c>
      <c r="K81" s="220">
        <v>0</v>
      </c>
      <c r="L81" s="220">
        <v>0</v>
      </c>
      <c r="M81" s="220">
        <v>0</v>
      </c>
      <c r="N81" s="220">
        <v>0</v>
      </c>
      <c r="O81" s="220">
        <v>0</v>
      </c>
      <c r="P81" s="220">
        <f t="shared" si="1"/>
        <v>89000</v>
      </c>
      <c r="Q81" s="177" t="s">
        <v>704</v>
      </c>
      <c r="R81" s="178"/>
      <c r="S81" s="179"/>
      <c r="T81" s="14"/>
      <c r="Z81" s="14"/>
    </row>
    <row r="82" spans="1:26" s="221" customFormat="1" ht="21.75" customHeight="1">
      <c r="A82" s="27" t="s">
        <v>705</v>
      </c>
      <c r="B82" s="218" t="s">
        <v>234</v>
      </c>
      <c r="C82" s="219" t="s">
        <v>706</v>
      </c>
      <c r="D82" s="220">
        <v>0</v>
      </c>
      <c r="E82" s="220">
        <v>0</v>
      </c>
      <c r="F82" s="220">
        <v>142000</v>
      </c>
      <c r="G82" s="220">
        <v>188000</v>
      </c>
      <c r="H82" s="220">
        <v>0</v>
      </c>
      <c r="I82" s="220">
        <v>0</v>
      </c>
      <c r="J82" s="220">
        <v>0</v>
      </c>
      <c r="K82" s="220">
        <v>0</v>
      </c>
      <c r="L82" s="220">
        <v>0</v>
      </c>
      <c r="M82" s="220">
        <v>0</v>
      </c>
      <c r="N82" s="220">
        <v>0</v>
      </c>
      <c r="O82" s="220">
        <v>0</v>
      </c>
      <c r="P82" s="220">
        <f t="shared" si="1"/>
        <v>330000</v>
      </c>
      <c r="Q82" s="25" t="s">
        <v>707</v>
      </c>
      <c r="R82" s="178"/>
      <c r="S82" s="179"/>
      <c r="T82" s="14"/>
      <c r="Z82" s="14"/>
    </row>
    <row r="83" spans="1:26" s="221" customFormat="1" ht="21.75" customHeight="1">
      <c r="A83" s="27"/>
      <c r="B83" s="218" t="s">
        <v>236</v>
      </c>
      <c r="C83" s="219" t="s">
        <v>708</v>
      </c>
      <c r="D83" s="220">
        <v>0</v>
      </c>
      <c r="E83" s="220">
        <v>0</v>
      </c>
      <c r="F83" s="220">
        <v>0</v>
      </c>
      <c r="G83" s="220">
        <v>120000</v>
      </c>
      <c r="H83" s="220">
        <v>0</v>
      </c>
      <c r="I83" s="220">
        <v>0</v>
      </c>
      <c r="J83" s="220">
        <v>0</v>
      </c>
      <c r="K83" s="220">
        <v>0</v>
      </c>
      <c r="L83" s="220">
        <v>0</v>
      </c>
      <c r="M83" s="220">
        <v>0</v>
      </c>
      <c r="N83" s="220">
        <v>0</v>
      </c>
      <c r="O83" s="220">
        <v>0</v>
      </c>
      <c r="P83" s="220">
        <f t="shared" si="1"/>
        <v>120000</v>
      </c>
      <c r="Q83" s="177" t="s">
        <v>709</v>
      </c>
      <c r="S83" s="179"/>
      <c r="T83" s="14"/>
      <c r="Z83" s="14"/>
    </row>
    <row r="84" spans="1:26" s="221" customFormat="1" ht="21.75" customHeight="1">
      <c r="A84" s="27"/>
      <c r="B84" s="218" t="s">
        <v>239</v>
      </c>
      <c r="C84" s="219" t="s">
        <v>240</v>
      </c>
      <c r="D84" s="220">
        <v>0</v>
      </c>
      <c r="E84" s="220">
        <v>0</v>
      </c>
      <c r="F84" s="220">
        <v>0</v>
      </c>
      <c r="G84" s="220">
        <v>14693</v>
      </c>
      <c r="H84" s="220">
        <v>13987</v>
      </c>
      <c r="I84" s="220">
        <v>0</v>
      </c>
      <c r="J84" s="220">
        <v>0</v>
      </c>
      <c r="K84" s="220">
        <v>0</v>
      </c>
      <c r="L84" s="220">
        <v>0</v>
      </c>
      <c r="M84" s="220">
        <v>0</v>
      </c>
      <c r="N84" s="220">
        <v>0</v>
      </c>
      <c r="O84" s="220">
        <v>0</v>
      </c>
      <c r="P84" s="220">
        <f t="shared" si="1"/>
        <v>28680</v>
      </c>
      <c r="Q84" s="231" t="s">
        <v>241</v>
      </c>
      <c r="R84" s="178"/>
      <c r="S84" s="179"/>
      <c r="T84" s="14"/>
      <c r="Z84" s="14"/>
    </row>
    <row r="85" spans="1:26" s="221" customFormat="1" ht="21.75" customHeight="1">
      <c r="A85" s="27"/>
      <c r="B85" s="218" t="s">
        <v>242</v>
      </c>
      <c r="C85" s="219" t="s">
        <v>710</v>
      </c>
      <c r="D85" s="220">
        <v>0</v>
      </c>
      <c r="E85" s="220">
        <v>0</v>
      </c>
      <c r="F85" s="220">
        <v>0</v>
      </c>
      <c r="G85" s="220">
        <v>0</v>
      </c>
      <c r="H85" s="220">
        <v>0</v>
      </c>
      <c r="I85" s="220">
        <v>0</v>
      </c>
      <c r="J85" s="220">
        <v>400000</v>
      </c>
      <c r="K85" s="220">
        <v>0</v>
      </c>
      <c r="L85" s="220">
        <v>0</v>
      </c>
      <c r="M85" s="220">
        <v>0</v>
      </c>
      <c r="N85" s="220">
        <v>0</v>
      </c>
      <c r="O85" s="220">
        <v>0</v>
      </c>
      <c r="P85" s="220">
        <f t="shared" si="1"/>
        <v>400000</v>
      </c>
      <c r="Q85" s="25" t="s">
        <v>711</v>
      </c>
      <c r="R85" s="178"/>
      <c r="S85" s="179"/>
      <c r="T85" s="14"/>
      <c r="Z85" s="14"/>
    </row>
    <row r="86" spans="1:26" s="221" customFormat="1" ht="21.75" customHeight="1">
      <c r="A86" s="27"/>
      <c r="B86" s="218" t="s">
        <v>245</v>
      </c>
      <c r="C86" s="219" t="s">
        <v>246</v>
      </c>
      <c r="D86" s="220">
        <v>0</v>
      </c>
      <c r="E86" s="220">
        <v>0</v>
      </c>
      <c r="F86" s="220">
        <v>0</v>
      </c>
      <c r="G86" s="220">
        <v>0</v>
      </c>
      <c r="H86" s="220">
        <v>0</v>
      </c>
      <c r="I86" s="220">
        <v>0</v>
      </c>
      <c r="J86" s="220">
        <v>0</v>
      </c>
      <c r="K86" s="220">
        <v>42000</v>
      </c>
      <c r="L86" s="220">
        <v>0</v>
      </c>
      <c r="M86" s="220">
        <v>0</v>
      </c>
      <c r="N86" s="220">
        <v>0</v>
      </c>
      <c r="O86" s="220">
        <v>0</v>
      </c>
      <c r="P86" s="220">
        <f t="shared" si="1"/>
        <v>42000</v>
      </c>
      <c r="Q86" s="231" t="s">
        <v>241</v>
      </c>
      <c r="R86" s="178"/>
      <c r="S86" s="179"/>
      <c r="T86" s="14"/>
      <c r="Z86" s="14"/>
    </row>
    <row r="87" spans="1:26" s="221" customFormat="1" ht="21.75" customHeight="1">
      <c r="A87" s="27"/>
      <c r="B87" s="218" t="s">
        <v>247</v>
      </c>
      <c r="C87" s="182" t="s">
        <v>248</v>
      </c>
      <c r="D87" s="220">
        <v>0</v>
      </c>
      <c r="E87" s="220">
        <v>0</v>
      </c>
      <c r="F87" s="220">
        <v>0</v>
      </c>
      <c r="G87" s="220">
        <v>0</v>
      </c>
      <c r="H87" s="220">
        <v>0</v>
      </c>
      <c r="I87" s="220">
        <v>0</v>
      </c>
      <c r="J87" s="220">
        <v>0</v>
      </c>
      <c r="K87" s="220">
        <v>0</v>
      </c>
      <c r="L87" s="220">
        <v>0</v>
      </c>
      <c r="M87" s="220">
        <v>89770</v>
      </c>
      <c r="N87" s="220">
        <v>0</v>
      </c>
      <c r="O87" s="220">
        <v>0</v>
      </c>
      <c r="P87" s="220">
        <f t="shared" si="1"/>
        <v>89770</v>
      </c>
      <c r="Q87" s="177" t="s">
        <v>707</v>
      </c>
      <c r="R87" s="178"/>
      <c r="S87" s="179"/>
      <c r="T87" s="14"/>
      <c r="Z87" s="14"/>
    </row>
    <row r="88" spans="1:26" s="221" customFormat="1" ht="21.75" customHeight="1">
      <c r="A88" s="27"/>
      <c r="B88" s="218" t="s">
        <v>249</v>
      </c>
      <c r="C88" s="219" t="s">
        <v>250</v>
      </c>
      <c r="D88" s="220">
        <v>0</v>
      </c>
      <c r="E88" s="220">
        <v>0</v>
      </c>
      <c r="F88" s="220">
        <v>0</v>
      </c>
      <c r="G88" s="220">
        <v>0</v>
      </c>
      <c r="H88" s="220">
        <v>0</v>
      </c>
      <c r="I88" s="220">
        <v>0</v>
      </c>
      <c r="J88" s="220">
        <v>0</v>
      </c>
      <c r="K88" s="220">
        <v>0</v>
      </c>
      <c r="L88" s="220">
        <v>0</v>
      </c>
      <c r="M88" s="220">
        <v>88500</v>
      </c>
      <c r="N88" s="220">
        <v>0</v>
      </c>
      <c r="O88" s="220">
        <v>0</v>
      </c>
      <c r="P88" s="220">
        <f>SUM(D88:O88)</f>
        <v>88500</v>
      </c>
      <c r="Q88" s="25" t="s">
        <v>712</v>
      </c>
      <c r="R88" s="178"/>
      <c r="S88" s="179"/>
      <c r="T88" s="14"/>
      <c r="Z88" s="14"/>
    </row>
    <row r="89" spans="1:26" s="221" customFormat="1" ht="21.75" customHeight="1">
      <c r="A89" s="27"/>
      <c r="B89" s="218" t="s">
        <v>252</v>
      </c>
      <c r="C89" s="219" t="s">
        <v>713</v>
      </c>
      <c r="D89" s="220">
        <v>0</v>
      </c>
      <c r="E89" s="220">
        <v>0</v>
      </c>
      <c r="F89" s="220">
        <v>0</v>
      </c>
      <c r="G89" s="220">
        <v>0</v>
      </c>
      <c r="H89" s="220">
        <v>0</v>
      </c>
      <c r="I89" s="220">
        <v>0</v>
      </c>
      <c r="J89" s="220">
        <v>0</v>
      </c>
      <c r="K89" s="220">
        <v>15000</v>
      </c>
      <c r="L89" s="220">
        <v>0</v>
      </c>
      <c r="M89" s="220">
        <v>0</v>
      </c>
      <c r="N89" s="220">
        <v>0</v>
      </c>
      <c r="O89" s="220">
        <v>0</v>
      </c>
      <c r="P89" s="220">
        <f>SUM(D89:O89)</f>
        <v>15000</v>
      </c>
      <c r="Q89" s="25" t="s">
        <v>707</v>
      </c>
      <c r="R89" s="178"/>
      <c r="S89" s="179"/>
      <c r="T89" s="14"/>
      <c r="Z89" s="14"/>
    </row>
    <row r="90" spans="1:26" s="221" customFormat="1" ht="21.75" customHeight="1">
      <c r="A90" s="27"/>
      <c r="B90" s="218" t="s">
        <v>255</v>
      </c>
      <c r="C90" s="182" t="s">
        <v>714</v>
      </c>
      <c r="D90" s="220">
        <v>525</v>
      </c>
      <c r="E90" s="220">
        <v>492</v>
      </c>
      <c r="F90" s="220">
        <v>1684</v>
      </c>
      <c r="G90" s="220">
        <v>815</v>
      </c>
      <c r="H90" s="220">
        <v>1118</v>
      </c>
      <c r="I90" s="220">
        <v>867</v>
      </c>
      <c r="J90" s="220">
        <v>841</v>
      </c>
      <c r="K90" s="220">
        <v>940</v>
      </c>
      <c r="L90" s="220">
        <v>1072</v>
      </c>
      <c r="M90" s="220">
        <v>900</v>
      </c>
      <c r="N90" s="220">
        <v>743</v>
      </c>
      <c r="O90" s="220">
        <v>382</v>
      </c>
      <c r="P90" s="220">
        <f>SUM(D90:O90)</f>
        <v>10379</v>
      </c>
      <c r="Q90" s="25" t="s">
        <v>77</v>
      </c>
      <c r="R90" s="178"/>
      <c r="S90" s="179"/>
      <c r="T90" s="14"/>
      <c r="Z90" s="14"/>
    </row>
    <row r="91" spans="1:26" s="221" customFormat="1" ht="21.75" customHeight="1">
      <c r="A91" s="27"/>
      <c r="B91" s="218" t="s">
        <v>257</v>
      </c>
      <c r="C91" s="219" t="s">
        <v>715</v>
      </c>
      <c r="D91" s="220">
        <v>225</v>
      </c>
      <c r="E91" s="220">
        <v>450</v>
      </c>
      <c r="F91" s="220">
        <v>525</v>
      </c>
      <c r="G91" s="220">
        <v>525</v>
      </c>
      <c r="H91" s="220">
        <v>675</v>
      </c>
      <c r="I91" s="220">
        <v>450</v>
      </c>
      <c r="J91" s="220">
        <v>300</v>
      </c>
      <c r="K91" s="220">
        <v>600</v>
      </c>
      <c r="L91" s="220">
        <v>450</v>
      </c>
      <c r="M91" s="220">
        <v>525</v>
      </c>
      <c r="N91" s="220">
        <v>450</v>
      </c>
      <c r="O91" s="220">
        <v>225</v>
      </c>
      <c r="P91" s="220">
        <f t="shared" si="1"/>
        <v>5400</v>
      </c>
      <c r="Q91" s="25" t="s">
        <v>259</v>
      </c>
      <c r="R91" s="178"/>
      <c r="S91" s="179"/>
      <c r="T91" s="14"/>
      <c r="Z91" s="14"/>
    </row>
    <row r="92" spans="1:26" s="221" customFormat="1" ht="21.75" customHeight="1">
      <c r="A92" s="27"/>
      <c r="B92" s="218" t="s">
        <v>260</v>
      </c>
      <c r="C92" s="219" t="s">
        <v>716</v>
      </c>
      <c r="D92" s="220">
        <v>206</v>
      </c>
      <c r="E92" s="220">
        <v>709</v>
      </c>
      <c r="F92" s="220">
        <v>800</v>
      </c>
      <c r="G92" s="220">
        <v>1426</v>
      </c>
      <c r="H92" s="220">
        <v>917</v>
      </c>
      <c r="I92" s="220">
        <v>560</v>
      </c>
      <c r="J92" s="220">
        <v>571</v>
      </c>
      <c r="K92" s="220">
        <v>597</v>
      </c>
      <c r="L92" s="220">
        <v>595</v>
      </c>
      <c r="M92" s="220">
        <v>585</v>
      </c>
      <c r="N92" s="220">
        <v>469</v>
      </c>
      <c r="O92" s="220">
        <v>369</v>
      </c>
      <c r="P92" s="220">
        <f t="shared" si="1"/>
        <v>7804</v>
      </c>
      <c r="Q92" s="25" t="s">
        <v>334</v>
      </c>
      <c r="R92" s="178"/>
      <c r="S92" s="179"/>
      <c r="T92" s="14"/>
      <c r="Z92" s="14"/>
    </row>
    <row r="93" spans="1:26" s="221" customFormat="1" ht="21.75" customHeight="1">
      <c r="A93" s="27"/>
      <c r="B93" s="218" t="s">
        <v>717</v>
      </c>
      <c r="C93" s="219" t="s">
        <v>264</v>
      </c>
      <c r="D93" s="220">
        <v>12680</v>
      </c>
      <c r="E93" s="220">
        <v>11647</v>
      </c>
      <c r="F93" s="220">
        <v>22771</v>
      </c>
      <c r="G93" s="220">
        <v>25283</v>
      </c>
      <c r="H93" s="220">
        <v>25246</v>
      </c>
      <c r="I93" s="220">
        <v>13176</v>
      </c>
      <c r="J93" s="220">
        <v>13861</v>
      </c>
      <c r="K93" s="220">
        <v>22342</v>
      </c>
      <c r="L93" s="220">
        <v>16414</v>
      </c>
      <c r="M93" s="220">
        <v>28560</v>
      </c>
      <c r="N93" s="220">
        <v>17732</v>
      </c>
      <c r="O93" s="220">
        <v>12503</v>
      </c>
      <c r="P93" s="220">
        <f t="shared" si="1"/>
        <v>222215</v>
      </c>
      <c r="Q93" s="25" t="s">
        <v>863</v>
      </c>
      <c r="R93" s="178"/>
      <c r="S93" s="179"/>
      <c r="T93" s="14"/>
      <c r="Z93" s="14"/>
    </row>
    <row r="94" spans="1:26" s="221" customFormat="1" ht="21.75" customHeight="1">
      <c r="A94" s="27"/>
      <c r="B94" s="218" t="s">
        <v>718</v>
      </c>
      <c r="C94" s="219" t="s">
        <v>949</v>
      </c>
      <c r="D94" s="220">
        <v>58200</v>
      </c>
      <c r="E94" s="220">
        <v>11000</v>
      </c>
      <c r="F94" s="220">
        <v>17800</v>
      </c>
      <c r="G94" s="220">
        <v>5600</v>
      </c>
      <c r="H94" s="220">
        <v>3500</v>
      </c>
      <c r="I94" s="220">
        <v>2900</v>
      </c>
      <c r="J94" s="220">
        <v>2300</v>
      </c>
      <c r="K94" s="220">
        <v>2600</v>
      </c>
      <c r="L94" s="220">
        <v>2600</v>
      </c>
      <c r="M94" s="220">
        <v>3500</v>
      </c>
      <c r="N94" s="220">
        <v>4100</v>
      </c>
      <c r="O94" s="220">
        <v>4400</v>
      </c>
      <c r="P94" s="220">
        <f t="shared" si="1"/>
        <v>118500</v>
      </c>
      <c r="Q94" s="25" t="s">
        <v>106</v>
      </c>
      <c r="R94" s="178"/>
      <c r="S94" s="179"/>
      <c r="T94" s="14"/>
      <c r="Z94" s="14"/>
    </row>
    <row r="95" spans="1:26" s="221" customFormat="1" ht="21.75" customHeight="1">
      <c r="A95" s="28"/>
      <c r="B95" s="218" t="s">
        <v>864</v>
      </c>
      <c r="C95" s="219" t="s">
        <v>266</v>
      </c>
      <c r="D95" s="220">
        <v>0</v>
      </c>
      <c r="E95" s="220">
        <v>0</v>
      </c>
      <c r="F95" s="220">
        <v>10000</v>
      </c>
      <c r="G95" s="220">
        <v>8600</v>
      </c>
      <c r="H95" s="220">
        <v>0</v>
      </c>
      <c r="I95" s="220">
        <v>0</v>
      </c>
      <c r="J95" s="220">
        <v>4450</v>
      </c>
      <c r="K95" s="220">
        <v>2100</v>
      </c>
      <c r="L95" s="220">
        <v>0</v>
      </c>
      <c r="M95" s="220">
        <v>2000</v>
      </c>
      <c r="N95" s="220">
        <v>5300</v>
      </c>
      <c r="O95" s="220">
        <v>0</v>
      </c>
      <c r="P95" s="220">
        <f t="shared" si="1"/>
        <v>32450</v>
      </c>
      <c r="Q95" s="25" t="s">
        <v>41</v>
      </c>
      <c r="R95" s="178"/>
      <c r="S95" s="179"/>
      <c r="T95" s="14"/>
      <c r="Z95" s="14"/>
    </row>
    <row r="96" spans="1:26" s="13" customFormat="1" ht="21.75" customHeight="1">
      <c r="A96" s="426" t="s">
        <v>267</v>
      </c>
      <c r="B96" s="426"/>
      <c r="C96" s="426"/>
      <c r="D96" s="16">
        <f t="shared" ref="D96:P96" si="4">SUM(D5:D95)-D51-D54-D69-D77</f>
        <v>1147170</v>
      </c>
      <c r="E96" s="16">
        <f t="shared" si="4"/>
        <v>570545</v>
      </c>
      <c r="F96" s="16">
        <f t="shared" si="4"/>
        <v>853358</v>
      </c>
      <c r="G96" s="16">
        <f t="shared" si="4"/>
        <v>1034422</v>
      </c>
      <c r="H96" s="16">
        <f t="shared" si="4"/>
        <v>916723</v>
      </c>
      <c r="I96" s="16">
        <f t="shared" si="4"/>
        <v>609804</v>
      </c>
      <c r="J96" s="16">
        <f t="shared" si="4"/>
        <v>1193279</v>
      </c>
      <c r="K96" s="16">
        <f t="shared" si="4"/>
        <v>954396</v>
      </c>
      <c r="L96" s="16">
        <f t="shared" si="4"/>
        <v>673510</v>
      </c>
      <c r="M96" s="16">
        <f t="shared" si="4"/>
        <v>983659</v>
      </c>
      <c r="N96" s="16">
        <f t="shared" si="4"/>
        <v>814644</v>
      </c>
      <c r="O96" s="16">
        <f t="shared" si="4"/>
        <v>510160</v>
      </c>
      <c r="P96" s="16">
        <f t="shared" si="4"/>
        <v>10261670</v>
      </c>
      <c r="Q96" s="16"/>
      <c r="T96" s="14"/>
      <c r="Z96" s="14"/>
    </row>
    <row r="97" spans="1:26" s="13" customFormat="1" ht="21.75" customHeight="1">
      <c r="A97" s="26" t="s">
        <v>268</v>
      </c>
      <c r="B97" s="10" t="s">
        <v>42</v>
      </c>
      <c r="C97" s="11" t="s">
        <v>269</v>
      </c>
      <c r="D97" s="12">
        <v>18849</v>
      </c>
      <c r="E97" s="12">
        <v>25526</v>
      </c>
      <c r="F97" s="12">
        <v>46419</v>
      </c>
      <c r="G97" s="12">
        <v>53571</v>
      </c>
      <c r="H97" s="12">
        <v>72994</v>
      </c>
      <c r="I97" s="12">
        <v>48987</v>
      </c>
      <c r="J97" s="12">
        <v>42702</v>
      </c>
      <c r="K97" s="12">
        <v>56129</v>
      </c>
      <c r="L97" s="12">
        <v>62087</v>
      </c>
      <c r="M97" s="12">
        <v>75153</v>
      </c>
      <c r="N97" s="12">
        <v>97216</v>
      </c>
      <c r="O97" s="12">
        <v>35604</v>
      </c>
      <c r="P97" s="220">
        <f t="shared" ref="P97:P114" si="5">SUM(D97:O97)</f>
        <v>635237</v>
      </c>
      <c r="Q97" s="72" t="s">
        <v>94</v>
      </c>
      <c r="T97" s="14"/>
      <c r="Z97" s="14"/>
    </row>
    <row r="98" spans="1:26" s="13" customFormat="1" ht="21.75" customHeight="1">
      <c r="A98" s="28"/>
      <c r="B98" s="218" t="s">
        <v>18</v>
      </c>
      <c r="C98" s="219" t="s">
        <v>270</v>
      </c>
      <c r="D98" s="12">
        <v>653</v>
      </c>
      <c r="E98" s="12">
        <v>827</v>
      </c>
      <c r="F98" s="12">
        <v>874</v>
      </c>
      <c r="G98" s="12">
        <v>736</v>
      </c>
      <c r="H98" s="12">
        <v>1432</v>
      </c>
      <c r="I98" s="12">
        <v>1049</v>
      </c>
      <c r="J98" s="12">
        <v>833</v>
      </c>
      <c r="K98" s="12">
        <v>1276</v>
      </c>
      <c r="L98" s="12">
        <v>1772</v>
      </c>
      <c r="M98" s="12">
        <v>1184</v>
      </c>
      <c r="N98" s="12">
        <v>1477</v>
      </c>
      <c r="O98" s="12">
        <v>681</v>
      </c>
      <c r="P98" s="220">
        <f t="shared" si="5"/>
        <v>12794</v>
      </c>
      <c r="Q98" s="72" t="s">
        <v>77</v>
      </c>
      <c r="T98" s="14"/>
      <c r="Z98" s="14"/>
    </row>
    <row r="99" spans="1:26" s="13" customFormat="1" ht="21.75" customHeight="1">
      <c r="A99" s="26"/>
      <c r="B99" s="10" t="s">
        <v>19</v>
      </c>
      <c r="C99" s="11" t="s">
        <v>271</v>
      </c>
      <c r="D99" s="12">
        <v>41600</v>
      </c>
      <c r="E99" s="12">
        <v>14900</v>
      </c>
      <c r="F99" s="12">
        <v>15000</v>
      </c>
      <c r="G99" s="12">
        <v>21800</v>
      </c>
      <c r="H99" s="12">
        <v>25700</v>
      </c>
      <c r="I99" s="12">
        <v>15600</v>
      </c>
      <c r="J99" s="12">
        <v>15200</v>
      </c>
      <c r="K99" s="12">
        <v>13700</v>
      </c>
      <c r="L99" s="12">
        <v>12600</v>
      </c>
      <c r="M99" s="12">
        <v>22300</v>
      </c>
      <c r="N99" s="12">
        <v>43300</v>
      </c>
      <c r="O99" s="12">
        <v>17600</v>
      </c>
      <c r="P99" s="220">
        <f t="shared" si="5"/>
        <v>259300</v>
      </c>
      <c r="Q99" s="72" t="s">
        <v>111</v>
      </c>
      <c r="T99" s="14"/>
      <c r="Z99" s="14"/>
    </row>
    <row r="100" spans="1:26" s="13" customFormat="1" ht="21.75" customHeight="1">
      <c r="A100" s="27"/>
      <c r="B100" s="145" t="s">
        <v>20</v>
      </c>
      <c r="C100" s="107" t="s">
        <v>272</v>
      </c>
      <c r="D100" s="180">
        <v>14864</v>
      </c>
      <c r="E100" s="180">
        <v>12248</v>
      </c>
      <c r="F100" s="180">
        <v>14271</v>
      </c>
      <c r="G100" s="180">
        <v>12575</v>
      </c>
      <c r="H100" s="180">
        <v>13010</v>
      </c>
      <c r="I100" s="180">
        <v>11676</v>
      </c>
      <c r="J100" s="180">
        <v>11795</v>
      </c>
      <c r="K100" s="180">
        <v>12378</v>
      </c>
      <c r="L100" s="180">
        <v>2787</v>
      </c>
      <c r="M100" s="180">
        <v>12004</v>
      </c>
      <c r="N100" s="180">
        <v>14332</v>
      </c>
      <c r="O100" s="180">
        <v>14011</v>
      </c>
      <c r="P100" s="224">
        <f t="shared" si="5"/>
        <v>145951</v>
      </c>
      <c r="Q100" s="181" t="s">
        <v>83</v>
      </c>
      <c r="T100" s="14"/>
      <c r="Z100" s="14"/>
    </row>
    <row r="101" spans="1:26" s="13" customFormat="1" ht="21.75" customHeight="1">
      <c r="A101" s="27"/>
      <c r="B101" s="10" t="s">
        <v>43</v>
      </c>
      <c r="C101" s="11" t="s">
        <v>273</v>
      </c>
      <c r="D101" s="12">
        <v>12183</v>
      </c>
      <c r="E101" s="12">
        <v>10609</v>
      </c>
      <c r="F101" s="12">
        <v>11502</v>
      </c>
      <c r="G101" s="12">
        <v>10368</v>
      </c>
      <c r="H101" s="12">
        <v>11256</v>
      </c>
      <c r="I101" s="12">
        <v>9335</v>
      </c>
      <c r="J101" s="12">
        <v>12325</v>
      </c>
      <c r="K101" s="12">
        <v>13208</v>
      </c>
      <c r="L101" s="12">
        <v>14591</v>
      </c>
      <c r="M101" s="12">
        <v>10577</v>
      </c>
      <c r="N101" s="12">
        <v>9815</v>
      </c>
      <c r="O101" s="12">
        <v>11583</v>
      </c>
      <c r="P101" s="220">
        <f t="shared" si="5"/>
        <v>137352</v>
      </c>
      <c r="Q101" s="72" t="s">
        <v>83</v>
      </c>
      <c r="T101" s="14"/>
      <c r="Z101" s="14"/>
    </row>
    <row r="102" spans="1:26" s="13" customFormat="1" ht="21.75" customHeight="1">
      <c r="A102" s="27"/>
      <c r="B102" s="10" t="s">
        <v>21</v>
      </c>
      <c r="C102" s="11" t="s">
        <v>274</v>
      </c>
      <c r="D102" s="12">
        <v>4440</v>
      </c>
      <c r="E102" s="12">
        <v>4789</v>
      </c>
      <c r="F102" s="12">
        <v>6227</v>
      </c>
      <c r="G102" s="12">
        <v>7549</v>
      </c>
      <c r="H102" s="12">
        <v>10815</v>
      </c>
      <c r="I102" s="12">
        <v>7211</v>
      </c>
      <c r="J102" s="12">
        <v>7101</v>
      </c>
      <c r="K102" s="12">
        <v>5765</v>
      </c>
      <c r="L102" s="12">
        <v>6879</v>
      </c>
      <c r="M102" s="12">
        <v>11232</v>
      </c>
      <c r="N102" s="12">
        <v>13452</v>
      </c>
      <c r="O102" s="12">
        <v>5206</v>
      </c>
      <c r="P102" s="220">
        <f t="shared" si="5"/>
        <v>90666</v>
      </c>
      <c r="Q102" s="177" t="s">
        <v>195</v>
      </c>
      <c r="T102" s="14"/>
      <c r="Z102" s="14"/>
    </row>
    <row r="103" spans="1:26" s="13" customFormat="1" ht="21.75" customHeight="1">
      <c r="A103" s="27"/>
      <c r="B103" s="10" t="s">
        <v>22</v>
      </c>
      <c r="C103" s="11" t="s">
        <v>275</v>
      </c>
      <c r="D103" s="12">
        <v>836</v>
      </c>
      <c r="E103" s="12">
        <v>1081</v>
      </c>
      <c r="F103" s="12">
        <v>2252</v>
      </c>
      <c r="G103" s="12">
        <v>4356</v>
      </c>
      <c r="H103" s="12">
        <v>4261</v>
      </c>
      <c r="I103" s="12">
        <v>1909</v>
      </c>
      <c r="J103" s="12">
        <v>2434</v>
      </c>
      <c r="K103" s="12">
        <v>2728</v>
      </c>
      <c r="L103" s="12">
        <v>2225</v>
      </c>
      <c r="M103" s="12">
        <v>2647</v>
      </c>
      <c r="N103" s="12">
        <v>2727</v>
      </c>
      <c r="O103" s="12">
        <v>1261</v>
      </c>
      <c r="P103" s="220">
        <f t="shared" si="5"/>
        <v>28717</v>
      </c>
      <c r="Q103" s="177" t="s">
        <v>719</v>
      </c>
      <c r="T103" s="14"/>
      <c r="Z103" s="14"/>
    </row>
    <row r="104" spans="1:26" s="13" customFormat="1" ht="21.75" customHeight="1">
      <c r="A104" s="27"/>
      <c r="B104" s="10" t="s">
        <v>23</v>
      </c>
      <c r="C104" s="11" t="s">
        <v>276</v>
      </c>
      <c r="D104" s="12">
        <v>203</v>
      </c>
      <c r="E104" s="12">
        <v>167</v>
      </c>
      <c r="F104" s="12">
        <v>405</v>
      </c>
      <c r="G104" s="12">
        <v>593</v>
      </c>
      <c r="H104" s="12">
        <v>989</v>
      </c>
      <c r="I104" s="12">
        <v>324</v>
      </c>
      <c r="J104" s="12">
        <v>467</v>
      </c>
      <c r="K104" s="12">
        <v>620</v>
      </c>
      <c r="L104" s="12">
        <v>420</v>
      </c>
      <c r="M104" s="12">
        <v>451</v>
      </c>
      <c r="N104" s="12">
        <v>518</v>
      </c>
      <c r="O104" s="12">
        <v>226</v>
      </c>
      <c r="P104" s="220">
        <f t="shared" si="5"/>
        <v>5383</v>
      </c>
      <c r="Q104" s="177" t="s">
        <v>195</v>
      </c>
      <c r="T104" s="14"/>
      <c r="Z104" s="14"/>
    </row>
    <row r="105" spans="1:26" s="13" customFormat="1" ht="21.75" customHeight="1">
      <c r="A105" s="27"/>
      <c r="B105" s="10" t="s">
        <v>24</v>
      </c>
      <c r="C105" s="11" t="s">
        <v>277</v>
      </c>
      <c r="D105" s="12">
        <v>1701</v>
      </c>
      <c r="E105" s="12">
        <v>1809</v>
      </c>
      <c r="F105" s="12">
        <v>2226</v>
      </c>
      <c r="G105" s="12">
        <v>1957</v>
      </c>
      <c r="H105" s="12">
        <v>2138</v>
      </c>
      <c r="I105" s="12">
        <v>1759</v>
      </c>
      <c r="J105" s="12">
        <v>1760</v>
      </c>
      <c r="K105" s="12">
        <v>1778</v>
      </c>
      <c r="L105" s="12">
        <v>2062</v>
      </c>
      <c r="M105" s="12">
        <v>1973</v>
      </c>
      <c r="N105" s="12">
        <v>1653</v>
      </c>
      <c r="O105" s="12">
        <v>1835</v>
      </c>
      <c r="P105" s="220">
        <f t="shared" si="5"/>
        <v>22651</v>
      </c>
      <c r="Q105" s="25" t="s">
        <v>720</v>
      </c>
      <c r="T105" s="14"/>
      <c r="Z105" s="14"/>
    </row>
    <row r="106" spans="1:26" s="13" customFormat="1" ht="21.75" customHeight="1">
      <c r="A106" s="27"/>
      <c r="B106" s="10" t="s">
        <v>25</v>
      </c>
      <c r="C106" s="11" t="s">
        <v>278</v>
      </c>
      <c r="D106" s="12">
        <v>4183</v>
      </c>
      <c r="E106" s="12">
        <v>3768</v>
      </c>
      <c r="F106" s="12">
        <v>3057</v>
      </c>
      <c r="G106" s="12">
        <v>3647</v>
      </c>
      <c r="H106" s="12">
        <v>3497</v>
      </c>
      <c r="I106" s="12">
        <v>3301</v>
      </c>
      <c r="J106" s="12">
        <v>3122</v>
      </c>
      <c r="K106" s="12">
        <v>3056</v>
      </c>
      <c r="L106" s="12">
        <v>3433</v>
      </c>
      <c r="M106" s="12">
        <v>2976</v>
      </c>
      <c r="N106" s="12">
        <v>3504</v>
      </c>
      <c r="O106" s="12">
        <v>3975</v>
      </c>
      <c r="P106" s="220">
        <f t="shared" si="5"/>
        <v>41519</v>
      </c>
      <c r="Q106" s="25" t="s">
        <v>720</v>
      </c>
      <c r="T106" s="14"/>
      <c r="Z106" s="14"/>
    </row>
    <row r="107" spans="1:26" s="13" customFormat="1" ht="21.75" customHeight="1">
      <c r="A107" s="27"/>
      <c r="B107" s="10" t="s">
        <v>26</v>
      </c>
      <c r="C107" s="11" t="s">
        <v>279</v>
      </c>
      <c r="D107" s="12">
        <v>39</v>
      </c>
      <c r="E107" s="12">
        <v>45</v>
      </c>
      <c r="F107" s="12">
        <v>78</v>
      </c>
      <c r="G107" s="12">
        <v>2209</v>
      </c>
      <c r="H107" s="12">
        <v>144</v>
      </c>
      <c r="I107" s="12">
        <v>178</v>
      </c>
      <c r="J107" s="12">
        <v>704</v>
      </c>
      <c r="K107" s="12">
        <v>221</v>
      </c>
      <c r="L107" s="12">
        <v>145</v>
      </c>
      <c r="M107" s="12">
        <v>172</v>
      </c>
      <c r="N107" s="12">
        <v>140</v>
      </c>
      <c r="O107" s="12">
        <v>143</v>
      </c>
      <c r="P107" s="220">
        <f t="shared" si="5"/>
        <v>4218</v>
      </c>
      <c r="Q107" s="25" t="s">
        <v>721</v>
      </c>
      <c r="T107" s="14"/>
      <c r="Z107" s="14"/>
    </row>
    <row r="108" spans="1:26" s="13" customFormat="1" ht="21.75" customHeight="1">
      <c r="A108" s="27"/>
      <c r="B108" s="10" t="s">
        <v>27</v>
      </c>
      <c r="C108" s="11" t="s">
        <v>280</v>
      </c>
      <c r="D108" s="12">
        <v>2990</v>
      </c>
      <c r="E108" s="12">
        <v>2848</v>
      </c>
      <c r="F108" s="12">
        <v>3839</v>
      </c>
      <c r="G108" s="12">
        <v>3239</v>
      </c>
      <c r="H108" s="12">
        <v>3701</v>
      </c>
      <c r="I108" s="12">
        <v>2944</v>
      </c>
      <c r="J108" s="12">
        <v>3081</v>
      </c>
      <c r="K108" s="12">
        <v>3128</v>
      </c>
      <c r="L108" s="12">
        <v>3173</v>
      </c>
      <c r="M108" s="12">
        <v>3270</v>
      </c>
      <c r="N108" s="12">
        <v>3848</v>
      </c>
      <c r="O108" s="12">
        <v>3547</v>
      </c>
      <c r="P108" s="220">
        <f t="shared" si="5"/>
        <v>39608</v>
      </c>
      <c r="Q108" s="25" t="s">
        <v>720</v>
      </c>
      <c r="T108" s="14"/>
      <c r="Z108" s="14"/>
    </row>
    <row r="109" spans="1:26" s="13" customFormat="1" ht="21.75" customHeight="1">
      <c r="A109" s="27"/>
      <c r="B109" s="10" t="s">
        <v>28</v>
      </c>
      <c r="C109" s="11" t="s">
        <v>281</v>
      </c>
      <c r="D109" s="15">
        <v>0</v>
      </c>
      <c r="E109" s="15">
        <v>0</v>
      </c>
      <c r="F109" s="15">
        <v>0</v>
      </c>
      <c r="G109" s="12">
        <v>71</v>
      </c>
      <c r="H109" s="12">
        <v>113</v>
      </c>
      <c r="I109" s="12">
        <v>113</v>
      </c>
      <c r="J109" s="12">
        <v>136</v>
      </c>
      <c r="K109" s="12">
        <v>107</v>
      </c>
      <c r="L109" s="12">
        <v>139</v>
      </c>
      <c r="M109" s="12">
        <v>79</v>
      </c>
      <c r="N109" s="12">
        <v>111</v>
      </c>
      <c r="O109" s="15">
        <v>0</v>
      </c>
      <c r="P109" s="220">
        <f t="shared" si="5"/>
        <v>869</v>
      </c>
      <c r="Q109" s="25" t="s">
        <v>722</v>
      </c>
      <c r="T109" s="14"/>
      <c r="Z109" s="14"/>
    </row>
    <row r="110" spans="1:26" s="13" customFormat="1" ht="21.75" customHeight="1">
      <c r="A110" s="27"/>
      <c r="B110" s="10" t="s">
        <v>29</v>
      </c>
      <c r="C110" s="11" t="s">
        <v>282</v>
      </c>
      <c r="D110" s="12">
        <v>0</v>
      </c>
      <c r="E110" s="12">
        <v>0</v>
      </c>
      <c r="F110" s="12">
        <v>0</v>
      </c>
      <c r="G110" s="12">
        <v>24000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0">
        <f t="shared" si="5"/>
        <v>24000</v>
      </c>
      <c r="Q110" s="25" t="s">
        <v>723</v>
      </c>
      <c r="T110" s="14"/>
      <c r="Z110" s="14"/>
    </row>
    <row r="111" spans="1:26" s="13" customFormat="1" ht="21.75" customHeight="1">
      <c r="A111" s="27"/>
      <c r="B111" s="10" t="s">
        <v>92</v>
      </c>
      <c r="C111" s="11" t="s">
        <v>861</v>
      </c>
      <c r="D111" s="12">
        <v>0</v>
      </c>
      <c r="E111" s="12">
        <v>0</v>
      </c>
      <c r="F111" s="12">
        <v>498</v>
      </c>
      <c r="G111" s="12">
        <v>1040</v>
      </c>
      <c r="H111" s="12">
        <v>1704</v>
      </c>
      <c r="I111" s="12">
        <v>952</v>
      </c>
      <c r="J111" s="12">
        <v>1857</v>
      </c>
      <c r="K111" s="12">
        <v>3171</v>
      </c>
      <c r="L111" s="12">
        <v>1333</v>
      </c>
      <c r="M111" s="12">
        <v>1137</v>
      </c>
      <c r="N111" s="12">
        <v>843</v>
      </c>
      <c r="O111" s="12">
        <v>684</v>
      </c>
      <c r="P111" s="220">
        <f t="shared" si="5"/>
        <v>13219</v>
      </c>
      <c r="Q111" s="72"/>
      <c r="T111" s="14"/>
      <c r="Z111" s="14"/>
    </row>
    <row r="112" spans="1:26" s="13" customFormat="1" ht="21.75" customHeight="1">
      <c r="A112" s="27"/>
      <c r="B112" s="10"/>
      <c r="C112" s="11" t="s">
        <v>283</v>
      </c>
      <c r="D112" s="12">
        <v>0</v>
      </c>
      <c r="E112" s="12">
        <v>0</v>
      </c>
      <c r="F112" s="12">
        <v>0</v>
      </c>
      <c r="G112" s="12">
        <v>36</v>
      </c>
      <c r="H112" s="12">
        <v>34</v>
      </c>
      <c r="I112" s="12">
        <v>8</v>
      </c>
      <c r="J112" s="12">
        <v>73</v>
      </c>
      <c r="K112" s="12">
        <v>53</v>
      </c>
      <c r="L112" s="12">
        <v>9</v>
      </c>
      <c r="M112" s="12">
        <v>16</v>
      </c>
      <c r="N112" s="12">
        <v>0</v>
      </c>
      <c r="O112" s="12">
        <v>0</v>
      </c>
      <c r="P112" s="220">
        <f t="shared" si="5"/>
        <v>229</v>
      </c>
      <c r="Q112" s="25" t="s">
        <v>724</v>
      </c>
      <c r="T112" s="14"/>
      <c r="Z112" s="14"/>
    </row>
    <row r="113" spans="1:26" s="13" customFormat="1" ht="21.75" customHeight="1">
      <c r="A113" s="27"/>
      <c r="B113" s="10"/>
      <c r="C113" s="11" t="s">
        <v>227</v>
      </c>
      <c r="D113" s="12">
        <v>0</v>
      </c>
      <c r="E113" s="12">
        <v>0</v>
      </c>
      <c r="F113" s="12">
        <v>498</v>
      </c>
      <c r="G113" s="12">
        <v>1004</v>
      </c>
      <c r="H113" s="12">
        <v>1670</v>
      </c>
      <c r="I113" s="12">
        <v>944</v>
      </c>
      <c r="J113" s="12">
        <v>1784</v>
      </c>
      <c r="K113" s="12">
        <v>3118</v>
      </c>
      <c r="L113" s="12">
        <v>1324</v>
      </c>
      <c r="M113" s="12">
        <v>1121</v>
      </c>
      <c r="N113" s="12">
        <v>843</v>
      </c>
      <c r="O113" s="12">
        <v>684</v>
      </c>
      <c r="P113" s="220">
        <f t="shared" si="5"/>
        <v>12990</v>
      </c>
      <c r="Q113" s="25" t="s">
        <v>725</v>
      </c>
      <c r="T113" s="14"/>
      <c r="Z113" s="14"/>
    </row>
    <row r="114" spans="1:26" s="13" customFormat="1" ht="21.75" customHeight="1">
      <c r="A114" s="27"/>
      <c r="B114" s="10" t="s">
        <v>726</v>
      </c>
      <c r="C114" s="11" t="s">
        <v>285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61000</v>
      </c>
      <c r="L114" s="12">
        <v>0</v>
      </c>
      <c r="M114" s="12">
        <v>0</v>
      </c>
      <c r="N114" s="12">
        <v>0</v>
      </c>
      <c r="O114" s="12">
        <v>0</v>
      </c>
      <c r="P114" s="220">
        <f t="shared" si="5"/>
        <v>61000</v>
      </c>
      <c r="Q114" s="72" t="s">
        <v>241</v>
      </c>
      <c r="T114" s="14"/>
      <c r="Z114" s="14"/>
    </row>
    <row r="115" spans="1:26" s="13" customFormat="1" ht="21.75" customHeight="1">
      <c r="A115" s="28"/>
      <c r="B115" s="10" t="s">
        <v>98</v>
      </c>
      <c r="C115" s="11" t="s">
        <v>286</v>
      </c>
      <c r="D115" s="12">
        <v>0</v>
      </c>
      <c r="E115" s="12">
        <v>0</v>
      </c>
      <c r="F115" s="12">
        <v>0</v>
      </c>
      <c r="G115" s="12">
        <v>0</v>
      </c>
      <c r="H115" s="12">
        <v>30400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0">
        <f>SUM(D115:O115)</f>
        <v>30400</v>
      </c>
      <c r="Q115" s="72" t="s">
        <v>241</v>
      </c>
      <c r="T115" s="14"/>
      <c r="Z115" s="14"/>
    </row>
    <row r="116" spans="1:26" s="13" customFormat="1" ht="21.75" customHeight="1">
      <c r="A116" s="426" t="s">
        <v>287</v>
      </c>
      <c r="B116" s="426"/>
      <c r="C116" s="426"/>
      <c r="D116" s="16">
        <f t="shared" ref="D116:P116" si="6">SUM(D97:D115)-D111</f>
        <v>102541</v>
      </c>
      <c r="E116" s="16">
        <f t="shared" si="6"/>
        <v>78617</v>
      </c>
      <c r="F116" s="16">
        <f t="shared" si="6"/>
        <v>106648</v>
      </c>
      <c r="G116" s="16">
        <f t="shared" si="6"/>
        <v>147711</v>
      </c>
      <c r="H116" s="16">
        <f t="shared" si="6"/>
        <v>182154</v>
      </c>
      <c r="I116" s="16">
        <f t="shared" si="6"/>
        <v>105338</v>
      </c>
      <c r="J116" s="16">
        <f t="shared" si="6"/>
        <v>103517</v>
      </c>
      <c r="K116" s="16">
        <f t="shared" si="6"/>
        <v>178265</v>
      </c>
      <c r="L116" s="16">
        <f t="shared" si="6"/>
        <v>113646</v>
      </c>
      <c r="M116" s="16">
        <f t="shared" si="6"/>
        <v>145155</v>
      </c>
      <c r="N116" s="16">
        <f t="shared" si="6"/>
        <v>192936</v>
      </c>
      <c r="O116" s="16">
        <f t="shared" si="6"/>
        <v>96356</v>
      </c>
      <c r="P116" s="16">
        <f t="shared" si="6"/>
        <v>1552884</v>
      </c>
      <c r="Q116" s="16"/>
      <c r="T116" s="14"/>
      <c r="Z116" s="14"/>
    </row>
    <row r="117" spans="1:26" s="13" customFormat="1" ht="21.75" customHeight="1">
      <c r="A117" s="26" t="s">
        <v>288</v>
      </c>
      <c r="B117" s="10" t="s">
        <v>727</v>
      </c>
      <c r="C117" s="11" t="s">
        <v>289</v>
      </c>
      <c r="D117" s="12">
        <v>0</v>
      </c>
      <c r="E117" s="12">
        <v>0</v>
      </c>
      <c r="F117" s="12">
        <v>9</v>
      </c>
      <c r="G117" s="12">
        <v>568</v>
      </c>
      <c r="H117" s="12">
        <v>1176</v>
      </c>
      <c r="I117" s="183">
        <v>522</v>
      </c>
      <c r="J117" s="12">
        <v>2810</v>
      </c>
      <c r="K117" s="12">
        <v>4347</v>
      </c>
      <c r="L117" s="184">
        <v>926</v>
      </c>
      <c r="M117" s="12">
        <v>1148</v>
      </c>
      <c r="N117" s="12">
        <v>599</v>
      </c>
      <c r="O117" s="12">
        <v>169</v>
      </c>
      <c r="P117" s="220">
        <f>SUM(D117:O117)</f>
        <v>12274</v>
      </c>
      <c r="Q117" s="72"/>
      <c r="T117" s="14"/>
      <c r="Z117" s="14"/>
    </row>
    <row r="118" spans="1:26" s="13" customFormat="1" ht="21.75" customHeight="1">
      <c r="A118" s="185"/>
      <c r="B118" s="10"/>
      <c r="C118" s="11" t="s">
        <v>290</v>
      </c>
      <c r="D118" s="12">
        <v>0</v>
      </c>
      <c r="E118" s="12">
        <v>0</v>
      </c>
      <c r="F118" s="12">
        <v>9</v>
      </c>
      <c r="G118" s="12">
        <v>101</v>
      </c>
      <c r="H118" s="12">
        <v>260</v>
      </c>
      <c r="I118" s="12">
        <v>48</v>
      </c>
      <c r="J118" s="12">
        <v>559</v>
      </c>
      <c r="K118" s="12">
        <v>823</v>
      </c>
      <c r="L118" s="12">
        <v>149</v>
      </c>
      <c r="M118" s="12">
        <v>155</v>
      </c>
      <c r="N118" s="12">
        <v>52</v>
      </c>
      <c r="O118" s="12">
        <v>13</v>
      </c>
      <c r="P118" s="220">
        <f t="shared" ref="P118:P150" si="7">SUM(D118:O118)</f>
        <v>2169</v>
      </c>
      <c r="Q118" s="25" t="s">
        <v>724</v>
      </c>
      <c r="T118" s="14"/>
      <c r="Z118" s="14"/>
    </row>
    <row r="119" spans="1:26" s="13" customFormat="1" ht="21.75" customHeight="1">
      <c r="A119" s="185"/>
      <c r="B119" s="10"/>
      <c r="C119" s="11" t="s">
        <v>227</v>
      </c>
      <c r="D119" s="12">
        <v>0</v>
      </c>
      <c r="E119" s="12">
        <v>0</v>
      </c>
      <c r="F119" s="12">
        <v>0</v>
      </c>
      <c r="G119" s="12">
        <v>467</v>
      </c>
      <c r="H119" s="12">
        <v>916</v>
      </c>
      <c r="I119" s="12">
        <v>474</v>
      </c>
      <c r="J119" s="12">
        <v>2251</v>
      </c>
      <c r="K119" s="12">
        <v>3524</v>
      </c>
      <c r="L119" s="12">
        <v>777</v>
      </c>
      <c r="M119" s="12">
        <v>993</v>
      </c>
      <c r="N119" s="12">
        <v>547</v>
      </c>
      <c r="O119" s="12">
        <v>156</v>
      </c>
      <c r="P119" s="220">
        <f t="shared" si="7"/>
        <v>10105</v>
      </c>
      <c r="Q119" s="25" t="s">
        <v>725</v>
      </c>
      <c r="T119" s="14"/>
      <c r="Z119" s="14"/>
    </row>
    <row r="120" spans="1:26" s="13" customFormat="1" ht="21.75" customHeight="1">
      <c r="A120" s="185"/>
      <c r="B120" s="10" t="s">
        <v>728</v>
      </c>
      <c r="C120" s="11" t="s">
        <v>292</v>
      </c>
      <c r="D120" s="12">
        <v>28155</v>
      </c>
      <c r="E120" s="12">
        <v>22976</v>
      </c>
      <c r="F120" s="12">
        <v>25977</v>
      </c>
      <c r="G120" s="12">
        <v>27955</v>
      </c>
      <c r="H120" s="12">
        <v>28871</v>
      </c>
      <c r="I120" s="12">
        <v>23019</v>
      </c>
      <c r="J120" s="12">
        <v>25933</v>
      </c>
      <c r="K120" s="12">
        <v>29145</v>
      </c>
      <c r="L120" s="12">
        <v>25378</v>
      </c>
      <c r="M120" s="12">
        <v>26168</v>
      </c>
      <c r="N120" s="12">
        <v>26848</v>
      </c>
      <c r="O120" s="12">
        <v>26747</v>
      </c>
      <c r="P120" s="220">
        <f t="shared" si="7"/>
        <v>317172</v>
      </c>
      <c r="Q120" s="72"/>
      <c r="T120" s="14"/>
      <c r="Z120" s="14"/>
    </row>
    <row r="121" spans="1:26" s="13" customFormat="1" ht="21.75" customHeight="1">
      <c r="A121" s="185"/>
      <c r="B121" s="10"/>
      <c r="C121" s="11" t="s">
        <v>293</v>
      </c>
      <c r="D121" s="12">
        <v>7464</v>
      </c>
      <c r="E121" s="12">
        <v>6985</v>
      </c>
      <c r="F121" s="12">
        <v>7451</v>
      </c>
      <c r="G121" s="12">
        <v>7481</v>
      </c>
      <c r="H121" s="12">
        <v>8225</v>
      </c>
      <c r="I121" s="12">
        <v>6784</v>
      </c>
      <c r="J121" s="12">
        <v>6699</v>
      </c>
      <c r="K121" s="12">
        <v>7624</v>
      </c>
      <c r="L121" s="12">
        <v>7532</v>
      </c>
      <c r="M121" s="12">
        <v>7901</v>
      </c>
      <c r="N121" s="12">
        <v>7887</v>
      </c>
      <c r="O121" s="12">
        <v>7931</v>
      </c>
      <c r="P121" s="220">
        <f t="shared" si="7"/>
        <v>89964</v>
      </c>
      <c r="Q121" s="25" t="s">
        <v>720</v>
      </c>
      <c r="T121" s="14"/>
      <c r="Z121" s="14"/>
    </row>
    <row r="122" spans="1:26" s="13" customFormat="1" ht="21.75" customHeight="1">
      <c r="A122" s="27"/>
      <c r="B122" s="147"/>
      <c r="C122" s="11" t="s">
        <v>294</v>
      </c>
      <c r="D122" s="12">
        <v>10896</v>
      </c>
      <c r="E122" s="12">
        <v>7763</v>
      </c>
      <c r="F122" s="12">
        <v>9089</v>
      </c>
      <c r="G122" s="12">
        <v>10062</v>
      </c>
      <c r="H122" s="12">
        <v>9751</v>
      </c>
      <c r="I122" s="12">
        <v>8164</v>
      </c>
      <c r="J122" s="12">
        <v>9674</v>
      </c>
      <c r="K122" s="12">
        <v>10532</v>
      </c>
      <c r="L122" s="12">
        <v>8830</v>
      </c>
      <c r="M122" s="12">
        <v>8941</v>
      </c>
      <c r="N122" s="12">
        <v>8787</v>
      </c>
      <c r="O122" s="12">
        <v>9093</v>
      </c>
      <c r="P122" s="220">
        <f t="shared" si="7"/>
        <v>111582</v>
      </c>
      <c r="Q122" s="25" t="s">
        <v>720</v>
      </c>
      <c r="T122" s="14"/>
      <c r="Z122" s="14"/>
    </row>
    <row r="123" spans="1:26" s="13" customFormat="1" ht="21.75" customHeight="1">
      <c r="A123" s="27"/>
      <c r="B123" s="10"/>
      <c r="C123" s="11" t="s">
        <v>295</v>
      </c>
      <c r="D123" s="12">
        <v>875</v>
      </c>
      <c r="E123" s="12">
        <v>730</v>
      </c>
      <c r="F123" s="12">
        <v>790</v>
      </c>
      <c r="G123" s="12">
        <v>840</v>
      </c>
      <c r="H123" s="12">
        <v>842</v>
      </c>
      <c r="I123" s="12">
        <v>620</v>
      </c>
      <c r="J123" s="12">
        <v>585</v>
      </c>
      <c r="K123" s="12">
        <v>756</v>
      </c>
      <c r="L123" s="12">
        <v>725</v>
      </c>
      <c r="M123" s="12">
        <v>675</v>
      </c>
      <c r="N123" s="12">
        <v>858</v>
      </c>
      <c r="O123" s="12">
        <v>742</v>
      </c>
      <c r="P123" s="220">
        <f t="shared" si="7"/>
        <v>9038</v>
      </c>
      <c r="Q123" s="25" t="s">
        <v>720</v>
      </c>
      <c r="T123" s="14"/>
      <c r="Z123" s="14"/>
    </row>
    <row r="124" spans="1:26" s="13" customFormat="1" ht="21.75" customHeight="1">
      <c r="A124" s="27"/>
      <c r="B124" s="147"/>
      <c r="C124" s="11" t="s">
        <v>296</v>
      </c>
      <c r="D124" s="12">
        <v>7264</v>
      </c>
      <c r="E124" s="12">
        <v>6123</v>
      </c>
      <c r="F124" s="12">
        <v>7060</v>
      </c>
      <c r="G124" s="12">
        <v>7774</v>
      </c>
      <c r="H124" s="12">
        <v>7958</v>
      </c>
      <c r="I124" s="12">
        <v>5889</v>
      </c>
      <c r="J124" s="12">
        <v>7188</v>
      </c>
      <c r="K124" s="12">
        <v>8043</v>
      </c>
      <c r="L124" s="12">
        <v>6678</v>
      </c>
      <c r="M124" s="12">
        <v>6936</v>
      </c>
      <c r="N124" s="12">
        <v>7682</v>
      </c>
      <c r="O124" s="12">
        <v>7303</v>
      </c>
      <c r="P124" s="220">
        <f t="shared" si="7"/>
        <v>85898</v>
      </c>
      <c r="Q124" s="25" t="s">
        <v>720</v>
      </c>
      <c r="T124" s="14"/>
      <c r="Z124" s="14"/>
    </row>
    <row r="125" spans="1:26" s="13" customFormat="1" ht="21.75" customHeight="1">
      <c r="A125" s="27"/>
      <c r="B125" s="147"/>
      <c r="C125" s="11" t="s">
        <v>297</v>
      </c>
      <c r="D125" s="12">
        <v>1656</v>
      </c>
      <c r="E125" s="12">
        <v>1375</v>
      </c>
      <c r="F125" s="12">
        <v>1587</v>
      </c>
      <c r="G125" s="12">
        <v>1798</v>
      </c>
      <c r="H125" s="12">
        <v>2095</v>
      </c>
      <c r="I125" s="12">
        <v>1562</v>
      </c>
      <c r="J125" s="12">
        <v>1787</v>
      </c>
      <c r="K125" s="12">
        <v>2190</v>
      </c>
      <c r="L125" s="12">
        <v>1613</v>
      </c>
      <c r="M125" s="12">
        <v>1715</v>
      </c>
      <c r="N125" s="12">
        <v>1634</v>
      </c>
      <c r="O125" s="12">
        <v>1678</v>
      </c>
      <c r="P125" s="220">
        <f t="shared" si="7"/>
        <v>20690</v>
      </c>
      <c r="Q125" s="25" t="s">
        <v>720</v>
      </c>
      <c r="T125" s="14"/>
      <c r="Z125" s="14"/>
    </row>
    <row r="126" spans="1:26" s="13" customFormat="1" ht="21.75" customHeight="1">
      <c r="A126" s="27"/>
      <c r="B126" s="10" t="s">
        <v>19</v>
      </c>
      <c r="C126" s="11" t="s">
        <v>298</v>
      </c>
      <c r="D126" s="12">
        <v>363</v>
      </c>
      <c r="E126" s="12">
        <v>1052</v>
      </c>
      <c r="F126" s="12">
        <v>1022</v>
      </c>
      <c r="G126" s="12">
        <v>817</v>
      </c>
      <c r="H126" s="12">
        <v>571</v>
      </c>
      <c r="I126" s="12">
        <v>974</v>
      </c>
      <c r="J126" s="12">
        <v>1161</v>
      </c>
      <c r="K126" s="12">
        <v>1582</v>
      </c>
      <c r="L126" s="12">
        <v>1016</v>
      </c>
      <c r="M126" s="12">
        <v>477</v>
      </c>
      <c r="N126" s="12">
        <v>1606</v>
      </c>
      <c r="O126" s="12">
        <v>778</v>
      </c>
      <c r="P126" s="220">
        <f t="shared" si="7"/>
        <v>11419</v>
      </c>
      <c r="Q126" s="25" t="s">
        <v>722</v>
      </c>
      <c r="T126" s="14"/>
      <c r="Z126" s="14"/>
    </row>
    <row r="127" spans="1:26" s="13" customFormat="1" ht="21.75" customHeight="1">
      <c r="A127" s="27"/>
      <c r="B127" s="10" t="s">
        <v>20</v>
      </c>
      <c r="C127" s="11" t="s">
        <v>299</v>
      </c>
      <c r="D127" s="12">
        <v>2299</v>
      </c>
      <c r="E127" s="12">
        <v>3384</v>
      </c>
      <c r="F127" s="12">
        <v>2687</v>
      </c>
      <c r="G127" s="12">
        <v>2128</v>
      </c>
      <c r="H127" s="12">
        <v>2668</v>
      </c>
      <c r="I127" s="12">
        <v>4478</v>
      </c>
      <c r="J127" s="12">
        <v>6730</v>
      </c>
      <c r="K127" s="12">
        <v>7051</v>
      </c>
      <c r="L127" s="12">
        <v>4563</v>
      </c>
      <c r="M127" s="12">
        <v>3579</v>
      </c>
      <c r="N127" s="12">
        <v>3465</v>
      </c>
      <c r="O127" s="12">
        <v>3227</v>
      </c>
      <c r="P127" s="220">
        <f t="shared" si="7"/>
        <v>46259</v>
      </c>
      <c r="Q127" s="25" t="s">
        <v>729</v>
      </c>
      <c r="T127" s="14"/>
      <c r="Z127" s="14"/>
    </row>
    <row r="128" spans="1:26" s="13" customFormat="1" ht="21.75" customHeight="1">
      <c r="A128" s="27"/>
      <c r="B128" s="10" t="s">
        <v>43</v>
      </c>
      <c r="C128" s="11" t="s">
        <v>300</v>
      </c>
      <c r="D128" s="12">
        <v>80</v>
      </c>
      <c r="E128" s="12">
        <v>159</v>
      </c>
      <c r="F128" s="12">
        <v>428</v>
      </c>
      <c r="G128" s="12">
        <v>523</v>
      </c>
      <c r="H128" s="12">
        <v>513</v>
      </c>
      <c r="I128" s="12">
        <v>389</v>
      </c>
      <c r="J128" s="12">
        <v>513</v>
      </c>
      <c r="K128" s="12">
        <v>556</v>
      </c>
      <c r="L128" s="12">
        <v>374</v>
      </c>
      <c r="M128" s="12">
        <v>354</v>
      </c>
      <c r="N128" s="12">
        <v>528</v>
      </c>
      <c r="O128" s="12">
        <v>146</v>
      </c>
      <c r="P128" s="220">
        <f t="shared" si="7"/>
        <v>4563</v>
      </c>
      <c r="Q128" s="25" t="s">
        <v>730</v>
      </c>
      <c r="T128" s="14"/>
      <c r="Z128" s="14"/>
    </row>
    <row r="129" spans="1:26" s="13" customFormat="1" ht="21.75" customHeight="1">
      <c r="A129" s="27"/>
      <c r="B129" s="10" t="s">
        <v>21</v>
      </c>
      <c r="C129" s="11" t="s">
        <v>731</v>
      </c>
      <c r="D129" s="12">
        <v>0</v>
      </c>
      <c r="E129" s="12">
        <v>0</v>
      </c>
      <c r="F129" s="12">
        <v>0</v>
      </c>
      <c r="G129" s="12">
        <v>130000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0">
        <f t="shared" si="7"/>
        <v>130000</v>
      </c>
      <c r="Q129" s="25" t="s">
        <v>721</v>
      </c>
      <c r="T129" s="14"/>
      <c r="Z129" s="14"/>
    </row>
    <row r="130" spans="1:26" s="13" customFormat="1" ht="21.75" customHeight="1">
      <c r="A130" s="27"/>
      <c r="B130" s="10" t="s">
        <v>22</v>
      </c>
      <c r="C130" s="11" t="s">
        <v>302</v>
      </c>
      <c r="D130" s="12">
        <v>630</v>
      </c>
      <c r="E130" s="12">
        <v>804</v>
      </c>
      <c r="F130" s="12">
        <v>1654</v>
      </c>
      <c r="G130" s="12">
        <v>3156</v>
      </c>
      <c r="H130" s="12">
        <v>3509</v>
      </c>
      <c r="I130" s="12">
        <v>3024</v>
      </c>
      <c r="J130" s="12">
        <v>3688</v>
      </c>
      <c r="K130" s="12">
        <v>4228</v>
      </c>
      <c r="L130" s="12">
        <v>2500</v>
      </c>
      <c r="M130" s="12">
        <v>2687</v>
      </c>
      <c r="N130" s="12">
        <v>1810</v>
      </c>
      <c r="O130" s="12">
        <v>1311</v>
      </c>
      <c r="P130" s="220">
        <f t="shared" si="7"/>
        <v>29001</v>
      </c>
      <c r="Q130" s="72"/>
      <c r="T130" s="14"/>
      <c r="Z130" s="14"/>
    </row>
    <row r="131" spans="1:26" s="13" customFormat="1" ht="21.75" customHeight="1">
      <c r="A131" s="27"/>
      <c r="B131" s="10"/>
      <c r="C131" s="11" t="s">
        <v>303</v>
      </c>
      <c r="D131" s="12">
        <v>6</v>
      </c>
      <c r="E131" s="12">
        <v>0</v>
      </c>
      <c r="F131" s="12">
        <v>104</v>
      </c>
      <c r="G131" s="12">
        <v>223</v>
      </c>
      <c r="H131" s="12">
        <v>553</v>
      </c>
      <c r="I131" s="12">
        <v>151</v>
      </c>
      <c r="J131" s="12">
        <v>408</v>
      </c>
      <c r="K131" s="12">
        <v>563</v>
      </c>
      <c r="L131" s="12">
        <v>147</v>
      </c>
      <c r="M131" s="12">
        <v>275</v>
      </c>
      <c r="N131" s="12">
        <v>95</v>
      </c>
      <c r="O131" s="12">
        <v>75</v>
      </c>
      <c r="P131" s="220">
        <f t="shared" si="7"/>
        <v>2600</v>
      </c>
      <c r="Q131" s="25" t="s">
        <v>724</v>
      </c>
      <c r="T131" s="14"/>
      <c r="Z131" s="14"/>
    </row>
    <row r="132" spans="1:26" s="13" customFormat="1" ht="21.75" customHeight="1">
      <c r="A132" s="27"/>
      <c r="B132" s="10"/>
      <c r="C132" s="11" t="s">
        <v>44</v>
      </c>
      <c r="D132" s="12">
        <v>624</v>
      </c>
      <c r="E132" s="12">
        <v>804</v>
      </c>
      <c r="F132" s="12">
        <v>1550</v>
      </c>
      <c r="G132" s="12">
        <v>2933</v>
      </c>
      <c r="H132" s="12">
        <v>2956</v>
      </c>
      <c r="I132" s="220">
        <v>2873</v>
      </c>
      <c r="J132" s="12">
        <v>3280</v>
      </c>
      <c r="K132" s="12">
        <v>3665</v>
      </c>
      <c r="L132" s="12">
        <v>2353</v>
      </c>
      <c r="M132" s="12">
        <v>2412</v>
      </c>
      <c r="N132" s="12">
        <v>1715</v>
      </c>
      <c r="O132" s="12">
        <v>1236</v>
      </c>
      <c r="P132" s="220">
        <f t="shared" si="7"/>
        <v>26401</v>
      </c>
      <c r="Q132" s="25" t="s">
        <v>725</v>
      </c>
      <c r="T132" s="14"/>
      <c r="Z132" s="14"/>
    </row>
    <row r="133" spans="1:26" s="13" customFormat="1" ht="21.75" customHeight="1">
      <c r="A133" s="27"/>
      <c r="B133" s="10" t="s">
        <v>732</v>
      </c>
      <c r="C133" s="11" t="s">
        <v>305</v>
      </c>
      <c r="D133" s="12">
        <v>690</v>
      </c>
      <c r="E133" s="12">
        <v>1090</v>
      </c>
      <c r="F133" s="12">
        <v>2938</v>
      </c>
      <c r="G133" s="12">
        <v>7328</v>
      </c>
      <c r="H133" s="220">
        <v>5246</v>
      </c>
      <c r="I133" s="220">
        <v>3260</v>
      </c>
      <c r="J133" s="12">
        <v>3535</v>
      </c>
      <c r="K133" s="12">
        <v>3125</v>
      </c>
      <c r="L133" s="12">
        <v>3408</v>
      </c>
      <c r="M133" s="12">
        <v>5462</v>
      </c>
      <c r="N133" s="12">
        <v>2215</v>
      </c>
      <c r="O133" s="12">
        <v>3855</v>
      </c>
      <c r="P133" s="220">
        <f t="shared" si="7"/>
        <v>42152</v>
      </c>
      <c r="Q133" s="25" t="s">
        <v>725</v>
      </c>
      <c r="T133" s="14"/>
      <c r="Z133" s="14"/>
    </row>
    <row r="134" spans="1:26" s="13" customFormat="1" ht="21.75" customHeight="1">
      <c r="A134" s="27"/>
      <c r="B134" s="10" t="s">
        <v>24</v>
      </c>
      <c r="C134" s="11" t="s">
        <v>306</v>
      </c>
      <c r="D134" s="12">
        <v>0</v>
      </c>
      <c r="E134" s="12">
        <v>0</v>
      </c>
      <c r="F134" s="12">
        <v>0</v>
      </c>
      <c r="G134" s="12">
        <v>454</v>
      </c>
      <c r="H134" s="220">
        <v>1311</v>
      </c>
      <c r="I134" s="220">
        <v>250</v>
      </c>
      <c r="J134" s="12">
        <v>645</v>
      </c>
      <c r="K134" s="12">
        <v>1811</v>
      </c>
      <c r="L134" s="12">
        <v>332</v>
      </c>
      <c r="M134" s="12">
        <v>359</v>
      </c>
      <c r="N134" s="12">
        <v>0</v>
      </c>
      <c r="O134" s="12">
        <v>0</v>
      </c>
      <c r="P134" s="220">
        <f t="shared" si="7"/>
        <v>5162</v>
      </c>
      <c r="Q134" s="25" t="s">
        <v>733</v>
      </c>
      <c r="T134" s="14"/>
      <c r="Z134" s="14"/>
    </row>
    <row r="135" spans="1:26" s="13" customFormat="1" ht="21.75" customHeight="1">
      <c r="A135" s="27"/>
      <c r="B135" s="10" t="s">
        <v>25</v>
      </c>
      <c r="C135" s="11" t="s">
        <v>308</v>
      </c>
      <c r="D135" s="186">
        <v>183</v>
      </c>
      <c r="E135" s="186">
        <v>176</v>
      </c>
      <c r="F135" s="186">
        <v>358</v>
      </c>
      <c r="G135" s="186">
        <v>387</v>
      </c>
      <c r="H135" s="186">
        <v>664</v>
      </c>
      <c r="I135" s="186">
        <v>636</v>
      </c>
      <c r="J135" s="186">
        <v>519</v>
      </c>
      <c r="K135" s="186">
        <v>705</v>
      </c>
      <c r="L135" s="186">
        <v>652</v>
      </c>
      <c r="M135" s="186">
        <v>555</v>
      </c>
      <c r="N135" s="186">
        <v>853</v>
      </c>
      <c r="O135" s="186">
        <v>277</v>
      </c>
      <c r="P135" s="220">
        <f t="shared" si="7"/>
        <v>5965</v>
      </c>
      <c r="Q135" s="25" t="s">
        <v>722</v>
      </c>
      <c r="T135" s="14"/>
      <c r="Z135" s="14"/>
    </row>
    <row r="136" spans="1:26" s="13" customFormat="1" ht="21.75" customHeight="1">
      <c r="A136" s="27"/>
      <c r="B136" s="10" t="s">
        <v>26</v>
      </c>
      <c r="C136" s="11" t="s">
        <v>309</v>
      </c>
      <c r="D136" s="186">
        <v>25</v>
      </c>
      <c r="E136" s="186">
        <v>54</v>
      </c>
      <c r="F136" s="186">
        <v>141</v>
      </c>
      <c r="G136" s="186">
        <v>182</v>
      </c>
      <c r="H136" s="186">
        <v>274</v>
      </c>
      <c r="I136" s="186">
        <v>202</v>
      </c>
      <c r="J136" s="186">
        <v>272</v>
      </c>
      <c r="K136" s="186">
        <v>298</v>
      </c>
      <c r="L136" s="186">
        <v>276</v>
      </c>
      <c r="M136" s="186">
        <v>182</v>
      </c>
      <c r="N136" s="186">
        <v>331</v>
      </c>
      <c r="O136" s="186">
        <v>33</v>
      </c>
      <c r="P136" s="220">
        <f t="shared" si="7"/>
        <v>2270</v>
      </c>
      <c r="Q136" s="25" t="s">
        <v>722</v>
      </c>
      <c r="T136" s="14"/>
      <c r="Z136" s="14"/>
    </row>
    <row r="137" spans="1:26" s="13" customFormat="1" ht="21.75" customHeight="1">
      <c r="A137" s="27"/>
      <c r="B137" s="10" t="s">
        <v>27</v>
      </c>
      <c r="C137" s="11" t="s">
        <v>310</v>
      </c>
      <c r="D137" s="12">
        <v>218</v>
      </c>
      <c r="E137" s="12">
        <v>167</v>
      </c>
      <c r="F137" s="12">
        <v>414</v>
      </c>
      <c r="G137" s="12">
        <v>647</v>
      </c>
      <c r="H137" s="220">
        <v>936</v>
      </c>
      <c r="I137" s="220">
        <v>821</v>
      </c>
      <c r="J137" s="12">
        <v>963</v>
      </c>
      <c r="K137" s="12">
        <v>1022</v>
      </c>
      <c r="L137" s="12">
        <v>864</v>
      </c>
      <c r="M137" s="12">
        <v>975</v>
      </c>
      <c r="N137" s="12">
        <v>1505</v>
      </c>
      <c r="O137" s="12">
        <v>442</v>
      </c>
      <c r="P137" s="220">
        <f t="shared" si="7"/>
        <v>8974</v>
      </c>
      <c r="Q137" s="25" t="s">
        <v>722</v>
      </c>
      <c r="T137" s="14"/>
      <c r="Z137" s="14"/>
    </row>
    <row r="138" spans="1:26" s="13" customFormat="1" ht="21.75" customHeight="1">
      <c r="A138" s="27"/>
      <c r="B138" s="10" t="s">
        <v>28</v>
      </c>
      <c r="C138" s="11" t="s">
        <v>311</v>
      </c>
      <c r="D138" s="12">
        <v>0</v>
      </c>
      <c r="E138" s="12">
        <v>0</v>
      </c>
      <c r="F138" s="12">
        <v>71</v>
      </c>
      <c r="G138" s="12">
        <v>67</v>
      </c>
      <c r="H138" s="220">
        <v>300</v>
      </c>
      <c r="I138" s="220">
        <v>234</v>
      </c>
      <c r="J138" s="12">
        <v>410</v>
      </c>
      <c r="K138" s="12">
        <v>1034</v>
      </c>
      <c r="L138" s="12">
        <v>267</v>
      </c>
      <c r="M138" s="12">
        <v>294</v>
      </c>
      <c r="N138" s="12">
        <v>31</v>
      </c>
      <c r="O138" s="12">
        <v>3</v>
      </c>
      <c r="P138" s="220">
        <f t="shared" si="7"/>
        <v>2711</v>
      </c>
      <c r="Q138" s="25" t="s">
        <v>724</v>
      </c>
      <c r="T138" s="14"/>
      <c r="Z138" s="14"/>
    </row>
    <row r="139" spans="1:26" s="13" customFormat="1" ht="21.75" customHeight="1">
      <c r="A139" s="27"/>
      <c r="B139" s="10" t="s">
        <v>29</v>
      </c>
      <c r="C139" s="11" t="s">
        <v>312</v>
      </c>
      <c r="D139" s="12">
        <v>0</v>
      </c>
      <c r="E139" s="12">
        <v>0</v>
      </c>
      <c r="F139" s="12">
        <v>50</v>
      </c>
      <c r="G139" s="12">
        <v>3500</v>
      </c>
      <c r="H139" s="220">
        <v>7000</v>
      </c>
      <c r="I139" s="220">
        <v>4000</v>
      </c>
      <c r="J139" s="12">
        <v>13500</v>
      </c>
      <c r="K139" s="12">
        <v>24000</v>
      </c>
      <c r="L139" s="12">
        <v>15400</v>
      </c>
      <c r="M139" s="12">
        <v>10500</v>
      </c>
      <c r="N139" s="12">
        <v>1600</v>
      </c>
      <c r="O139" s="12">
        <v>200</v>
      </c>
      <c r="P139" s="220">
        <f t="shared" si="7"/>
        <v>79750</v>
      </c>
      <c r="Q139" s="25" t="s">
        <v>733</v>
      </c>
      <c r="T139" s="14"/>
      <c r="Z139" s="14"/>
    </row>
    <row r="140" spans="1:26" s="13" customFormat="1" ht="21.75" customHeight="1">
      <c r="A140" s="27"/>
      <c r="B140" s="10" t="s">
        <v>92</v>
      </c>
      <c r="C140" s="11" t="s">
        <v>313</v>
      </c>
      <c r="D140" s="12">
        <v>0</v>
      </c>
      <c r="E140" s="12">
        <v>0</v>
      </c>
      <c r="F140" s="12">
        <v>0</v>
      </c>
      <c r="G140" s="12">
        <v>100</v>
      </c>
      <c r="H140" s="220">
        <v>257</v>
      </c>
      <c r="I140" s="220">
        <v>70</v>
      </c>
      <c r="J140" s="12">
        <v>209</v>
      </c>
      <c r="K140" s="12">
        <v>301</v>
      </c>
      <c r="L140" s="12">
        <v>135</v>
      </c>
      <c r="M140" s="12">
        <v>19</v>
      </c>
      <c r="N140" s="12">
        <v>3</v>
      </c>
      <c r="O140" s="12">
        <v>0</v>
      </c>
      <c r="P140" s="220">
        <f t="shared" si="7"/>
        <v>1094</v>
      </c>
      <c r="Q140" s="25" t="s">
        <v>725</v>
      </c>
      <c r="T140" s="14"/>
      <c r="Z140" s="14"/>
    </row>
    <row r="141" spans="1:26" s="13" customFormat="1" ht="21.75" customHeight="1">
      <c r="A141" s="27"/>
      <c r="B141" s="10" t="s">
        <v>95</v>
      </c>
      <c r="C141" s="11" t="s">
        <v>314</v>
      </c>
      <c r="D141" s="12">
        <v>467</v>
      </c>
      <c r="E141" s="12">
        <v>0</v>
      </c>
      <c r="F141" s="12">
        <v>1930</v>
      </c>
      <c r="G141" s="12">
        <v>2180</v>
      </c>
      <c r="H141" s="12">
        <v>3017</v>
      </c>
      <c r="I141" s="220">
        <v>2466</v>
      </c>
      <c r="J141" s="12">
        <v>2230</v>
      </c>
      <c r="K141" s="12">
        <v>1880</v>
      </c>
      <c r="L141" s="12">
        <v>1910</v>
      </c>
      <c r="M141" s="12">
        <v>2936</v>
      </c>
      <c r="N141" s="12">
        <v>2666</v>
      </c>
      <c r="O141" s="12">
        <v>986</v>
      </c>
      <c r="P141" s="220">
        <f t="shared" si="7"/>
        <v>22668</v>
      </c>
      <c r="Q141" s="25" t="s">
        <v>734</v>
      </c>
      <c r="T141" s="14"/>
      <c r="Z141" s="14"/>
    </row>
    <row r="142" spans="1:26" s="13" customFormat="1" ht="21.75" customHeight="1">
      <c r="A142" s="27"/>
      <c r="B142" s="10" t="s">
        <v>98</v>
      </c>
      <c r="C142" s="11" t="s">
        <v>316</v>
      </c>
      <c r="D142" s="12">
        <v>10245</v>
      </c>
      <c r="E142" s="12">
        <v>9023</v>
      </c>
      <c r="F142" s="12">
        <v>12303</v>
      </c>
      <c r="G142" s="12">
        <v>14252</v>
      </c>
      <c r="H142" s="12">
        <v>11795</v>
      </c>
      <c r="I142" s="220">
        <v>10626</v>
      </c>
      <c r="J142" s="12">
        <v>10870</v>
      </c>
      <c r="K142" s="12">
        <v>12960</v>
      </c>
      <c r="L142" s="12">
        <v>13164</v>
      </c>
      <c r="M142" s="12">
        <v>12141</v>
      </c>
      <c r="N142" s="12">
        <v>12105</v>
      </c>
      <c r="O142" s="12">
        <v>11131</v>
      </c>
      <c r="P142" s="220">
        <f t="shared" si="7"/>
        <v>140615</v>
      </c>
      <c r="Q142" s="25" t="s">
        <v>735</v>
      </c>
      <c r="T142" s="14"/>
      <c r="Z142" s="14"/>
    </row>
    <row r="143" spans="1:26" s="13" customFormat="1" ht="21.75" customHeight="1">
      <c r="A143" s="27"/>
      <c r="B143" s="10" t="s">
        <v>101</v>
      </c>
      <c r="C143" s="11" t="s">
        <v>317</v>
      </c>
      <c r="D143" s="12">
        <v>4715</v>
      </c>
      <c r="E143" s="12">
        <v>3429</v>
      </c>
      <c r="F143" s="12">
        <v>4728</v>
      </c>
      <c r="G143" s="12">
        <v>5913</v>
      </c>
      <c r="H143" s="12">
        <v>6707</v>
      </c>
      <c r="I143" s="12">
        <v>4743</v>
      </c>
      <c r="J143" s="12">
        <v>5831</v>
      </c>
      <c r="K143" s="12">
        <v>8390</v>
      </c>
      <c r="L143" s="12">
        <v>6365</v>
      </c>
      <c r="M143" s="12">
        <v>7563</v>
      </c>
      <c r="N143" s="12">
        <v>6536</v>
      </c>
      <c r="O143" s="12">
        <v>5077</v>
      </c>
      <c r="P143" s="220">
        <f t="shared" si="7"/>
        <v>69997</v>
      </c>
      <c r="Q143" s="25" t="s">
        <v>735</v>
      </c>
      <c r="T143" s="14"/>
      <c r="Z143" s="14"/>
    </row>
    <row r="144" spans="1:26" s="13" customFormat="1" ht="21.75" customHeight="1">
      <c r="A144" s="27"/>
      <c r="B144" s="10" t="s">
        <v>104</v>
      </c>
      <c r="C144" s="11" t="s">
        <v>318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17000</v>
      </c>
      <c r="L144" s="12">
        <v>0</v>
      </c>
      <c r="M144" s="12">
        <v>0</v>
      </c>
      <c r="N144" s="12">
        <v>0</v>
      </c>
      <c r="O144" s="12">
        <v>0</v>
      </c>
      <c r="P144" s="220">
        <f t="shared" si="7"/>
        <v>17000</v>
      </c>
      <c r="Q144" s="72" t="s">
        <v>241</v>
      </c>
      <c r="T144" s="14"/>
      <c r="Z144" s="14"/>
    </row>
    <row r="145" spans="1:26" s="13" customFormat="1" ht="21.75" customHeight="1">
      <c r="A145" s="28"/>
      <c r="B145" s="145" t="s">
        <v>107</v>
      </c>
      <c r="C145" s="219" t="s">
        <v>319</v>
      </c>
      <c r="D145" s="180">
        <v>0</v>
      </c>
      <c r="E145" s="180">
        <v>0</v>
      </c>
      <c r="F145" s="180">
        <v>0</v>
      </c>
      <c r="G145" s="180">
        <v>1500</v>
      </c>
      <c r="H145" s="180">
        <v>0</v>
      </c>
      <c r="I145" s="180">
        <v>0</v>
      </c>
      <c r="J145" s="180">
        <v>0</v>
      </c>
      <c r="K145" s="180">
        <v>0</v>
      </c>
      <c r="L145" s="180">
        <v>900</v>
      </c>
      <c r="M145" s="180">
        <v>800</v>
      </c>
      <c r="N145" s="180">
        <v>800</v>
      </c>
      <c r="O145" s="180">
        <v>0</v>
      </c>
      <c r="P145" s="224">
        <f t="shared" si="7"/>
        <v>4000</v>
      </c>
      <c r="Q145" s="181" t="s">
        <v>241</v>
      </c>
      <c r="T145" s="14"/>
      <c r="Z145" s="14"/>
    </row>
    <row r="146" spans="1:26" s="13" customFormat="1" ht="21.75" customHeight="1">
      <c r="A146" s="26"/>
      <c r="B146" s="10" t="s">
        <v>109</v>
      </c>
      <c r="C146" s="11" t="s">
        <v>320</v>
      </c>
      <c r="D146" s="12">
        <v>4500</v>
      </c>
      <c r="E146" s="12">
        <v>1350</v>
      </c>
      <c r="F146" s="12">
        <v>2100</v>
      </c>
      <c r="G146" s="12">
        <v>2100</v>
      </c>
      <c r="H146" s="12">
        <v>3000</v>
      </c>
      <c r="I146" s="12">
        <v>1600</v>
      </c>
      <c r="J146" s="12">
        <v>2100</v>
      </c>
      <c r="K146" s="12">
        <v>2500</v>
      </c>
      <c r="L146" s="12">
        <v>2200</v>
      </c>
      <c r="M146" s="12">
        <v>2500</v>
      </c>
      <c r="N146" s="12">
        <v>2600</v>
      </c>
      <c r="O146" s="12">
        <v>950</v>
      </c>
      <c r="P146" s="220">
        <f t="shared" si="7"/>
        <v>27500</v>
      </c>
      <c r="Q146" s="25" t="s">
        <v>736</v>
      </c>
      <c r="T146" s="14"/>
      <c r="Z146" s="14"/>
    </row>
    <row r="147" spans="1:26" s="13" customFormat="1" ht="21.75" customHeight="1">
      <c r="A147" s="27"/>
      <c r="B147" s="10" t="s">
        <v>112</v>
      </c>
      <c r="C147" s="11" t="s">
        <v>322</v>
      </c>
      <c r="D147" s="12">
        <v>629</v>
      </c>
      <c r="E147" s="12">
        <v>678</v>
      </c>
      <c r="F147" s="12">
        <v>1180</v>
      </c>
      <c r="G147" s="12">
        <v>1503</v>
      </c>
      <c r="H147" s="12">
        <v>1433</v>
      </c>
      <c r="I147" s="12">
        <v>1009</v>
      </c>
      <c r="J147" s="12">
        <v>1113</v>
      </c>
      <c r="K147" s="12">
        <v>1277</v>
      </c>
      <c r="L147" s="12">
        <v>1149</v>
      </c>
      <c r="M147" s="12">
        <v>1190</v>
      </c>
      <c r="N147" s="12">
        <v>1511</v>
      </c>
      <c r="O147" s="12">
        <v>882</v>
      </c>
      <c r="P147" s="220">
        <f t="shared" si="7"/>
        <v>13554</v>
      </c>
      <c r="Q147" s="25" t="s">
        <v>737</v>
      </c>
      <c r="T147" s="14"/>
      <c r="Z147" s="14"/>
    </row>
    <row r="148" spans="1:26" s="13" customFormat="1" ht="21.75" customHeight="1">
      <c r="A148" s="27"/>
      <c r="B148" s="10" t="s">
        <v>115</v>
      </c>
      <c r="C148" s="11" t="s">
        <v>323</v>
      </c>
      <c r="D148" s="12">
        <v>1631</v>
      </c>
      <c r="E148" s="12">
        <v>2241</v>
      </c>
      <c r="F148" s="12">
        <v>4343</v>
      </c>
      <c r="G148" s="12">
        <v>6126</v>
      </c>
      <c r="H148" s="12">
        <v>5801</v>
      </c>
      <c r="I148" s="12">
        <v>4726</v>
      </c>
      <c r="J148" s="12">
        <v>4763</v>
      </c>
      <c r="K148" s="12">
        <v>4855</v>
      </c>
      <c r="L148" s="12">
        <v>4728</v>
      </c>
      <c r="M148" s="12">
        <v>6255</v>
      </c>
      <c r="N148" s="12">
        <v>7105</v>
      </c>
      <c r="O148" s="12">
        <v>3061</v>
      </c>
      <c r="P148" s="220">
        <f t="shared" si="7"/>
        <v>55635</v>
      </c>
      <c r="Q148" s="25" t="s">
        <v>735</v>
      </c>
      <c r="T148" s="14"/>
      <c r="Z148" s="14"/>
    </row>
    <row r="149" spans="1:26" s="13" customFormat="1" ht="21.75" customHeight="1">
      <c r="A149" s="27"/>
      <c r="B149" s="10" t="s">
        <v>738</v>
      </c>
      <c r="C149" s="11" t="s">
        <v>739</v>
      </c>
      <c r="D149" s="12">
        <v>25589</v>
      </c>
      <c r="E149" s="12">
        <v>20760</v>
      </c>
      <c r="F149" s="12">
        <v>34758</v>
      </c>
      <c r="G149" s="12">
        <v>39405</v>
      </c>
      <c r="H149" s="12">
        <v>46347</v>
      </c>
      <c r="I149" s="12">
        <v>30904</v>
      </c>
      <c r="J149" s="12">
        <v>35893</v>
      </c>
      <c r="K149" s="12">
        <v>47641</v>
      </c>
      <c r="L149" s="12">
        <v>33379</v>
      </c>
      <c r="M149" s="12">
        <v>38616</v>
      </c>
      <c r="N149" s="12">
        <v>40397</v>
      </c>
      <c r="O149" s="12">
        <v>25105</v>
      </c>
      <c r="P149" s="220">
        <f t="shared" si="7"/>
        <v>418794</v>
      </c>
      <c r="Q149" s="25" t="s">
        <v>735</v>
      </c>
      <c r="T149" s="14"/>
      <c r="Z149" s="14"/>
    </row>
    <row r="150" spans="1:26" s="13" customFormat="1" ht="21.75" customHeight="1">
      <c r="A150" s="28"/>
      <c r="B150" s="218" t="s">
        <v>120</v>
      </c>
      <c r="C150" s="219" t="s">
        <v>853</v>
      </c>
      <c r="D150" s="220">
        <v>0</v>
      </c>
      <c r="E150" s="220">
        <v>0</v>
      </c>
      <c r="F150" s="220">
        <v>0</v>
      </c>
      <c r="G150" s="220">
        <v>0</v>
      </c>
      <c r="H150" s="220">
        <v>0</v>
      </c>
      <c r="I150" s="220">
        <v>0</v>
      </c>
      <c r="J150" s="220">
        <v>11364</v>
      </c>
      <c r="K150" s="220">
        <v>24882</v>
      </c>
      <c r="L150" s="220">
        <v>20605</v>
      </c>
      <c r="M150" s="220">
        <v>4266</v>
      </c>
      <c r="N150" s="220">
        <v>0</v>
      </c>
      <c r="O150" s="220">
        <v>0</v>
      </c>
      <c r="P150" s="220">
        <f t="shared" si="7"/>
        <v>61117</v>
      </c>
      <c r="Q150" s="25" t="s">
        <v>556</v>
      </c>
      <c r="T150" s="14"/>
      <c r="Z150" s="14"/>
    </row>
    <row r="151" spans="1:26" s="13" customFormat="1" ht="21.75" customHeight="1">
      <c r="A151" s="426" t="s">
        <v>325</v>
      </c>
      <c r="B151" s="426"/>
      <c r="C151" s="426"/>
      <c r="D151" s="16">
        <f>SUM(D117:D150)-D117-D120-D130</f>
        <v>80419</v>
      </c>
      <c r="E151" s="16">
        <f t="shared" ref="E151:O151" si="8">SUM(E117:E150)-E117-E120-E130</f>
        <v>67343</v>
      </c>
      <c r="F151" s="16">
        <f t="shared" si="8"/>
        <v>97091</v>
      </c>
      <c r="G151" s="16">
        <f t="shared" si="8"/>
        <v>250791</v>
      </c>
      <c r="H151" s="16">
        <f t="shared" si="8"/>
        <v>131396</v>
      </c>
      <c r="I151" s="16">
        <f t="shared" si="8"/>
        <v>97953</v>
      </c>
      <c r="J151" s="16">
        <f t="shared" si="8"/>
        <v>135052</v>
      </c>
      <c r="K151" s="16">
        <f t="shared" si="8"/>
        <v>200590</v>
      </c>
      <c r="L151" s="16">
        <f>SUM(L117:L150)-L117-L120-L130</f>
        <v>140491</v>
      </c>
      <c r="M151" s="16">
        <f t="shared" si="8"/>
        <v>129026</v>
      </c>
      <c r="N151" s="16">
        <f t="shared" si="8"/>
        <v>115114</v>
      </c>
      <c r="O151" s="16">
        <f t="shared" si="8"/>
        <v>84380</v>
      </c>
      <c r="P151" s="16">
        <f>SUM(P117:P150)-P117-P120-P130</f>
        <v>1529646</v>
      </c>
      <c r="Q151" s="16"/>
      <c r="T151" s="14"/>
      <c r="Z151" s="14"/>
    </row>
    <row r="152" spans="1:26" s="13" customFormat="1" ht="21.75" customHeight="1">
      <c r="A152" s="26" t="s">
        <v>326</v>
      </c>
      <c r="B152" s="10" t="s">
        <v>727</v>
      </c>
      <c r="C152" s="11" t="s">
        <v>327</v>
      </c>
      <c r="D152" s="12">
        <v>27</v>
      </c>
      <c r="E152" s="12">
        <v>43</v>
      </c>
      <c r="F152" s="12">
        <v>134</v>
      </c>
      <c r="G152" s="12">
        <v>5451</v>
      </c>
      <c r="H152" s="12">
        <v>12444</v>
      </c>
      <c r="I152" s="12">
        <v>9601</v>
      </c>
      <c r="J152" s="12">
        <v>9995</v>
      </c>
      <c r="K152" s="12">
        <v>13248</v>
      </c>
      <c r="L152" s="12">
        <v>8730</v>
      </c>
      <c r="M152" s="12">
        <v>12031</v>
      </c>
      <c r="N152" s="12">
        <v>13921</v>
      </c>
      <c r="O152" s="12">
        <v>722</v>
      </c>
      <c r="P152" s="220">
        <f t="shared" ref="P152:P167" si="9">SUM(D152:O152)</f>
        <v>86347</v>
      </c>
      <c r="Q152" s="72" t="s">
        <v>87</v>
      </c>
      <c r="T152" s="14"/>
      <c r="Z152" s="14"/>
    </row>
    <row r="153" spans="1:26" s="13" customFormat="1" ht="21.75" customHeight="1">
      <c r="A153" s="185"/>
      <c r="B153" s="10" t="s">
        <v>18</v>
      </c>
      <c r="C153" s="11" t="s">
        <v>328</v>
      </c>
      <c r="D153" s="15">
        <v>0</v>
      </c>
      <c r="E153" s="15">
        <v>0</v>
      </c>
      <c r="F153" s="15">
        <v>146</v>
      </c>
      <c r="G153" s="12">
        <v>382</v>
      </c>
      <c r="H153" s="12">
        <v>971</v>
      </c>
      <c r="I153" s="12">
        <v>505</v>
      </c>
      <c r="J153" s="12">
        <v>452</v>
      </c>
      <c r="K153" s="12">
        <v>552</v>
      </c>
      <c r="L153" s="12">
        <v>461</v>
      </c>
      <c r="M153" s="12">
        <v>893</v>
      </c>
      <c r="N153" s="12">
        <v>3487</v>
      </c>
      <c r="O153" s="12">
        <v>327</v>
      </c>
      <c r="P153" s="220">
        <f t="shared" si="9"/>
        <v>8176</v>
      </c>
      <c r="Q153" s="25" t="s">
        <v>740</v>
      </c>
      <c r="T153" s="14"/>
      <c r="Z153" s="14"/>
    </row>
    <row r="154" spans="1:26" s="13" customFormat="1" ht="21.75" customHeight="1">
      <c r="A154" s="185"/>
      <c r="B154" s="10" t="s">
        <v>19</v>
      </c>
      <c r="C154" s="11" t="s">
        <v>329</v>
      </c>
      <c r="D154" s="12">
        <v>724</v>
      </c>
      <c r="E154" s="12">
        <v>733</v>
      </c>
      <c r="F154" s="15">
        <v>758</v>
      </c>
      <c r="G154" s="12">
        <v>1326</v>
      </c>
      <c r="H154" s="12">
        <v>1677</v>
      </c>
      <c r="I154" s="12">
        <v>1106</v>
      </c>
      <c r="J154" s="12">
        <v>1813</v>
      </c>
      <c r="K154" s="12">
        <v>2808</v>
      </c>
      <c r="L154" s="12">
        <v>861</v>
      </c>
      <c r="M154" s="12">
        <v>1431</v>
      </c>
      <c r="N154" s="12">
        <v>1621</v>
      </c>
      <c r="O154" s="12">
        <v>601</v>
      </c>
      <c r="P154" s="220">
        <f t="shared" si="9"/>
        <v>15459</v>
      </c>
      <c r="Q154" s="25" t="s">
        <v>741</v>
      </c>
      <c r="T154" s="14"/>
      <c r="Z154" s="14"/>
    </row>
    <row r="155" spans="1:26" s="13" customFormat="1" ht="21.75" customHeight="1">
      <c r="A155" s="27"/>
      <c r="B155" s="10" t="s">
        <v>20</v>
      </c>
      <c r="C155" s="11" t="s">
        <v>330</v>
      </c>
      <c r="D155" s="12">
        <v>10492</v>
      </c>
      <c r="E155" s="12">
        <v>8148</v>
      </c>
      <c r="F155" s="12">
        <v>10173</v>
      </c>
      <c r="G155" s="12">
        <v>11431</v>
      </c>
      <c r="H155" s="12">
        <v>13892</v>
      </c>
      <c r="I155" s="12">
        <v>8007</v>
      </c>
      <c r="J155" s="12">
        <v>8579</v>
      </c>
      <c r="K155" s="12">
        <v>11373</v>
      </c>
      <c r="L155" s="12">
        <v>7621</v>
      </c>
      <c r="M155" s="12">
        <v>10067</v>
      </c>
      <c r="N155" s="12">
        <v>11895</v>
      </c>
      <c r="O155" s="12">
        <v>9334</v>
      </c>
      <c r="P155" s="220">
        <f t="shared" si="9"/>
        <v>121012</v>
      </c>
      <c r="Q155" s="72" t="s">
        <v>83</v>
      </c>
      <c r="T155" s="14"/>
      <c r="Z155" s="14"/>
    </row>
    <row r="156" spans="1:26" s="13" customFormat="1" ht="21.75" customHeight="1">
      <c r="A156" s="27"/>
      <c r="B156" s="10" t="s">
        <v>43</v>
      </c>
      <c r="C156" s="11" t="s">
        <v>331</v>
      </c>
      <c r="D156" s="12">
        <v>5319</v>
      </c>
      <c r="E156" s="12">
        <v>5058</v>
      </c>
      <c r="F156" s="12">
        <v>8764</v>
      </c>
      <c r="G156" s="12">
        <v>14153</v>
      </c>
      <c r="H156" s="12">
        <v>16107</v>
      </c>
      <c r="I156" s="12">
        <v>9102</v>
      </c>
      <c r="J156" s="12">
        <v>9867</v>
      </c>
      <c r="K156" s="12">
        <v>12029</v>
      </c>
      <c r="L156" s="12">
        <v>14071</v>
      </c>
      <c r="M156" s="12">
        <v>15282</v>
      </c>
      <c r="N156" s="12">
        <v>15722</v>
      </c>
      <c r="O156" s="12">
        <v>7246</v>
      </c>
      <c r="P156" s="220">
        <f t="shared" si="9"/>
        <v>132720</v>
      </c>
      <c r="Q156" s="72" t="s">
        <v>332</v>
      </c>
      <c r="T156" s="14"/>
      <c r="Z156" s="14"/>
    </row>
    <row r="157" spans="1:26" s="13" customFormat="1" ht="21.75" customHeight="1">
      <c r="A157" s="27"/>
      <c r="B157" s="10" t="s">
        <v>21</v>
      </c>
      <c r="C157" s="11" t="s">
        <v>333</v>
      </c>
      <c r="D157" s="12">
        <v>267</v>
      </c>
      <c r="E157" s="12">
        <v>561</v>
      </c>
      <c r="F157" s="12">
        <v>694</v>
      </c>
      <c r="G157" s="12">
        <v>1436</v>
      </c>
      <c r="H157" s="12">
        <v>2228</v>
      </c>
      <c r="I157" s="12">
        <v>1940</v>
      </c>
      <c r="J157" s="12">
        <v>1686</v>
      </c>
      <c r="K157" s="12">
        <v>1269</v>
      </c>
      <c r="L157" s="12">
        <v>1467</v>
      </c>
      <c r="M157" s="12">
        <v>2959</v>
      </c>
      <c r="N157" s="12">
        <v>6811</v>
      </c>
      <c r="O157" s="12">
        <v>515</v>
      </c>
      <c r="P157" s="220">
        <f t="shared" si="9"/>
        <v>21833</v>
      </c>
      <c r="Q157" s="72" t="s">
        <v>334</v>
      </c>
      <c r="T157" s="14"/>
      <c r="Z157" s="14"/>
    </row>
    <row r="158" spans="1:26" s="13" customFormat="1" ht="21.75" customHeight="1">
      <c r="A158" s="27"/>
      <c r="B158" s="10" t="s">
        <v>22</v>
      </c>
      <c r="C158" s="11" t="s">
        <v>335</v>
      </c>
      <c r="D158" s="12">
        <v>336</v>
      </c>
      <c r="E158" s="12">
        <v>270</v>
      </c>
      <c r="F158" s="12">
        <v>574</v>
      </c>
      <c r="G158" s="12">
        <v>1738</v>
      </c>
      <c r="H158" s="12">
        <v>1749</v>
      </c>
      <c r="I158" s="12">
        <v>811</v>
      </c>
      <c r="J158" s="12">
        <v>768</v>
      </c>
      <c r="K158" s="12">
        <v>1179</v>
      </c>
      <c r="L158" s="12">
        <v>835</v>
      </c>
      <c r="M158" s="12">
        <v>1345</v>
      </c>
      <c r="N158" s="12">
        <v>1817</v>
      </c>
      <c r="O158" s="12">
        <v>336</v>
      </c>
      <c r="P158" s="220">
        <f t="shared" si="9"/>
        <v>11758</v>
      </c>
      <c r="Q158" s="25" t="s">
        <v>741</v>
      </c>
      <c r="T158" s="14"/>
      <c r="Z158" s="14"/>
    </row>
    <row r="159" spans="1:26" s="13" customFormat="1" ht="21.75" customHeight="1">
      <c r="A159" s="27"/>
      <c r="B159" s="10" t="s">
        <v>23</v>
      </c>
      <c r="C159" s="11" t="s">
        <v>336</v>
      </c>
      <c r="D159" s="12">
        <v>1231</v>
      </c>
      <c r="E159" s="12">
        <v>1561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0">
        <f t="shared" si="9"/>
        <v>2792</v>
      </c>
      <c r="Q159" s="25" t="s">
        <v>742</v>
      </c>
      <c r="T159" s="14"/>
      <c r="Z159" s="14"/>
    </row>
    <row r="160" spans="1:26" s="13" customFormat="1" ht="21.75" customHeight="1">
      <c r="A160" s="27"/>
      <c r="B160" s="10" t="s">
        <v>24</v>
      </c>
      <c r="C160" s="11" t="s">
        <v>337</v>
      </c>
      <c r="D160" s="12">
        <v>3966</v>
      </c>
      <c r="E160" s="12">
        <v>3840</v>
      </c>
      <c r="F160" s="12">
        <v>6693</v>
      </c>
      <c r="G160" s="12">
        <v>11847</v>
      </c>
      <c r="H160" s="12">
        <v>16713</v>
      </c>
      <c r="I160" s="12">
        <v>7827</v>
      </c>
      <c r="J160" s="12">
        <v>10350</v>
      </c>
      <c r="K160" s="12">
        <v>15363</v>
      </c>
      <c r="L160" s="12">
        <v>7938</v>
      </c>
      <c r="M160" s="12">
        <v>13254</v>
      </c>
      <c r="N160" s="12">
        <v>24621</v>
      </c>
      <c r="O160" s="12">
        <v>2853</v>
      </c>
      <c r="P160" s="220">
        <f t="shared" si="9"/>
        <v>125265</v>
      </c>
      <c r="Q160" s="72" t="s">
        <v>332</v>
      </c>
      <c r="T160" s="14"/>
      <c r="Z160" s="14"/>
    </row>
    <row r="161" spans="1:26" s="13" customFormat="1" ht="21.75" customHeight="1">
      <c r="A161" s="27"/>
      <c r="B161" s="10" t="s">
        <v>25</v>
      </c>
      <c r="C161" s="11" t="s">
        <v>338</v>
      </c>
      <c r="D161" s="15">
        <v>0</v>
      </c>
      <c r="E161" s="15">
        <v>0</v>
      </c>
      <c r="F161" s="15">
        <v>363</v>
      </c>
      <c r="G161" s="15">
        <v>847</v>
      </c>
      <c r="H161" s="12">
        <v>1772</v>
      </c>
      <c r="I161" s="12">
        <v>717</v>
      </c>
      <c r="J161" s="12">
        <v>919</v>
      </c>
      <c r="K161" s="12">
        <v>1415</v>
      </c>
      <c r="L161" s="12">
        <v>643</v>
      </c>
      <c r="M161" s="12">
        <v>4418</v>
      </c>
      <c r="N161" s="12">
        <v>8207</v>
      </c>
      <c r="O161" s="12">
        <v>951</v>
      </c>
      <c r="P161" s="220">
        <f t="shared" si="9"/>
        <v>20252</v>
      </c>
      <c r="Q161" s="72" t="s">
        <v>339</v>
      </c>
      <c r="T161" s="14"/>
      <c r="Z161" s="14"/>
    </row>
    <row r="162" spans="1:26" s="13" customFormat="1" ht="21.75" customHeight="1">
      <c r="A162" s="27"/>
      <c r="B162" s="10" t="s">
        <v>26</v>
      </c>
      <c r="C162" s="11" t="s">
        <v>340</v>
      </c>
      <c r="D162" s="12">
        <v>2763</v>
      </c>
      <c r="E162" s="12">
        <v>2725</v>
      </c>
      <c r="F162" s="12">
        <v>3123</v>
      </c>
      <c r="G162" s="12">
        <v>3998</v>
      </c>
      <c r="H162" s="12">
        <v>4502</v>
      </c>
      <c r="I162" s="12">
        <v>2831</v>
      </c>
      <c r="J162" s="12">
        <v>2884</v>
      </c>
      <c r="K162" s="12">
        <v>3641</v>
      </c>
      <c r="L162" s="12">
        <v>2893</v>
      </c>
      <c r="M162" s="12">
        <v>2997</v>
      </c>
      <c r="N162" s="12">
        <v>3393</v>
      </c>
      <c r="O162" s="12">
        <v>2888</v>
      </c>
      <c r="P162" s="220">
        <f t="shared" si="9"/>
        <v>38638</v>
      </c>
      <c r="Q162" s="72" t="s">
        <v>83</v>
      </c>
      <c r="T162" s="14"/>
      <c r="Z162" s="14"/>
    </row>
    <row r="163" spans="1:26" s="13" customFormat="1" ht="21.75" customHeight="1">
      <c r="A163" s="27"/>
      <c r="B163" s="10" t="s">
        <v>27</v>
      </c>
      <c r="C163" s="11" t="s">
        <v>341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25000</v>
      </c>
      <c r="L163" s="12">
        <v>0</v>
      </c>
      <c r="M163" s="12">
        <v>0</v>
      </c>
      <c r="N163" s="12">
        <v>0</v>
      </c>
      <c r="O163" s="12">
        <v>0</v>
      </c>
      <c r="P163" s="220">
        <f t="shared" si="9"/>
        <v>25000</v>
      </c>
      <c r="Q163" s="72" t="s">
        <v>241</v>
      </c>
      <c r="T163" s="14"/>
      <c r="Z163" s="14"/>
    </row>
    <row r="164" spans="1:26" s="13" customFormat="1" ht="21.75" customHeight="1">
      <c r="A164" s="27"/>
      <c r="B164" s="10" t="s">
        <v>28</v>
      </c>
      <c r="C164" s="11" t="s">
        <v>342</v>
      </c>
      <c r="D164" s="12">
        <v>259</v>
      </c>
      <c r="E164" s="12">
        <v>132</v>
      </c>
      <c r="F164" s="12">
        <v>85</v>
      </c>
      <c r="G164" s="12">
        <v>2841</v>
      </c>
      <c r="H164" s="12">
        <v>4021</v>
      </c>
      <c r="I164" s="12">
        <v>1133</v>
      </c>
      <c r="J164" s="12">
        <v>955</v>
      </c>
      <c r="K164" s="12">
        <v>1096</v>
      </c>
      <c r="L164" s="12">
        <v>1362</v>
      </c>
      <c r="M164" s="12">
        <v>1676</v>
      </c>
      <c r="N164" s="12">
        <v>599</v>
      </c>
      <c r="O164" s="12">
        <v>55</v>
      </c>
      <c r="P164" s="220">
        <f>SUM(D164:O164)</f>
        <v>14214</v>
      </c>
      <c r="Q164" s="72" t="s">
        <v>343</v>
      </c>
      <c r="T164" s="14"/>
      <c r="Z164" s="14"/>
    </row>
    <row r="165" spans="1:26" s="13" customFormat="1" ht="21.75" customHeight="1">
      <c r="A165" s="27"/>
      <c r="B165" s="10" t="s">
        <v>29</v>
      </c>
      <c r="C165" s="11" t="s">
        <v>344</v>
      </c>
      <c r="D165" s="12">
        <v>8535</v>
      </c>
      <c r="E165" s="12">
        <v>11405</v>
      </c>
      <c r="F165" s="12">
        <v>5455</v>
      </c>
      <c r="G165" s="12">
        <v>8988</v>
      </c>
      <c r="H165" s="12">
        <v>8328</v>
      </c>
      <c r="I165" s="12">
        <v>9601</v>
      </c>
      <c r="J165" s="12">
        <v>13629</v>
      </c>
      <c r="K165" s="12">
        <v>16282</v>
      </c>
      <c r="L165" s="12">
        <v>11175</v>
      </c>
      <c r="M165" s="12">
        <v>12891</v>
      </c>
      <c r="N165" s="12">
        <v>10708</v>
      </c>
      <c r="O165" s="12">
        <v>3610</v>
      </c>
      <c r="P165" s="220">
        <f>SUM(D165:O165)</f>
        <v>120607</v>
      </c>
      <c r="Q165" s="72" t="s">
        <v>332</v>
      </c>
      <c r="T165" s="14"/>
      <c r="Z165" s="14"/>
    </row>
    <row r="166" spans="1:26" s="13" customFormat="1" ht="21.75" customHeight="1">
      <c r="A166" s="27"/>
      <c r="B166" s="10" t="s">
        <v>92</v>
      </c>
      <c r="C166" s="219" t="s">
        <v>852</v>
      </c>
      <c r="D166" s="220">
        <v>0</v>
      </c>
      <c r="E166" s="220">
        <v>0</v>
      </c>
      <c r="F166" s="220">
        <v>0</v>
      </c>
      <c r="G166" s="220">
        <v>0</v>
      </c>
      <c r="H166" s="220">
        <v>0</v>
      </c>
      <c r="I166" s="220">
        <v>0</v>
      </c>
      <c r="J166" s="220">
        <v>0</v>
      </c>
      <c r="K166" s="220">
        <v>0</v>
      </c>
      <c r="L166" s="220">
        <v>0</v>
      </c>
      <c r="M166" s="220">
        <v>0</v>
      </c>
      <c r="N166" s="220">
        <v>13473</v>
      </c>
      <c r="O166" s="220">
        <v>0</v>
      </c>
      <c r="P166" s="220">
        <f>SUM(D166:O166)</f>
        <v>13473</v>
      </c>
      <c r="Q166" s="225" t="s">
        <v>744</v>
      </c>
      <c r="T166" s="14"/>
      <c r="Z166" s="14"/>
    </row>
    <row r="167" spans="1:26" s="13" customFormat="1" ht="21.75" customHeight="1">
      <c r="A167" s="27"/>
      <c r="B167" s="10" t="s">
        <v>95</v>
      </c>
      <c r="C167" s="219" t="s">
        <v>743</v>
      </c>
      <c r="D167" s="220">
        <v>3291</v>
      </c>
      <c r="E167" s="220">
        <v>2940</v>
      </c>
      <c r="F167" s="220">
        <v>3232</v>
      </c>
      <c r="G167" s="220">
        <v>2999</v>
      </c>
      <c r="H167" s="220">
        <v>3380</v>
      </c>
      <c r="I167" s="220">
        <v>2230</v>
      </c>
      <c r="J167" s="220">
        <v>2717</v>
      </c>
      <c r="K167" s="220">
        <v>3598</v>
      </c>
      <c r="L167" s="220">
        <v>1688</v>
      </c>
      <c r="M167" s="220">
        <v>2721</v>
      </c>
      <c r="N167" s="220">
        <v>2991</v>
      </c>
      <c r="O167" s="220">
        <v>2329</v>
      </c>
      <c r="P167" s="220">
        <f t="shared" si="9"/>
        <v>34116</v>
      </c>
      <c r="Q167" s="367" t="s">
        <v>83</v>
      </c>
      <c r="T167" s="14"/>
      <c r="Z167" s="14"/>
    </row>
    <row r="168" spans="1:26" s="13" customFormat="1" ht="21.75" customHeight="1">
      <c r="A168" s="28"/>
      <c r="B168" s="10" t="s">
        <v>98</v>
      </c>
      <c r="C168" s="219" t="s">
        <v>851</v>
      </c>
      <c r="D168" s="220">
        <v>0</v>
      </c>
      <c r="E168" s="220">
        <v>0</v>
      </c>
      <c r="F168" s="220">
        <v>0</v>
      </c>
      <c r="G168" s="220">
        <v>888</v>
      </c>
      <c r="H168" s="220">
        <v>1475</v>
      </c>
      <c r="I168" s="220">
        <v>828</v>
      </c>
      <c r="J168" s="220">
        <v>1335</v>
      </c>
      <c r="K168" s="220">
        <v>3116</v>
      </c>
      <c r="L168" s="220">
        <v>1268</v>
      </c>
      <c r="M168" s="220">
        <v>1846</v>
      </c>
      <c r="N168" s="220">
        <v>2698</v>
      </c>
      <c r="O168" s="220">
        <v>0</v>
      </c>
      <c r="P168" s="220">
        <f>SUM(D168:O168)</f>
        <v>13454</v>
      </c>
      <c r="Q168" s="25" t="s">
        <v>35</v>
      </c>
      <c r="T168" s="14"/>
      <c r="Z168" s="14"/>
    </row>
    <row r="169" spans="1:26" s="13" customFormat="1" ht="21.75" customHeight="1">
      <c r="A169" s="426" t="s">
        <v>346</v>
      </c>
      <c r="B169" s="426"/>
      <c r="C169" s="426"/>
      <c r="D169" s="16">
        <f>SUM(D152:D168)</f>
        <v>37210</v>
      </c>
      <c r="E169" s="16">
        <f t="shared" ref="E169:O169" si="10">SUM(E152:E168)</f>
        <v>37416</v>
      </c>
      <c r="F169" s="16">
        <f t="shared" si="10"/>
        <v>40194</v>
      </c>
      <c r="G169" s="16">
        <f t="shared" si="10"/>
        <v>68325</v>
      </c>
      <c r="H169" s="16">
        <f t="shared" si="10"/>
        <v>89259</v>
      </c>
      <c r="I169" s="16">
        <f t="shared" si="10"/>
        <v>56239</v>
      </c>
      <c r="J169" s="16">
        <f t="shared" si="10"/>
        <v>65949</v>
      </c>
      <c r="K169" s="16">
        <f t="shared" si="10"/>
        <v>111969</v>
      </c>
      <c r="L169" s="16">
        <f t="shared" si="10"/>
        <v>61013</v>
      </c>
      <c r="M169" s="16">
        <f t="shared" si="10"/>
        <v>83811</v>
      </c>
      <c r="N169" s="16">
        <f t="shared" si="10"/>
        <v>121964</v>
      </c>
      <c r="O169" s="16">
        <f t="shared" si="10"/>
        <v>31767</v>
      </c>
      <c r="P169" s="16">
        <f>SUM(P152:P168)</f>
        <v>805116</v>
      </c>
      <c r="Q169" s="16"/>
      <c r="T169" s="14"/>
      <c r="Z169" s="14"/>
    </row>
    <row r="170" spans="1:26" s="13" customFormat="1" ht="21.75" customHeight="1">
      <c r="A170" s="26" t="s">
        <v>46</v>
      </c>
      <c r="B170" s="10" t="s">
        <v>745</v>
      </c>
      <c r="C170" s="11" t="s">
        <v>47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2">
        <v>4800</v>
      </c>
      <c r="J170" s="15">
        <v>0</v>
      </c>
      <c r="K170" s="15">
        <v>0</v>
      </c>
      <c r="L170" s="15">
        <v>0</v>
      </c>
      <c r="M170" s="12">
        <v>5000</v>
      </c>
      <c r="N170" s="15">
        <v>0</v>
      </c>
      <c r="O170" s="15">
        <v>0</v>
      </c>
      <c r="P170" s="220">
        <f>SUM(D170:O170)</f>
        <v>9800</v>
      </c>
      <c r="Q170" s="25" t="s">
        <v>746</v>
      </c>
      <c r="T170" s="14"/>
      <c r="Z170" s="14"/>
    </row>
    <row r="171" spans="1:26" s="13" customFormat="1" ht="21.75" customHeight="1">
      <c r="A171" s="27"/>
      <c r="B171" s="10" t="s">
        <v>18</v>
      </c>
      <c r="C171" s="11" t="s">
        <v>48</v>
      </c>
      <c r="D171" s="12">
        <v>12676</v>
      </c>
      <c r="E171" s="12">
        <v>7730</v>
      </c>
      <c r="F171" s="15">
        <v>254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2">
        <v>3515</v>
      </c>
      <c r="P171" s="220">
        <f>SUM(D171:O171)</f>
        <v>24175</v>
      </c>
      <c r="Q171" s="25" t="s">
        <v>742</v>
      </c>
      <c r="T171" s="14"/>
      <c r="Z171" s="14"/>
    </row>
    <row r="172" spans="1:26" s="13" customFormat="1" ht="21.75" customHeight="1">
      <c r="A172" s="27"/>
      <c r="B172" s="10" t="s">
        <v>19</v>
      </c>
      <c r="C172" s="11" t="s">
        <v>50</v>
      </c>
      <c r="D172" s="12">
        <v>22</v>
      </c>
      <c r="E172" s="12">
        <v>0</v>
      </c>
      <c r="F172" s="12">
        <v>0</v>
      </c>
      <c r="G172" s="12">
        <v>88</v>
      </c>
      <c r="H172" s="12">
        <v>354</v>
      </c>
      <c r="I172" s="12">
        <v>171</v>
      </c>
      <c r="J172" s="12">
        <v>124</v>
      </c>
      <c r="K172" s="12">
        <v>252</v>
      </c>
      <c r="L172" s="12">
        <v>151</v>
      </c>
      <c r="M172" s="12">
        <v>120</v>
      </c>
      <c r="N172" s="12">
        <v>0</v>
      </c>
      <c r="O172" s="12">
        <v>0</v>
      </c>
      <c r="P172" s="220">
        <f>SUM(D172:O172)</f>
        <v>1282</v>
      </c>
      <c r="Q172" s="25" t="s">
        <v>747</v>
      </c>
      <c r="T172" s="14"/>
      <c r="Z172" s="14"/>
    </row>
    <row r="173" spans="1:26" s="13" customFormat="1" ht="21.75" customHeight="1">
      <c r="A173" s="27"/>
      <c r="B173" s="10" t="s">
        <v>20</v>
      </c>
      <c r="C173" s="11" t="s">
        <v>51</v>
      </c>
      <c r="D173" s="12">
        <v>2566</v>
      </c>
      <c r="E173" s="12">
        <v>2097</v>
      </c>
      <c r="F173" s="12">
        <v>1281</v>
      </c>
      <c r="G173" s="12">
        <v>1591</v>
      </c>
      <c r="H173" s="12">
        <v>2340</v>
      </c>
      <c r="I173" s="12">
        <v>1855</v>
      </c>
      <c r="J173" s="12">
        <v>2694</v>
      </c>
      <c r="K173" s="12">
        <v>2932</v>
      </c>
      <c r="L173" s="12">
        <v>2387</v>
      </c>
      <c r="M173" s="12">
        <v>1843</v>
      </c>
      <c r="N173" s="12">
        <v>1584</v>
      </c>
      <c r="O173" s="12">
        <v>2051</v>
      </c>
      <c r="P173" s="220">
        <f>SUM(D173:O173)</f>
        <v>25221</v>
      </c>
      <c r="Q173" s="25" t="s">
        <v>748</v>
      </c>
      <c r="T173" s="14"/>
      <c r="Z173" s="14"/>
    </row>
    <row r="174" spans="1:26" s="13" customFormat="1" ht="21.75" customHeight="1">
      <c r="A174" s="27"/>
      <c r="B174" s="10" t="s">
        <v>43</v>
      </c>
      <c r="C174" s="11" t="s">
        <v>52</v>
      </c>
      <c r="D174" s="12">
        <v>1678</v>
      </c>
      <c r="E174" s="12">
        <v>1780</v>
      </c>
      <c r="F174" s="12">
        <v>2306</v>
      </c>
      <c r="G174" s="12">
        <v>2555</v>
      </c>
      <c r="H174" s="12">
        <v>3326</v>
      </c>
      <c r="I174" s="12">
        <v>2444</v>
      </c>
      <c r="J174" s="12">
        <v>2512</v>
      </c>
      <c r="K174" s="12">
        <v>3177</v>
      </c>
      <c r="L174" s="12">
        <v>2398</v>
      </c>
      <c r="M174" s="12">
        <v>2818</v>
      </c>
      <c r="N174" s="12">
        <v>3031</v>
      </c>
      <c r="O174" s="12">
        <v>2332</v>
      </c>
      <c r="P174" s="220">
        <f t="shared" ref="P174:P183" si="11">SUM(D174:O174)</f>
        <v>30357</v>
      </c>
      <c r="Q174" s="25" t="s">
        <v>749</v>
      </c>
      <c r="T174" s="14"/>
      <c r="Z174" s="14"/>
    </row>
    <row r="175" spans="1:26" s="13" customFormat="1" ht="21.75" customHeight="1">
      <c r="A175" s="27"/>
      <c r="B175" s="10" t="s">
        <v>21</v>
      </c>
      <c r="C175" s="11" t="s">
        <v>54</v>
      </c>
      <c r="D175" s="15">
        <v>0</v>
      </c>
      <c r="E175" s="15">
        <v>0</v>
      </c>
      <c r="F175" s="15">
        <v>0</v>
      </c>
      <c r="G175" s="12">
        <v>1800</v>
      </c>
      <c r="H175" s="12">
        <v>10500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20">
        <f t="shared" si="11"/>
        <v>12300</v>
      </c>
      <c r="Q175" s="25" t="s">
        <v>750</v>
      </c>
      <c r="T175" s="14"/>
      <c r="Z175" s="14"/>
    </row>
    <row r="176" spans="1:26" s="13" customFormat="1" ht="21.75" customHeight="1">
      <c r="A176" s="27"/>
      <c r="B176" s="10" t="s">
        <v>22</v>
      </c>
      <c r="C176" s="11" t="s">
        <v>56</v>
      </c>
      <c r="D176" s="12">
        <v>0</v>
      </c>
      <c r="E176" s="12">
        <v>0</v>
      </c>
      <c r="F176" s="12">
        <v>0</v>
      </c>
      <c r="G176" s="12">
        <v>58</v>
      </c>
      <c r="H176" s="12">
        <v>235</v>
      </c>
      <c r="I176" s="12">
        <v>206</v>
      </c>
      <c r="J176" s="12">
        <v>507</v>
      </c>
      <c r="K176" s="12">
        <v>1002</v>
      </c>
      <c r="L176" s="12">
        <v>278</v>
      </c>
      <c r="M176" s="12">
        <v>223</v>
      </c>
      <c r="N176" s="12">
        <v>99</v>
      </c>
      <c r="O176" s="12">
        <v>0</v>
      </c>
      <c r="P176" s="220">
        <f t="shared" si="11"/>
        <v>2608</v>
      </c>
      <c r="Q176" s="72"/>
      <c r="T176" s="14"/>
      <c r="Z176" s="14"/>
    </row>
    <row r="177" spans="1:26" s="13" customFormat="1" ht="21.75" customHeight="1">
      <c r="A177" s="27"/>
      <c r="B177" s="10" t="s">
        <v>23</v>
      </c>
      <c r="C177" s="11" t="s">
        <v>57</v>
      </c>
      <c r="D177" s="15">
        <v>0</v>
      </c>
      <c r="E177" s="15">
        <v>0</v>
      </c>
      <c r="F177" s="15">
        <v>0</v>
      </c>
      <c r="G177" s="12">
        <v>14</v>
      </c>
      <c r="H177" s="12">
        <v>22</v>
      </c>
      <c r="I177" s="12">
        <v>20</v>
      </c>
      <c r="J177" s="12">
        <v>61</v>
      </c>
      <c r="K177" s="12">
        <v>325</v>
      </c>
      <c r="L177" s="12">
        <v>18</v>
      </c>
      <c r="M177" s="12">
        <v>10</v>
      </c>
      <c r="N177" s="12">
        <v>0</v>
      </c>
      <c r="O177" s="12">
        <v>0</v>
      </c>
      <c r="P177" s="220">
        <f t="shared" si="11"/>
        <v>470</v>
      </c>
      <c r="Q177" s="25" t="s">
        <v>747</v>
      </c>
      <c r="T177" s="14"/>
      <c r="Z177" s="14"/>
    </row>
    <row r="178" spans="1:26" s="13" customFormat="1" ht="21.75" customHeight="1">
      <c r="A178" s="27"/>
      <c r="B178" s="10" t="s">
        <v>24</v>
      </c>
      <c r="C178" s="11" t="s">
        <v>44</v>
      </c>
      <c r="D178" s="12">
        <v>0</v>
      </c>
      <c r="E178" s="12">
        <v>0</v>
      </c>
      <c r="F178" s="12">
        <v>0</v>
      </c>
      <c r="G178" s="12">
        <v>44</v>
      </c>
      <c r="H178" s="12">
        <v>213</v>
      </c>
      <c r="I178" s="12">
        <v>186</v>
      </c>
      <c r="J178" s="12">
        <v>446</v>
      </c>
      <c r="K178" s="12">
        <v>677</v>
      </c>
      <c r="L178" s="12">
        <v>260</v>
      </c>
      <c r="M178" s="12">
        <v>213</v>
      </c>
      <c r="N178" s="12">
        <v>99</v>
      </c>
      <c r="O178" s="12">
        <v>0</v>
      </c>
      <c r="P178" s="220">
        <f t="shared" si="11"/>
        <v>2138</v>
      </c>
      <c r="Q178" s="25" t="s">
        <v>751</v>
      </c>
      <c r="T178" s="14"/>
      <c r="Z178" s="14"/>
    </row>
    <row r="179" spans="1:26" s="13" customFormat="1" ht="21.75" customHeight="1">
      <c r="A179" s="27"/>
      <c r="B179" s="10" t="s">
        <v>25</v>
      </c>
      <c r="C179" s="11" t="s">
        <v>58</v>
      </c>
      <c r="D179" s="12">
        <v>2063</v>
      </c>
      <c r="E179" s="12">
        <v>1454</v>
      </c>
      <c r="F179" s="12">
        <v>2598</v>
      </c>
      <c r="G179" s="12">
        <v>3168</v>
      </c>
      <c r="H179" s="12">
        <v>4709</v>
      </c>
      <c r="I179" s="12">
        <v>2268</v>
      </c>
      <c r="J179" s="12">
        <v>1836</v>
      </c>
      <c r="K179" s="12">
        <v>3793</v>
      </c>
      <c r="L179" s="12">
        <v>2681</v>
      </c>
      <c r="M179" s="12">
        <v>2538</v>
      </c>
      <c r="N179" s="12">
        <v>2517</v>
      </c>
      <c r="O179" s="12">
        <v>2104</v>
      </c>
      <c r="P179" s="220">
        <f t="shared" si="11"/>
        <v>31729</v>
      </c>
      <c r="Q179" s="25" t="s">
        <v>749</v>
      </c>
      <c r="T179" s="14"/>
      <c r="Z179" s="14"/>
    </row>
    <row r="180" spans="1:26" s="13" customFormat="1" ht="21.75" customHeight="1">
      <c r="A180" s="27"/>
      <c r="B180" s="10" t="s">
        <v>26</v>
      </c>
      <c r="C180" s="11" t="s">
        <v>59</v>
      </c>
      <c r="D180" s="12">
        <v>2940</v>
      </c>
      <c r="E180" s="12">
        <v>3542</v>
      </c>
      <c r="F180" s="12">
        <v>3174</v>
      </c>
      <c r="G180" s="12">
        <v>3261</v>
      </c>
      <c r="H180" s="12">
        <v>4052</v>
      </c>
      <c r="I180" s="12">
        <v>2802</v>
      </c>
      <c r="J180" s="12">
        <v>2914</v>
      </c>
      <c r="K180" s="12">
        <v>3514</v>
      </c>
      <c r="L180" s="12">
        <v>3008</v>
      </c>
      <c r="M180" s="12">
        <v>3359</v>
      </c>
      <c r="N180" s="12">
        <v>3350</v>
      </c>
      <c r="O180" s="12">
        <v>3026</v>
      </c>
      <c r="P180" s="220">
        <f t="shared" si="11"/>
        <v>38942</v>
      </c>
      <c r="Q180" s="25" t="s">
        <v>752</v>
      </c>
      <c r="T180" s="14"/>
      <c r="Z180" s="14"/>
    </row>
    <row r="181" spans="1:26" s="13" customFormat="1" ht="21.75" customHeight="1">
      <c r="A181" s="27"/>
      <c r="B181" s="10" t="s">
        <v>27</v>
      </c>
      <c r="C181" s="11" t="s">
        <v>753</v>
      </c>
      <c r="D181" s="12">
        <v>762</v>
      </c>
      <c r="E181" s="12">
        <v>1006</v>
      </c>
      <c r="F181" s="12">
        <v>2111</v>
      </c>
      <c r="G181" s="12">
        <v>2714</v>
      </c>
      <c r="H181" s="12">
        <v>3070</v>
      </c>
      <c r="I181" s="12">
        <v>2441</v>
      </c>
      <c r="J181" s="12">
        <v>2725</v>
      </c>
      <c r="K181" s="12">
        <v>2824</v>
      </c>
      <c r="L181" s="12">
        <v>2811</v>
      </c>
      <c r="M181" s="15">
        <v>3299</v>
      </c>
      <c r="N181" s="15">
        <v>3837</v>
      </c>
      <c r="O181" s="15">
        <v>1986</v>
      </c>
      <c r="P181" s="220">
        <f t="shared" si="11"/>
        <v>29586</v>
      </c>
      <c r="Q181" s="25" t="s">
        <v>754</v>
      </c>
      <c r="T181" s="14"/>
      <c r="Z181" s="14"/>
    </row>
    <row r="182" spans="1:26" s="13" customFormat="1" ht="21.75" customHeight="1">
      <c r="A182" s="27"/>
      <c r="B182" s="10" t="s">
        <v>28</v>
      </c>
      <c r="C182" s="11" t="s">
        <v>61</v>
      </c>
      <c r="D182" s="12">
        <v>1412</v>
      </c>
      <c r="E182" s="12">
        <v>2354</v>
      </c>
      <c r="F182" s="12">
        <v>3791</v>
      </c>
      <c r="G182" s="12">
        <v>5809</v>
      </c>
      <c r="H182" s="12">
        <v>8089</v>
      </c>
      <c r="I182" s="12">
        <v>4402</v>
      </c>
      <c r="J182" s="12">
        <v>4246</v>
      </c>
      <c r="K182" s="12">
        <v>5725</v>
      </c>
      <c r="L182" s="12">
        <v>5500</v>
      </c>
      <c r="M182" s="12">
        <v>6510</v>
      </c>
      <c r="N182" s="12">
        <v>6186</v>
      </c>
      <c r="O182" s="12">
        <v>3729</v>
      </c>
      <c r="P182" s="220">
        <f t="shared" si="11"/>
        <v>57753</v>
      </c>
      <c r="Q182" s="25" t="s">
        <v>755</v>
      </c>
      <c r="T182" s="14"/>
      <c r="Z182" s="14"/>
    </row>
    <row r="183" spans="1:26" s="13" customFormat="1" ht="21.75" customHeight="1">
      <c r="A183" s="27"/>
      <c r="B183" s="10" t="s">
        <v>29</v>
      </c>
      <c r="C183" s="11" t="s">
        <v>756</v>
      </c>
      <c r="D183" s="12">
        <v>730</v>
      </c>
      <c r="E183" s="12">
        <v>618</v>
      </c>
      <c r="F183" s="12">
        <v>836</v>
      </c>
      <c r="G183" s="12">
        <v>1184</v>
      </c>
      <c r="H183" s="12">
        <v>1803</v>
      </c>
      <c r="I183" s="12">
        <v>1253</v>
      </c>
      <c r="J183" s="12">
        <v>1444</v>
      </c>
      <c r="K183" s="12">
        <v>1656</v>
      </c>
      <c r="L183" s="12">
        <v>1660</v>
      </c>
      <c r="M183" s="12">
        <v>1932</v>
      </c>
      <c r="N183" s="12">
        <v>1992</v>
      </c>
      <c r="O183" s="12">
        <v>2135</v>
      </c>
      <c r="P183" s="220">
        <f t="shared" si="11"/>
        <v>17243</v>
      </c>
      <c r="Q183" s="25" t="s">
        <v>757</v>
      </c>
      <c r="T183" s="14"/>
      <c r="Z183" s="14"/>
    </row>
    <row r="184" spans="1:26" s="13" customFormat="1" ht="21.75" customHeight="1">
      <c r="A184" s="27"/>
      <c r="B184" s="218" t="s">
        <v>92</v>
      </c>
      <c r="C184" s="219" t="s">
        <v>950</v>
      </c>
      <c r="D184" s="12">
        <v>1593</v>
      </c>
      <c r="E184" s="12">
        <v>1430</v>
      </c>
      <c r="F184" s="12">
        <v>1513</v>
      </c>
      <c r="G184" s="12">
        <v>1603</v>
      </c>
      <c r="H184" s="12">
        <v>2472</v>
      </c>
      <c r="I184" s="12">
        <v>1463</v>
      </c>
      <c r="J184" s="12">
        <v>1733</v>
      </c>
      <c r="K184" s="12">
        <v>2114</v>
      </c>
      <c r="L184" s="12">
        <v>1661</v>
      </c>
      <c r="M184" s="12">
        <v>1742</v>
      </c>
      <c r="N184" s="12">
        <v>1825</v>
      </c>
      <c r="O184" s="12">
        <v>1240</v>
      </c>
      <c r="P184" s="220">
        <f>SUM(D184:O184)</f>
        <v>20389</v>
      </c>
      <c r="Q184" s="25" t="s">
        <v>149</v>
      </c>
      <c r="T184" s="14"/>
      <c r="Z184" s="14"/>
    </row>
    <row r="185" spans="1:26" s="13" customFormat="1" ht="21.75" customHeight="1">
      <c r="A185" s="27"/>
      <c r="B185" s="218" t="s">
        <v>95</v>
      </c>
      <c r="C185" s="219" t="s">
        <v>951</v>
      </c>
      <c r="D185" s="12">
        <v>1311</v>
      </c>
      <c r="E185" s="12">
        <v>1067</v>
      </c>
      <c r="F185" s="12">
        <v>1724</v>
      </c>
      <c r="G185" s="12">
        <v>2345</v>
      </c>
      <c r="H185" s="12">
        <v>3745</v>
      </c>
      <c r="I185" s="12">
        <v>2116</v>
      </c>
      <c r="J185" s="12">
        <v>2685</v>
      </c>
      <c r="K185" s="12">
        <v>3528</v>
      </c>
      <c r="L185" s="12">
        <v>2750</v>
      </c>
      <c r="M185" s="12">
        <v>1967</v>
      </c>
      <c r="N185" s="12">
        <v>1457</v>
      </c>
      <c r="O185" s="12">
        <v>977</v>
      </c>
      <c r="P185" s="220">
        <f t="shared" ref="P185:P187" si="12">SUM(D185:O185)</f>
        <v>25672</v>
      </c>
      <c r="Q185" s="25" t="s">
        <v>62</v>
      </c>
      <c r="T185" s="14"/>
      <c r="Z185" s="14"/>
    </row>
    <row r="186" spans="1:26" s="13" customFormat="1" ht="21.75" customHeight="1">
      <c r="A186" s="27"/>
      <c r="B186" s="218" t="s">
        <v>98</v>
      </c>
      <c r="C186" s="219" t="s">
        <v>952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3</v>
      </c>
      <c r="K186" s="12">
        <v>301</v>
      </c>
      <c r="L186" s="12">
        <v>1359</v>
      </c>
      <c r="M186" s="12">
        <v>2862</v>
      </c>
      <c r="N186" s="12">
        <v>1261</v>
      </c>
      <c r="O186" s="12">
        <v>0</v>
      </c>
      <c r="P186" s="220">
        <f t="shared" si="12"/>
        <v>5786</v>
      </c>
      <c r="Q186" s="25" t="s">
        <v>850</v>
      </c>
      <c r="T186" s="14"/>
      <c r="Z186" s="14"/>
    </row>
    <row r="187" spans="1:26" s="13" customFormat="1" ht="21.75" customHeight="1">
      <c r="A187" s="28"/>
      <c r="B187" s="218" t="s">
        <v>101</v>
      </c>
      <c r="C187" s="219" t="s">
        <v>953</v>
      </c>
      <c r="D187" s="12">
        <v>920</v>
      </c>
      <c r="E187" s="12">
        <v>1371</v>
      </c>
      <c r="F187" s="12">
        <v>1986</v>
      </c>
      <c r="G187" s="12">
        <v>2710</v>
      </c>
      <c r="H187" s="12">
        <v>3820</v>
      </c>
      <c r="I187" s="12">
        <v>2100</v>
      </c>
      <c r="J187" s="12">
        <v>2610</v>
      </c>
      <c r="K187" s="12">
        <v>3748</v>
      </c>
      <c r="L187" s="12">
        <v>3554</v>
      </c>
      <c r="M187" s="12">
        <v>4555</v>
      </c>
      <c r="N187" s="12">
        <v>4033</v>
      </c>
      <c r="O187" s="12">
        <v>2163</v>
      </c>
      <c r="P187" s="220">
        <f t="shared" si="12"/>
        <v>33570</v>
      </c>
      <c r="Q187" s="25" t="s">
        <v>62</v>
      </c>
      <c r="T187" s="14"/>
      <c r="Z187" s="14"/>
    </row>
    <row r="188" spans="1:26" s="13" customFormat="1" ht="21.75" customHeight="1">
      <c r="A188" s="426" t="s">
        <v>64</v>
      </c>
      <c r="B188" s="426"/>
      <c r="C188" s="426"/>
      <c r="D188" s="16">
        <f>SUM(D170:D187)-D176</f>
        <v>28673</v>
      </c>
      <c r="E188" s="16">
        <f t="shared" ref="E188:O188" si="13">SUM(E170:E187)-E176</f>
        <v>24449</v>
      </c>
      <c r="F188" s="16">
        <f t="shared" si="13"/>
        <v>21574</v>
      </c>
      <c r="G188" s="16">
        <f t="shared" si="13"/>
        <v>28886</v>
      </c>
      <c r="H188" s="16">
        <f t="shared" si="13"/>
        <v>48515</v>
      </c>
      <c r="I188" s="16">
        <f t="shared" si="13"/>
        <v>28321</v>
      </c>
      <c r="J188" s="16">
        <f t="shared" si="13"/>
        <v>26033</v>
      </c>
      <c r="K188" s="16">
        <f t="shared" si="13"/>
        <v>34566</v>
      </c>
      <c r="L188" s="16">
        <f t="shared" si="13"/>
        <v>30198</v>
      </c>
      <c r="M188" s="16">
        <f t="shared" si="13"/>
        <v>38768</v>
      </c>
      <c r="N188" s="16">
        <f t="shared" si="13"/>
        <v>31172</v>
      </c>
      <c r="O188" s="16">
        <f t="shared" si="13"/>
        <v>25258</v>
      </c>
      <c r="P188" s="16">
        <f>SUM(P170:P187)-P176</f>
        <v>366413</v>
      </c>
      <c r="Q188" s="16"/>
      <c r="T188" s="14"/>
      <c r="Z188" s="14"/>
    </row>
    <row r="189" spans="1:26" s="13" customFormat="1" ht="21.75" customHeight="1">
      <c r="A189" s="26" t="s">
        <v>347</v>
      </c>
      <c r="B189" s="10" t="s">
        <v>745</v>
      </c>
      <c r="C189" s="11" t="s">
        <v>348</v>
      </c>
      <c r="D189" s="12">
        <v>6696</v>
      </c>
      <c r="E189" s="12">
        <v>7188</v>
      </c>
      <c r="F189" s="12">
        <v>11952</v>
      </c>
      <c r="G189" s="12">
        <v>14580</v>
      </c>
      <c r="H189" s="12">
        <v>22728</v>
      </c>
      <c r="I189" s="12">
        <v>21996</v>
      </c>
      <c r="J189" s="12">
        <v>25020</v>
      </c>
      <c r="K189" s="12">
        <v>43620</v>
      </c>
      <c r="L189" s="12">
        <v>25584</v>
      </c>
      <c r="M189" s="12">
        <v>20832</v>
      </c>
      <c r="N189" s="12">
        <v>23820</v>
      </c>
      <c r="O189" s="12">
        <v>7932</v>
      </c>
      <c r="P189" s="220">
        <f t="shared" ref="P189:P200" si="14">SUM(D189:O189)</f>
        <v>231948</v>
      </c>
      <c r="Q189" s="25" t="s">
        <v>758</v>
      </c>
      <c r="T189" s="14"/>
      <c r="Z189" s="14"/>
    </row>
    <row r="190" spans="1:26" s="13" customFormat="1" ht="21.75" customHeight="1">
      <c r="A190" s="185"/>
      <c r="B190" s="10" t="s">
        <v>18</v>
      </c>
      <c r="C190" s="11" t="s">
        <v>349</v>
      </c>
      <c r="D190" s="12">
        <v>378</v>
      </c>
      <c r="E190" s="12">
        <v>201</v>
      </c>
      <c r="F190" s="12">
        <v>110</v>
      </c>
      <c r="G190" s="12">
        <v>148</v>
      </c>
      <c r="H190" s="12">
        <v>167</v>
      </c>
      <c r="I190" s="12">
        <v>138</v>
      </c>
      <c r="J190" s="12">
        <v>207</v>
      </c>
      <c r="K190" s="12">
        <v>450</v>
      </c>
      <c r="L190" s="12">
        <v>336</v>
      </c>
      <c r="M190" s="12">
        <v>333</v>
      </c>
      <c r="N190" s="12">
        <v>337</v>
      </c>
      <c r="O190" s="12">
        <v>197</v>
      </c>
      <c r="P190" s="220">
        <f t="shared" si="14"/>
        <v>3002</v>
      </c>
      <c r="Q190" s="25" t="s">
        <v>741</v>
      </c>
      <c r="T190" s="14"/>
      <c r="Z190" s="14"/>
    </row>
    <row r="191" spans="1:26" s="13" customFormat="1" ht="21.75" customHeight="1">
      <c r="A191" s="27"/>
      <c r="B191" s="10" t="s">
        <v>19</v>
      </c>
      <c r="C191" s="11" t="s">
        <v>350</v>
      </c>
      <c r="D191" s="12">
        <v>4242</v>
      </c>
      <c r="E191" s="12">
        <v>4237</v>
      </c>
      <c r="F191" s="12">
        <v>6101</v>
      </c>
      <c r="G191" s="12">
        <v>6040</v>
      </c>
      <c r="H191" s="12">
        <v>7000</v>
      </c>
      <c r="I191" s="12">
        <v>6290</v>
      </c>
      <c r="J191" s="12">
        <v>6764</v>
      </c>
      <c r="K191" s="12">
        <v>7016</v>
      </c>
      <c r="L191" s="12">
        <v>6656</v>
      </c>
      <c r="M191" s="12">
        <v>7516</v>
      </c>
      <c r="N191" s="12">
        <v>7610</v>
      </c>
      <c r="O191" s="12">
        <v>4398</v>
      </c>
      <c r="P191" s="220">
        <f t="shared" si="14"/>
        <v>73870</v>
      </c>
      <c r="Q191" s="25" t="s">
        <v>741</v>
      </c>
      <c r="T191" s="14"/>
      <c r="Z191" s="14"/>
    </row>
    <row r="192" spans="1:26" s="13" customFormat="1" ht="21.75" customHeight="1">
      <c r="A192" s="28"/>
      <c r="B192" s="10" t="s">
        <v>20</v>
      </c>
      <c r="C192" s="11" t="s">
        <v>351</v>
      </c>
      <c r="D192" s="12">
        <v>1934</v>
      </c>
      <c r="E192" s="12">
        <v>1664</v>
      </c>
      <c r="F192" s="12">
        <v>1557</v>
      </c>
      <c r="G192" s="12">
        <v>1444</v>
      </c>
      <c r="H192" s="12">
        <v>1493</v>
      </c>
      <c r="I192" s="12">
        <v>1860</v>
      </c>
      <c r="J192" s="12">
        <v>1569</v>
      </c>
      <c r="K192" s="12">
        <v>2952</v>
      </c>
      <c r="L192" s="12">
        <v>2278</v>
      </c>
      <c r="M192" s="12">
        <v>18614</v>
      </c>
      <c r="N192" s="12">
        <v>28870</v>
      </c>
      <c r="O192" s="12">
        <v>10168</v>
      </c>
      <c r="P192" s="220">
        <f t="shared" si="14"/>
        <v>74403</v>
      </c>
      <c r="Q192" s="25" t="s">
        <v>741</v>
      </c>
      <c r="T192" s="14"/>
      <c r="Z192" s="14"/>
    </row>
    <row r="193" spans="1:31" s="13" customFormat="1" ht="21.75" customHeight="1">
      <c r="A193" s="27"/>
      <c r="B193" s="10" t="s">
        <v>43</v>
      </c>
      <c r="C193" s="11" t="s">
        <v>352</v>
      </c>
      <c r="D193" s="12">
        <v>10505</v>
      </c>
      <c r="E193" s="12">
        <v>0</v>
      </c>
      <c r="F193" s="12">
        <v>11838</v>
      </c>
      <c r="G193" s="12">
        <v>12179</v>
      </c>
      <c r="H193" s="12">
        <v>14769</v>
      </c>
      <c r="I193" s="12">
        <v>15376</v>
      </c>
      <c r="J193" s="12">
        <v>26394</v>
      </c>
      <c r="K193" s="12">
        <v>37685</v>
      </c>
      <c r="L193" s="12">
        <v>15121</v>
      </c>
      <c r="M193" s="12">
        <v>12482</v>
      </c>
      <c r="N193" s="12">
        <v>11530</v>
      </c>
      <c r="O193" s="12">
        <v>7498</v>
      </c>
      <c r="P193" s="220">
        <f t="shared" si="14"/>
        <v>175377</v>
      </c>
      <c r="Q193" s="25" t="s">
        <v>748</v>
      </c>
      <c r="T193" s="14"/>
      <c r="Z193" s="14"/>
    </row>
    <row r="194" spans="1:31" s="13" customFormat="1" ht="21.75" customHeight="1">
      <c r="A194" s="27"/>
      <c r="B194" s="10" t="s">
        <v>21</v>
      </c>
      <c r="C194" s="11" t="s">
        <v>353</v>
      </c>
      <c r="D194" s="12">
        <v>9550</v>
      </c>
      <c r="E194" s="12">
        <v>11540</v>
      </c>
      <c r="F194" s="12">
        <v>10056</v>
      </c>
      <c r="G194" s="12">
        <v>9720</v>
      </c>
      <c r="H194" s="12">
        <v>14120</v>
      </c>
      <c r="I194" s="12">
        <v>11010</v>
      </c>
      <c r="J194" s="12">
        <v>19630</v>
      </c>
      <c r="K194" s="12">
        <v>24340</v>
      </c>
      <c r="L194" s="12">
        <v>11960</v>
      </c>
      <c r="M194" s="12">
        <v>10160</v>
      </c>
      <c r="N194" s="12">
        <v>10270</v>
      </c>
      <c r="O194" s="12">
        <v>8490</v>
      </c>
      <c r="P194" s="220">
        <f t="shared" si="14"/>
        <v>150846</v>
      </c>
      <c r="Q194" s="25" t="s">
        <v>741</v>
      </c>
      <c r="T194" s="14"/>
      <c r="Z194" s="14"/>
    </row>
    <row r="195" spans="1:31" s="13" customFormat="1" ht="21.75" customHeight="1">
      <c r="A195" s="27"/>
      <c r="B195" s="10" t="s">
        <v>22</v>
      </c>
      <c r="C195" s="11" t="s">
        <v>354</v>
      </c>
      <c r="D195" s="12">
        <v>1009</v>
      </c>
      <c r="E195" s="12">
        <v>3011</v>
      </c>
      <c r="F195" s="12">
        <v>4627</v>
      </c>
      <c r="G195" s="12">
        <v>8809</v>
      </c>
      <c r="H195" s="12">
        <v>11320</v>
      </c>
      <c r="I195" s="12">
        <v>4104</v>
      </c>
      <c r="J195" s="12">
        <v>3106</v>
      </c>
      <c r="K195" s="12">
        <v>1683</v>
      </c>
      <c r="L195" s="12">
        <v>5746</v>
      </c>
      <c r="M195" s="12">
        <v>6283</v>
      </c>
      <c r="N195" s="12">
        <v>4347</v>
      </c>
      <c r="O195" s="12">
        <v>3860</v>
      </c>
      <c r="P195" s="220">
        <f t="shared" si="14"/>
        <v>57905</v>
      </c>
      <c r="Q195" s="25" t="s">
        <v>750</v>
      </c>
      <c r="T195" s="14"/>
      <c r="Z195" s="14"/>
    </row>
    <row r="196" spans="1:31" s="13" customFormat="1" ht="21.75" customHeight="1">
      <c r="A196" s="27"/>
      <c r="B196" s="10" t="s">
        <v>23</v>
      </c>
      <c r="C196" s="11" t="s">
        <v>355</v>
      </c>
      <c r="D196" s="12">
        <v>26314</v>
      </c>
      <c r="E196" s="12">
        <v>4629</v>
      </c>
      <c r="F196" s="12">
        <v>3163</v>
      </c>
      <c r="G196" s="12">
        <v>4420</v>
      </c>
      <c r="H196" s="12">
        <v>4871</v>
      </c>
      <c r="I196" s="12">
        <v>3272</v>
      </c>
      <c r="J196" s="12">
        <v>4332</v>
      </c>
      <c r="K196" s="12">
        <v>4513</v>
      </c>
      <c r="L196" s="12">
        <v>4843</v>
      </c>
      <c r="M196" s="12">
        <v>6024</v>
      </c>
      <c r="N196" s="12">
        <v>4824</v>
      </c>
      <c r="O196" s="12">
        <v>3104</v>
      </c>
      <c r="P196" s="220">
        <f t="shared" si="14"/>
        <v>74309</v>
      </c>
      <c r="Q196" s="25" t="s">
        <v>759</v>
      </c>
      <c r="T196" s="14"/>
      <c r="Z196" s="14"/>
    </row>
    <row r="197" spans="1:31" s="13" customFormat="1" ht="21.75" customHeight="1">
      <c r="A197" s="27"/>
      <c r="B197" s="10" t="s">
        <v>24</v>
      </c>
      <c r="C197" s="11" t="s">
        <v>356</v>
      </c>
      <c r="D197" s="12">
        <v>30000</v>
      </c>
      <c r="E197" s="12">
        <v>5000</v>
      </c>
      <c r="F197" s="12">
        <v>19000</v>
      </c>
      <c r="G197" s="12">
        <v>41000</v>
      </c>
      <c r="H197" s="12">
        <v>68000</v>
      </c>
      <c r="I197" s="12">
        <v>23000</v>
      </c>
      <c r="J197" s="12">
        <v>17000</v>
      </c>
      <c r="K197" s="12">
        <v>30000</v>
      </c>
      <c r="L197" s="12">
        <v>29000</v>
      </c>
      <c r="M197" s="12">
        <v>36000</v>
      </c>
      <c r="N197" s="12">
        <v>31000</v>
      </c>
      <c r="O197" s="12">
        <v>3000</v>
      </c>
      <c r="P197" s="220">
        <f t="shared" si="14"/>
        <v>332000</v>
      </c>
      <c r="Q197" s="25" t="s">
        <v>759</v>
      </c>
      <c r="T197" s="14"/>
      <c r="Z197" s="14"/>
    </row>
    <row r="198" spans="1:31" s="187" customFormat="1" ht="21.75" customHeight="1">
      <c r="A198" s="27"/>
      <c r="B198" s="10" t="s">
        <v>25</v>
      </c>
      <c r="C198" s="11" t="s">
        <v>357</v>
      </c>
      <c r="D198" s="12">
        <v>1009</v>
      </c>
      <c r="E198" s="12">
        <v>2563</v>
      </c>
      <c r="F198" s="12">
        <v>578</v>
      </c>
      <c r="G198" s="12">
        <v>729</v>
      </c>
      <c r="H198" s="12">
        <v>677</v>
      </c>
      <c r="I198" s="12">
        <v>1017</v>
      </c>
      <c r="J198" s="12">
        <v>2331</v>
      </c>
      <c r="K198" s="12">
        <v>1439</v>
      </c>
      <c r="L198" s="12">
        <v>1567</v>
      </c>
      <c r="M198" s="12">
        <v>3466</v>
      </c>
      <c r="N198" s="12">
        <v>1028</v>
      </c>
      <c r="O198" s="12">
        <v>434</v>
      </c>
      <c r="P198" s="220">
        <f>SUM(D198:O198)</f>
        <v>16838</v>
      </c>
      <c r="Q198" s="25" t="s">
        <v>741</v>
      </c>
      <c r="R198" s="13"/>
      <c r="S198" s="13"/>
      <c r="T198" s="14"/>
      <c r="U198" s="13"/>
      <c r="V198" s="13"/>
      <c r="W198" s="13"/>
      <c r="X198" s="13"/>
      <c r="Y198" s="13"/>
      <c r="Z198" s="14"/>
      <c r="AA198" s="13"/>
      <c r="AB198" s="13"/>
      <c r="AC198" s="13"/>
      <c r="AD198" s="13"/>
      <c r="AE198" s="13"/>
    </row>
    <row r="199" spans="1:31" s="187" customFormat="1" ht="21.75" customHeight="1">
      <c r="A199" s="27"/>
      <c r="B199" s="10" t="s">
        <v>760</v>
      </c>
      <c r="C199" s="11" t="s">
        <v>955</v>
      </c>
      <c r="D199" s="12">
        <v>48</v>
      </c>
      <c r="E199" s="12">
        <v>75</v>
      </c>
      <c r="F199" s="12">
        <v>108</v>
      </c>
      <c r="G199" s="12">
        <v>158</v>
      </c>
      <c r="H199" s="12">
        <v>160</v>
      </c>
      <c r="I199" s="12">
        <v>106</v>
      </c>
      <c r="J199" s="12">
        <v>118</v>
      </c>
      <c r="K199" s="12">
        <v>100</v>
      </c>
      <c r="L199" s="12">
        <v>57</v>
      </c>
      <c r="M199" s="12">
        <v>206</v>
      </c>
      <c r="N199" s="12">
        <v>265</v>
      </c>
      <c r="O199" s="12">
        <v>21</v>
      </c>
      <c r="P199" s="220">
        <f>SUM(D199:O199)</f>
        <v>1422</v>
      </c>
      <c r="Q199" s="188" t="s">
        <v>125</v>
      </c>
      <c r="R199" s="13"/>
      <c r="S199" s="13"/>
      <c r="T199" s="14"/>
      <c r="U199" s="13"/>
      <c r="V199" s="13"/>
      <c r="W199" s="13"/>
      <c r="X199" s="13"/>
      <c r="Y199" s="13"/>
      <c r="Z199" s="14"/>
      <c r="AA199" s="13"/>
      <c r="AB199" s="13"/>
      <c r="AC199" s="13"/>
      <c r="AD199" s="13"/>
      <c r="AE199" s="13"/>
    </row>
    <row r="200" spans="1:31" s="187" customFormat="1" ht="21.75" customHeight="1">
      <c r="A200" s="27"/>
      <c r="B200" s="10" t="s">
        <v>761</v>
      </c>
      <c r="C200" s="11" t="s">
        <v>359</v>
      </c>
      <c r="D200" s="12">
        <v>20</v>
      </c>
      <c r="E200" s="12">
        <v>168</v>
      </c>
      <c r="F200" s="12">
        <v>38</v>
      </c>
      <c r="G200" s="12">
        <v>264</v>
      </c>
      <c r="H200" s="12">
        <v>515</v>
      </c>
      <c r="I200" s="12">
        <v>529</v>
      </c>
      <c r="J200" s="12">
        <v>11060</v>
      </c>
      <c r="K200" s="12">
        <v>12312</v>
      </c>
      <c r="L200" s="12">
        <v>1421</v>
      </c>
      <c r="M200" s="12">
        <v>258</v>
      </c>
      <c r="N200" s="15">
        <v>33</v>
      </c>
      <c r="O200" s="15">
        <v>84</v>
      </c>
      <c r="P200" s="220">
        <f t="shared" si="14"/>
        <v>26702</v>
      </c>
      <c r="Q200" s="25" t="s">
        <v>762</v>
      </c>
      <c r="R200" s="13"/>
      <c r="S200" s="13"/>
      <c r="T200" s="14"/>
      <c r="U200" s="13"/>
      <c r="V200" s="13"/>
      <c r="W200" s="13"/>
      <c r="X200" s="13"/>
      <c r="Y200" s="13"/>
      <c r="Z200" s="14"/>
      <c r="AA200" s="13"/>
      <c r="AB200" s="13"/>
      <c r="AC200" s="13"/>
      <c r="AD200" s="13"/>
      <c r="AE200" s="13"/>
    </row>
    <row r="201" spans="1:31" s="187" customFormat="1" ht="21.75" customHeight="1">
      <c r="A201" s="27"/>
      <c r="B201" s="10" t="s">
        <v>28</v>
      </c>
      <c r="C201" s="107" t="s">
        <v>360</v>
      </c>
      <c r="D201" s="180">
        <v>1131</v>
      </c>
      <c r="E201" s="180">
        <v>1124</v>
      </c>
      <c r="F201" s="180">
        <v>2343</v>
      </c>
      <c r="G201" s="180">
        <v>2986</v>
      </c>
      <c r="H201" s="180">
        <v>3374</v>
      </c>
      <c r="I201" s="180">
        <v>2948</v>
      </c>
      <c r="J201" s="180">
        <v>2893</v>
      </c>
      <c r="K201" s="180">
        <v>2244</v>
      </c>
      <c r="L201" s="180">
        <v>2869</v>
      </c>
      <c r="M201" s="180">
        <v>3350</v>
      </c>
      <c r="N201" s="180">
        <v>3135</v>
      </c>
      <c r="O201" s="180">
        <v>2592</v>
      </c>
      <c r="P201" s="224">
        <f>SUM(D201:O201)</f>
        <v>30989</v>
      </c>
      <c r="Q201" s="189" t="s">
        <v>763</v>
      </c>
      <c r="R201" s="13"/>
      <c r="S201" s="13"/>
      <c r="T201" s="14"/>
      <c r="U201" s="13"/>
      <c r="V201" s="13"/>
      <c r="W201" s="13"/>
      <c r="X201" s="13"/>
      <c r="Y201" s="13"/>
      <c r="Z201" s="14"/>
      <c r="AA201" s="13"/>
      <c r="AB201" s="13"/>
      <c r="AC201" s="13"/>
      <c r="AD201" s="13"/>
      <c r="AE201" s="13"/>
    </row>
    <row r="202" spans="1:31" s="187" customFormat="1" ht="21.75" customHeight="1">
      <c r="A202" s="27"/>
      <c r="B202" s="10" t="s">
        <v>29</v>
      </c>
      <c r="C202" s="107" t="s">
        <v>361</v>
      </c>
      <c r="D202" s="180">
        <v>13330</v>
      </c>
      <c r="E202" s="180">
        <v>8392</v>
      </c>
      <c r="F202" s="180">
        <v>6691</v>
      </c>
      <c r="G202" s="180">
        <v>3887</v>
      </c>
      <c r="H202" s="180">
        <v>1118</v>
      </c>
      <c r="I202" s="180">
        <v>263</v>
      </c>
      <c r="J202" s="180">
        <v>4676</v>
      </c>
      <c r="K202" s="180">
        <v>424</v>
      </c>
      <c r="L202" s="180">
        <v>34</v>
      </c>
      <c r="M202" s="180">
        <v>4005</v>
      </c>
      <c r="N202" s="180">
        <v>4674</v>
      </c>
      <c r="O202" s="180">
        <v>8601</v>
      </c>
      <c r="P202" s="224">
        <f>SUM(D202:O202)</f>
        <v>56095</v>
      </c>
      <c r="Q202" s="189" t="s">
        <v>763</v>
      </c>
      <c r="R202" s="13"/>
      <c r="S202" s="13"/>
      <c r="T202" s="14"/>
      <c r="U202" s="13"/>
      <c r="V202" s="13"/>
      <c r="W202" s="13"/>
      <c r="X202" s="13"/>
      <c r="Y202" s="13"/>
      <c r="Z202" s="14"/>
      <c r="AA202" s="13"/>
      <c r="AB202" s="13"/>
      <c r="AC202" s="13"/>
      <c r="AD202" s="13"/>
    </row>
    <row r="203" spans="1:31" s="187" customFormat="1" ht="21.75" customHeight="1">
      <c r="A203" s="27"/>
      <c r="B203" s="10" t="s">
        <v>92</v>
      </c>
      <c r="C203" s="11" t="s">
        <v>362</v>
      </c>
      <c r="D203" s="12">
        <v>3893</v>
      </c>
      <c r="E203" s="12">
        <v>2426</v>
      </c>
      <c r="F203" s="12">
        <v>4424</v>
      </c>
      <c r="G203" s="12">
        <v>3133</v>
      </c>
      <c r="H203" s="12">
        <v>4979</v>
      </c>
      <c r="I203" s="12">
        <v>3431</v>
      </c>
      <c r="J203" s="12">
        <v>4504</v>
      </c>
      <c r="K203" s="12">
        <v>6747</v>
      </c>
      <c r="L203" s="12">
        <v>3759</v>
      </c>
      <c r="M203" s="12">
        <v>3404</v>
      </c>
      <c r="N203" s="12">
        <v>3948</v>
      </c>
      <c r="O203" s="12">
        <v>47056</v>
      </c>
      <c r="P203" s="220">
        <f>SUM(D203:O203)</f>
        <v>91704</v>
      </c>
      <c r="Q203" s="25" t="s">
        <v>748</v>
      </c>
      <c r="R203" s="13"/>
      <c r="S203" s="13"/>
      <c r="T203" s="14"/>
      <c r="U203" s="13"/>
      <c r="V203" s="13"/>
      <c r="W203" s="13"/>
      <c r="X203" s="13"/>
      <c r="Y203" s="13"/>
      <c r="Z203" s="14"/>
      <c r="AA203" s="13"/>
      <c r="AB203" s="13"/>
      <c r="AC203" s="13"/>
      <c r="AD203" s="13"/>
    </row>
    <row r="204" spans="1:31" s="187" customFormat="1" ht="21.75" customHeight="1">
      <c r="A204" s="27"/>
      <c r="B204" s="10" t="s">
        <v>95</v>
      </c>
      <c r="C204" s="107" t="s">
        <v>363</v>
      </c>
      <c r="D204" s="180">
        <v>8067</v>
      </c>
      <c r="E204" s="180">
        <v>5489</v>
      </c>
      <c r="F204" s="180">
        <v>9468</v>
      </c>
      <c r="G204" s="180">
        <v>7436</v>
      </c>
      <c r="H204" s="180">
        <v>12740</v>
      </c>
      <c r="I204" s="180">
        <v>6127</v>
      </c>
      <c r="J204" s="180">
        <v>11385</v>
      </c>
      <c r="K204" s="180">
        <v>19313</v>
      </c>
      <c r="L204" s="180">
        <v>10571</v>
      </c>
      <c r="M204" s="180">
        <v>9927</v>
      </c>
      <c r="N204" s="180">
        <v>7958</v>
      </c>
      <c r="O204" s="180">
        <v>4911</v>
      </c>
      <c r="P204" s="224">
        <f>SUM(D204:O204)</f>
        <v>113392</v>
      </c>
      <c r="Q204" s="189" t="s">
        <v>741</v>
      </c>
      <c r="S204" s="13"/>
      <c r="T204" s="14"/>
      <c r="U204" s="13"/>
      <c r="V204" s="13"/>
      <c r="W204" s="13"/>
      <c r="X204" s="13"/>
      <c r="Y204" s="13"/>
      <c r="Z204" s="14"/>
      <c r="AA204" s="13"/>
      <c r="AB204" s="13"/>
      <c r="AC204" s="13"/>
    </row>
    <row r="205" spans="1:31" s="187" customFormat="1" ht="21.75" customHeight="1">
      <c r="A205" s="27"/>
      <c r="B205" s="10" t="s">
        <v>98</v>
      </c>
      <c r="C205" s="11" t="s">
        <v>364</v>
      </c>
      <c r="D205" s="12">
        <v>19791</v>
      </c>
      <c r="E205" s="12">
        <v>16190</v>
      </c>
      <c r="F205" s="12">
        <v>15844</v>
      </c>
      <c r="G205" s="12">
        <v>13551</v>
      </c>
      <c r="H205" s="12">
        <v>15337</v>
      </c>
      <c r="I205" s="12">
        <v>11824</v>
      </c>
      <c r="J205" s="12">
        <v>13253</v>
      </c>
      <c r="K205" s="12">
        <v>15366</v>
      </c>
      <c r="L205" s="12">
        <v>13474</v>
      </c>
      <c r="M205" s="12">
        <v>13318</v>
      </c>
      <c r="N205" s="12">
        <v>14758</v>
      </c>
      <c r="O205" s="12">
        <v>15602</v>
      </c>
      <c r="P205" s="220">
        <f t="shared" ref="P205:P249" si="15">SUM(D205:O205)</f>
        <v>178308</v>
      </c>
      <c r="Q205" s="25" t="s">
        <v>752</v>
      </c>
      <c r="S205" s="13"/>
      <c r="T205" s="14"/>
      <c r="U205" s="13"/>
      <c r="V205" s="13"/>
      <c r="W205" s="13"/>
      <c r="X205" s="13"/>
      <c r="Y205" s="13"/>
      <c r="Z205" s="14"/>
      <c r="AA205" s="13"/>
      <c r="AB205" s="13"/>
      <c r="AC205" s="13"/>
    </row>
    <row r="206" spans="1:31" s="187" customFormat="1" ht="21.75" customHeight="1">
      <c r="A206" s="27"/>
      <c r="B206" s="10" t="s">
        <v>101</v>
      </c>
      <c r="C206" s="11" t="s">
        <v>365</v>
      </c>
      <c r="D206" s="12">
        <v>7048</v>
      </c>
      <c r="E206" s="12">
        <v>5565</v>
      </c>
      <c r="F206" s="12">
        <v>5118</v>
      </c>
      <c r="G206" s="12">
        <v>5323</v>
      </c>
      <c r="H206" s="12">
        <v>5578</v>
      </c>
      <c r="I206" s="12">
        <v>4413</v>
      </c>
      <c r="J206" s="12">
        <v>4797</v>
      </c>
      <c r="K206" s="12">
        <v>6525</v>
      </c>
      <c r="L206" s="12">
        <v>3639</v>
      </c>
      <c r="M206" s="12">
        <v>4481</v>
      </c>
      <c r="N206" s="12">
        <v>6292</v>
      </c>
      <c r="O206" s="12">
        <v>6075</v>
      </c>
      <c r="P206" s="220">
        <f t="shared" si="15"/>
        <v>64854</v>
      </c>
      <c r="Q206" s="25" t="s">
        <v>752</v>
      </c>
      <c r="S206" s="13"/>
      <c r="T206" s="14"/>
      <c r="U206" s="13"/>
      <c r="V206" s="13"/>
      <c r="W206" s="13"/>
      <c r="X206" s="13"/>
      <c r="Y206" s="13"/>
      <c r="Z206" s="14"/>
      <c r="AA206" s="13"/>
      <c r="AB206" s="13"/>
      <c r="AC206" s="13"/>
    </row>
    <row r="207" spans="1:31" s="187" customFormat="1" ht="21.75" customHeight="1">
      <c r="A207" s="27"/>
      <c r="B207" s="10" t="s">
        <v>104</v>
      </c>
      <c r="C207" s="11" t="s">
        <v>366</v>
      </c>
      <c r="D207" s="12">
        <v>0</v>
      </c>
      <c r="E207" s="12">
        <v>0</v>
      </c>
      <c r="F207" s="12">
        <v>229</v>
      </c>
      <c r="G207" s="12">
        <v>1051</v>
      </c>
      <c r="H207" s="12">
        <v>1869</v>
      </c>
      <c r="I207" s="12">
        <v>935</v>
      </c>
      <c r="J207" s="12">
        <v>1080</v>
      </c>
      <c r="K207" s="12">
        <v>1697</v>
      </c>
      <c r="L207" s="12">
        <v>735</v>
      </c>
      <c r="M207" s="12">
        <v>718</v>
      </c>
      <c r="N207" s="12">
        <v>567</v>
      </c>
      <c r="O207" s="12">
        <v>0</v>
      </c>
      <c r="P207" s="220">
        <f t="shared" si="15"/>
        <v>8881</v>
      </c>
      <c r="Q207" s="25" t="s">
        <v>751</v>
      </c>
      <c r="S207" s="13"/>
      <c r="T207" s="14"/>
      <c r="U207" s="13"/>
      <c r="V207" s="13"/>
      <c r="W207" s="13"/>
      <c r="X207" s="13"/>
      <c r="Y207" s="13"/>
      <c r="Z207" s="14"/>
      <c r="AA207" s="13"/>
      <c r="AB207" s="13"/>
      <c r="AC207" s="13"/>
    </row>
    <row r="208" spans="1:31" s="187" customFormat="1" ht="21.75" customHeight="1">
      <c r="A208" s="27"/>
      <c r="B208" s="10" t="s">
        <v>107</v>
      </c>
      <c r="C208" s="11" t="s">
        <v>764</v>
      </c>
      <c r="D208" s="12">
        <v>18800</v>
      </c>
      <c r="E208" s="12">
        <v>8900</v>
      </c>
      <c r="F208" s="12">
        <v>6400</v>
      </c>
      <c r="G208" s="12">
        <v>8700</v>
      </c>
      <c r="H208" s="12">
        <v>9900</v>
      </c>
      <c r="I208" s="12">
        <v>9700</v>
      </c>
      <c r="J208" s="12">
        <v>10500</v>
      </c>
      <c r="K208" s="12">
        <v>13200</v>
      </c>
      <c r="L208" s="12">
        <v>8900</v>
      </c>
      <c r="M208" s="12">
        <v>8600</v>
      </c>
      <c r="N208" s="12">
        <v>20100</v>
      </c>
      <c r="O208" s="12">
        <v>8500</v>
      </c>
      <c r="P208" s="220">
        <f t="shared" si="15"/>
        <v>132200</v>
      </c>
      <c r="Q208" s="25" t="s">
        <v>759</v>
      </c>
      <c r="S208" s="13"/>
      <c r="T208" s="14"/>
      <c r="U208" s="13"/>
      <c r="V208" s="13"/>
      <c r="W208" s="13"/>
      <c r="X208" s="13"/>
      <c r="Y208" s="13"/>
      <c r="Z208" s="14"/>
      <c r="AA208" s="13"/>
      <c r="AB208" s="13"/>
      <c r="AC208" s="13"/>
    </row>
    <row r="209" spans="1:29" s="187" customFormat="1" ht="21.75" customHeight="1">
      <c r="A209" s="27"/>
      <c r="B209" s="10" t="s">
        <v>109</v>
      </c>
      <c r="C209" s="11" t="s">
        <v>956</v>
      </c>
      <c r="D209" s="12">
        <v>0</v>
      </c>
      <c r="E209" s="12">
        <v>0</v>
      </c>
      <c r="F209" s="12">
        <v>0</v>
      </c>
      <c r="G209" s="12">
        <v>63</v>
      </c>
      <c r="H209" s="12">
        <v>378</v>
      </c>
      <c r="I209" s="12">
        <v>0</v>
      </c>
      <c r="J209" s="12">
        <v>3660</v>
      </c>
      <c r="K209" s="12">
        <v>7771</v>
      </c>
      <c r="L209" s="12">
        <v>337</v>
      </c>
      <c r="M209" s="12">
        <v>0</v>
      </c>
      <c r="N209" s="12">
        <v>0</v>
      </c>
      <c r="O209" s="12">
        <v>0</v>
      </c>
      <c r="P209" s="220">
        <f t="shared" si="15"/>
        <v>12209</v>
      </c>
      <c r="Q209" s="188" t="s">
        <v>765</v>
      </c>
      <c r="S209" s="13"/>
      <c r="T209" s="14"/>
      <c r="U209" s="13"/>
      <c r="V209" s="13"/>
      <c r="W209" s="13"/>
      <c r="X209" s="13"/>
      <c r="Y209" s="13"/>
      <c r="Z209" s="14"/>
      <c r="AA209" s="13"/>
      <c r="AB209" s="13"/>
      <c r="AC209" s="13"/>
    </row>
    <row r="210" spans="1:29" s="187" customFormat="1" ht="21.75" customHeight="1">
      <c r="A210" s="27"/>
      <c r="B210" s="10" t="s">
        <v>112</v>
      </c>
      <c r="C210" s="11" t="s">
        <v>371</v>
      </c>
      <c r="D210" s="12">
        <v>12949</v>
      </c>
      <c r="E210" s="12">
        <v>8578</v>
      </c>
      <c r="F210" s="12">
        <v>11041</v>
      </c>
      <c r="G210" s="12">
        <v>8912</v>
      </c>
      <c r="H210" s="12">
        <v>10734</v>
      </c>
      <c r="I210" s="12">
        <v>7184</v>
      </c>
      <c r="J210" s="12">
        <v>8517</v>
      </c>
      <c r="K210" s="12">
        <v>12839</v>
      </c>
      <c r="L210" s="12">
        <v>8233</v>
      </c>
      <c r="M210" s="12">
        <v>8720</v>
      </c>
      <c r="N210" s="12">
        <v>9777</v>
      </c>
      <c r="O210" s="12">
        <v>8949</v>
      </c>
      <c r="P210" s="220">
        <f t="shared" si="15"/>
        <v>116433</v>
      </c>
      <c r="Q210" s="25" t="s">
        <v>752</v>
      </c>
      <c r="S210" s="13"/>
      <c r="T210" s="14"/>
      <c r="U210" s="13"/>
      <c r="V210" s="13"/>
      <c r="W210" s="13"/>
      <c r="X210" s="13"/>
      <c r="Y210" s="13"/>
      <c r="Z210" s="14"/>
      <c r="AA210" s="13"/>
      <c r="AB210" s="13"/>
      <c r="AC210" s="13"/>
    </row>
    <row r="211" spans="1:29" s="187" customFormat="1" ht="21.75" customHeight="1">
      <c r="A211" s="27"/>
      <c r="B211" s="10" t="s">
        <v>115</v>
      </c>
      <c r="C211" s="11" t="s">
        <v>373</v>
      </c>
      <c r="D211" s="12">
        <v>15</v>
      </c>
      <c r="E211" s="12">
        <v>15</v>
      </c>
      <c r="F211" s="12">
        <v>21</v>
      </c>
      <c r="G211" s="12">
        <v>71</v>
      </c>
      <c r="H211" s="12">
        <v>154</v>
      </c>
      <c r="I211" s="12">
        <v>444</v>
      </c>
      <c r="J211" s="12">
        <v>599</v>
      </c>
      <c r="K211" s="12">
        <v>2396</v>
      </c>
      <c r="L211" s="12">
        <v>875</v>
      </c>
      <c r="M211" s="12">
        <v>458</v>
      </c>
      <c r="N211" s="12">
        <v>148</v>
      </c>
      <c r="O211" s="12">
        <v>142</v>
      </c>
      <c r="P211" s="220">
        <f t="shared" ref="P211" si="16">SUM(P212:P213)</f>
        <v>5338</v>
      </c>
      <c r="Q211" s="72"/>
      <c r="S211" s="13"/>
      <c r="T211" s="14"/>
      <c r="U211" s="13"/>
      <c r="V211" s="13"/>
      <c r="W211" s="13"/>
      <c r="X211" s="13"/>
      <c r="Y211" s="13"/>
      <c r="Z211" s="14"/>
      <c r="AA211" s="13"/>
      <c r="AB211" s="13"/>
      <c r="AC211" s="13"/>
    </row>
    <row r="212" spans="1:29" s="187" customFormat="1" ht="21.75" customHeight="1">
      <c r="A212" s="27"/>
      <c r="B212" s="10"/>
      <c r="C212" s="11" t="s">
        <v>374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277</v>
      </c>
      <c r="K212" s="12">
        <v>2073</v>
      </c>
      <c r="L212" s="12">
        <v>0</v>
      </c>
      <c r="M212" s="12">
        <v>0</v>
      </c>
      <c r="N212" s="12">
        <v>0</v>
      </c>
      <c r="O212" s="12">
        <v>0</v>
      </c>
      <c r="P212" s="220">
        <f t="shared" si="15"/>
        <v>2350</v>
      </c>
      <c r="Q212" s="25" t="s">
        <v>766</v>
      </c>
      <c r="S212" s="13"/>
      <c r="T212" s="14"/>
      <c r="U212" s="13"/>
      <c r="V212" s="13"/>
      <c r="W212" s="13"/>
      <c r="X212" s="13"/>
      <c r="Y212" s="13"/>
      <c r="Z212" s="14"/>
      <c r="AA212" s="13"/>
      <c r="AB212" s="13"/>
      <c r="AC212" s="13"/>
    </row>
    <row r="213" spans="1:29" s="187" customFormat="1" ht="21.75" customHeight="1">
      <c r="A213" s="27"/>
      <c r="B213" s="10"/>
      <c r="C213" s="11" t="s">
        <v>227</v>
      </c>
      <c r="D213" s="12">
        <v>15</v>
      </c>
      <c r="E213" s="12">
        <v>15</v>
      </c>
      <c r="F213" s="12">
        <v>21</v>
      </c>
      <c r="G213" s="12">
        <v>71</v>
      </c>
      <c r="H213" s="12">
        <v>154</v>
      </c>
      <c r="I213" s="12">
        <v>444</v>
      </c>
      <c r="J213" s="12">
        <v>322</v>
      </c>
      <c r="K213" s="12">
        <v>323</v>
      </c>
      <c r="L213" s="12">
        <v>875</v>
      </c>
      <c r="M213" s="12">
        <v>458</v>
      </c>
      <c r="N213" s="12">
        <v>148</v>
      </c>
      <c r="O213" s="12">
        <v>142</v>
      </c>
      <c r="P213" s="220">
        <f t="shared" si="15"/>
        <v>2988</v>
      </c>
      <c r="Q213" s="25" t="s">
        <v>767</v>
      </c>
      <c r="S213" s="13"/>
      <c r="T213" s="14"/>
      <c r="U213" s="13"/>
      <c r="V213" s="13"/>
      <c r="W213" s="13"/>
      <c r="X213" s="13"/>
      <c r="Y213" s="13"/>
      <c r="Z213" s="14"/>
      <c r="AA213" s="13"/>
      <c r="AB213" s="13"/>
      <c r="AC213" s="13"/>
    </row>
    <row r="214" spans="1:29" s="187" customFormat="1" ht="21.75" customHeight="1">
      <c r="A214" s="27"/>
      <c r="B214" s="10" t="s">
        <v>768</v>
      </c>
      <c r="C214" s="11" t="s">
        <v>769</v>
      </c>
      <c r="D214" s="12">
        <v>40</v>
      </c>
      <c r="E214" s="12">
        <v>52</v>
      </c>
      <c r="F214" s="12">
        <v>84</v>
      </c>
      <c r="G214" s="12">
        <v>470</v>
      </c>
      <c r="H214" s="12">
        <v>839</v>
      </c>
      <c r="I214" s="12">
        <v>4298</v>
      </c>
      <c r="J214" s="12">
        <v>48987</v>
      </c>
      <c r="K214" s="12">
        <v>44515</v>
      </c>
      <c r="L214" s="12">
        <v>9699</v>
      </c>
      <c r="M214" s="12">
        <v>1489</v>
      </c>
      <c r="N214" s="12">
        <v>579</v>
      </c>
      <c r="O214" s="12">
        <v>292</v>
      </c>
      <c r="P214" s="220">
        <f t="shared" si="15"/>
        <v>111344</v>
      </c>
      <c r="Q214" s="72"/>
      <c r="T214" s="190"/>
      <c r="Z214" s="190"/>
    </row>
    <row r="215" spans="1:29" s="187" customFormat="1" ht="21.75" customHeight="1">
      <c r="A215" s="27"/>
      <c r="B215" s="10"/>
      <c r="C215" s="11" t="s">
        <v>378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91</v>
      </c>
      <c r="J215" s="12">
        <v>38544</v>
      </c>
      <c r="K215" s="12">
        <v>17267</v>
      </c>
      <c r="L215" s="12">
        <v>0</v>
      </c>
      <c r="M215" s="12">
        <v>0</v>
      </c>
      <c r="N215" s="12">
        <v>0</v>
      </c>
      <c r="O215" s="12">
        <v>0</v>
      </c>
      <c r="P215" s="220">
        <f t="shared" si="15"/>
        <v>55902</v>
      </c>
      <c r="Q215" s="25" t="s">
        <v>766</v>
      </c>
      <c r="T215" s="190"/>
      <c r="Z215" s="190"/>
    </row>
    <row r="216" spans="1:29" s="187" customFormat="1" ht="21.75" customHeight="1">
      <c r="A216" s="27"/>
      <c r="B216" s="10"/>
      <c r="C216" s="11" t="s">
        <v>227</v>
      </c>
      <c r="D216" s="12">
        <v>40</v>
      </c>
      <c r="E216" s="12">
        <v>52</v>
      </c>
      <c r="F216" s="12">
        <v>84</v>
      </c>
      <c r="G216" s="12">
        <v>470</v>
      </c>
      <c r="H216" s="12">
        <v>839</v>
      </c>
      <c r="I216" s="12">
        <v>4207</v>
      </c>
      <c r="J216" s="12">
        <v>10443</v>
      </c>
      <c r="K216" s="12">
        <v>27248</v>
      </c>
      <c r="L216" s="12">
        <v>9699</v>
      </c>
      <c r="M216" s="12">
        <v>1489</v>
      </c>
      <c r="N216" s="12">
        <v>579</v>
      </c>
      <c r="O216" s="12">
        <v>292</v>
      </c>
      <c r="P216" s="220">
        <f t="shared" si="15"/>
        <v>55442</v>
      </c>
      <c r="Q216" s="25" t="s">
        <v>767</v>
      </c>
      <c r="T216" s="190"/>
      <c r="Z216" s="190"/>
    </row>
    <row r="217" spans="1:29" s="187" customFormat="1" ht="21.75" customHeight="1">
      <c r="A217" s="27"/>
      <c r="B217" s="10" t="s">
        <v>770</v>
      </c>
      <c r="C217" s="11" t="s">
        <v>380</v>
      </c>
      <c r="D217" s="12">
        <v>113</v>
      </c>
      <c r="E217" s="12">
        <v>112</v>
      </c>
      <c r="F217" s="12">
        <v>314</v>
      </c>
      <c r="G217" s="12">
        <v>557</v>
      </c>
      <c r="H217" s="12">
        <v>610</v>
      </c>
      <c r="I217" s="12">
        <v>571</v>
      </c>
      <c r="J217" s="12">
        <v>459</v>
      </c>
      <c r="K217" s="12">
        <v>447</v>
      </c>
      <c r="L217" s="12">
        <v>577</v>
      </c>
      <c r="M217" s="12">
        <v>825</v>
      </c>
      <c r="N217" s="12">
        <v>356</v>
      </c>
      <c r="O217" s="12">
        <v>238</v>
      </c>
      <c r="P217" s="220">
        <f t="shared" si="15"/>
        <v>5179</v>
      </c>
      <c r="Q217" s="25" t="s">
        <v>762</v>
      </c>
      <c r="T217" s="190"/>
      <c r="Z217" s="190"/>
    </row>
    <row r="218" spans="1:29" s="187" customFormat="1" ht="21.75" customHeight="1">
      <c r="A218" s="27"/>
      <c r="B218" s="10" t="s">
        <v>771</v>
      </c>
      <c r="C218" s="11" t="s">
        <v>382</v>
      </c>
      <c r="D218" s="12">
        <v>817</v>
      </c>
      <c r="E218" s="12">
        <v>622</v>
      </c>
      <c r="F218" s="12">
        <v>1701</v>
      </c>
      <c r="G218" s="12">
        <v>1853</v>
      </c>
      <c r="H218" s="12">
        <v>1896</v>
      </c>
      <c r="I218" s="12">
        <v>2008</v>
      </c>
      <c r="J218" s="12">
        <v>4908</v>
      </c>
      <c r="K218" s="12">
        <v>6656</v>
      </c>
      <c r="L218" s="12">
        <v>3271</v>
      </c>
      <c r="M218" s="12">
        <v>2009</v>
      </c>
      <c r="N218" s="12">
        <v>1312</v>
      </c>
      <c r="O218" s="12">
        <v>1284</v>
      </c>
      <c r="P218" s="220">
        <f t="shared" si="15"/>
        <v>28337</v>
      </c>
      <c r="Q218" s="25" t="s">
        <v>747</v>
      </c>
      <c r="T218" s="190"/>
      <c r="Z218" s="190"/>
    </row>
    <row r="219" spans="1:29" s="187" customFormat="1" ht="21.75" customHeight="1">
      <c r="A219" s="27"/>
      <c r="B219" s="10" t="s">
        <v>126</v>
      </c>
      <c r="C219" s="11" t="s">
        <v>383</v>
      </c>
      <c r="D219" s="12">
        <v>29674</v>
      </c>
      <c r="E219" s="12">
        <v>25246</v>
      </c>
      <c r="F219" s="12">
        <v>37894</v>
      </c>
      <c r="G219" s="12">
        <v>37638</v>
      </c>
      <c r="H219" s="12">
        <v>46359</v>
      </c>
      <c r="I219" s="12">
        <v>33538</v>
      </c>
      <c r="J219" s="12">
        <v>45204</v>
      </c>
      <c r="K219" s="12">
        <v>58405</v>
      </c>
      <c r="L219" s="12">
        <v>39379</v>
      </c>
      <c r="M219" s="12">
        <v>41459</v>
      </c>
      <c r="N219" s="12">
        <v>35747</v>
      </c>
      <c r="O219" s="12">
        <v>26911</v>
      </c>
      <c r="P219" s="220">
        <f t="shared" si="15"/>
        <v>457454</v>
      </c>
      <c r="Q219" s="25" t="s">
        <v>749</v>
      </c>
      <c r="T219" s="190"/>
      <c r="Z219" s="190"/>
    </row>
    <row r="220" spans="1:29" s="187" customFormat="1" ht="21.75" customHeight="1">
      <c r="A220" s="27"/>
      <c r="B220" s="10" t="s">
        <v>128</v>
      </c>
      <c r="C220" s="11" t="s">
        <v>384</v>
      </c>
      <c r="D220" s="12">
        <v>6884</v>
      </c>
      <c r="E220" s="12">
        <v>7828</v>
      </c>
      <c r="F220" s="12">
        <v>8402</v>
      </c>
      <c r="G220" s="12">
        <v>8038</v>
      </c>
      <c r="H220" s="12">
        <v>8218</v>
      </c>
      <c r="I220" s="12">
        <v>7152</v>
      </c>
      <c r="J220" s="12">
        <v>9862</v>
      </c>
      <c r="K220" s="12">
        <v>12881</v>
      </c>
      <c r="L220" s="12">
        <v>8238</v>
      </c>
      <c r="M220" s="12">
        <v>8310</v>
      </c>
      <c r="N220" s="12">
        <v>7916</v>
      </c>
      <c r="O220" s="12">
        <v>7457</v>
      </c>
      <c r="P220" s="220">
        <f t="shared" si="15"/>
        <v>101186</v>
      </c>
      <c r="Q220" s="25" t="s">
        <v>748</v>
      </c>
      <c r="T220" s="190"/>
      <c r="Z220" s="190"/>
    </row>
    <row r="221" spans="1:29" s="187" customFormat="1" ht="21.75" customHeight="1">
      <c r="A221" s="27"/>
      <c r="B221" s="10" t="s">
        <v>131</v>
      </c>
      <c r="C221" s="11" t="s">
        <v>385</v>
      </c>
      <c r="D221" s="12">
        <v>1861</v>
      </c>
      <c r="E221" s="12">
        <v>816</v>
      </c>
      <c r="F221" s="12">
        <v>1880</v>
      </c>
      <c r="G221" s="12">
        <v>1797</v>
      </c>
      <c r="H221" s="12">
        <v>1399</v>
      </c>
      <c r="I221" s="12">
        <v>1441</v>
      </c>
      <c r="J221" s="12">
        <v>1367</v>
      </c>
      <c r="K221" s="12">
        <v>1039</v>
      </c>
      <c r="L221" s="12">
        <v>1485</v>
      </c>
      <c r="M221" s="12">
        <v>1279</v>
      </c>
      <c r="N221" s="12">
        <v>1651</v>
      </c>
      <c r="O221" s="12">
        <v>1634</v>
      </c>
      <c r="P221" s="220">
        <f t="shared" si="15"/>
        <v>17649</v>
      </c>
      <c r="Q221" s="25" t="s">
        <v>752</v>
      </c>
      <c r="T221" s="190"/>
      <c r="Z221" s="190"/>
    </row>
    <row r="222" spans="1:29" s="187" customFormat="1" ht="21.75" customHeight="1">
      <c r="A222" s="27"/>
      <c r="B222" s="10" t="s">
        <v>133</v>
      </c>
      <c r="C222" s="11" t="s">
        <v>386</v>
      </c>
      <c r="D222" s="12">
        <v>4479</v>
      </c>
      <c r="E222" s="12">
        <v>5104</v>
      </c>
      <c r="F222" s="12">
        <v>4366</v>
      </c>
      <c r="G222" s="12">
        <v>3862</v>
      </c>
      <c r="H222" s="12">
        <v>4313</v>
      </c>
      <c r="I222" s="12">
        <v>4519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0">
        <f t="shared" si="15"/>
        <v>26643</v>
      </c>
      <c r="Q222" s="25" t="s">
        <v>752</v>
      </c>
      <c r="T222" s="190"/>
      <c r="Z222" s="190"/>
    </row>
    <row r="223" spans="1:29" s="187" customFormat="1" ht="21.75" customHeight="1">
      <c r="A223" s="27"/>
      <c r="B223" s="10" t="s">
        <v>135</v>
      </c>
      <c r="C223" s="11" t="s">
        <v>387</v>
      </c>
      <c r="D223" s="12">
        <v>1586</v>
      </c>
      <c r="E223" s="12">
        <v>1383</v>
      </c>
      <c r="F223" s="12">
        <v>2652</v>
      </c>
      <c r="G223" s="12">
        <v>2623</v>
      </c>
      <c r="H223" s="12">
        <v>3053</v>
      </c>
      <c r="I223" s="12">
        <v>3094</v>
      </c>
      <c r="J223" s="12">
        <v>2567</v>
      </c>
      <c r="K223" s="12">
        <v>2161</v>
      </c>
      <c r="L223" s="12">
        <v>2869</v>
      </c>
      <c r="M223" s="12">
        <v>3057</v>
      </c>
      <c r="N223" s="12">
        <v>3201</v>
      </c>
      <c r="O223" s="12">
        <v>2859</v>
      </c>
      <c r="P223" s="220">
        <f t="shared" si="15"/>
        <v>31105</v>
      </c>
      <c r="Q223" s="25" t="s">
        <v>763</v>
      </c>
      <c r="T223" s="190"/>
      <c r="Z223" s="190"/>
    </row>
    <row r="224" spans="1:29" s="187" customFormat="1" ht="21.75" customHeight="1">
      <c r="A224" s="27"/>
      <c r="B224" s="10" t="s">
        <v>137</v>
      </c>
      <c r="C224" s="11" t="s">
        <v>388</v>
      </c>
      <c r="D224" s="12">
        <v>52395</v>
      </c>
      <c r="E224" s="12">
        <v>35145</v>
      </c>
      <c r="F224" s="12">
        <v>91755</v>
      </c>
      <c r="G224" s="12">
        <v>80340</v>
      </c>
      <c r="H224" s="12">
        <v>125730</v>
      </c>
      <c r="I224" s="12">
        <v>55515</v>
      </c>
      <c r="J224" s="12">
        <v>88860</v>
      </c>
      <c r="K224" s="12">
        <v>159825</v>
      </c>
      <c r="L224" s="12">
        <v>80760</v>
      </c>
      <c r="M224" s="12">
        <v>101280</v>
      </c>
      <c r="N224" s="12">
        <v>78975</v>
      </c>
      <c r="O224" s="12">
        <v>29250</v>
      </c>
      <c r="P224" s="220">
        <f t="shared" si="15"/>
        <v>979830</v>
      </c>
      <c r="Q224" s="25" t="s">
        <v>767</v>
      </c>
      <c r="T224" s="190"/>
      <c r="Z224" s="190"/>
    </row>
    <row r="225" spans="1:26" s="187" customFormat="1" ht="21.75" customHeight="1">
      <c r="A225" s="27"/>
      <c r="B225" s="10" t="s">
        <v>139</v>
      </c>
      <c r="C225" s="11" t="s">
        <v>772</v>
      </c>
      <c r="D225" s="12">
        <v>1048000</v>
      </c>
      <c r="E225" s="12">
        <v>280000</v>
      </c>
      <c r="F225" s="12">
        <v>465000</v>
      </c>
      <c r="G225" s="12">
        <v>399000</v>
      </c>
      <c r="H225" s="12">
        <v>693000</v>
      </c>
      <c r="I225" s="12">
        <v>339000</v>
      </c>
      <c r="J225" s="12">
        <v>428000</v>
      </c>
      <c r="K225" s="12">
        <v>641000</v>
      </c>
      <c r="L225" s="12">
        <v>470000</v>
      </c>
      <c r="M225" s="12">
        <v>514000</v>
      </c>
      <c r="N225" s="12">
        <v>482000</v>
      </c>
      <c r="O225" s="12">
        <v>299000</v>
      </c>
      <c r="P225" s="220">
        <f t="shared" si="15"/>
        <v>6058000</v>
      </c>
      <c r="Q225" s="25" t="s">
        <v>759</v>
      </c>
      <c r="T225" s="190"/>
      <c r="Z225" s="190"/>
    </row>
    <row r="226" spans="1:26" s="187" customFormat="1" ht="21.75" customHeight="1">
      <c r="A226" s="27"/>
      <c r="B226" s="10" t="s">
        <v>141</v>
      </c>
      <c r="C226" s="11" t="s">
        <v>390</v>
      </c>
      <c r="D226" s="12">
        <v>3115</v>
      </c>
      <c r="E226" s="12">
        <v>1621</v>
      </c>
      <c r="F226" s="12">
        <v>3677</v>
      </c>
      <c r="G226" s="12">
        <v>4130</v>
      </c>
      <c r="H226" s="12">
        <v>6550</v>
      </c>
      <c r="I226" s="12">
        <v>2481</v>
      </c>
      <c r="J226" s="12">
        <v>3565</v>
      </c>
      <c r="K226" s="12">
        <v>6713</v>
      </c>
      <c r="L226" s="12">
        <v>4169</v>
      </c>
      <c r="M226" s="12">
        <v>4744</v>
      </c>
      <c r="N226" s="12">
        <v>3712</v>
      </c>
      <c r="O226" s="12">
        <v>1539</v>
      </c>
      <c r="P226" s="220">
        <f t="shared" si="15"/>
        <v>46016</v>
      </c>
      <c r="Q226" s="25" t="s">
        <v>741</v>
      </c>
      <c r="T226" s="190"/>
      <c r="Z226" s="190"/>
    </row>
    <row r="227" spans="1:26" s="187" customFormat="1" ht="21.75" customHeight="1">
      <c r="A227" s="27"/>
      <c r="B227" s="10" t="s">
        <v>144</v>
      </c>
      <c r="C227" s="11" t="s">
        <v>391</v>
      </c>
      <c r="D227" s="12">
        <v>54</v>
      </c>
      <c r="E227" s="12">
        <v>59</v>
      </c>
      <c r="F227" s="12">
        <v>72</v>
      </c>
      <c r="G227" s="12">
        <v>58</v>
      </c>
      <c r="H227" s="12">
        <v>114</v>
      </c>
      <c r="I227" s="12">
        <v>111</v>
      </c>
      <c r="J227" s="12">
        <v>55</v>
      </c>
      <c r="K227" s="12">
        <v>100</v>
      </c>
      <c r="L227" s="12">
        <v>85</v>
      </c>
      <c r="M227" s="12">
        <v>73</v>
      </c>
      <c r="N227" s="12">
        <v>93</v>
      </c>
      <c r="O227" s="12">
        <v>8</v>
      </c>
      <c r="P227" s="220">
        <f t="shared" si="15"/>
        <v>882</v>
      </c>
      <c r="Q227" s="25" t="s">
        <v>741</v>
      </c>
      <c r="T227" s="190"/>
      <c r="Z227" s="190"/>
    </row>
    <row r="228" spans="1:26" s="187" customFormat="1" ht="21.75" customHeight="1">
      <c r="A228" s="27"/>
      <c r="B228" s="10" t="s">
        <v>147</v>
      </c>
      <c r="C228" s="11" t="s">
        <v>392</v>
      </c>
      <c r="D228" s="12">
        <v>76858</v>
      </c>
      <c r="E228" s="12">
        <v>47233</v>
      </c>
      <c r="F228" s="12">
        <v>66169</v>
      </c>
      <c r="G228" s="12">
        <v>50726</v>
      </c>
      <c r="H228" s="12">
        <v>70291</v>
      </c>
      <c r="I228" s="12">
        <v>51175</v>
      </c>
      <c r="J228" s="12">
        <v>48972</v>
      </c>
      <c r="K228" s="12">
        <v>76211</v>
      </c>
      <c r="L228" s="12">
        <v>52967</v>
      </c>
      <c r="M228" s="12">
        <v>99755</v>
      </c>
      <c r="N228" s="12">
        <v>72594</v>
      </c>
      <c r="O228" s="12">
        <v>37122</v>
      </c>
      <c r="P228" s="220">
        <f t="shared" si="15"/>
        <v>750073</v>
      </c>
      <c r="Q228" s="25" t="s">
        <v>754</v>
      </c>
      <c r="T228" s="190"/>
      <c r="Z228" s="190"/>
    </row>
    <row r="229" spans="1:26" s="187" customFormat="1" ht="21.75" customHeight="1">
      <c r="A229" s="27"/>
      <c r="B229" s="10" t="s">
        <v>150</v>
      </c>
      <c r="C229" s="11" t="s">
        <v>393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1560</v>
      </c>
      <c r="K229" s="12">
        <v>2368</v>
      </c>
      <c r="L229" s="12">
        <v>0</v>
      </c>
      <c r="M229" s="12">
        <v>0</v>
      </c>
      <c r="N229" s="12">
        <v>0</v>
      </c>
      <c r="O229" s="12">
        <v>0</v>
      </c>
      <c r="P229" s="220">
        <f t="shared" si="15"/>
        <v>3928</v>
      </c>
      <c r="Q229" s="25" t="s">
        <v>766</v>
      </c>
      <c r="T229" s="190"/>
      <c r="Z229" s="190"/>
    </row>
    <row r="230" spans="1:26" s="187" customFormat="1" ht="21.75" customHeight="1">
      <c r="A230" s="27"/>
      <c r="B230" s="10" t="s">
        <v>153</v>
      </c>
      <c r="C230" s="11" t="s">
        <v>394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1396</v>
      </c>
      <c r="K230" s="12">
        <v>2654</v>
      </c>
      <c r="L230" s="12">
        <v>0</v>
      </c>
      <c r="M230" s="12">
        <v>0</v>
      </c>
      <c r="N230" s="12">
        <v>0</v>
      </c>
      <c r="O230" s="12">
        <v>0</v>
      </c>
      <c r="P230" s="220">
        <f t="shared" si="15"/>
        <v>4050</v>
      </c>
      <c r="Q230" s="25" t="s">
        <v>766</v>
      </c>
      <c r="T230" s="190"/>
      <c r="Z230" s="190"/>
    </row>
    <row r="231" spans="1:26" s="187" customFormat="1" ht="21.75" customHeight="1">
      <c r="A231" s="27"/>
      <c r="B231" s="10" t="s">
        <v>156</v>
      </c>
      <c r="C231" s="11" t="s">
        <v>395</v>
      </c>
      <c r="D231" s="12">
        <v>1075</v>
      </c>
      <c r="E231" s="12">
        <v>822</v>
      </c>
      <c r="F231" s="12">
        <v>2608</v>
      </c>
      <c r="G231" s="12">
        <v>3313</v>
      </c>
      <c r="H231" s="12">
        <v>3517</v>
      </c>
      <c r="I231" s="12">
        <v>1975</v>
      </c>
      <c r="J231" s="12">
        <v>2418</v>
      </c>
      <c r="K231" s="12">
        <v>2622</v>
      </c>
      <c r="L231" s="12">
        <v>2664</v>
      </c>
      <c r="M231" s="12">
        <v>4068</v>
      </c>
      <c r="N231" s="12">
        <v>1868</v>
      </c>
      <c r="O231" s="12">
        <v>888</v>
      </c>
      <c r="P231" s="220">
        <f t="shared" si="15"/>
        <v>27838</v>
      </c>
      <c r="Q231" s="25" t="s">
        <v>762</v>
      </c>
      <c r="T231" s="190"/>
      <c r="Z231" s="190"/>
    </row>
    <row r="232" spans="1:26" s="187" customFormat="1" ht="21.75" customHeight="1">
      <c r="A232" s="27"/>
      <c r="B232" s="10" t="s">
        <v>159</v>
      </c>
      <c r="C232" s="11" t="s">
        <v>396</v>
      </c>
      <c r="D232" s="12">
        <v>22515</v>
      </c>
      <c r="E232" s="12">
        <v>10236</v>
      </c>
      <c r="F232" s="12">
        <v>20271</v>
      </c>
      <c r="G232" s="12">
        <v>19118</v>
      </c>
      <c r="H232" s="12">
        <v>29503</v>
      </c>
      <c r="I232" s="12">
        <v>14101</v>
      </c>
      <c r="J232" s="12">
        <v>17288</v>
      </c>
      <c r="K232" s="12">
        <v>30162</v>
      </c>
      <c r="L232" s="12">
        <v>22547</v>
      </c>
      <c r="M232" s="12">
        <v>25683</v>
      </c>
      <c r="N232" s="12">
        <v>23752</v>
      </c>
      <c r="O232" s="12">
        <v>11407</v>
      </c>
      <c r="P232" s="220">
        <f t="shared" si="15"/>
        <v>246583</v>
      </c>
      <c r="Q232" s="25" t="s">
        <v>741</v>
      </c>
      <c r="T232" s="190"/>
      <c r="Z232" s="190"/>
    </row>
    <row r="233" spans="1:26" s="187" customFormat="1" ht="21.75" customHeight="1">
      <c r="A233" s="27"/>
      <c r="B233" s="10" t="s">
        <v>161</v>
      </c>
      <c r="C233" s="11" t="s">
        <v>397</v>
      </c>
      <c r="D233" s="12">
        <v>2884</v>
      </c>
      <c r="E233" s="12">
        <v>3686</v>
      </c>
      <c r="F233" s="12">
        <v>5248</v>
      </c>
      <c r="G233" s="12">
        <v>6314</v>
      </c>
      <c r="H233" s="12">
        <v>6813</v>
      </c>
      <c r="I233" s="12">
        <v>5270</v>
      </c>
      <c r="J233" s="12">
        <v>6770</v>
      </c>
      <c r="K233" s="12">
        <v>8591</v>
      </c>
      <c r="L233" s="12">
        <v>9806</v>
      </c>
      <c r="M233" s="12">
        <v>8820</v>
      </c>
      <c r="N233" s="12">
        <v>6670</v>
      </c>
      <c r="O233" s="12">
        <v>4157</v>
      </c>
      <c r="P233" s="220">
        <f t="shared" si="15"/>
        <v>75029</v>
      </c>
      <c r="Q233" s="25" t="s">
        <v>749</v>
      </c>
      <c r="T233" s="190"/>
      <c r="Z233" s="190"/>
    </row>
    <row r="234" spans="1:26" s="187" customFormat="1" ht="21.75" customHeight="1">
      <c r="A234" s="27"/>
      <c r="B234" s="10" t="s">
        <v>163</v>
      </c>
      <c r="C234" s="11" t="s">
        <v>398</v>
      </c>
      <c r="D234" s="12">
        <v>1470</v>
      </c>
      <c r="E234" s="12">
        <v>1744</v>
      </c>
      <c r="F234" s="12">
        <v>2561</v>
      </c>
      <c r="G234" s="12">
        <v>4958</v>
      </c>
      <c r="H234" s="12">
        <v>3717</v>
      </c>
      <c r="I234" s="12">
        <v>2812</v>
      </c>
      <c r="J234" s="12">
        <v>3410</v>
      </c>
      <c r="K234" s="12">
        <v>3426</v>
      </c>
      <c r="L234" s="12">
        <v>3377</v>
      </c>
      <c r="M234" s="12">
        <v>2561</v>
      </c>
      <c r="N234" s="12">
        <v>2263</v>
      </c>
      <c r="O234" s="12">
        <v>1911</v>
      </c>
      <c r="P234" s="220">
        <f t="shared" si="15"/>
        <v>34210</v>
      </c>
      <c r="Q234" s="25" t="s">
        <v>741</v>
      </c>
      <c r="T234" s="190"/>
      <c r="Z234" s="190"/>
    </row>
    <row r="235" spans="1:26" s="187" customFormat="1" ht="21.75" customHeight="1">
      <c r="A235" s="27"/>
      <c r="B235" s="10" t="s">
        <v>166</v>
      </c>
      <c r="C235" s="11" t="s">
        <v>399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128000</v>
      </c>
      <c r="L235" s="12">
        <v>0</v>
      </c>
      <c r="M235" s="12">
        <v>0</v>
      </c>
      <c r="N235" s="12">
        <v>0</v>
      </c>
      <c r="O235" s="12">
        <v>0</v>
      </c>
      <c r="P235" s="220">
        <f t="shared" si="15"/>
        <v>128000</v>
      </c>
      <c r="Q235" s="25" t="s">
        <v>773</v>
      </c>
      <c r="T235" s="190"/>
      <c r="Z235" s="190"/>
    </row>
    <row r="236" spans="1:26" s="187" customFormat="1" ht="21.75" customHeight="1">
      <c r="A236" s="27"/>
      <c r="B236" s="10" t="s">
        <v>168</v>
      </c>
      <c r="C236" s="11" t="s">
        <v>400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18000</v>
      </c>
      <c r="N236" s="12">
        <v>0</v>
      </c>
      <c r="O236" s="12">
        <v>0</v>
      </c>
      <c r="P236" s="220">
        <f t="shared" si="15"/>
        <v>18000</v>
      </c>
      <c r="Q236" s="25" t="s">
        <v>774</v>
      </c>
      <c r="T236" s="190"/>
      <c r="Z236" s="190"/>
    </row>
    <row r="237" spans="1:26" s="187" customFormat="1" ht="21.75" customHeight="1">
      <c r="A237" s="27"/>
      <c r="B237" s="10" t="s">
        <v>171</v>
      </c>
      <c r="C237" s="11" t="s">
        <v>775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10500</v>
      </c>
      <c r="O237" s="12">
        <v>0</v>
      </c>
      <c r="P237" s="220">
        <f t="shared" si="15"/>
        <v>10500</v>
      </c>
      <c r="Q237" s="25" t="s">
        <v>774</v>
      </c>
      <c r="T237" s="190"/>
      <c r="Z237" s="190"/>
    </row>
    <row r="238" spans="1:26" s="187" customFormat="1" ht="21.75" customHeight="1">
      <c r="A238" s="27"/>
      <c r="B238" s="10" t="s">
        <v>173</v>
      </c>
      <c r="C238" s="11" t="s">
        <v>402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10100</v>
      </c>
      <c r="O238" s="12">
        <v>0</v>
      </c>
      <c r="P238" s="220">
        <f t="shared" si="15"/>
        <v>10100</v>
      </c>
      <c r="Q238" s="25" t="s">
        <v>774</v>
      </c>
      <c r="T238" s="190"/>
      <c r="Z238" s="190"/>
    </row>
    <row r="239" spans="1:26" s="187" customFormat="1" ht="21.75" customHeight="1">
      <c r="A239" s="28"/>
      <c r="B239" s="10" t="s">
        <v>176</v>
      </c>
      <c r="C239" s="11" t="s">
        <v>776</v>
      </c>
      <c r="D239" s="12">
        <v>817</v>
      </c>
      <c r="E239" s="12">
        <v>1257</v>
      </c>
      <c r="F239" s="12">
        <v>5771</v>
      </c>
      <c r="G239" s="12">
        <v>4234</v>
      </c>
      <c r="H239" s="12">
        <v>7590</v>
      </c>
      <c r="I239" s="12">
        <v>4406</v>
      </c>
      <c r="J239" s="12">
        <v>5845</v>
      </c>
      <c r="K239" s="12">
        <v>3533</v>
      </c>
      <c r="L239" s="12">
        <v>2765</v>
      </c>
      <c r="M239" s="12">
        <v>3114</v>
      </c>
      <c r="N239" s="12">
        <v>2751</v>
      </c>
      <c r="O239" s="12">
        <v>1175</v>
      </c>
      <c r="P239" s="220">
        <f t="shared" si="15"/>
        <v>43258</v>
      </c>
      <c r="Q239" s="72"/>
      <c r="T239" s="190"/>
      <c r="Z239" s="190"/>
    </row>
    <row r="240" spans="1:26" s="187" customFormat="1" ht="21.75" customHeight="1">
      <c r="A240" s="27"/>
      <c r="B240" s="10"/>
      <c r="C240" s="11" t="s">
        <v>404</v>
      </c>
      <c r="D240" s="12">
        <v>196</v>
      </c>
      <c r="E240" s="12">
        <v>321</v>
      </c>
      <c r="F240" s="12">
        <v>737</v>
      </c>
      <c r="G240" s="12">
        <v>653</v>
      </c>
      <c r="H240" s="12">
        <v>1174</v>
      </c>
      <c r="I240" s="12">
        <v>1083</v>
      </c>
      <c r="J240" s="12">
        <v>1224</v>
      </c>
      <c r="K240" s="12">
        <v>1193</v>
      </c>
      <c r="L240" s="12">
        <v>700</v>
      </c>
      <c r="M240" s="12">
        <v>780</v>
      </c>
      <c r="N240" s="12">
        <v>914</v>
      </c>
      <c r="O240" s="12">
        <v>268</v>
      </c>
      <c r="P240" s="220">
        <f t="shared" si="15"/>
        <v>9243</v>
      </c>
      <c r="Q240" s="25" t="s">
        <v>741</v>
      </c>
      <c r="T240" s="190"/>
      <c r="Z240" s="190"/>
    </row>
    <row r="241" spans="1:30" s="187" customFormat="1" ht="21.75" customHeight="1">
      <c r="A241" s="27"/>
      <c r="B241" s="10"/>
      <c r="C241" s="11" t="s">
        <v>405</v>
      </c>
      <c r="D241" s="12">
        <v>621</v>
      </c>
      <c r="E241" s="12">
        <v>936</v>
      </c>
      <c r="F241" s="12">
        <v>5034</v>
      </c>
      <c r="G241" s="12">
        <v>3581</v>
      </c>
      <c r="H241" s="12">
        <v>6416</v>
      </c>
      <c r="I241" s="12">
        <v>3323</v>
      </c>
      <c r="J241" s="12">
        <v>4621</v>
      </c>
      <c r="K241" s="12">
        <v>2340</v>
      </c>
      <c r="L241" s="12">
        <v>2065</v>
      </c>
      <c r="M241" s="12">
        <v>2334</v>
      </c>
      <c r="N241" s="12">
        <v>1837</v>
      </c>
      <c r="O241" s="12">
        <v>907</v>
      </c>
      <c r="P241" s="220">
        <f t="shared" si="15"/>
        <v>34015</v>
      </c>
      <c r="Q241" s="25" t="s">
        <v>777</v>
      </c>
      <c r="T241" s="190"/>
      <c r="Z241" s="190"/>
    </row>
    <row r="242" spans="1:30" s="187" customFormat="1" ht="21.75" customHeight="1">
      <c r="A242" s="27"/>
      <c r="B242" s="10" t="s">
        <v>778</v>
      </c>
      <c r="C242" s="11" t="s">
        <v>407</v>
      </c>
      <c r="D242" s="12">
        <v>5105</v>
      </c>
      <c r="E242" s="12">
        <v>3803</v>
      </c>
      <c r="F242" s="12">
        <v>5757</v>
      </c>
      <c r="G242" s="12">
        <v>5740</v>
      </c>
      <c r="H242" s="12">
        <v>5475</v>
      </c>
      <c r="I242" s="12">
        <v>4590</v>
      </c>
      <c r="J242" s="12">
        <v>4392</v>
      </c>
      <c r="K242" s="12">
        <v>4699</v>
      </c>
      <c r="L242" s="12">
        <v>4108</v>
      </c>
      <c r="M242" s="12">
        <v>5000</v>
      </c>
      <c r="N242" s="12">
        <v>5550</v>
      </c>
      <c r="O242" s="12">
        <v>6186</v>
      </c>
      <c r="P242" s="220">
        <f t="shared" si="15"/>
        <v>60405</v>
      </c>
      <c r="Q242" s="25" t="s">
        <v>752</v>
      </c>
      <c r="T242" s="190"/>
      <c r="Z242" s="190"/>
    </row>
    <row r="243" spans="1:30" s="187" customFormat="1" ht="21.75" customHeight="1">
      <c r="A243" s="27"/>
      <c r="B243" s="10" t="s">
        <v>779</v>
      </c>
      <c r="C243" s="11" t="s">
        <v>874</v>
      </c>
      <c r="D243" s="12">
        <v>6230</v>
      </c>
      <c r="E243" s="12">
        <v>1040</v>
      </c>
      <c r="F243" s="12">
        <v>1100</v>
      </c>
      <c r="G243" s="12">
        <v>17200</v>
      </c>
      <c r="H243" s="12">
        <v>1200</v>
      </c>
      <c r="I243" s="12">
        <v>850</v>
      </c>
      <c r="J243" s="12">
        <v>3950</v>
      </c>
      <c r="K243" s="12">
        <v>1200</v>
      </c>
      <c r="L243" s="12">
        <v>990</v>
      </c>
      <c r="M243" s="12">
        <v>2450</v>
      </c>
      <c r="N243" s="12">
        <v>12500</v>
      </c>
      <c r="O243" s="12">
        <v>1350</v>
      </c>
      <c r="P243" s="220">
        <f t="shared" si="15"/>
        <v>50060</v>
      </c>
      <c r="Q243" s="188" t="s">
        <v>759</v>
      </c>
      <c r="T243" s="190"/>
      <c r="Z243" s="190"/>
    </row>
    <row r="244" spans="1:30" s="187" customFormat="1" ht="21.75" customHeight="1">
      <c r="A244" s="27"/>
      <c r="B244" s="10" t="s">
        <v>187</v>
      </c>
      <c r="C244" s="11" t="s">
        <v>408</v>
      </c>
      <c r="D244" s="12">
        <v>10947</v>
      </c>
      <c r="E244" s="12">
        <v>8321</v>
      </c>
      <c r="F244" s="12">
        <v>10676</v>
      </c>
      <c r="G244" s="12">
        <v>10742</v>
      </c>
      <c r="H244" s="12">
        <v>11849</v>
      </c>
      <c r="I244" s="12">
        <v>8264</v>
      </c>
      <c r="J244" s="12">
        <v>9055</v>
      </c>
      <c r="K244" s="12">
        <v>10970</v>
      </c>
      <c r="L244" s="12">
        <v>9322</v>
      </c>
      <c r="M244" s="12">
        <v>9884</v>
      </c>
      <c r="N244" s="12">
        <v>9504</v>
      </c>
      <c r="O244" s="12">
        <v>9803</v>
      </c>
      <c r="P244" s="220">
        <f t="shared" si="15"/>
        <v>119337</v>
      </c>
      <c r="Q244" s="25" t="s">
        <v>752</v>
      </c>
      <c r="T244" s="190"/>
      <c r="Z244" s="190"/>
    </row>
    <row r="245" spans="1:30" s="187" customFormat="1" ht="21.75" customHeight="1">
      <c r="A245" s="27"/>
      <c r="B245" s="10" t="s">
        <v>189</v>
      </c>
      <c r="C245" s="11" t="s">
        <v>410</v>
      </c>
      <c r="D245" s="12">
        <v>30666</v>
      </c>
      <c r="E245" s="12">
        <v>29209</v>
      </c>
      <c r="F245" s="12">
        <v>38752</v>
      </c>
      <c r="G245" s="12">
        <v>39191</v>
      </c>
      <c r="H245" s="12">
        <v>44496</v>
      </c>
      <c r="I245" s="12">
        <v>37760</v>
      </c>
      <c r="J245" s="12">
        <v>39532</v>
      </c>
      <c r="K245" s="12">
        <v>48418</v>
      </c>
      <c r="L245" s="12">
        <v>41017</v>
      </c>
      <c r="M245" s="12">
        <v>47744</v>
      </c>
      <c r="N245" s="12">
        <v>46781</v>
      </c>
      <c r="O245" s="12">
        <v>36571</v>
      </c>
      <c r="P245" s="220">
        <f t="shared" si="15"/>
        <v>480137</v>
      </c>
      <c r="Q245" s="25" t="s">
        <v>749</v>
      </c>
      <c r="T245" s="190"/>
      <c r="Z245" s="190"/>
    </row>
    <row r="246" spans="1:30" s="187" customFormat="1" ht="21.75" customHeight="1">
      <c r="A246" s="27"/>
      <c r="B246" s="10" t="s">
        <v>781</v>
      </c>
      <c r="C246" s="11" t="s">
        <v>411</v>
      </c>
      <c r="D246" s="12">
        <v>475</v>
      </c>
      <c r="E246" s="12">
        <v>440</v>
      </c>
      <c r="F246" s="12">
        <v>1034</v>
      </c>
      <c r="G246" s="12">
        <v>707</v>
      </c>
      <c r="H246" s="12">
        <v>844</v>
      </c>
      <c r="I246" s="12">
        <v>479</v>
      </c>
      <c r="J246" s="12">
        <v>397</v>
      </c>
      <c r="K246" s="12">
        <v>399</v>
      </c>
      <c r="L246" s="12">
        <v>1467</v>
      </c>
      <c r="M246" s="12">
        <v>1155</v>
      </c>
      <c r="N246" s="12">
        <v>1844</v>
      </c>
      <c r="O246" s="12">
        <v>352</v>
      </c>
      <c r="P246" s="220">
        <f t="shared" si="15"/>
        <v>9593</v>
      </c>
      <c r="Q246" s="25" t="s">
        <v>782</v>
      </c>
      <c r="T246" s="190"/>
      <c r="Z246" s="190"/>
    </row>
    <row r="247" spans="1:30" s="187" customFormat="1" ht="21.75" customHeight="1">
      <c r="A247" s="27"/>
      <c r="B247" s="10" t="s">
        <v>783</v>
      </c>
      <c r="C247" s="11" t="s">
        <v>413</v>
      </c>
      <c r="D247" s="12">
        <v>1508</v>
      </c>
      <c r="E247" s="12">
        <v>1502</v>
      </c>
      <c r="F247" s="12">
        <v>3582</v>
      </c>
      <c r="G247" s="12">
        <v>3835</v>
      </c>
      <c r="H247" s="12">
        <v>4520</v>
      </c>
      <c r="I247" s="12">
        <v>3851</v>
      </c>
      <c r="J247" s="12">
        <v>4206</v>
      </c>
      <c r="K247" s="12">
        <v>3496</v>
      </c>
      <c r="L247" s="12">
        <v>4055</v>
      </c>
      <c r="M247" s="12">
        <v>4687</v>
      </c>
      <c r="N247" s="12">
        <v>4406</v>
      </c>
      <c r="O247" s="12">
        <v>3656</v>
      </c>
      <c r="P247" s="220">
        <f t="shared" si="15"/>
        <v>43304</v>
      </c>
      <c r="Q247" s="25" t="s">
        <v>763</v>
      </c>
      <c r="T247" s="190"/>
      <c r="Z247" s="190"/>
    </row>
    <row r="248" spans="1:30" s="187" customFormat="1" ht="21.75" customHeight="1">
      <c r="A248" s="27"/>
      <c r="B248" s="10" t="s">
        <v>784</v>
      </c>
      <c r="C248" s="11" t="s">
        <v>873</v>
      </c>
      <c r="D248" s="12">
        <v>155</v>
      </c>
      <c r="E248" s="12">
        <v>248</v>
      </c>
      <c r="F248" s="12">
        <v>502</v>
      </c>
      <c r="G248" s="12">
        <v>694</v>
      </c>
      <c r="H248" s="12">
        <v>517</v>
      </c>
      <c r="I248" s="12">
        <v>521</v>
      </c>
      <c r="J248" s="12">
        <v>372</v>
      </c>
      <c r="K248" s="12">
        <v>342</v>
      </c>
      <c r="L248" s="12">
        <v>519</v>
      </c>
      <c r="M248" s="12">
        <v>457</v>
      </c>
      <c r="N248" s="12">
        <v>443</v>
      </c>
      <c r="O248" s="12">
        <v>122</v>
      </c>
      <c r="P248" s="220">
        <f t="shared" si="15"/>
        <v>4892</v>
      </c>
      <c r="Q248" s="188" t="s">
        <v>750</v>
      </c>
      <c r="T248" s="190"/>
      <c r="Z248" s="190"/>
    </row>
    <row r="249" spans="1:30" s="187" customFormat="1" ht="21.75" customHeight="1">
      <c r="A249" s="28"/>
      <c r="B249" s="10" t="s">
        <v>785</v>
      </c>
      <c r="C249" s="11" t="s">
        <v>872</v>
      </c>
      <c r="D249" s="12">
        <v>191</v>
      </c>
      <c r="E249" s="12">
        <v>103</v>
      </c>
      <c r="F249" s="12">
        <v>397</v>
      </c>
      <c r="G249" s="12">
        <v>297</v>
      </c>
      <c r="H249" s="12">
        <v>481</v>
      </c>
      <c r="I249" s="12">
        <v>193</v>
      </c>
      <c r="J249" s="12">
        <v>246</v>
      </c>
      <c r="K249" s="12">
        <v>263</v>
      </c>
      <c r="L249" s="12">
        <v>313</v>
      </c>
      <c r="M249" s="12">
        <v>695</v>
      </c>
      <c r="N249" s="12">
        <v>5109</v>
      </c>
      <c r="O249" s="12">
        <v>388</v>
      </c>
      <c r="P249" s="220">
        <f t="shared" si="15"/>
        <v>8676</v>
      </c>
      <c r="Q249" s="188" t="s">
        <v>759</v>
      </c>
      <c r="T249" s="190"/>
      <c r="Z249" s="190"/>
    </row>
    <row r="250" spans="1:30" s="187" customFormat="1" ht="21.75" customHeight="1">
      <c r="A250" s="426" t="s">
        <v>416</v>
      </c>
      <c r="B250" s="426"/>
      <c r="C250" s="426"/>
      <c r="D250" s="16">
        <f t="shared" ref="D250:P250" si="17">SUM(D189:D249)-D211-D214-D239</f>
        <v>1486643</v>
      </c>
      <c r="E250" s="16">
        <f t="shared" si="17"/>
        <v>564587</v>
      </c>
      <c r="F250" s="16">
        <f t="shared" si="17"/>
        <v>912932</v>
      </c>
      <c r="G250" s="16">
        <f t="shared" si="17"/>
        <v>862039</v>
      </c>
      <c r="H250" s="16">
        <f t="shared" si="17"/>
        <v>1294875</v>
      </c>
      <c r="I250" s="16">
        <f t="shared" si="17"/>
        <v>725942</v>
      </c>
      <c r="J250" s="16">
        <f t="shared" si="17"/>
        <v>967038</v>
      </c>
      <c r="K250" s="16">
        <f t="shared" si="17"/>
        <v>1515728</v>
      </c>
      <c r="L250" s="16">
        <f t="shared" si="17"/>
        <v>934444</v>
      </c>
      <c r="M250" s="16">
        <f t="shared" si="17"/>
        <v>1091753</v>
      </c>
      <c r="N250" s="16">
        <f t="shared" si="17"/>
        <v>1027468</v>
      </c>
      <c r="O250" s="16">
        <f t="shared" si="17"/>
        <v>637174</v>
      </c>
      <c r="P250" s="16">
        <f t="shared" si="17"/>
        <v>12020623</v>
      </c>
      <c r="Q250" s="16"/>
      <c r="T250" s="190"/>
      <c r="Z250" s="190"/>
    </row>
    <row r="251" spans="1:30" s="13" customFormat="1" ht="21.75" customHeight="1">
      <c r="A251" s="26" t="s">
        <v>417</v>
      </c>
      <c r="B251" s="10" t="s">
        <v>745</v>
      </c>
      <c r="C251" s="11" t="s">
        <v>786</v>
      </c>
      <c r="D251" s="12">
        <v>25000</v>
      </c>
      <c r="E251" s="12">
        <v>22600</v>
      </c>
      <c r="F251" s="12">
        <v>37000</v>
      </c>
      <c r="G251" s="12">
        <v>61100</v>
      </c>
      <c r="H251" s="12">
        <v>76800</v>
      </c>
      <c r="I251" s="12">
        <v>41200</v>
      </c>
      <c r="J251" s="12">
        <v>75400</v>
      </c>
      <c r="K251" s="12">
        <v>120500</v>
      </c>
      <c r="L251" s="12">
        <v>59200</v>
      </c>
      <c r="M251" s="12">
        <v>63800</v>
      </c>
      <c r="N251" s="12">
        <v>41000</v>
      </c>
      <c r="O251" s="12">
        <v>18500</v>
      </c>
      <c r="P251" s="220">
        <f>SUM(D251:O251)</f>
        <v>642100</v>
      </c>
      <c r="Q251" s="72"/>
      <c r="R251" s="187"/>
      <c r="S251" s="187"/>
      <c r="T251" s="190"/>
      <c r="U251" s="187"/>
      <c r="V251" s="187"/>
      <c r="W251" s="187"/>
      <c r="X251" s="187"/>
      <c r="Y251" s="187"/>
      <c r="Z251" s="190"/>
      <c r="AA251" s="187"/>
      <c r="AB251" s="187"/>
      <c r="AC251" s="187"/>
      <c r="AD251" s="187"/>
    </row>
    <row r="252" spans="1:30" s="13" customFormat="1" ht="21.75" customHeight="1">
      <c r="A252" s="185"/>
      <c r="B252" s="10"/>
      <c r="C252" s="11" t="s">
        <v>419</v>
      </c>
      <c r="D252" s="12">
        <v>0</v>
      </c>
      <c r="E252" s="12">
        <v>0</v>
      </c>
      <c r="F252" s="12">
        <v>0</v>
      </c>
      <c r="G252" s="12">
        <v>1459</v>
      </c>
      <c r="H252" s="12">
        <v>3888</v>
      </c>
      <c r="I252" s="12">
        <v>793</v>
      </c>
      <c r="J252" s="12">
        <v>2138</v>
      </c>
      <c r="K252" s="12">
        <v>3625</v>
      </c>
      <c r="L252" s="12">
        <v>1630</v>
      </c>
      <c r="M252" s="12">
        <v>3054</v>
      </c>
      <c r="N252" s="12">
        <v>2983</v>
      </c>
      <c r="O252" s="12">
        <v>0</v>
      </c>
      <c r="P252" s="220">
        <f>SUM(D252:O252)</f>
        <v>19570</v>
      </c>
      <c r="Q252" s="25" t="s">
        <v>763</v>
      </c>
      <c r="R252" s="187"/>
      <c r="S252" s="187"/>
      <c r="T252" s="190"/>
      <c r="U252" s="187"/>
      <c r="V252" s="187"/>
      <c r="W252" s="187"/>
      <c r="X252" s="187"/>
      <c r="Y252" s="187"/>
      <c r="Z252" s="190"/>
      <c r="AA252" s="187"/>
      <c r="AB252" s="187"/>
      <c r="AC252" s="187"/>
      <c r="AD252" s="187"/>
    </row>
    <row r="253" spans="1:30" s="13" customFormat="1" ht="21.75" customHeight="1">
      <c r="A253" s="185"/>
      <c r="B253" s="10"/>
      <c r="C253" s="11" t="s">
        <v>420</v>
      </c>
      <c r="D253" s="12">
        <v>543</v>
      </c>
      <c r="E253" s="12">
        <v>1002</v>
      </c>
      <c r="F253" s="12">
        <v>634</v>
      </c>
      <c r="G253" s="12">
        <v>3104</v>
      </c>
      <c r="H253" s="12">
        <v>5497</v>
      </c>
      <c r="I253" s="12">
        <v>2792</v>
      </c>
      <c r="J253" s="12">
        <v>7112</v>
      </c>
      <c r="K253" s="12">
        <v>10028</v>
      </c>
      <c r="L253" s="12">
        <v>2788</v>
      </c>
      <c r="M253" s="12">
        <v>4803</v>
      </c>
      <c r="N253" s="12">
        <v>1620</v>
      </c>
      <c r="O253" s="12">
        <v>416</v>
      </c>
      <c r="P253" s="220">
        <f>SUM(D253:O253)</f>
        <v>40339</v>
      </c>
      <c r="Q253" s="25" t="s">
        <v>747</v>
      </c>
      <c r="R253" s="187"/>
      <c r="S253" s="187"/>
      <c r="T253" s="190"/>
      <c r="U253" s="187"/>
      <c r="V253" s="187"/>
      <c r="W253" s="187"/>
      <c r="X253" s="187"/>
      <c r="Y253" s="187"/>
      <c r="Z253" s="190"/>
      <c r="AA253" s="187"/>
      <c r="AB253" s="187"/>
      <c r="AC253" s="187"/>
      <c r="AD253" s="187"/>
    </row>
    <row r="254" spans="1:30" s="13" customFormat="1" ht="21.75" customHeight="1">
      <c r="A254" s="185"/>
      <c r="B254" s="10"/>
      <c r="C254" s="11" t="s">
        <v>421</v>
      </c>
      <c r="D254" s="12">
        <v>4017</v>
      </c>
      <c r="E254" s="12">
        <v>3949</v>
      </c>
      <c r="F254" s="12">
        <v>3039</v>
      </c>
      <c r="G254" s="12">
        <v>6031</v>
      </c>
      <c r="H254" s="12">
        <v>13139</v>
      </c>
      <c r="I254" s="12">
        <v>4357</v>
      </c>
      <c r="J254" s="12">
        <v>17161</v>
      </c>
      <c r="K254" s="12">
        <v>33756</v>
      </c>
      <c r="L254" s="12">
        <v>15595</v>
      </c>
      <c r="M254" s="12">
        <v>9883</v>
      </c>
      <c r="N254" s="12">
        <v>6715</v>
      </c>
      <c r="O254" s="12">
        <v>1950</v>
      </c>
      <c r="P254" s="220">
        <f t="shared" ref="P254:P266" si="18">SUM(D254:O254)</f>
        <v>119592</v>
      </c>
      <c r="Q254" s="25" t="s">
        <v>741</v>
      </c>
      <c r="R254" s="187"/>
      <c r="S254" s="187"/>
      <c r="T254" s="190"/>
      <c r="U254" s="187"/>
      <c r="V254" s="187"/>
      <c r="W254" s="187"/>
      <c r="X254" s="187"/>
      <c r="Y254" s="187"/>
      <c r="Z254" s="190"/>
      <c r="AA254" s="187"/>
      <c r="AB254" s="187"/>
      <c r="AC254" s="187"/>
      <c r="AD254" s="187"/>
    </row>
    <row r="255" spans="1:30" s="13" customFormat="1" ht="21.75" customHeight="1">
      <c r="A255" s="185"/>
      <c r="B255" s="10"/>
      <c r="C255" s="11" t="s">
        <v>422</v>
      </c>
      <c r="D255" s="12">
        <v>405</v>
      </c>
      <c r="E255" s="12">
        <v>419</v>
      </c>
      <c r="F255" s="12">
        <v>1007</v>
      </c>
      <c r="G255" s="12">
        <v>1689</v>
      </c>
      <c r="H255" s="220">
        <v>3343</v>
      </c>
      <c r="I255" s="12">
        <v>1326</v>
      </c>
      <c r="J255" s="12">
        <v>2339</v>
      </c>
      <c r="K255" s="12">
        <v>3252</v>
      </c>
      <c r="L255" s="12">
        <v>1880</v>
      </c>
      <c r="M255" s="12">
        <v>2579</v>
      </c>
      <c r="N255" s="12">
        <v>2452</v>
      </c>
      <c r="O255" s="12">
        <v>440</v>
      </c>
      <c r="P255" s="220">
        <f t="shared" si="18"/>
        <v>21131</v>
      </c>
      <c r="Q255" s="25" t="s">
        <v>787</v>
      </c>
      <c r="R255" s="187"/>
      <c r="S255" s="187"/>
      <c r="T255" s="190"/>
      <c r="U255" s="187"/>
      <c r="V255" s="187"/>
      <c r="W255" s="187"/>
      <c r="X255" s="187"/>
      <c r="Y255" s="187"/>
      <c r="Z255" s="190"/>
      <c r="AA255" s="187"/>
      <c r="AB255" s="187"/>
      <c r="AC255" s="187"/>
      <c r="AD255" s="187"/>
    </row>
    <row r="256" spans="1:30" s="13" customFormat="1" ht="21.75" customHeight="1">
      <c r="A256" s="185"/>
      <c r="B256" s="10"/>
      <c r="C256" s="11" t="s">
        <v>424</v>
      </c>
      <c r="D256" s="12">
        <v>8073</v>
      </c>
      <c r="E256" s="12">
        <v>7099</v>
      </c>
      <c r="F256" s="12">
        <v>8829</v>
      </c>
      <c r="G256" s="12">
        <v>10096</v>
      </c>
      <c r="H256" s="220">
        <v>13100</v>
      </c>
      <c r="I256" s="12">
        <v>8949</v>
      </c>
      <c r="J256" s="12">
        <v>12013</v>
      </c>
      <c r="K256" s="12">
        <v>14915</v>
      </c>
      <c r="L256" s="12">
        <v>10652</v>
      </c>
      <c r="M256" s="12">
        <v>11946</v>
      </c>
      <c r="N256" s="12">
        <v>12331</v>
      </c>
      <c r="O256" s="12">
        <v>7671</v>
      </c>
      <c r="P256" s="220">
        <f t="shared" si="18"/>
        <v>125674</v>
      </c>
      <c r="Q256" s="25" t="s">
        <v>752</v>
      </c>
      <c r="R256" s="187"/>
      <c r="S256" s="187"/>
      <c r="T256" s="190"/>
      <c r="U256" s="187"/>
      <c r="V256" s="187"/>
      <c r="W256" s="187"/>
      <c r="X256" s="187"/>
      <c r="Y256" s="187"/>
      <c r="Z256" s="190"/>
      <c r="AA256" s="187"/>
      <c r="AB256" s="187"/>
      <c r="AC256" s="187"/>
      <c r="AD256" s="187"/>
    </row>
    <row r="257" spans="1:30" s="13" customFormat="1" ht="21.75" customHeight="1">
      <c r="A257" s="185"/>
      <c r="B257" s="10"/>
      <c r="C257" s="11" t="s">
        <v>425</v>
      </c>
      <c r="D257" s="12">
        <v>11962</v>
      </c>
      <c r="E257" s="12">
        <v>10131</v>
      </c>
      <c r="F257" s="12">
        <v>23491</v>
      </c>
      <c r="G257" s="12">
        <v>38721</v>
      </c>
      <c r="H257" s="220">
        <v>37833</v>
      </c>
      <c r="I257" s="12">
        <v>22983</v>
      </c>
      <c r="J257" s="12">
        <v>34637</v>
      </c>
      <c r="K257" s="12">
        <v>54924</v>
      </c>
      <c r="L257" s="12">
        <v>26655</v>
      </c>
      <c r="M257" s="12">
        <v>31535</v>
      </c>
      <c r="N257" s="12">
        <v>14899</v>
      </c>
      <c r="O257" s="12">
        <v>8023</v>
      </c>
      <c r="P257" s="220">
        <f t="shared" si="18"/>
        <v>315794</v>
      </c>
      <c r="Q257" s="25" t="s">
        <v>788</v>
      </c>
      <c r="R257" s="187"/>
      <c r="S257" s="187"/>
      <c r="T257" s="190"/>
      <c r="U257" s="187"/>
      <c r="V257" s="187"/>
      <c r="W257" s="187"/>
      <c r="X257" s="187"/>
      <c r="Y257" s="187"/>
      <c r="Z257" s="190"/>
      <c r="AA257" s="187"/>
      <c r="AB257" s="187"/>
      <c r="AC257" s="187"/>
      <c r="AD257" s="187"/>
    </row>
    <row r="258" spans="1:30" s="13" customFormat="1" ht="21.75" customHeight="1">
      <c r="A258" s="27"/>
      <c r="B258" s="10" t="s">
        <v>18</v>
      </c>
      <c r="C258" s="11" t="s">
        <v>427</v>
      </c>
      <c r="D258" s="12">
        <v>8900</v>
      </c>
      <c r="E258" s="12">
        <v>9100</v>
      </c>
      <c r="F258" s="12">
        <v>26400</v>
      </c>
      <c r="G258" s="12">
        <v>24700</v>
      </c>
      <c r="H258" s="220">
        <v>45200</v>
      </c>
      <c r="I258" s="12">
        <v>16300</v>
      </c>
      <c r="J258" s="12">
        <v>26500</v>
      </c>
      <c r="K258" s="12">
        <v>53200</v>
      </c>
      <c r="L258" s="12">
        <v>29100</v>
      </c>
      <c r="M258" s="12">
        <v>33800</v>
      </c>
      <c r="N258" s="12">
        <v>28900</v>
      </c>
      <c r="O258" s="12">
        <v>11500</v>
      </c>
      <c r="P258" s="220">
        <f t="shared" si="18"/>
        <v>313600</v>
      </c>
      <c r="Q258" s="72"/>
      <c r="R258" s="187"/>
      <c r="S258" s="187"/>
      <c r="T258" s="190"/>
      <c r="U258" s="187"/>
      <c r="V258" s="187"/>
      <c r="W258" s="187"/>
      <c r="X258" s="187"/>
      <c r="Y258" s="187"/>
      <c r="Z258" s="190"/>
      <c r="AA258" s="187"/>
      <c r="AB258" s="187"/>
      <c r="AC258" s="187"/>
      <c r="AD258" s="187"/>
    </row>
    <row r="259" spans="1:30" s="13" customFormat="1" ht="21.75" customHeight="1">
      <c r="A259" s="27"/>
      <c r="B259" s="10"/>
      <c r="C259" s="11" t="s">
        <v>428</v>
      </c>
      <c r="D259" s="12">
        <v>431</v>
      </c>
      <c r="E259" s="12">
        <v>557</v>
      </c>
      <c r="F259" s="12">
        <v>1509</v>
      </c>
      <c r="G259" s="12">
        <v>1206</v>
      </c>
      <c r="H259" s="220">
        <v>2427</v>
      </c>
      <c r="I259" s="12">
        <v>1102</v>
      </c>
      <c r="J259" s="12">
        <v>1247</v>
      </c>
      <c r="K259" s="12">
        <v>2649</v>
      </c>
      <c r="L259" s="12">
        <v>1495</v>
      </c>
      <c r="M259" s="12">
        <v>1891</v>
      </c>
      <c r="N259" s="12">
        <v>1531</v>
      </c>
      <c r="O259" s="12">
        <v>440</v>
      </c>
      <c r="P259" s="220">
        <f t="shared" si="18"/>
        <v>16485</v>
      </c>
      <c r="Q259" s="25" t="s">
        <v>741</v>
      </c>
      <c r="R259" s="187"/>
      <c r="S259" s="187"/>
      <c r="T259" s="190"/>
      <c r="U259" s="187"/>
      <c r="V259" s="187"/>
      <c r="W259" s="187"/>
      <c r="X259" s="187"/>
      <c r="Y259" s="187"/>
      <c r="Z259" s="190"/>
      <c r="AA259" s="187"/>
      <c r="AB259" s="187"/>
      <c r="AC259" s="187"/>
      <c r="AD259" s="187"/>
    </row>
    <row r="260" spans="1:30" s="13" customFormat="1" ht="21.75" customHeight="1">
      <c r="A260" s="27"/>
      <c r="B260" s="10"/>
      <c r="C260" s="11" t="s">
        <v>429</v>
      </c>
      <c r="D260" s="12">
        <v>2801</v>
      </c>
      <c r="E260" s="12">
        <v>2845</v>
      </c>
      <c r="F260" s="12">
        <v>8993</v>
      </c>
      <c r="G260" s="12">
        <v>8592</v>
      </c>
      <c r="H260" s="220">
        <v>14347</v>
      </c>
      <c r="I260" s="12">
        <v>5184</v>
      </c>
      <c r="J260" s="12">
        <v>7966</v>
      </c>
      <c r="K260" s="12">
        <v>17773</v>
      </c>
      <c r="L260" s="12">
        <v>9453</v>
      </c>
      <c r="M260" s="12">
        <v>10363</v>
      </c>
      <c r="N260" s="12">
        <v>9606</v>
      </c>
      <c r="O260" s="12">
        <v>3684</v>
      </c>
      <c r="P260" s="220">
        <f t="shared" si="18"/>
        <v>101607</v>
      </c>
      <c r="Q260" s="25" t="s">
        <v>777</v>
      </c>
      <c r="R260" s="187"/>
      <c r="S260" s="187"/>
      <c r="T260" s="190"/>
      <c r="U260" s="187"/>
      <c r="V260" s="187"/>
      <c r="W260" s="187"/>
      <c r="X260" s="187"/>
      <c r="Y260" s="187"/>
      <c r="Z260" s="190"/>
      <c r="AA260" s="187"/>
      <c r="AB260" s="187"/>
      <c r="AC260" s="187"/>
      <c r="AD260" s="187"/>
    </row>
    <row r="261" spans="1:30" s="13" customFormat="1" ht="21.75" customHeight="1">
      <c r="A261" s="27"/>
      <c r="B261" s="10"/>
      <c r="C261" s="11" t="s">
        <v>430</v>
      </c>
      <c r="D261" s="12">
        <v>0</v>
      </c>
      <c r="E261" s="12">
        <v>0</v>
      </c>
      <c r="F261" s="12">
        <v>470</v>
      </c>
      <c r="G261" s="12">
        <v>394</v>
      </c>
      <c r="H261" s="220">
        <v>702</v>
      </c>
      <c r="I261" s="361">
        <v>224</v>
      </c>
      <c r="J261" s="12">
        <v>460</v>
      </c>
      <c r="K261" s="12">
        <v>846</v>
      </c>
      <c r="L261" s="12">
        <v>589</v>
      </c>
      <c r="M261" s="12">
        <v>600</v>
      </c>
      <c r="N261" s="12">
        <v>531</v>
      </c>
      <c r="O261" s="12">
        <v>0</v>
      </c>
      <c r="P261" s="220">
        <f t="shared" si="18"/>
        <v>4816</v>
      </c>
      <c r="Q261" s="25" t="s">
        <v>777</v>
      </c>
      <c r="R261" s="187"/>
      <c r="S261" s="187"/>
      <c r="T261" s="190"/>
      <c r="U261" s="187"/>
      <c r="V261" s="187"/>
      <c r="W261" s="187"/>
      <c r="X261" s="187"/>
      <c r="Y261" s="187"/>
      <c r="Z261" s="190"/>
      <c r="AA261" s="187"/>
      <c r="AB261" s="187"/>
      <c r="AC261" s="187"/>
      <c r="AD261" s="187"/>
    </row>
    <row r="262" spans="1:30" s="13" customFormat="1" ht="21.75" customHeight="1">
      <c r="A262" s="27"/>
      <c r="B262" s="10"/>
      <c r="C262" s="11" t="s">
        <v>431</v>
      </c>
      <c r="D262" s="12">
        <v>197</v>
      </c>
      <c r="E262" s="12">
        <v>373</v>
      </c>
      <c r="F262" s="12">
        <v>609</v>
      </c>
      <c r="G262" s="12">
        <v>533</v>
      </c>
      <c r="H262" s="220">
        <v>820</v>
      </c>
      <c r="I262" s="220">
        <v>367</v>
      </c>
      <c r="J262" s="12">
        <v>617</v>
      </c>
      <c r="K262" s="12">
        <v>1096</v>
      </c>
      <c r="L262" s="12">
        <v>729</v>
      </c>
      <c r="M262" s="12">
        <v>1023</v>
      </c>
      <c r="N262" s="12">
        <v>655</v>
      </c>
      <c r="O262" s="12">
        <v>309</v>
      </c>
      <c r="P262" s="220">
        <f t="shared" si="18"/>
        <v>7328</v>
      </c>
      <c r="Q262" s="25" t="s">
        <v>741</v>
      </c>
      <c r="R262" s="187"/>
      <c r="S262" s="187"/>
      <c r="T262" s="190"/>
      <c r="U262" s="187"/>
      <c r="V262" s="187"/>
      <c r="W262" s="187"/>
      <c r="X262" s="187"/>
      <c r="Y262" s="187"/>
      <c r="Z262" s="190"/>
      <c r="AA262" s="187"/>
      <c r="AB262" s="187"/>
      <c r="AC262" s="187"/>
      <c r="AD262" s="187"/>
    </row>
    <row r="263" spans="1:30" s="13" customFormat="1" ht="21.75" customHeight="1">
      <c r="A263" s="27"/>
      <c r="B263" s="10"/>
      <c r="C263" s="11" t="s">
        <v>432</v>
      </c>
      <c r="D263" s="205">
        <v>358</v>
      </c>
      <c r="E263" s="205">
        <v>527</v>
      </c>
      <c r="F263" s="205">
        <v>799</v>
      </c>
      <c r="G263" s="205">
        <v>762</v>
      </c>
      <c r="H263" s="220">
        <v>1140</v>
      </c>
      <c r="I263" s="220">
        <v>624</v>
      </c>
      <c r="J263" s="205">
        <v>942</v>
      </c>
      <c r="K263" s="205">
        <v>1643</v>
      </c>
      <c r="L263" s="205">
        <v>1243</v>
      </c>
      <c r="M263" s="205">
        <v>1395</v>
      </c>
      <c r="N263" s="205">
        <v>1212</v>
      </c>
      <c r="O263" s="205">
        <v>471</v>
      </c>
      <c r="P263" s="220">
        <f t="shared" si="18"/>
        <v>11116</v>
      </c>
      <c r="Q263" s="25" t="s">
        <v>789</v>
      </c>
      <c r="R263" s="187"/>
      <c r="S263" s="187"/>
      <c r="T263" s="190"/>
      <c r="U263" s="187"/>
      <c r="V263" s="187"/>
      <c r="W263" s="187"/>
      <c r="X263" s="187"/>
      <c r="Y263" s="187"/>
      <c r="Z263" s="190"/>
      <c r="AA263" s="187"/>
      <c r="AB263" s="187"/>
      <c r="AC263" s="187"/>
      <c r="AD263" s="187"/>
    </row>
    <row r="264" spans="1:30" s="13" customFormat="1" ht="21.75" customHeight="1">
      <c r="A264" s="27"/>
      <c r="B264" s="10"/>
      <c r="C264" s="11" t="s">
        <v>434</v>
      </c>
      <c r="D264" s="12">
        <v>2538</v>
      </c>
      <c r="E264" s="12">
        <v>2219</v>
      </c>
      <c r="F264" s="12">
        <v>6392</v>
      </c>
      <c r="G264" s="12">
        <v>6163</v>
      </c>
      <c r="H264" s="220">
        <v>10792</v>
      </c>
      <c r="I264" s="12">
        <v>4263</v>
      </c>
      <c r="J264" s="12">
        <v>7714</v>
      </c>
      <c r="K264" s="12">
        <v>13990</v>
      </c>
      <c r="L264" s="12">
        <v>7155</v>
      </c>
      <c r="M264" s="12">
        <v>8443</v>
      </c>
      <c r="N264" s="12">
        <v>7251</v>
      </c>
      <c r="O264" s="12">
        <v>3034</v>
      </c>
      <c r="P264" s="220">
        <f t="shared" si="18"/>
        <v>79954</v>
      </c>
      <c r="Q264" s="25" t="s">
        <v>740</v>
      </c>
      <c r="R264" s="187"/>
      <c r="S264" s="187"/>
      <c r="T264" s="190"/>
      <c r="U264" s="187"/>
      <c r="V264" s="187"/>
      <c r="W264" s="187"/>
      <c r="X264" s="187"/>
      <c r="Y264" s="187"/>
      <c r="Z264" s="190"/>
      <c r="AA264" s="187"/>
      <c r="AB264" s="187"/>
      <c r="AC264" s="187"/>
      <c r="AD264" s="187"/>
    </row>
    <row r="265" spans="1:30" s="13" customFormat="1" ht="21.75" customHeight="1">
      <c r="A265" s="27"/>
      <c r="B265" s="10"/>
      <c r="C265" s="11" t="s">
        <v>435</v>
      </c>
      <c r="D265" s="12">
        <v>2575</v>
      </c>
      <c r="E265" s="12">
        <v>2579</v>
      </c>
      <c r="F265" s="12">
        <v>7628</v>
      </c>
      <c r="G265" s="12">
        <v>7050</v>
      </c>
      <c r="H265" s="220">
        <v>14972</v>
      </c>
      <c r="I265" s="12">
        <v>4536</v>
      </c>
      <c r="J265" s="12">
        <v>7554</v>
      </c>
      <c r="K265" s="12">
        <v>15203</v>
      </c>
      <c r="L265" s="12">
        <v>8436</v>
      </c>
      <c r="M265" s="12">
        <v>10085</v>
      </c>
      <c r="N265" s="12">
        <v>8114</v>
      </c>
      <c r="O265" s="12">
        <v>3562</v>
      </c>
      <c r="P265" s="220">
        <f t="shared" si="18"/>
        <v>92294</v>
      </c>
      <c r="Q265" s="25" t="s">
        <v>789</v>
      </c>
      <c r="S265" s="187"/>
      <c r="T265" s="190"/>
      <c r="U265" s="187"/>
      <c r="V265" s="187"/>
      <c r="W265" s="187"/>
      <c r="X265" s="187"/>
      <c r="Y265" s="187"/>
      <c r="Z265" s="190"/>
      <c r="AA265" s="187"/>
      <c r="AB265" s="187"/>
      <c r="AC265" s="187"/>
    </row>
    <row r="266" spans="1:30" s="13" customFormat="1" ht="21.75" customHeight="1">
      <c r="A266" s="27"/>
      <c r="B266" s="10" t="s">
        <v>790</v>
      </c>
      <c r="C266" s="11" t="s">
        <v>437</v>
      </c>
      <c r="D266" s="12">
        <v>0</v>
      </c>
      <c r="E266" s="12">
        <v>0</v>
      </c>
      <c r="F266" s="12">
        <v>100</v>
      </c>
      <c r="G266" s="12">
        <v>280</v>
      </c>
      <c r="H266" s="220">
        <v>420</v>
      </c>
      <c r="I266" s="12">
        <v>160</v>
      </c>
      <c r="J266" s="12">
        <v>3340</v>
      </c>
      <c r="K266" s="12">
        <v>2960</v>
      </c>
      <c r="L266" s="12">
        <v>320</v>
      </c>
      <c r="M266" s="12">
        <v>340</v>
      </c>
      <c r="N266" s="12">
        <v>260</v>
      </c>
      <c r="O266" s="12">
        <v>130</v>
      </c>
      <c r="P266" s="220">
        <f t="shared" si="18"/>
        <v>8310</v>
      </c>
      <c r="Q266" s="72"/>
      <c r="T266" s="14"/>
      <c r="Z266" s="14"/>
    </row>
    <row r="267" spans="1:30" s="13" customFormat="1" ht="22.7" customHeight="1">
      <c r="A267" s="27"/>
      <c r="B267" s="10"/>
      <c r="C267" s="11" t="s">
        <v>438</v>
      </c>
      <c r="D267" s="12">
        <v>0</v>
      </c>
      <c r="E267" s="12">
        <v>0</v>
      </c>
      <c r="F267" s="12">
        <v>0</v>
      </c>
      <c r="G267" s="12">
        <v>0</v>
      </c>
      <c r="H267" s="220">
        <v>0</v>
      </c>
      <c r="I267" s="12">
        <v>0</v>
      </c>
      <c r="J267" s="12">
        <v>2200</v>
      </c>
      <c r="K267" s="12">
        <v>1800</v>
      </c>
      <c r="L267" s="12">
        <v>0</v>
      </c>
      <c r="M267" s="12">
        <v>0</v>
      </c>
      <c r="N267" s="12">
        <v>0</v>
      </c>
      <c r="O267" s="12">
        <v>0</v>
      </c>
      <c r="P267" s="220">
        <f>SUM(D267:O267)</f>
        <v>4000</v>
      </c>
      <c r="Q267" s="25" t="s">
        <v>766</v>
      </c>
      <c r="T267" s="14"/>
      <c r="Z267" s="14"/>
    </row>
    <row r="268" spans="1:30" s="13" customFormat="1" ht="21.75" customHeight="1">
      <c r="A268" s="27"/>
      <c r="B268" s="10"/>
      <c r="C268" s="11" t="s">
        <v>439</v>
      </c>
      <c r="D268" s="12">
        <v>0</v>
      </c>
      <c r="E268" s="12">
        <v>0</v>
      </c>
      <c r="F268" s="12">
        <v>0</v>
      </c>
      <c r="G268" s="12">
        <v>0</v>
      </c>
      <c r="H268" s="220">
        <v>0</v>
      </c>
      <c r="I268" s="12">
        <v>0</v>
      </c>
      <c r="J268" s="12">
        <v>800</v>
      </c>
      <c r="K268" s="12">
        <v>700</v>
      </c>
      <c r="L268" s="12">
        <v>0</v>
      </c>
      <c r="M268" s="12">
        <v>0</v>
      </c>
      <c r="N268" s="12">
        <v>0</v>
      </c>
      <c r="O268" s="12">
        <v>0</v>
      </c>
      <c r="P268" s="220">
        <f>SUM(D268:O268)</f>
        <v>1500</v>
      </c>
      <c r="Q268" s="25" t="s">
        <v>766</v>
      </c>
      <c r="T268" s="14"/>
      <c r="Z268" s="14"/>
    </row>
    <row r="269" spans="1:30" s="13" customFormat="1" ht="21.75" customHeight="1">
      <c r="A269" s="27"/>
      <c r="B269" s="10"/>
      <c r="C269" s="11" t="s">
        <v>791</v>
      </c>
      <c r="D269" s="12">
        <v>0</v>
      </c>
      <c r="E269" s="12">
        <v>0</v>
      </c>
      <c r="F269" s="12">
        <v>100</v>
      </c>
      <c r="G269" s="12">
        <v>280</v>
      </c>
      <c r="H269" s="220">
        <v>420</v>
      </c>
      <c r="I269" s="12">
        <v>160</v>
      </c>
      <c r="J269" s="12">
        <v>340</v>
      </c>
      <c r="K269" s="12">
        <v>460</v>
      </c>
      <c r="L269" s="12">
        <v>320</v>
      </c>
      <c r="M269" s="12">
        <v>340</v>
      </c>
      <c r="N269" s="12">
        <v>260</v>
      </c>
      <c r="O269" s="12">
        <v>130</v>
      </c>
      <c r="P269" s="220">
        <f>SUM(D269:O269)</f>
        <v>2810</v>
      </c>
      <c r="Q269" s="25" t="s">
        <v>766</v>
      </c>
      <c r="T269" s="14"/>
      <c r="Z269" s="14"/>
    </row>
    <row r="270" spans="1:30" s="13" customFormat="1" ht="21.75" customHeight="1">
      <c r="A270" s="27"/>
      <c r="B270" s="10" t="s">
        <v>792</v>
      </c>
      <c r="C270" s="11" t="s">
        <v>442</v>
      </c>
      <c r="D270" s="12">
        <v>5236</v>
      </c>
      <c r="E270" s="12">
        <v>5245</v>
      </c>
      <c r="F270" s="12">
        <v>6740</v>
      </c>
      <c r="G270" s="12">
        <v>5709</v>
      </c>
      <c r="H270" s="12">
        <v>6674</v>
      </c>
      <c r="I270" s="12">
        <v>4953</v>
      </c>
      <c r="J270" s="12">
        <v>4997</v>
      </c>
      <c r="K270" s="12">
        <v>6713</v>
      </c>
      <c r="L270" s="12">
        <v>5305</v>
      </c>
      <c r="M270" s="12">
        <v>5730</v>
      </c>
      <c r="N270" s="12">
        <v>5760</v>
      </c>
      <c r="O270" s="12">
        <v>5149</v>
      </c>
      <c r="P270" s="220">
        <f t="shared" ref="P270:P277" si="19">SUM(D270:O270)</f>
        <v>68211</v>
      </c>
      <c r="Q270" s="25" t="s">
        <v>752</v>
      </c>
      <c r="T270" s="14"/>
      <c r="Z270" s="14"/>
    </row>
    <row r="271" spans="1:30" s="13" customFormat="1" ht="21.75" customHeight="1">
      <c r="A271" s="27"/>
      <c r="B271" s="10" t="s">
        <v>43</v>
      </c>
      <c r="C271" s="11" t="s">
        <v>443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331</v>
      </c>
      <c r="K271" s="12">
        <v>804</v>
      </c>
      <c r="L271" s="12">
        <v>0</v>
      </c>
      <c r="M271" s="12">
        <v>0</v>
      </c>
      <c r="N271" s="12">
        <v>0</v>
      </c>
      <c r="O271" s="12">
        <v>0</v>
      </c>
      <c r="P271" s="220">
        <f t="shared" si="19"/>
        <v>1135</v>
      </c>
      <c r="Q271" s="25" t="s">
        <v>747</v>
      </c>
      <c r="T271" s="14"/>
      <c r="Z271" s="14"/>
    </row>
    <row r="272" spans="1:30" s="13" customFormat="1" ht="21.75" customHeight="1">
      <c r="A272" s="27"/>
      <c r="B272" s="10" t="s">
        <v>21</v>
      </c>
      <c r="C272" s="11" t="s">
        <v>444</v>
      </c>
      <c r="D272" s="12">
        <v>322</v>
      </c>
      <c r="E272" s="12">
        <v>276</v>
      </c>
      <c r="F272" s="12">
        <v>612</v>
      </c>
      <c r="G272" s="12">
        <v>1089</v>
      </c>
      <c r="H272" s="12">
        <v>809</v>
      </c>
      <c r="I272" s="12">
        <v>537</v>
      </c>
      <c r="J272" s="12">
        <v>647</v>
      </c>
      <c r="K272" s="12">
        <v>737</v>
      </c>
      <c r="L272" s="12">
        <v>513</v>
      </c>
      <c r="M272" s="12">
        <v>1056</v>
      </c>
      <c r="N272" s="12">
        <v>871</v>
      </c>
      <c r="O272" s="12">
        <v>420</v>
      </c>
      <c r="P272" s="220">
        <f t="shared" si="19"/>
        <v>7889</v>
      </c>
      <c r="Q272" s="25" t="s">
        <v>741</v>
      </c>
      <c r="T272" s="14"/>
      <c r="Z272" s="14"/>
    </row>
    <row r="273" spans="1:26" s="13" customFormat="1" ht="21.75" customHeight="1">
      <c r="A273" s="27"/>
      <c r="B273" s="10" t="s">
        <v>22</v>
      </c>
      <c r="C273" s="11" t="s">
        <v>445</v>
      </c>
      <c r="D273" s="12">
        <v>328</v>
      </c>
      <c r="E273" s="12">
        <v>338</v>
      </c>
      <c r="F273" s="12">
        <v>523</v>
      </c>
      <c r="G273" s="12">
        <v>853</v>
      </c>
      <c r="H273" s="12">
        <v>1285</v>
      </c>
      <c r="I273" s="12">
        <v>677</v>
      </c>
      <c r="J273" s="12">
        <v>799</v>
      </c>
      <c r="K273" s="12">
        <v>1165</v>
      </c>
      <c r="L273" s="12">
        <v>753</v>
      </c>
      <c r="M273" s="12">
        <v>941</v>
      </c>
      <c r="N273" s="12">
        <v>824</v>
      </c>
      <c r="O273" s="12">
        <v>431</v>
      </c>
      <c r="P273" s="220">
        <f t="shared" si="19"/>
        <v>8917</v>
      </c>
      <c r="Q273" s="25" t="s">
        <v>741</v>
      </c>
      <c r="T273" s="14"/>
      <c r="Z273" s="14"/>
    </row>
    <row r="274" spans="1:26" s="13" customFormat="1" ht="21.75" customHeight="1">
      <c r="A274" s="27"/>
      <c r="B274" s="10" t="s">
        <v>23</v>
      </c>
      <c r="C274" s="11" t="s">
        <v>446</v>
      </c>
      <c r="D274" s="12">
        <v>1834</v>
      </c>
      <c r="E274" s="12">
        <v>2039</v>
      </c>
      <c r="F274" s="12">
        <v>2542</v>
      </c>
      <c r="G274" s="12">
        <v>2175</v>
      </c>
      <c r="H274" s="12">
        <v>3044</v>
      </c>
      <c r="I274" s="12">
        <v>1933</v>
      </c>
      <c r="J274" s="12">
        <v>2011</v>
      </c>
      <c r="K274" s="12">
        <v>2813</v>
      </c>
      <c r="L274" s="12">
        <v>1743</v>
      </c>
      <c r="M274" s="12">
        <v>1647</v>
      </c>
      <c r="N274" s="12">
        <v>1671</v>
      </c>
      <c r="O274" s="12">
        <v>1397</v>
      </c>
      <c r="P274" s="220">
        <f t="shared" si="19"/>
        <v>24849</v>
      </c>
      <c r="Q274" s="25" t="s">
        <v>793</v>
      </c>
      <c r="T274" s="14"/>
      <c r="Z274" s="14"/>
    </row>
    <row r="275" spans="1:26" s="13" customFormat="1" ht="21.75" customHeight="1">
      <c r="A275" s="27"/>
      <c r="B275" s="10" t="s">
        <v>24</v>
      </c>
      <c r="C275" s="11" t="s">
        <v>448</v>
      </c>
      <c r="D275" s="12">
        <v>1922</v>
      </c>
      <c r="E275" s="12">
        <v>1860</v>
      </c>
      <c r="F275" s="12">
        <v>4786</v>
      </c>
      <c r="G275" s="12">
        <v>2925</v>
      </c>
      <c r="H275" s="12">
        <v>6408</v>
      </c>
      <c r="I275" s="12">
        <v>2047</v>
      </c>
      <c r="J275" s="12">
        <v>3943</v>
      </c>
      <c r="K275" s="12">
        <v>9595</v>
      </c>
      <c r="L275" s="12">
        <v>4213</v>
      </c>
      <c r="M275" s="12">
        <v>3472</v>
      </c>
      <c r="N275" s="12">
        <v>2591</v>
      </c>
      <c r="O275" s="12">
        <v>1503</v>
      </c>
      <c r="P275" s="220">
        <f t="shared" si="19"/>
        <v>45265</v>
      </c>
      <c r="Q275" s="25" t="s">
        <v>741</v>
      </c>
      <c r="T275" s="14"/>
      <c r="Z275" s="14"/>
    </row>
    <row r="276" spans="1:26" s="13" customFormat="1" ht="21.75" customHeight="1">
      <c r="A276" s="27"/>
      <c r="B276" s="10" t="s">
        <v>25</v>
      </c>
      <c r="C276" s="11" t="s">
        <v>449</v>
      </c>
      <c r="D276" s="12">
        <v>0</v>
      </c>
      <c r="E276" s="12">
        <v>0</v>
      </c>
      <c r="F276" s="12">
        <v>50000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35000</v>
      </c>
      <c r="M276" s="12">
        <v>0</v>
      </c>
      <c r="N276" s="12">
        <v>0</v>
      </c>
      <c r="O276" s="12">
        <v>0</v>
      </c>
      <c r="P276" s="220">
        <f t="shared" si="19"/>
        <v>85000</v>
      </c>
      <c r="Q276" s="25" t="s">
        <v>774</v>
      </c>
      <c r="T276" s="14"/>
      <c r="Z276" s="14"/>
    </row>
    <row r="277" spans="1:26" s="13" customFormat="1" ht="21.75" customHeight="1">
      <c r="A277" s="27"/>
      <c r="B277" s="10" t="s">
        <v>26</v>
      </c>
      <c r="C277" s="11" t="s">
        <v>450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50000</v>
      </c>
      <c r="L277" s="12">
        <v>0</v>
      </c>
      <c r="M277" s="12">
        <v>0</v>
      </c>
      <c r="N277" s="12">
        <v>0</v>
      </c>
      <c r="O277" s="12">
        <v>0</v>
      </c>
      <c r="P277" s="220">
        <f t="shared" si="19"/>
        <v>50000</v>
      </c>
      <c r="Q277" s="25" t="s">
        <v>774</v>
      </c>
      <c r="T277" s="14"/>
      <c r="Z277" s="14"/>
    </row>
    <row r="278" spans="1:26" s="13" customFormat="1" ht="21.75" customHeight="1">
      <c r="A278" s="27"/>
      <c r="B278" s="10" t="s">
        <v>27</v>
      </c>
      <c r="C278" s="11" t="s">
        <v>794</v>
      </c>
      <c r="D278" s="12">
        <v>324</v>
      </c>
      <c r="E278" s="12">
        <v>331</v>
      </c>
      <c r="F278" s="12">
        <v>471</v>
      </c>
      <c r="G278" s="12">
        <v>571</v>
      </c>
      <c r="H278" s="12">
        <v>1128</v>
      </c>
      <c r="I278" s="12">
        <v>402</v>
      </c>
      <c r="J278" s="12">
        <v>555</v>
      </c>
      <c r="K278" s="12">
        <v>397</v>
      </c>
      <c r="L278" s="12">
        <v>576</v>
      </c>
      <c r="M278" s="12">
        <v>515</v>
      </c>
      <c r="N278" s="12">
        <v>518</v>
      </c>
      <c r="O278" s="12">
        <v>337</v>
      </c>
      <c r="P278" s="220">
        <f>SUM(D278:O278)</f>
        <v>6125</v>
      </c>
      <c r="Q278" s="25" t="s">
        <v>795</v>
      </c>
    </row>
    <row r="279" spans="1:26" s="13" customFormat="1" ht="21.75" customHeight="1">
      <c r="A279" s="27"/>
      <c r="B279" s="10" t="s">
        <v>28</v>
      </c>
      <c r="C279" s="11" t="s">
        <v>266</v>
      </c>
      <c r="D279" s="12">
        <v>9155</v>
      </c>
      <c r="E279" s="12">
        <v>8718</v>
      </c>
      <c r="F279" s="12">
        <v>10463</v>
      </c>
      <c r="G279" s="12">
        <v>10583</v>
      </c>
      <c r="H279" s="12">
        <v>9667</v>
      </c>
      <c r="I279" s="12">
        <v>8471</v>
      </c>
      <c r="J279" s="12">
        <v>14403</v>
      </c>
      <c r="K279" s="12">
        <v>18988</v>
      </c>
      <c r="L279" s="12">
        <v>7241</v>
      </c>
      <c r="M279" s="12">
        <v>10678</v>
      </c>
      <c r="N279" s="12">
        <v>6204</v>
      </c>
      <c r="O279" s="12">
        <v>11463</v>
      </c>
      <c r="P279" s="220">
        <f>SUM(D279:O279)</f>
        <v>126034</v>
      </c>
      <c r="Q279" s="25" t="s">
        <v>746</v>
      </c>
      <c r="T279" s="14"/>
      <c r="Z279" s="14"/>
    </row>
    <row r="280" spans="1:26" s="13" customFormat="1" ht="21.75" customHeight="1">
      <c r="A280" s="426" t="s">
        <v>454</v>
      </c>
      <c r="B280" s="426"/>
      <c r="C280" s="426"/>
      <c r="D280" s="16">
        <f t="shared" ref="D280:P280" si="20">SUM(D251:D279)-D251-D258-D266</f>
        <v>53021</v>
      </c>
      <c r="E280" s="16">
        <f t="shared" si="20"/>
        <v>50507</v>
      </c>
      <c r="F280" s="16">
        <f t="shared" si="20"/>
        <v>139637</v>
      </c>
      <c r="G280" s="16">
        <f t="shared" si="20"/>
        <v>109985</v>
      </c>
      <c r="H280" s="16">
        <f t="shared" si="20"/>
        <v>151435</v>
      </c>
      <c r="I280" s="16">
        <f t="shared" si="20"/>
        <v>76680</v>
      </c>
      <c r="J280" s="16">
        <f t="shared" si="20"/>
        <v>132926</v>
      </c>
      <c r="K280" s="16">
        <f t="shared" si="20"/>
        <v>267872</v>
      </c>
      <c r="L280" s="16">
        <f t="shared" si="20"/>
        <v>143964</v>
      </c>
      <c r="M280" s="16">
        <f t="shared" si="20"/>
        <v>121979</v>
      </c>
      <c r="N280" s="16">
        <f t="shared" si="20"/>
        <v>88599</v>
      </c>
      <c r="O280" s="16">
        <f t="shared" si="20"/>
        <v>50830</v>
      </c>
      <c r="P280" s="16">
        <f t="shared" si="20"/>
        <v>1387435</v>
      </c>
      <c r="Q280" s="16"/>
      <c r="T280" s="14"/>
      <c r="Z280" s="14"/>
    </row>
    <row r="281" spans="1:26" s="13" customFormat="1" ht="21.75" customHeight="1">
      <c r="A281" s="26" t="s">
        <v>455</v>
      </c>
      <c r="B281" s="10" t="s">
        <v>745</v>
      </c>
      <c r="C281" s="11" t="s">
        <v>456</v>
      </c>
      <c r="D281" s="12">
        <v>10</v>
      </c>
      <c r="E281" s="12">
        <v>0</v>
      </c>
      <c r="F281" s="12">
        <v>106</v>
      </c>
      <c r="G281" s="12">
        <v>200</v>
      </c>
      <c r="H281" s="12">
        <v>261</v>
      </c>
      <c r="I281" s="12">
        <v>175</v>
      </c>
      <c r="J281" s="12">
        <v>255</v>
      </c>
      <c r="K281" s="12">
        <v>386</v>
      </c>
      <c r="L281" s="12">
        <v>280</v>
      </c>
      <c r="M281" s="12">
        <v>228</v>
      </c>
      <c r="N281" s="12">
        <v>159</v>
      </c>
      <c r="O281" s="12">
        <v>150</v>
      </c>
      <c r="P281" s="220">
        <f>SUM(D281:O281)</f>
        <v>2210</v>
      </c>
      <c r="Q281" s="25" t="s">
        <v>747</v>
      </c>
      <c r="T281" s="14"/>
      <c r="Z281" s="14"/>
    </row>
    <row r="282" spans="1:26" s="13" customFormat="1" ht="21.75" customHeight="1">
      <c r="A282" s="27"/>
      <c r="B282" s="10" t="s">
        <v>796</v>
      </c>
      <c r="C282" s="11" t="s">
        <v>457</v>
      </c>
      <c r="D282" s="12">
        <v>2882</v>
      </c>
      <c r="E282" s="12">
        <v>2591</v>
      </c>
      <c r="F282" s="12">
        <v>2979</v>
      </c>
      <c r="G282" s="12">
        <v>2515</v>
      </c>
      <c r="H282" s="12">
        <v>2690</v>
      </c>
      <c r="I282" s="12">
        <v>2077</v>
      </c>
      <c r="J282" s="12">
        <v>1856</v>
      </c>
      <c r="K282" s="12">
        <v>2551</v>
      </c>
      <c r="L282" s="12">
        <v>2145</v>
      </c>
      <c r="M282" s="12">
        <v>2203</v>
      </c>
      <c r="N282" s="12">
        <v>2594</v>
      </c>
      <c r="O282" s="12">
        <v>2292</v>
      </c>
      <c r="P282" s="220">
        <f>SUM(D282:O282)</f>
        <v>29375</v>
      </c>
      <c r="Q282" s="25" t="s">
        <v>752</v>
      </c>
      <c r="T282" s="14"/>
      <c r="Z282" s="14"/>
    </row>
    <row r="283" spans="1:26" s="13" customFormat="1" ht="21.75" customHeight="1">
      <c r="A283" s="28"/>
      <c r="B283" s="10" t="s">
        <v>790</v>
      </c>
      <c r="C283" s="11" t="s">
        <v>458</v>
      </c>
      <c r="D283" s="12">
        <v>206</v>
      </c>
      <c r="E283" s="12">
        <v>201</v>
      </c>
      <c r="F283" s="12">
        <v>237</v>
      </c>
      <c r="G283" s="12">
        <v>174</v>
      </c>
      <c r="H283" s="12">
        <v>394</v>
      </c>
      <c r="I283" s="12">
        <v>311</v>
      </c>
      <c r="J283" s="12">
        <v>285</v>
      </c>
      <c r="K283" s="12">
        <v>317</v>
      </c>
      <c r="L283" s="12">
        <v>359</v>
      </c>
      <c r="M283" s="12">
        <v>420</v>
      </c>
      <c r="N283" s="12">
        <v>458</v>
      </c>
      <c r="O283" s="12">
        <v>249</v>
      </c>
      <c r="P283" s="220">
        <f>SUM(D283:O283)</f>
        <v>3611</v>
      </c>
      <c r="Q283" s="25" t="s">
        <v>741</v>
      </c>
      <c r="T283" s="14"/>
      <c r="Z283" s="14"/>
    </row>
    <row r="284" spans="1:26" s="13" customFormat="1" ht="21.75" customHeight="1">
      <c r="A284" s="426" t="s">
        <v>797</v>
      </c>
      <c r="B284" s="426"/>
      <c r="C284" s="426"/>
      <c r="D284" s="16">
        <f t="shared" ref="D284:P284" si="21">SUM(D281:D283)</f>
        <v>3098</v>
      </c>
      <c r="E284" s="16">
        <f t="shared" si="21"/>
        <v>2792</v>
      </c>
      <c r="F284" s="16">
        <f t="shared" si="21"/>
        <v>3322</v>
      </c>
      <c r="G284" s="16">
        <f t="shared" si="21"/>
        <v>2889</v>
      </c>
      <c r="H284" s="16">
        <f t="shared" si="21"/>
        <v>3345</v>
      </c>
      <c r="I284" s="16">
        <f t="shared" si="21"/>
        <v>2563</v>
      </c>
      <c r="J284" s="16">
        <f t="shared" si="21"/>
        <v>2396</v>
      </c>
      <c r="K284" s="16">
        <f t="shared" si="21"/>
        <v>3254</v>
      </c>
      <c r="L284" s="16">
        <f t="shared" si="21"/>
        <v>2784</v>
      </c>
      <c r="M284" s="16">
        <f t="shared" si="21"/>
        <v>2851</v>
      </c>
      <c r="N284" s="16">
        <f t="shared" si="21"/>
        <v>3211</v>
      </c>
      <c r="O284" s="16">
        <f t="shared" si="21"/>
        <v>2691</v>
      </c>
      <c r="P284" s="16">
        <f t="shared" si="21"/>
        <v>35196</v>
      </c>
      <c r="Q284" s="73"/>
      <c r="T284" s="14"/>
      <c r="Z284" s="14"/>
    </row>
    <row r="285" spans="1:26" s="13" customFormat="1" ht="21.75" customHeight="1">
      <c r="A285" s="26" t="s">
        <v>460</v>
      </c>
      <c r="B285" s="10" t="s">
        <v>745</v>
      </c>
      <c r="C285" s="11" t="s">
        <v>461</v>
      </c>
      <c r="D285" s="12">
        <v>3025</v>
      </c>
      <c r="E285" s="12">
        <v>3316</v>
      </c>
      <c r="F285" s="12">
        <v>4137</v>
      </c>
      <c r="G285" s="12">
        <v>3822</v>
      </c>
      <c r="H285" s="12">
        <v>4170</v>
      </c>
      <c r="I285" s="12">
        <v>3984</v>
      </c>
      <c r="J285" s="12">
        <v>5013</v>
      </c>
      <c r="K285" s="12">
        <v>6879</v>
      </c>
      <c r="L285" s="12">
        <v>4359</v>
      </c>
      <c r="M285" s="12">
        <v>4124</v>
      </c>
      <c r="N285" s="12">
        <v>3642</v>
      </c>
      <c r="O285" s="12">
        <v>2988</v>
      </c>
      <c r="P285" s="220">
        <f t="shared" ref="P285:P292" si="22">SUM(D285:O285)</f>
        <v>49459</v>
      </c>
      <c r="Q285" s="25" t="s">
        <v>748</v>
      </c>
      <c r="T285" s="14"/>
      <c r="Z285" s="14"/>
    </row>
    <row r="286" spans="1:26" s="13" customFormat="1" ht="21.75" customHeight="1">
      <c r="A286" s="28"/>
      <c r="B286" s="218" t="s">
        <v>796</v>
      </c>
      <c r="C286" s="219" t="s">
        <v>462</v>
      </c>
      <c r="D286" s="12">
        <v>2</v>
      </c>
      <c r="E286" s="12">
        <v>26</v>
      </c>
      <c r="F286" s="12">
        <v>13</v>
      </c>
      <c r="G286" s="12">
        <v>9</v>
      </c>
      <c r="H286" s="12">
        <v>168</v>
      </c>
      <c r="I286" s="12">
        <v>31</v>
      </c>
      <c r="J286" s="12">
        <v>118</v>
      </c>
      <c r="K286" s="12">
        <v>582</v>
      </c>
      <c r="L286" s="12">
        <v>240</v>
      </c>
      <c r="M286" s="12">
        <v>19</v>
      </c>
      <c r="N286" s="12">
        <v>186</v>
      </c>
      <c r="O286" s="12">
        <v>0</v>
      </c>
      <c r="P286" s="220">
        <f t="shared" si="22"/>
        <v>1394</v>
      </c>
      <c r="Q286" s="25" t="s">
        <v>741</v>
      </c>
      <c r="T286" s="14"/>
      <c r="Z286" s="14"/>
    </row>
    <row r="287" spans="1:26" s="13" customFormat="1" ht="21.75" customHeight="1">
      <c r="A287" s="26"/>
      <c r="B287" s="10" t="s">
        <v>790</v>
      </c>
      <c r="C287" s="11" t="s">
        <v>463</v>
      </c>
      <c r="D287" s="12">
        <v>36</v>
      </c>
      <c r="E287" s="12">
        <v>20</v>
      </c>
      <c r="F287" s="12">
        <v>205</v>
      </c>
      <c r="G287" s="12">
        <v>373</v>
      </c>
      <c r="H287" s="12">
        <v>600</v>
      </c>
      <c r="I287" s="12">
        <v>233</v>
      </c>
      <c r="J287" s="12">
        <v>533</v>
      </c>
      <c r="K287" s="12">
        <v>1546</v>
      </c>
      <c r="L287" s="12">
        <v>266</v>
      </c>
      <c r="M287" s="12">
        <v>351</v>
      </c>
      <c r="N287" s="12">
        <v>213</v>
      </c>
      <c r="O287" s="12">
        <v>80</v>
      </c>
      <c r="P287" s="220">
        <f t="shared" si="22"/>
        <v>4456</v>
      </c>
      <c r="Q287" s="25" t="s">
        <v>747</v>
      </c>
      <c r="T287" s="14"/>
      <c r="Z287" s="14"/>
    </row>
    <row r="288" spans="1:26" s="13" customFormat="1" ht="21.75" customHeight="1">
      <c r="A288" s="27"/>
      <c r="B288" s="145" t="s">
        <v>20</v>
      </c>
      <c r="C288" s="107" t="s">
        <v>464</v>
      </c>
      <c r="D288" s="180">
        <v>117</v>
      </c>
      <c r="E288" s="180">
        <v>80</v>
      </c>
      <c r="F288" s="180">
        <v>104</v>
      </c>
      <c r="G288" s="180">
        <v>65</v>
      </c>
      <c r="H288" s="180">
        <v>97</v>
      </c>
      <c r="I288" s="180">
        <v>96</v>
      </c>
      <c r="J288" s="180">
        <v>112</v>
      </c>
      <c r="K288" s="180">
        <v>91</v>
      </c>
      <c r="L288" s="180">
        <v>76</v>
      </c>
      <c r="M288" s="180">
        <v>62</v>
      </c>
      <c r="N288" s="180">
        <v>58</v>
      </c>
      <c r="O288" s="180">
        <v>61</v>
      </c>
      <c r="P288" s="224">
        <f t="shared" si="22"/>
        <v>1019</v>
      </c>
      <c r="Q288" s="189" t="s">
        <v>752</v>
      </c>
      <c r="T288" s="14"/>
      <c r="Z288" s="14"/>
    </row>
    <row r="289" spans="1:26" s="13" customFormat="1" ht="21.75" customHeight="1">
      <c r="A289" s="27"/>
      <c r="B289" s="10" t="s">
        <v>43</v>
      </c>
      <c r="C289" s="11" t="s">
        <v>465</v>
      </c>
      <c r="D289" s="12">
        <v>4</v>
      </c>
      <c r="E289" s="12">
        <v>15</v>
      </c>
      <c r="F289" s="12">
        <v>29</v>
      </c>
      <c r="G289" s="12">
        <v>77</v>
      </c>
      <c r="H289" s="12">
        <v>33</v>
      </c>
      <c r="I289" s="12">
        <v>43</v>
      </c>
      <c r="J289" s="12">
        <v>6</v>
      </c>
      <c r="K289" s="12">
        <v>58</v>
      </c>
      <c r="L289" s="12">
        <v>63</v>
      </c>
      <c r="M289" s="12">
        <v>29</v>
      </c>
      <c r="N289" s="12">
        <v>50</v>
      </c>
      <c r="O289" s="12">
        <v>11</v>
      </c>
      <c r="P289" s="220">
        <f t="shared" si="22"/>
        <v>418</v>
      </c>
      <c r="Q289" s="25" t="s">
        <v>741</v>
      </c>
      <c r="T289" s="14"/>
      <c r="Z289" s="14"/>
    </row>
    <row r="290" spans="1:26" s="13" customFormat="1" ht="21.75" customHeight="1">
      <c r="A290" s="27"/>
      <c r="B290" s="10" t="s">
        <v>21</v>
      </c>
      <c r="C290" s="11" t="s">
        <v>466</v>
      </c>
      <c r="D290" s="12">
        <v>2179</v>
      </c>
      <c r="E290" s="12">
        <v>2509</v>
      </c>
      <c r="F290" s="12">
        <v>2451</v>
      </c>
      <c r="G290" s="12">
        <v>2691</v>
      </c>
      <c r="H290" s="12">
        <v>2563</v>
      </c>
      <c r="I290" s="12">
        <v>2172</v>
      </c>
      <c r="J290" s="12">
        <v>2412</v>
      </c>
      <c r="K290" s="12">
        <v>2389</v>
      </c>
      <c r="L290" s="12">
        <v>2346</v>
      </c>
      <c r="M290" s="12">
        <v>2705</v>
      </c>
      <c r="N290" s="12">
        <v>2703</v>
      </c>
      <c r="O290" s="12">
        <v>2132</v>
      </c>
      <c r="P290" s="220">
        <f t="shared" si="22"/>
        <v>29252</v>
      </c>
      <c r="Q290" s="25" t="s">
        <v>752</v>
      </c>
      <c r="T290" s="14"/>
      <c r="Z290" s="14"/>
    </row>
    <row r="291" spans="1:26" s="13" customFormat="1" ht="21.75" customHeight="1">
      <c r="A291" s="27"/>
      <c r="B291" s="10" t="s">
        <v>22</v>
      </c>
      <c r="C291" s="11" t="s">
        <v>798</v>
      </c>
      <c r="D291" s="12">
        <v>2030</v>
      </c>
      <c r="E291" s="12">
        <v>2431</v>
      </c>
      <c r="F291" s="12">
        <v>3042</v>
      </c>
      <c r="G291" s="12">
        <v>4268</v>
      </c>
      <c r="H291" s="12">
        <v>4129</v>
      </c>
      <c r="I291" s="12">
        <v>3948</v>
      </c>
      <c r="J291" s="12">
        <v>3358</v>
      </c>
      <c r="K291" s="12">
        <v>3757</v>
      </c>
      <c r="L291" s="12">
        <v>3223</v>
      </c>
      <c r="M291" s="12">
        <v>4410</v>
      </c>
      <c r="N291" s="12">
        <v>4155</v>
      </c>
      <c r="O291" s="12">
        <v>3263</v>
      </c>
      <c r="P291" s="220">
        <f t="shared" si="22"/>
        <v>42014</v>
      </c>
      <c r="Q291" s="25" t="s">
        <v>749</v>
      </c>
      <c r="T291" s="14"/>
      <c r="Z291" s="14"/>
    </row>
    <row r="292" spans="1:26" s="13" customFormat="1" ht="21.75" customHeight="1">
      <c r="A292" s="28"/>
      <c r="B292" s="10" t="s">
        <v>23</v>
      </c>
      <c r="C292" s="11" t="s">
        <v>468</v>
      </c>
      <c r="D292" s="12">
        <v>195</v>
      </c>
      <c r="E292" s="12">
        <v>211</v>
      </c>
      <c r="F292" s="12">
        <v>390</v>
      </c>
      <c r="G292" s="12">
        <v>591</v>
      </c>
      <c r="H292" s="12">
        <v>929</v>
      </c>
      <c r="I292" s="12">
        <v>698</v>
      </c>
      <c r="J292" s="12">
        <v>842</v>
      </c>
      <c r="K292" s="12">
        <v>1070</v>
      </c>
      <c r="L292" s="12">
        <v>813</v>
      </c>
      <c r="M292" s="12">
        <v>786</v>
      </c>
      <c r="N292" s="12">
        <v>543</v>
      </c>
      <c r="O292" s="12">
        <v>284</v>
      </c>
      <c r="P292" s="220">
        <f t="shared" si="22"/>
        <v>7352</v>
      </c>
      <c r="Q292" s="25" t="s">
        <v>752</v>
      </c>
      <c r="T292" s="14"/>
      <c r="Z292" s="14"/>
    </row>
    <row r="293" spans="1:26" s="13" customFormat="1" ht="21.75" customHeight="1">
      <c r="A293" s="426" t="s">
        <v>799</v>
      </c>
      <c r="B293" s="426"/>
      <c r="C293" s="426"/>
      <c r="D293" s="16">
        <f>SUM(D285:D292)</f>
        <v>7588</v>
      </c>
      <c r="E293" s="16">
        <f>SUM(E285:E292)</f>
        <v>8608</v>
      </c>
      <c r="F293" s="16">
        <f t="shared" ref="F293:O293" si="23">SUM(F285:F292)</f>
        <v>10371</v>
      </c>
      <c r="G293" s="16">
        <f t="shared" si="23"/>
        <v>11896</v>
      </c>
      <c r="H293" s="16">
        <f t="shared" si="23"/>
        <v>12689</v>
      </c>
      <c r="I293" s="16">
        <f>SUM(I285:I292)</f>
        <v>11205</v>
      </c>
      <c r="J293" s="16">
        <f t="shared" si="23"/>
        <v>12394</v>
      </c>
      <c r="K293" s="16">
        <f t="shared" si="23"/>
        <v>16372</v>
      </c>
      <c r="L293" s="16">
        <f t="shared" si="23"/>
        <v>11386</v>
      </c>
      <c r="M293" s="16">
        <f t="shared" si="23"/>
        <v>12486</v>
      </c>
      <c r="N293" s="16">
        <f t="shared" si="23"/>
        <v>11550</v>
      </c>
      <c r="O293" s="16">
        <f t="shared" si="23"/>
        <v>8819</v>
      </c>
      <c r="P293" s="16">
        <f t="shared" ref="P293" si="24">SUM(P285:P292)</f>
        <v>135364</v>
      </c>
      <c r="Q293" s="73"/>
      <c r="T293" s="14"/>
      <c r="Z293" s="14"/>
    </row>
    <row r="294" spans="1:26" s="13" customFormat="1" ht="21.75" customHeight="1">
      <c r="A294" s="26" t="s">
        <v>470</v>
      </c>
      <c r="B294" s="10" t="s">
        <v>745</v>
      </c>
      <c r="C294" s="11" t="s">
        <v>471</v>
      </c>
      <c r="D294" s="12">
        <v>81</v>
      </c>
      <c r="E294" s="12">
        <v>94</v>
      </c>
      <c r="F294" s="12">
        <v>98</v>
      </c>
      <c r="G294" s="12">
        <v>131</v>
      </c>
      <c r="H294" s="12">
        <v>142</v>
      </c>
      <c r="I294" s="12">
        <v>639</v>
      </c>
      <c r="J294" s="12">
        <v>165</v>
      </c>
      <c r="K294" s="12">
        <v>163</v>
      </c>
      <c r="L294" s="12">
        <v>114</v>
      </c>
      <c r="M294" s="12">
        <v>161</v>
      </c>
      <c r="N294" s="12">
        <v>118</v>
      </c>
      <c r="O294" s="12">
        <v>108</v>
      </c>
      <c r="P294" s="220">
        <f t="shared" ref="P294:P305" si="25">SUM(D294:O294)</f>
        <v>2014</v>
      </c>
      <c r="Q294" s="25" t="s">
        <v>741</v>
      </c>
      <c r="T294" s="14"/>
      <c r="Z294" s="14"/>
    </row>
    <row r="295" spans="1:26" s="13" customFormat="1" ht="21.75" customHeight="1">
      <c r="A295" s="27"/>
      <c r="B295" s="10" t="s">
        <v>18</v>
      </c>
      <c r="C295" s="11" t="s">
        <v>472</v>
      </c>
      <c r="D295" s="12">
        <v>155</v>
      </c>
      <c r="E295" s="12">
        <v>35</v>
      </c>
      <c r="F295" s="12">
        <v>76</v>
      </c>
      <c r="G295" s="12">
        <v>83</v>
      </c>
      <c r="H295" s="12">
        <v>71</v>
      </c>
      <c r="I295" s="12">
        <v>81</v>
      </c>
      <c r="J295" s="12">
        <v>81</v>
      </c>
      <c r="K295" s="12">
        <v>82</v>
      </c>
      <c r="L295" s="12">
        <v>73</v>
      </c>
      <c r="M295" s="12">
        <v>94</v>
      </c>
      <c r="N295" s="12">
        <v>74</v>
      </c>
      <c r="O295" s="12">
        <v>48</v>
      </c>
      <c r="P295" s="220">
        <f t="shared" si="25"/>
        <v>953</v>
      </c>
      <c r="Q295" s="25" t="s">
        <v>800</v>
      </c>
      <c r="T295" s="14"/>
      <c r="Z295" s="14"/>
    </row>
    <row r="296" spans="1:26" s="13" customFormat="1" ht="21.75" customHeight="1">
      <c r="A296" s="27"/>
      <c r="B296" s="10" t="s">
        <v>19</v>
      </c>
      <c r="C296" s="11" t="s">
        <v>474</v>
      </c>
      <c r="D296" s="12">
        <v>0</v>
      </c>
      <c r="E296" s="12">
        <v>0</v>
      </c>
      <c r="F296" s="12">
        <v>0</v>
      </c>
      <c r="G296" s="12">
        <v>30</v>
      </c>
      <c r="H296" s="12">
        <v>30</v>
      </c>
      <c r="I296" s="12">
        <v>200</v>
      </c>
      <c r="J296" s="12">
        <v>4376</v>
      </c>
      <c r="K296" s="12">
        <v>12450</v>
      </c>
      <c r="L296" s="12">
        <v>84</v>
      </c>
      <c r="M296" s="12">
        <v>200</v>
      </c>
      <c r="N296" s="12">
        <v>100</v>
      </c>
      <c r="O296" s="12">
        <v>0</v>
      </c>
      <c r="P296" s="220">
        <f t="shared" si="25"/>
        <v>17470</v>
      </c>
      <c r="Q296" s="25" t="s">
        <v>747</v>
      </c>
      <c r="T296" s="14"/>
      <c r="Z296" s="14"/>
    </row>
    <row r="297" spans="1:26" s="13" customFormat="1" ht="21.75" customHeight="1">
      <c r="A297" s="27"/>
      <c r="B297" s="10" t="s">
        <v>20</v>
      </c>
      <c r="C297" s="11" t="s">
        <v>475</v>
      </c>
      <c r="D297" s="12">
        <v>41000</v>
      </c>
      <c r="E297" s="12">
        <v>41000</v>
      </c>
      <c r="F297" s="12">
        <v>17000</v>
      </c>
      <c r="G297" s="12">
        <v>500</v>
      </c>
      <c r="H297" s="12">
        <v>0</v>
      </c>
      <c r="I297" s="12">
        <v>0</v>
      </c>
      <c r="J297" s="12">
        <v>0</v>
      </c>
      <c r="K297" s="12">
        <v>431</v>
      </c>
      <c r="L297" s="12">
        <v>509</v>
      </c>
      <c r="M297" s="12">
        <v>0</v>
      </c>
      <c r="N297" s="12">
        <v>0</v>
      </c>
      <c r="O297" s="12">
        <v>14100</v>
      </c>
      <c r="P297" s="220">
        <f t="shared" si="25"/>
        <v>114540</v>
      </c>
      <c r="Q297" s="25" t="s">
        <v>742</v>
      </c>
      <c r="T297" s="14"/>
      <c r="Z297" s="14"/>
    </row>
    <row r="298" spans="1:26" s="13" customFormat="1" ht="21.75" customHeight="1">
      <c r="A298" s="27"/>
      <c r="B298" s="10" t="s">
        <v>43</v>
      </c>
      <c r="C298" s="219" t="s">
        <v>476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0">
        <f t="shared" si="25"/>
        <v>0</v>
      </c>
      <c r="Q298" s="25" t="s">
        <v>763</v>
      </c>
      <c r="T298" s="14"/>
      <c r="Z298" s="14"/>
    </row>
    <row r="299" spans="1:26" s="13" customFormat="1" ht="21.75" customHeight="1">
      <c r="A299" s="27"/>
      <c r="B299" s="10" t="s">
        <v>21</v>
      </c>
      <c r="C299" s="11" t="s">
        <v>477</v>
      </c>
      <c r="D299" s="12">
        <v>220</v>
      </c>
      <c r="E299" s="12">
        <v>291</v>
      </c>
      <c r="F299" s="12">
        <v>413</v>
      </c>
      <c r="G299" s="12">
        <v>510</v>
      </c>
      <c r="H299" s="12">
        <v>851</v>
      </c>
      <c r="I299" s="12">
        <v>633</v>
      </c>
      <c r="J299" s="12">
        <v>1735</v>
      </c>
      <c r="K299" s="12">
        <v>1226</v>
      </c>
      <c r="L299" s="12">
        <v>583</v>
      </c>
      <c r="M299" s="12">
        <v>927</v>
      </c>
      <c r="N299" s="12">
        <v>621</v>
      </c>
      <c r="O299" s="12">
        <v>247</v>
      </c>
      <c r="P299" s="220">
        <f t="shared" si="25"/>
        <v>8257</v>
      </c>
      <c r="Q299" s="25" t="s">
        <v>741</v>
      </c>
      <c r="T299" s="14"/>
      <c r="Z299" s="14"/>
    </row>
    <row r="300" spans="1:26" s="13" customFormat="1" ht="21.75" customHeight="1">
      <c r="A300" s="27"/>
      <c r="B300" s="10" t="s">
        <v>22</v>
      </c>
      <c r="C300" s="11" t="s">
        <v>478</v>
      </c>
      <c r="D300" s="12">
        <v>420</v>
      </c>
      <c r="E300" s="12">
        <v>380</v>
      </c>
      <c r="F300" s="12">
        <v>430</v>
      </c>
      <c r="G300" s="12">
        <v>7440</v>
      </c>
      <c r="H300" s="12">
        <v>2011</v>
      </c>
      <c r="I300" s="12">
        <v>1410</v>
      </c>
      <c r="J300" s="12">
        <v>2077</v>
      </c>
      <c r="K300" s="12">
        <v>2875</v>
      </c>
      <c r="L300" s="12">
        <v>1162</v>
      </c>
      <c r="M300" s="12">
        <v>3034</v>
      </c>
      <c r="N300" s="12">
        <v>3168</v>
      </c>
      <c r="O300" s="12">
        <v>940</v>
      </c>
      <c r="P300" s="220">
        <f t="shared" si="25"/>
        <v>25347</v>
      </c>
      <c r="Q300" s="25"/>
      <c r="T300" s="14"/>
      <c r="Z300" s="14"/>
    </row>
    <row r="301" spans="1:26" s="13" customFormat="1" ht="21.75" customHeight="1">
      <c r="A301" s="27"/>
      <c r="B301" s="147"/>
      <c r="C301" s="11" t="s">
        <v>479</v>
      </c>
      <c r="D301" s="12">
        <v>0</v>
      </c>
      <c r="E301" s="12">
        <v>0</v>
      </c>
      <c r="F301" s="12">
        <v>0</v>
      </c>
      <c r="G301" s="12">
        <v>0</v>
      </c>
      <c r="H301" s="12">
        <v>11</v>
      </c>
      <c r="I301" s="12">
        <v>10</v>
      </c>
      <c r="J301" s="12">
        <v>692</v>
      </c>
      <c r="K301" s="12">
        <v>1460</v>
      </c>
      <c r="L301" s="12">
        <v>72</v>
      </c>
      <c r="M301" s="12">
        <v>5</v>
      </c>
      <c r="N301" s="12">
        <v>0</v>
      </c>
      <c r="O301" s="12">
        <v>0</v>
      </c>
      <c r="P301" s="220">
        <f t="shared" si="25"/>
        <v>2250</v>
      </c>
      <c r="Q301" s="25" t="s">
        <v>747</v>
      </c>
      <c r="T301" s="14"/>
      <c r="Z301" s="14"/>
    </row>
    <row r="302" spans="1:26" s="13" customFormat="1" ht="21.75" customHeight="1">
      <c r="A302" s="27"/>
      <c r="B302" s="147"/>
      <c r="C302" s="11" t="s">
        <v>480</v>
      </c>
      <c r="D302" s="12">
        <v>420</v>
      </c>
      <c r="E302" s="12">
        <v>380</v>
      </c>
      <c r="F302" s="12">
        <v>430</v>
      </c>
      <c r="G302" s="12">
        <v>7440</v>
      </c>
      <c r="H302" s="12">
        <v>2000</v>
      </c>
      <c r="I302" s="12">
        <v>1400</v>
      </c>
      <c r="J302" s="12">
        <v>1385</v>
      </c>
      <c r="K302" s="12">
        <v>1415</v>
      </c>
      <c r="L302" s="12">
        <v>1090</v>
      </c>
      <c r="M302" s="12">
        <v>3029</v>
      </c>
      <c r="N302" s="12">
        <v>3168</v>
      </c>
      <c r="O302" s="12">
        <v>940</v>
      </c>
      <c r="P302" s="220">
        <f t="shared" si="25"/>
        <v>23097</v>
      </c>
      <c r="Q302" s="25" t="s">
        <v>758</v>
      </c>
      <c r="T302" s="14"/>
      <c r="Z302" s="14"/>
    </row>
    <row r="303" spans="1:26" s="13" customFormat="1" ht="21.75" customHeight="1">
      <c r="A303" s="27"/>
      <c r="B303" s="10" t="s">
        <v>801</v>
      </c>
      <c r="C303" s="11" t="s">
        <v>481</v>
      </c>
      <c r="D303" s="12">
        <v>4466</v>
      </c>
      <c r="E303" s="12">
        <v>5288</v>
      </c>
      <c r="F303" s="12">
        <v>4638</v>
      </c>
      <c r="G303" s="12">
        <v>4119</v>
      </c>
      <c r="H303" s="12">
        <v>3942</v>
      </c>
      <c r="I303" s="12">
        <v>6631</v>
      </c>
      <c r="J303" s="12">
        <v>4736</v>
      </c>
      <c r="K303" s="12">
        <v>5141</v>
      </c>
      <c r="L303" s="12">
        <v>3111</v>
      </c>
      <c r="M303" s="12">
        <v>8130</v>
      </c>
      <c r="N303" s="12">
        <v>5547</v>
      </c>
      <c r="O303" s="12">
        <v>5334</v>
      </c>
      <c r="P303" s="220">
        <f t="shared" si="25"/>
        <v>61083</v>
      </c>
      <c r="Q303" s="25" t="s">
        <v>748</v>
      </c>
      <c r="T303" s="14"/>
      <c r="Z303" s="14"/>
    </row>
    <row r="304" spans="1:26" s="13" customFormat="1" ht="21.75" customHeight="1">
      <c r="A304" s="27"/>
      <c r="B304" s="10" t="s">
        <v>24</v>
      </c>
      <c r="C304" s="11" t="s">
        <v>482</v>
      </c>
      <c r="D304" s="12">
        <v>3814</v>
      </c>
      <c r="E304" s="12">
        <v>3718</v>
      </c>
      <c r="F304" s="12">
        <v>6049</v>
      </c>
      <c r="G304" s="12">
        <v>8998</v>
      </c>
      <c r="H304" s="12">
        <v>14063</v>
      </c>
      <c r="I304" s="12">
        <v>8276</v>
      </c>
      <c r="J304" s="12">
        <v>8616</v>
      </c>
      <c r="K304" s="12">
        <v>10639</v>
      </c>
      <c r="L304" s="12">
        <v>6574</v>
      </c>
      <c r="M304" s="12">
        <v>9045</v>
      </c>
      <c r="N304" s="12">
        <v>8221</v>
      </c>
      <c r="O304" s="12">
        <v>4529</v>
      </c>
      <c r="P304" s="220">
        <f t="shared" si="25"/>
        <v>92542</v>
      </c>
      <c r="Q304" s="25" t="s">
        <v>750</v>
      </c>
      <c r="T304" s="14"/>
      <c r="Z304" s="14"/>
    </row>
    <row r="305" spans="1:26" s="13" customFormat="1" ht="21.75" customHeight="1">
      <c r="A305" s="28"/>
      <c r="B305" s="10" t="s">
        <v>25</v>
      </c>
      <c r="C305" s="11" t="s">
        <v>483</v>
      </c>
      <c r="D305" s="12">
        <v>6906</v>
      </c>
      <c r="E305" s="12">
        <v>6565</v>
      </c>
      <c r="F305" s="12">
        <v>4790</v>
      </c>
      <c r="G305" s="12">
        <v>4317</v>
      </c>
      <c r="H305" s="12">
        <v>4365</v>
      </c>
      <c r="I305" s="12">
        <v>3857</v>
      </c>
      <c r="J305" s="12">
        <v>3849</v>
      </c>
      <c r="K305" s="12">
        <v>5795</v>
      </c>
      <c r="L305" s="12">
        <v>3932</v>
      </c>
      <c r="M305" s="12">
        <v>3789</v>
      </c>
      <c r="N305" s="12">
        <v>4082</v>
      </c>
      <c r="O305" s="12">
        <v>5160</v>
      </c>
      <c r="P305" s="220">
        <f t="shared" si="25"/>
        <v>57407</v>
      </c>
      <c r="Q305" s="25" t="s">
        <v>752</v>
      </c>
      <c r="T305" s="14"/>
      <c r="Z305" s="14"/>
    </row>
    <row r="306" spans="1:26" s="13" customFormat="1" ht="21.75" customHeight="1">
      <c r="A306" s="426" t="s">
        <v>802</v>
      </c>
      <c r="B306" s="426"/>
      <c r="C306" s="426"/>
      <c r="D306" s="16">
        <f t="shared" ref="D306:P306" si="26">SUM(D294:D305)-D300</f>
        <v>57062</v>
      </c>
      <c r="E306" s="16">
        <f t="shared" si="26"/>
        <v>57371</v>
      </c>
      <c r="F306" s="16">
        <f t="shared" si="26"/>
        <v>33494</v>
      </c>
      <c r="G306" s="16">
        <f t="shared" si="26"/>
        <v>26128</v>
      </c>
      <c r="H306" s="16">
        <f t="shared" si="26"/>
        <v>25475</v>
      </c>
      <c r="I306" s="16">
        <f t="shared" si="26"/>
        <v>21727</v>
      </c>
      <c r="J306" s="16">
        <f t="shared" si="26"/>
        <v>25635</v>
      </c>
      <c r="K306" s="16">
        <f t="shared" si="26"/>
        <v>38802</v>
      </c>
      <c r="L306" s="16">
        <f t="shared" si="26"/>
        <v>16142</v>
      </c>
      <c r="M306" s="16">
        <f t="shared" si="26"/>
        <v>25380</v>
      </c>
      <c r="N306" s="16">
        <f t="shared" si="26"/>
        <v>21931</v>
      </c>
      <c r="O306" s="16">
        <f t="shared" si="26"/>
        <v>30466</v>
      </c>
      <c r="P306" s="16">
        <f t="shared" si="26"/>
        <v>379613</v>
      </c>
      <c r="Q306" s="73"/>
      <c r="T306" s="14"/>
      <c r="Z306" s="14"/>
    </row>
    <row r="307" spans="1:26" s="13" customFormat="1" ht="21.75" customHeight="1">
      <c r="A307" s="26" t="s">
        <v>485</v>
      </c>
      <c r="B307" s="10" t="s">
        <v>745</v>
      </c>
      <c r="C307" s="11" t="s">
        <v>486</v>
      </c>
      <c r="D307" s="12">
        <v>2210</v>
      </c>
      <c r="E307" s="12">
        <v>30</v>
      </c>
      <c r="F307" s="12">
        <v>30</v>
      </c>
      <c r="G307" s="12">
        <v>30</v>
      </c>
      <c r="H307" s="12">
        <v>290</v>
      </c>
      <c r="I307" s="12">
        <v>40</v>
      </c>
      <c r="J307" s="12">
        <v>340</v>
      </c>
      <c r="K307" s="12">
        <v>110</v>
      </c>
      <c r="L307" s="12">
        <v>120</v>
      </c>
      <c r="M307" s="12">
        <v>20</v>
      </c>
      <c r="N307" s="12">
        <v>10</v>
      </c>
      <c r="O307" s="12">
        <v>10</v>
      </c>
      <c r="P307" s="220">
        <f t="shared" ref="P307:P345" si="27">SUM(D307:O307)</f>
        <v>3240</v>
      </c>
      <c r="Q307" s="25" t="s">
        <v>788</v>
      </c>
      <c r="T307" s="14"/>
      <c r="Z307" s="14"/>
    </row>
    <row r="308" spans="1:26" s="13" customFormat="1" ht="21.75" customHeight="1">
      <c r="A308" s="27"/>
      <c r="B308" s="10" t="s">
        <v>796</v>
      </c>
      <c r="C308" s="11" t="s">
        <v>487</v>
      </c>
      <c r="D308" s="12">
        <v>22250</v>
      </c>
      <c r="E308" s="12">
        <v>20880</v>
      </c>
      <c r="F308" s="12">
        <v>46510</v>
      </c>
      <c r="G308" s="12">
        <v>45140</v>
      </c>
      <c r="H308" s="12">
        <v>77720</v>
      </c>
      <c r="I308" s="12">
        <v>32010</v>
      </c>
      <c r="J308" s="12">
        <v>72750</v>
      </c>
      <c r="K308" s="12">
        <v>129100</v>
      </c>
      <c r="L308" s="12">
        <v>49550</v>
      </c>
      <c r="M308" s="12">
        <v>46070</v>
      </c>
      <c r="N308" s="12">
        <v>37300</v>
      </c>
      <c r="O308" s="12">
        <v>21270</v>
      </c>
      <c r="P308" s="220">
        <f t="shared" si="27"/>
        <v>600550</v>
      </c>
      <c r="Q308" s="72"/>
      <c r="T308" s="14"/>
      <c r="Z308" s="14"/>
    </row>
    <row r="309" spans="1:26" s="13" customFormat="1" ht="21.75" customHeight="1">
      <c r="A309" s="27"/>
      <c r="B309" s="147"/>
      <c r="C309" s="11" t="s">
        <v>488</v>
      </c>
      <c r="D309" s="12">
        <v>14879</v>
      </c>
      <c r="E309" s="12">
        <v>12430</v>
      </c>
      <c r="F309" s="12">
        <v>28733</v>
      </c>
      <c r="G309" s="12">
        <v>29646</v>
      </c>
      <c r="H309" s="12">
        <v>53478</v>
      </c>
      <c r="I309" s="12">
        <v>18607</v>
      </c>
      <c r="J309" s="12">
        <v>37995</v>
      </c>
      <c r="K309" s="12">
        <v>76800</v>
      </c>
      <c r="L309" s="12">
        <v>33913</v>
      </c>
      <c r="M309" s="12">
        <v>25110</v>
      </c>
      <c r="N309" s="12">
        <v>18017</v>
      </c>
      <c r="O309" s="12">
        <v>14395</v>
      </c>
      <c r="P309" s="220">
        <f t="shared" si="27"/>
        <v>364003</v>
      </c>
      <c r="Q309" s="25" t="s">
        <v>803</v>
      </c>
      <c r="S309" s="191"/>
      <c r="T309" s="14"/>
      <c r="Y309" s="191"/>
      <c r="Z309" s="14"/>
    </row>
    <row r="310" spans="1:26" s="13" customFormat="1" ht="21.75" customHeight="1">
      <c r="A310" s="27"/>
      <c r="B310" s="147"/>
      <c r="C310" s="11" t="s">
        <v>490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26896</v>
      </c>
      <c r="K310" s="12">
        <v>40825</v>
      </c>
      <c r="L310" s="12">
        <v>0</v>
      </c>
      <c r="M310" s="12">
        <v>0</v>
      </c>
      <c r="N310" s="12">
        <v>0</v>
      </c>
      <c r="O310" s="12">
        <v>0</v>
      </c>
      <c r="P310" s="220">
        <f t="shared" si="27"/>
        <v>67721</v>
      </c>
      <c r="Q310" s="25" t="s">
        <v>766</v>
      </c>
      <c r="T310" s="14"/>
      <c r="Z310" s="14"/>
    </row>
    <row r="311" spans="1:26" s="13" customFormat="1" ht="21.75" customHeight="1">
      <c r="A311" s="27"/>
      <c r="B311" s="147"/>
      <c r="C311" s="11" t="s">
        <v>491</v>
      </c>
      <c r="D311" s="12">
        <v>4</v>
      </c>
      <c r="E311" s="12">
        <v>24</v>
      </c>
      <c r="F311" s="12">
        <v>155</v>
      </c>
      <c r="G311" s="12">
        <v>1225</v>
      </c>
      <c r="H311" s="12">
        <v>1769</v>
      </c>
      <c r="I311" s="12">
        <v>413</v>
      </c>
      <c r="J311" s="12">
        <v>4864</v>
      </c>
      <c r="K311" s="12">
        <v>8585</v>
      </c>
      <c r="L311" s="12">
        <v>1451</v>
      </c>
      <c r="M311" s="12">
        <v>940</v>
      </c>
      <c r="N311" s="12">
        <v>139</v>
      </c>
      <c r="O311" s="12">
        <v>26</v>
      </c>
      <c r="P311" s="220">
        <f t="shared" si="27"/>
        <v>19595</v>
      </c>
      <c r="Q311" s="25" t="s">
        <v>747</v>
      </c>
      <c r="T311" s="14"/>
      <c r="Z311" s="14"/>
    </row>
    <row r="312" spans="1:26" s="13" customFormat="1" ht="21.75" customHeight="1">
      <c r="A312" s="27"/>
      <c r="B312" s="147"/>
      <c r="C312" s="11" t="s">
        <v>492</v>
      </c>
      <c r="D312" s="12">
        <v>7367</v>
      </c>
      <c r="E312" s="12">
        <v>8426</v>
      </c>
      <c r="F312" s="12">
        <v>17622</v>
      </c>
      <c r="G312" s="12">
        <v>14269</v>
      </c>
      <c r="H312" s="12">
        <v>22473</v>
      </c>
      <c r="I312" s="12">
        <v>12990</v>
      </c>
      <c r="J312" s="12">
        <v>2995</v>
      </c>
      <c r="K312" s="12">
        <v>2890</v>
      </c>
      <c r="L312" s="12">
        <v>14186</v>
      </c>
      <c r="M312" s="12">
        <v>20020</v>
      </c>
      <c r="N312" s="12">
        <v>19144</v>
      </c>
      <c r="O312" s="12">
        <v>6849</v>
      </c>
      <c r="P312" s="220">
        <f t="shared" si="27"/>
        <v>149231</v>
      </c>
      <c r="Q312" s="25" t="s">
        <v>751</v>
      </c>
      <c r="T312" s="14"/>
      <c r="Z312" s="14"/>
    </row>
    <row r="313" spans="1:26" s="13" customFormat="1" ht="21.75" customHeight="1">
      <c r="A313" s="27"/>
      <c r="B313" s="10" t="s">
        <v>790</v>
      </c>
      <c r="C313" s="11" t="s">
        <v>493</v>
      </c>
      <c r="D313" s="12">
        <v>910</v>
      </c>
      <c r="E313" s="12">
        <v>610</v>
      </c>
      <c r="F313" s="12">
        <v>1570</v>
      </c>
      <c r="G313" s="12">
        <v>6920</v>
      </c>
      <c r="H313" s="12">
        <v>9260</v>
      </c>
      <c r="I313" s="12">
        <v>780</v>
      </c>
      <c r="J313" s="12">
        <v>15510</v>
      </c>
      <c r="K313" s="12">
        <v>31490</v>
      </c>
      <c r="L313" s="12">
        <v>1220</v>
      </c>
      <c r="M313" s="12">
        <v>5240</v>
      </c>
      <c r="N313" s="12">
        <v>4270</v>
      </c>
      <c r="O313" s="12">
        <v>430</v>
      </c>
      <c r="P313" s="220">
        <f t="shared" si="27"/>
        <v>78210</v>
      </c>
      <c r="Q313" s="72"/>
      <c r="T313" s="14"/>
      <c r="Z313" s="14"/>
    </row>
    <row r="314" spans="1:26" s="13" customFormat="1" ht="21.75" customHeight="1">
      <c r="A314" s="27"/>
      <c r="B314" s="147"/>
      <c r="C314" s="11" t="s">
        <v>494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12000</v>
      </c>
      <c r="K314" s="12">
        <v>21000</v>
      </c>
      <c r="L314" s="12">
        <v>0</v>
      </c>
      <c r="M314" s="12">
        <v>0</v>
      </c>
      <c r="N314" s="12">
        <v>0</v>
      </c>
      <c r="O314" s="12">
        <v>0</v>
      </c>
      <c r="P314" s="220">
        <f t="shared" si="27"/>
        <v>33000</v>
      </c>
      <c r="Q314" s="25" t="s">
        <v>766</v>
      </c>
      <c r="T314" s="14"/>
      <c r="Z314" s="14"/>
    </row>
    <row r="315" spans="1:26" s="13" customFormat="1" ht="21.75" customHeight="1">
      <c r="A315" s="27"/>
      <c r="B315" s="147"/>
      <c r="C315" s="11" t="s">
        <v>480</v>
      </c>
      <c r="D315" s="12">
        <v>910</v>
      </c>
      <c r="E315" s="12">
        <v>610</v>
      </c>
      <c r="F315" s="12">
        <v>1570</v>
      </c>
      <c r="G315" s="12">
        <v>6920</v>
      </c>
      <c r="H315" s="12">
        <v>9260</v>
      </c>
      <c r="I315" s="12">
        <v>780</v>
      </c>
      <c r="J315" s="12">
        <v>3510</v>
      </c>
      <c r="K315" s="12">
        <v>10490</v>
      </c>
      <c r="L315" s="12">
        <v>1220</v>
      </c>
      <c r="M315" s="12">
        <v>5240</v>
      </c>
      <c r="N315" s="12">
        <v>4270</v>
      </c>
      <c r="O315" s="12">
        <v>430</v>
      </c>
      <c r="P315" s="220">
        <f t="shared" si="27"/>
        <v>45210</v>
      </c>
      <c r="Q315" s="25" t="s">
        <v>767</v>
      </c>
      <c r="T315" s="14"/>
      <c r="Z315" s="14"/>
    </row>
    <row r="316" spans="1:26" s="13" customFormat="1" ht="21.75" customHeight="1">
      <c r="A316" s="27"/>
      <c r="B316" s="10" t="s">
        <v>792</v>
      </c>
      <c r="C316" s="11" t="s">
        <v>495</v>
      </c>
      <c r="D316" s="12">
        <v>1750</v>
      </c>
      <c r="E316" s="12">
        <v>1370</v>
      </c>
      <c r="F316" s="12">
        <v>3100</v>
      </c>
      <c r="G316" s="12">
        <v>2130</v>
      </c>
      <c r="H316" s="12">
        <v>5030</v>
      </c>
      <c r="I316" s="12">
        <v>5820</v>
      </c>
      <c r="J316" s="12">
        <v>7620</v>
      </c>
      <c r="K316" s="12">
        <v>20740</v>
      </c>
      <c r="L316" s="12">
        <v>7080</v>
      </c>
      <c r="M316" s="12">
        <v>7860</v>
      </c>
      <c r="N316" s="12">
        <v>11740</v>
      </c>
      <c r="O316" s="12">
        <v>1890</v>
      </c>
      <c r="P316" s="220">
        <f t="shared" si="27"/>
        <v>76130</v>
      </c>
      <c r="Q316" s="72"/>
      <c r="T316" s="14"/>
      <c r="Z316" s="14"/>
    </row>
    <row r="317" spans="1:26" s="13" customFormat="1" ht="21.75" customHeight="1">
      <c r="A317" s="27"/>
      <c r="B317" s="147"/>
      <c r="C317" s="11" t="s">
        <v>496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1430</v>
      </c>
      <c r="K317" s="12">
        <v>1230</v>
      </c>
      <c r="L317" s="12">
        <v>0</v>
      </c>
      <c r="M317" s="12">
        <v>0</v>
      </c>
      <c r="N317" s="12">
        <v>0</v>
      </c>
      <c r="O317" s="12">
        <v>0</v>
      </c>
      <c r="P317" s="220">
        <f t="shared" si="27"/>
        <v>2660</v>
      </c>
      <c r="Q317" s="25" t="s">
        <v>766</v>
      </c>
      <c r="T317" s="14"/>
      <c r="Z317" s="14"/>
    </row>
    <row r="318" spans="1:26" s="13" customFormat="1" ht="21.75" customHeight="1">
      <c r="A318" s="27"/>
      <c r="B318" s="147"/>
      <c r="C318" s="11" t="s">
        <v>480</v>
      </c>
      <c r="D318" s="12">
        <v>1750</v>
      </c>
      <c r="E318" s="12">
        <v>1370</v>
      </c>
      <c r="F318" s="12">
        <v>3100</v>
      </c>
      <c r="G318" s="12">
        <v>2130</v>
      </c>
      <c r="H318" s="12">
        <v>5030</v>
      </c>
      <c r="I318" s="12">
        <v>5820</v>
      </c>
      <c r="J318" s="12">
        <v>6190</v>
      </c>
      <c r="K318" s="12">
        <v>19510</v>
      </c>
      <c r="L318" s="12">
        <v>7080</v>
      </c>
      <c r="M318" s="12">
        <v>7860</v>
      </c>
      <c r="N318" s="12">
        <v>11740</v>
      </c>
      <c r="O318" s="12">
        <v>1890</v>
      </c>
      <c r="P318" s="220">
        <f>SUM(D318:O318)</f>
        <v>73470</v>
      </c>
      <c r="Q318" s="25" t="s">
        <v>767</v>
      </c>
      <c r="T318" s="14"/>
      <c r="Z318" s="14"/>
    </row>
    <row r="319" spans="1:26" s="13" customFormat="1" ht="21.75" customHeight="1">
      <c r="A319" s="27"/>
      <c r="B319" s="10" t="s">
        <v>804</v>
      </c>
      <c r="C319" s="11" t="s">
        <v>497</v>
      </c>
      <c r="D319" s="12">
        <v>40</v>
      </c>
      <c r="E319" s="12">
        <v>10</v>
      </c>
      <c r="F319" s="12">
        <v>30</v>
      </c>
      <c r="G319" s="12">
        <v>30</v>
      </c>
      <c r="H319" s="12">
        <v>220</v>
      </c>
      <c r="I319" s="12">
        <v>240</v>
      </c>
      <c r="J319" s="12">
        <v>1470</v>
      </c>
      <c r="K319" s="12">
        <v>1430</v>
      </c>
      <c r="L319" s="12">
        <v>200</v>
      </c>
      <c r="M319" s="12">
        <v>40</v>
      </c>
      <c r="N319" s="12">
        <v>50</v>
      </c>
      <c r="O319" s="12">
        <v>30</v>
      </c>
      <c r="P319" s="220">
        <f t="shared" si="27"/>
        <v>3790</v>
      </c>
      <c r="Q319" s="72"/>
      <c r="T319" s="14"/>
      <c r="Z319" s="14"/>
    </row>
    <row r="320" spans="1:26" s="13" customFormat="1" ht="21.75" customHeight="1">
      <c r="A320" s="27"/>
      <c r="B320" s="147"/>
      <c r="C320" s="11" t="s">
        <v>498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730</v>
      </c>
      <c r="K320" s="12">
        <v>820</v>
      </c>
      <c r="L320" s="12">
        <v>0</v>
      </c>
      <c r="M320" s="12">
        <v>0</v>
      </c>
      <c r="N320" s="12">
        <v>0</v>
      </c>
      <c r="O320" s="12">
        <v>0</v>
      </c>
      <c r="P320" s="220">
        <f t="shared" si="27"/>
        <v>1550</v>
      </c>
      <c r="Q320" s="25" t="s">
        <v>766</v>
      </c>
      <c r="T320" s="14"/>
      <c r="Z320" s="14"/>
    </row>
    <row r="321" spans="1:26" s="13" customFormat="1" ht="21.75" customHeight="1">
      <c r="A321" s="27"/>
      <c r="B321" s="147"/>
      <c r="C321" s="11" t="s">
        <v>480</v>
      </c>
      <c r="D321" s="12">
        <v>40</v>
      </c>
      <c r="E321" s="12">
        <v>10</v>
      </c>
      <c r="F321" s="12">
        <v>30</v>
      </c>
      <c r="G321" s="12">
        <v>30</v>
      </c>
      <c r="H321" s="12">
        <v>220</v>
      </c>
      <c r="I321" s="12">
        <v>240</v>
      </c>
      <c r="J321" s="12">
        <v>740</v>
      </c>
      <c r="K321" s="12">
        <v>610</v>
      </c>
      <c r="L321" s="12">
        <v>200</v>
      </c>
      <c r="M321" s="12">
        <v>40</v>
      </c>
      <c r="N321" s="12">
        <v>50</v>
      </c>
      <c r="O321" s="12">
        <v>30</v>
      </c>
      <c r="P321" s="220">
        <f t="shared" si="27"/>
        <v>2240</v>
      </c>
      <c r="Q321" s="25" t="s">
        <v>767</v>
      </c>
      <c r="T321" s="14"/>
      <c r="Z321" s="14"/>
    </row>
    <row r="322" spans="1:26" s="13" customFormat="1" ht="21.75" customHeight="1">
      <c r="A322" s="27"/>
      <c r="B322" s="10" t="s">
        <v>805</v>
      </c>
      <c r="C322" s="11" t="s">
        <v>499</v>
      </c>
      <c r="D322" s="12">
        <v>8425</v>
      </c>
      <c r="E322" s="12">
        <v>9514</v>
      </c>
      <c r="F322" s="12">
        <v>13732</v>
      </c>
      <c r="G322" s="12">
        <v>11708</v>
      </c>
      <c r="H322" s="12">
        <v>19531</v>
      </c>
      <c r="I322" s="12">
        <v>9422</v>
      </c>
      <c r="J322" s="12">
        <v>13867</v>
      </c>
      <c r="K322" s="12">
        <v>20170</v>
      </c>
      <c r="L322" s="12">
        <v>10285</v>
      </c>
      <c r="M322" s="12">
        <v>12612</v>
      </c>
      <c r="N322" s="12">
        <v>11910</v>
      </c>
      <c r="O322" s="12">
        <v>13278</v>
      </c>
      <c r="P322" s="220">
        <f t="shared" si="27"/>
        <v>154454</v>
      </c>
      <c r="Q322" s="25" t="s">
        <v>793</v>
      </c>
      <c r="T322" s="14"/>
      <c r="Z322" s="14"/>
    </row>
    <row r="323" spans="1:26" s="13" customFormat="1" ht="21.75" customHeight="1">
      <c r="A323" s="27"/>
      <c r="B323" s="10" t="s">
        <v>22</v>
      </c>
      <c r="C323" s="11" t="s">
        <v>500</v>
      </c>
      <c r="D323" s="12">
        <v>3500</v>
      </c>
      <c r="E323" s="12">
        <v>2430</v>
      </c>
      <c r="F323" s="12">
        <v>2010</v>
      </c>
      <c r="G323" s="12">
        <v>1310</v>
      </c>
      <c r="H323" s="12">
        <v>7250</v>
      </c>
      <c r="I323" s="12">
        <v>5150</v>
      </c>
      <c r="J323" s="12">
        <v>4640</v>
      </c>
      <c r="K323" s="12">
        <v>5560</v>
      </c>
      <c r="L323" s="12">
        <v>11040</v>
      </c>
      <c r="M323" s="12">
        <v>11920</v>
      </c>
      <c r="N323" s="12">
        <v>10310</v>
      </c>
      <c r="O323" s="12">
        <v>4870</v>
      </c>
      <c r="P323" s="220">
        <f t="shared" si="27"/>
        <v>69990</v>
      </c>
      <c r="Q323" s="25" t="s">
        <v>762</v>
      </c>
      <c r="T323" s="14"/>
      <c r="Z323" s="14"/>
    </row>
    <row r="324" spans="1:26" s="13" customFormat="1" ht="21.75" customHeight="1">
      <c r="A324" s="27"/>
      <c r="B324" s="10" t="s">
        <v>23</v>
      </c>
      <c r="C324" s="11" t="s">
        <v>501</v>
      </c>
      <c r="D324" s="12">
        <v>4595</v>
      </c>
      <c r="E324" s="12">
        <v>3719</v>
      </c>
      <c r="F324" s="12">
        <v>3988</v>
      </c>
      <c r="G324" s="12">
        <v>2676</v>
      </c>
      <c r="H324" s="12">
        <v>4928</v>
      </c>
      <c r="I324" s="12">
        <v>2174</v>
      </c>
      <c r="J324" s="12">
        <v>3954</v>
      </c>
      <c r="K324" s="12">
        <v>8814</v>
      </c>
      <c r="L324" s="12">
        <v>2718</v>
      </c>
      <c r="M324" s="12">
        <v>4611</v>
      </c>
      <c r="N324" s="12">
        <v>3559</v>
      </c>
      <c r="O324" s="12">
        <v>2140</v>
      </c>
      <c r="P324" s="220">
        <f t="shared" si="27"/>
        <v>47876</v>
      </c>
      <c r="Q324" s="25" t="s">
        <v>780</v>
      </c>
      <c r="T324" s="14"/>
      <c r="Z324" s="14"/>
    </row>
    <row r="325" spans="1:26" s="13" customFormat="1" ht="21.75" customHeight="1">
      <c r="A325" s="27"/>
      <c r="B325" s="10" t="s">
        <v>24</v>
      </c>
      <c r="C325" s="11" t="s">
        <v>503</v>
      </c>
      <c r="D325" s="12">
        <v>2051</v>
      </c>
      <c r="E325" s="12">
        <v>1951</v>
      </c>
      <c r="F325" s="12">
        <v>3739</v>
      </c>
      <c r="G325" s="12">
        <v>4237</v>
      </c>
      <c r="H325" s="12">
        <v>5078</v>
      </c>
      <c r="I325" s="12">
        <v>4142</v>
      </c>
      <c r="J325" s="12">
        <v>4332</v>
      </c>
      <c r="K325" s="12">
        <v>3950</v>
      </c>
      <c r="L325" s="12">
        <v>4261</v>
      </c>
      <c r="M325" s="12">
        <v>5207</v>
      </c>
      <c r="N325" s="12">
        <v>4838</v>
      </c>
      <c r="O325" s="12">
        <v>3656</v>
      </c>
      <c r="P325" s="220">
        <f>SUM(D325:O325)</f>
        <v>47442</v>
      </c>
      <c r="Q325" s="25"/>
      <c r="T325" s="14"/>
      <c r="Z325" s="14"/>
    </row>
    <row r="326" spans="1:26" s="13" customFormat="1" ht="21.75" customHeight="1">
      <c r="A326" s="27"/>
      <c r="B326" s="10"/>
      <c r="C326" s="11" t="s">
        <v>504</v>
      </c>
      <c r="D326" s="12">
        <v>1258</v>
      </c>
      <c r="E326" s="12">
        <v>1147</v>
      </c>
      <c r="F326" s="12">
        <v>1805</v>
      </c>
      <c r="G326" s="12">
        <v>1860</v>
      </c>
      <c r="H326" s="12">
        <v>2140</v>
      </c>
      <c r="I326" s="12">
        <v>1969</v>
      </c>
      <c r="J326" s="12">
        <v>2089</v>
      </c>
      <c r="K326" s="12">
        <v>1940</v>
      </c>
      <c r="L326" s="12">
        <v>1907</v>
      </c>
      <c r="M326" s="12">
        <v>2285</v>
      </c>
      <c r="N326" s="12">
        <v>2258</v>
      </c>
      <c r="O326" s="12">
        <v>2065</v>
      </c>
      <c r="P326" s="220">
        <f t="shared" si="27"/>
        <v>22723</v>
      </c>
      <c r="Q326" s="25" t="s">
        <v>763</v>
      </c>
      <c r="T326" s="14"/>
      <c r="Z326" s="14"/>
    </row>
    <row r="327" spans="1:26" s="13" customFormat="1" ht="21.75" customHeight="1">
      <c r="A327" s="27"/>
      <c r="B327" s="10"/>
      <c r="C327" s="11" t="s">
        <v>505</v>
      </c>
      <c r="D327" s="12">
        <v>793</v>
      </c>
      <c r="E327" s="12">
        <v>804</v>
      </c>
      <c r="F327" s="12">
        <v>1934</v>
      </c>
      <c r="G327" s="12">
        <v>2377</v>
      </c>
      <c r="H327" s="12">
        <v>2938</v>
      </c>
      <c r="I327" s="12">
        <v>2173</v>
      </c>
      <c r="J327" s="12">
        <v>2243</v>
      </c>
      <c r="K327" s="12">
        <v>2010</v>
      </c>
      <c r="L327" s="12">
        <v>2354</v>
      </c>
      <c r="M327" s="12">
        <v>2922</v>
      </c>
      <c r="N327" s="12">
        <v>2580</v>
      </c>
      <c r="O327" s="12">
        <v>1591</v>
      </c>
      <c r="P327" s="220">
        <f t="shared" si="27"/>
        <v>24719</v>
      </c>
      <c r="Q327" s="25" t="s">
        <v>763</v>
      </c>
      <c r="T327" s="14"/>
      <c r="Z327" s="14"/>
    </row>
    <row r="328" spans="1:26" s="13" customFormat="1" ht="21.75" customHeight="1">
      <c r="A328" s="27"/>
      <c r="B328" s="10" t="s">
        <v>806</v>
      </c>
      <c r="C328" s="11" t="s">
        <v>807</v>
      </c>
      <c r="D328" s="12">
        <v>1475</v>
      </c>
      <c r="E328" s="12">
        <v>1252</v>
      </c>
      <c r="F328" s="12">
        <v>3164</v>
      </c>
      <c r="G328" s="12">
        <v>3544</v>
      </c>
      <c r="H328" s="12">
        <v>3958</v>
      </c>
      <c r="I328" s="12">
        <v>2149</v>
      </c>
      <c r="J328" s="12">
        <v>2840</v>
      </c>
      <c r="K328" s="12">
        <v>4352</v>
      </c>
      <c r="L328" s="12">
        <v>2142</v>
      </c>
      <c r="M328" s="12">
        <v>2751</v>
      </c>
      <c r="N328" s="12">
        <v>1932</v>
      </c>
      <c r="O328" s="12">
        <v>1302</v>
      </c>
      <c r="P328" s="220">
        <f t="shared" si="27"/>
        <v>30861</v>
      </c>
      <c r="Q328" s="25" t="s">
        <v>748</v>
      </c>
      <c r="T328" s="14"/>
      <c r="Z328" s="14"/>
    </row>
    <row r="329" spans="1:26" s="13" customFormat="1" ht="21.75" customHeight="1">
      <c r="A329" s="27"/>
      <c r="B329" s="10" t="s">
        <v>26</v>
      </c>
      <c r="C329" s="11" t="s">
        <v>508</v>
      </c>
      <c r="D329" s="12">
        <v>49</v>
      </c>
      <c r="E329" s="12">
        <v>84</v>
      </c>
      <c r="F329" s="12">
        <v>120</v>
      </c>
      <c r="G329" s="12">
        <v>62</v>
      </c>
      <c r="H329" s="12">
        <v>60</v>
      </c>
      <c r="I329" s="12">
        <v>159</v>
      </c>
      <c r="J329" s="12">
        <v>165</v>
      </c>
      <c r="K329" s="12">
        <v>228</v>
      </c>
      <c r="L329" s="12">
        <v>154</v>
      </c>
      <c r="M329" s="12">
        <v>139</v>
      </c>
      <c r="N329" s="12">
        <v>185</v>
      </c>
      <c r="O329" s="12">
        <v>201</v>
      </c>
      <c r="P329" s="220">
        <f t="shared" si="27"/>
        <v>1606</v>
      </c>
      <c r="Q329" s="25" t="s">
        <v>741</v>
      </c>
      <c r="T329" s="14"/>
      <c r="Z329" s="14"/>
    </row>
    <row r="330" spans="1:26" s="13" customFormat="1" ht="21.75" customHeight="1">
      <c r="A330" s="27"/>
      <c r="B330" s="10" t="s">
        <v>761</v>
      </c>
      <c r="C330" s="11" t="s">
        <v>509</v>
      </c>
      <c r="D330" s="12">
        <v>5001</v>
      </c>
      <c r="E330" s="12">
        <v>4366</v>
      </c>
      <c r="F330" s="12">
        <v>4607</v>
      </c>
      <c r="G330" s="12">
        <v>4596</v>
      </c>
      <c r="H330" s="12">
        <v>5816</v>
      </c>
      <c r="I330" s="12">
        <v>3729</v>
      </c>
      <c r="J330" s="12">
        <v>4573</v>
      </c>
      <c r="K330" s="12">
        <v>6061</v>
      </c>
      <c r="L330" s="12">
        <v>4127</v>
      </c>
      <c r="M330" s="12">
        <v>4763</v>
      </c>
      <c r="N330" s="12">
        <v>4790</v>
      </c>
      <c r="O330" s="12">
        <v>4435</v>
      </c>
      <c r="P330" s="220">
        <f t="shared" si="27"/>
        <v>56864</v>
      </c>
      <c r="Q330" s="25" t="s">
        <v>752</v>
      </c>
      <c r="T330" s="14"/>
      <c r="Z330" s="14"/>
    </row>
    <row r="331" spans="1:26" s="13" customFormat="1" ht="21.75" customHeight="1">
      <c r="A331" s="27"/>
      <c r="B331" s="145" t="s">
        <v>808</v>
      </c>
      <c r="C331" s="107" t="s">
        <v>510</v>
      </c>
      <c r="D331" s="180">
        <v>8042</v>
      </c>
      <c r="E331" s="180">
        <v>5263</v>
      </c>
      <c r="F331" s="180">
        <v>6562</v>
      </c>
      <c r="G331" s="180">
        <v>6081</v>
      </c>
      <c r="H331" s="180">
        <v>7477</v>
      </c>
      <c r="I331" s="180">
        <v>5570</v>
      </c>
      <c r="J331" s="180">
        <v>6132</v>
      </c>
      <c r="K331" s="180">
        <v>8591</v>
      </c>
      <c r="L331" s="180">
        <v>5131</v>
      </c>
      <c r="M331" s="180">
        <v>5704</v>
      </c>
      <c r="N331" s="180">
        <v>5557</v>
      </c>
      <c r="O331" s="180">
        <v>5964</v>
      </c>
      <c r="P331" s="224">
        <f t="shared" si="27"/>
        <v>76074</v>
      </c>
      <c r="Q331" s="189" t="s">
        <v>752</v>
      </c>
      <c r="T331" s="14"/>
      <c r="Z331" s="14"/>
    </row>
    <row r="332" spans="1:26" s="13" customFormat="1" ht="21.75" customHeight="1">
      <c r="A332" s="27"/>
      <c r="B332" s="10" t="s">
        <v>809</v>
      </c>
      <c r="C332" s="11" t="s">
        <v>810</v>
      </c>
      <c r="D332" s="12">
        <v>5181</v>
      </c>
      <c r="E332" s="12">
        <v>13628</v>
      </c>
      <c r="F332" s="12">
        <v>1454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114</v>
      </c>
      <c r="P332" s="220">
        <f t="shared" si="27"/>
        <v>20377</v>
      </c>
      <c r="Q332" s="25" t="s">
        <v>742</v>
      </c>
      <c r="T332" s="14"/>
      <c r="Z332" s="14"/>
    </row>
    <row r="333" spans="1:26" s="13" customFormat="1" ht="21.75" customHeight="1">
      <c r="A333" s="27"/>
      <c r="B333" s="10" t="s">
        <v>92</v>
      </c>
      <c r="C333" s="11" t="s">
        <v>512</v>
      </c>
      <c r="D333" s="12">
        <v>5516</v>
      </c>
      <c r="E333" s="12">
        <v>4128</v>
      </c>
      <c r="F333" s="12">
        <v>4664</v>
      </c>
      <c r="G333" s="12">
        <v>4460</v>
      </c>
      <c r="H333" s="12">
        <v>5170</v>
      </c>
      <c r="I333" s="12">
        <v>3885</v>
      </c>
      <c r="J333" s="12">
        <v>4554</v>
      </c>
      <c r="K333" s="12">
        <v>7007</v>
      </c>
      <c r="L333" s="12">
        <v>4044</v>
      </c>
      <c r="M333" s="12">
        <v>4590</v>
      </c>
      <c r="N333" s="12">
        <v>4217</v>
      </c>
      <c r="O333" s="12">
        <v>4474</v>
      </c>
      <c r="P333" s="220">
        <f t="shared" si="27"/>
        <v>56709</v>
      </c>
      <c r="Q333" s="25" t="s">
        <v>752</v>
      </c>
      <c r="T333" s="14"/>
      <c r="Z333" s="14"/>
    </row>
    <row r="334" spans="1:26" s="13" customFormat="1" ht="21.75" customHeight="1">
      <c r="A334" s="28"/>
      <c r="B334" s="10" t="s">
        <v>95</v>
      </c>
      <c r="C334" s="219" t="s">
        <v>513</v>
      </c>
      <c r="D334" s="12">
        <v>1436</v>
      </c>
      <c r="E334" s="12">
        <v>1174</v>
      </c>
      <c r="F334" s="12">
        <v>1317</v>
      </c>
      <c r="G334" s="12">
        <v>1094</v>
      </c>
      <c r="H334" s="12">
        <v>2743</v>
      </c>
      <c r="I334" s="12">
        <v>1779</v>
      </c>
      <c r="J334" s="12">
        <v>3072</v>
      </c>
      <c r="K334" s="12">
        <v>2967</v>
      </c>
      <c r="L334" s="12">
        <v>1772</v>
      </c>
      <c r="M334" s="12">
        <v>2254</v>
      </c>
      <c r="N334" s="12">
        <v>998</v>
      </c>
      <c r="O334" s="12">
        <v>1290</v>
      </c>
      <c r="P334" s="220">
        <f t="shared" si="27"/>
        <v>21896</v>
      </c>
      <c r="Q334" s="25" t="s">
        <v>748</v>
      </c>
      <c r="T334" s="14"/>
      <c r="Z334" s="14"/>
    </row>
    <row r="335" spans="1:26" s="13" customFormat="1" ht="21.75" customHeight="1">
      <c r="A335" s="27"/>
      <c r="B335" s="10" t="s">
        <v>98</v>
      </c>
      <c r="C335" s="219" t="s">
        <v>514</v>
      </c>
      <c r="D335" s="12">
        <v>150</v>
      </c>
      <c r="E335" s="12">
        <v>110</v>
      </c>
      <c r="F335" s="12">
        <v>500</v>
      </c>
      <c r="G335" s="12">
        <v>2800</v>
      </c>
      <c r="H335" s="12">
        <v>9000</v>
      </c>
      <c r="I335" s="12">
        <v>800</v>
      </c>
      <c r="J335" s="12">
        <v>200</v>
      </c>
      <c r="K335" s="12">
        <v>150</v>
      </c>
      <c r="L335" s="12">
        <v>150</v>
      </c>
      <c r="M335" s="12">
        <v>100</v>
      </c>
      <c r="N335" s="12">
        <v>100</v>
      </c>
      <c r="O335" s="12">
        <v>120</v>
      </c>
      <c r="P335" s="220">
        <f t="shared" si="27"/>
        <v>14180</v>
      </c>
      <c r="Q335" s="25" t="s">
        <v>765</v>
      </c>
      <c r="T335" s="14"/>
      <c r="Z335" s="14"/>
    </row>
    <row r="336" spans="1:26" s="13" customFormat="1" ht="21.75" customHeight="1">
      <c r="A336" s="27"/>
      <c r="B336" s="10" t="s">
        <v>101</v>
      </c>
      <c r="C336" s="11" t="s">
        <v>515</v>
      </c>
      <c r="D336" s="12">
        <v>40</v>
      </c>
      <c r="E336" s="12">
        <v>80</v>
      </c>
      <c r="F336" s="12">
        <v>180</v>
      </c>
      <c r="G336" s="12">
        <v>150</v>
      </c>
      <c r="H336" s="12">
        <v>150</v>
      </c>
      <c r="I336" s="12">
        <v>180</v>
      </c>
      <c r="J336" s="12">
        <v>2200</v>
      </c>
      <c r="K336" s="12">
        <v>1350</v>
      </c>
      <c r="L336" s="12">
        <v>300</v>
      </c>
      <c r="M336" s="12">
        <v>120</v>
      </c>
      <c r="N336" s="12">
        <v>100</v>
      </c>
      <c r="O336" s="12">
        <v>50</v>
      </c>
      <c r="P336" s="220">
        <f t="shared" si="27"/>
        <v>4900</v>
      </c>
      <c r="Q336" s="72"/>
      <c r="T336" s="14"/>
      <c r="Z336" s="14"/>
    </row>
    <row r="337" spans="1:26" s="13" customFormat="1" ht="21.75" customHeight="1">
      <c r="A337" s="27"/>
      <c r="B337" s="10"/>
      <c r="C337" s="11" t="s">
        <v>516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2000</v>
      </c>
      <c r="K337" s="12">
        <v>1200</v>
      </c>
      <c r="L337" s="12">
        <v>150</v>
      </c>
      <c r="M337" s="12">
        <v>0</v>
      </c>
      <c r="N337" s="12">
        <v>0</v>
      </c>
      <c r="O337" s="12">
        <v>0</v>
      </c>
      <c r="P337" s="220">
        <f t="shared" si="27"/>
        <v>3350</v>
      </c>
      <c r="Q337" s="25" t="s">
        <v>766</v>
      </c>
      <c r="T337" s="14"/>
      <c r="Z337" s="14"/>
    </row>
    <row r="338" spans="1:26" s="13" customFormat="1" ht="21.75" customHeight="1">
      <c r="A338" s="27"/>
      <c r="B338" s="10"/>
      <c r="C338" s="11" t="s">
        <v>517</v>
      </c>
      <c r="D338" s="12">
        <v>40</v>
      </c>
      <c r="E338" s="12">
        <v>80</v>
      </c>
      <c r="F338" s="12">
        <v>180</v>
      </c>
      <c r="G338" s="12">
        <v>150</v>
      </c>
      <c r="H338" s="12">
        <v>150</v>
      </c>
      <c r="I338" s="12">
        <v>180</v>
      </c>
      <c r="J338" s="12">
        <v>200</v>
      </c>
      <c r="K338" s="12">
        <v>150</v>
      </c>
      <c r="L338" s="12">
        <v>150</v>
      </c>
      <c r="M338" s="12">
        <v>120</v>
      </c>
      <c r="N338" s="12">
        <v>100</v>
      </c>
      <c r="O338" s="12">
        <v>50</v>
      </c>
      <c r="P338" s="220">
        <f t="shared" si="27"/>
        <v>1550</v>
      </c>
      <c r="Q338" s="25" t="s">
        <v>762</v>
      </c>
      <c r="T338" s="14"/>
      <c r="Z338" s="14"/>
    </row>
    <row r="339" spans="1:26" s="13" customFormat="1" ht="21.75" customHeight="1">
      <c r="A339" s="27"/>
      <c r="B339" s="10" t="s">
        <v>811</v>
      </c>
      <c r="C339" s="11" t="s">
        <v>812</v>
      </c>
      <c r="D339" s="12">
        <v>5465</v>
      </c>
      <c r="E339" s="12">
        <v>5612</v>
      </c>
      <c r="F339" s="12">
        <v>5810</v>
      </c>
      <c r="G339" s="12">
        <v>5727</v>
      </c>
      <c r="H339" s="12">
        <v>5796</v>
      </c>
      <c r="I339" s="12">
        <v>6727</v>
      </c>
      <c r="J339" s="12">
        <v>6220</v>
      </c>
      <c r="K339" s="12">
        <v>6558</v>
      </c>
      <c r="L339" s="12">
        <v>5452</v>
      </c>
      <c r="M339" s="12">
        <v>5782</v>
      </c>
      <c r="N339" s="12">
        <v>5556</v>
      </c>
      <c r="O339" s="12">
        <v>4917</v>
      </c>
      <c r="P339" s="220">
        <f t="shared" si="27"/>
        <v>69622</v>
      </c>
      <c r="Q339" s="25" t="s">
        <v>748</v>
      </c>
      <c r="T339" s="14"/>
      <c r="Z339" s="14"/>
    </row>
    <row r="340" spans="1:26" s="13" customFormat="1" ht="21.75" customHeight="1">
      <c r="A340" s="27"/>
      <c r="B340" s="10" t="s">
        <v>107</v>
      </c>
      <c r="C340" s="11" t="s">
        <v>520</v>
      </c>
      <c r="D340" s="12">
        <v>537</v>
      </c>
      <c r="E340" s="12">
        <v>979</v>
      </c>
      <c r="F340" s="12">
        <v>1276</v>
      </c>
      <c r="G340" s="12">
        <v>1181</v>
      </c>
      <c r="H340" s="12">
        <v>1907</v>
      </c>
      <c r="I340" s="12">
        <v>924</v>
      </c>
      <c r="J340" s="12">
        <v>1107</v>
      </c>
      <c r="K340" s="12">
        <v>1683</v>
      </c>
      <c r="L340" s="12">
        <v>756</v>
      </c>
      <c r="M340" s="12">
        <v>1168</v>
      </c>
      <c r="N340" s="12">
        <v>838</v>
      </c>
      <c r="O340" s="12">
        <v>988</v>
      </c>
      <c r="P340" s="220">
        <f t="shared" si="27"/>
        <v>13344</v>
      </c>
      <c r="Q340" s="25" t="s">
        <v>741</v>
      </c>
      <c r="T340" s="14"/>
      <c r="Z340" s="14"/>
    </row>
    <row r="341" spans="1:26" s="13" customFormat="1" ht="21.75" customHeight="1">
      <c r="A341" s="27"/>
      <c r="B341" s="10" t="s">
        <v>109</v>
      </c>
      <c r="C341" s="11" t="s">
        <v>521</v>
      </c>
      <c r="D341" s="12">
        <v>875</v>
      </c>
      <c r="E341" s="12">
        <v>722</v>
      </c>
      <c r="F341" s="12">
        <v>1168</v>
      </c>
      <c r="G341" s="12">
        <v>966</v>
      </c>
      <c r="H341" s="12">
        <v>1257</v>
      </c>
      <c r="I341" s="12">
        <v>617</v>
      </c>
      <c r="J341" s="12">
        <v>1531</v>
      </c>
      <c r="K341" s="12">
        <v>882</v>
      </c>
      <c r="L341" s="12">
        <v>1110</v>
      </c>
      <c r="M341" s="12">
        <v>1151</v>
      </c>
      <c r="N341" s="12">
        <v>3864</v>
      </c>
      <c r="O341" s="12">
        <v>942</v>
      </c>
      <c r="P341" s="220">
        <f t="shared" si="27"/>
        <v>15085</v>
      </c>
      <c r="Q341" s="25" t="s">
        <v>780</v>
      </c>
      <c r="T341" s="14"/>
      <c r="Z341" s="14"/>
    </row>
    <row r="342" spans="1:26" s="13" customFormat="1" ht="21.75" customHeight="1">
      <c r="A342" s="27"/>
      <c r="B342" s="10" t="s">
        <v>112</v>
      </c>
      <c r="C342" s="11" t="s">
        <v>522</v>
      </c>
      <c r="D342" s="12">
        <v>8191</v>
      </c>
      <c r="E342" s="12">
        <v>7105</v>
      </c>
      <c r="F342" s="12">
        <v>9510</v>
      </c>
      <c r="G342" s="12">
        <v>9955</v>
      </c>
      <c r="H342" s="12">
        <v>14088</v>
      </c>
      <c r="I342" s="12">
        <v>8818</v>
      </c>
      <c r="J342" s="12">
        <v>10104</v>
      </c>
      <c r="K342" s="12">
        <v>14373</v>
      </c>
      <c r="L342" s="12">
        <v>9810</v>
      </c>
      <c r="M342" s="12">
        <v>11638</v>
      </c>
      <c r="N342" s="12">
        <v>10974</v>
      </c>
      <c r="O342" s="12">
        <v>8120</v>
      </c>
      <c r="P342" s="220">
        <f t="shared" si="27"/>
        <v>122686</v>
      </c>
      <c r="Q342" s="25" t="s">
        <v>749</v>
      </c>
      <c r="T342" s="14"/>
      <c r="Z342" s="14"/>
    </row>
    <row r="343" spans="1:26" s="13" customFormat="1" ht="21.75" customHeight="1">
      <c r="A343" s="27"/>
      <c r="B343" s="10" t="s">
        <v>115</v>
      </c>
      <c r="C343" s="50" t="s">
        <v>523</v>
      </c>
      <c r="D343" s="12">
        <v>0</v>
      </c>
      <c r="E343" s="12">
        <v>0</v>
      </c>
      <c r="F343" s="12">
        <v>0</v>
      </c>
      <c r="G343" s="12">
        <v>24000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220">
        <f t="shared" si="27"/>
        <v>24000</v>
      </c>
      <c r="Q343" s="25" t="s">
        <v>774</v>
      </c>
      <c r="T343" s="14"/>
      <c r="Z343" s="14"/>
    </row>
    <row r="344" spans="1:26" s="13" customFormat="1" ht="21.75" customHeight="1">
      <c r="A344" s="27"/>
      <c r="B344" s="10" t="s">
        <v>117</v>
      </c>
      <c r="C344" s="50" t="s">
        <v>524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64000</v>
      </c>
      <c r="L344" s="12">
        <v>0</v>
      </c>
      <c r="M344" s="12">
        <v>0</v>
      </c>
      <c r="N344" s="12">
        <v>0</v>
      </c>
      <c r="O344" s="12">
        <v>0</v>
      </c>
      <c r="P344" s="220">
        <f t="shared" si="27"/>
        <v>64000</v>
      </c>
      <c r="Q344" s="25" t="s">
        <v>773</v>
      </c>
      <c r="T344" s="14"/>
      <c r="Z344" s="14"/>
    </row>
    <row r="345" spans="1:26" s="13" customFormat="1" ht="21.75" customHeight="1">
      <c r="A345" s="27"/>
      <c r="B345" s="10" t="s">
        <v>120</v>
      </c>
      <c r="C345" s="11" t="s">
        <v>525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30000</v>
      </c>
      <c r="O345" s="12">
        <v>0</v>
      </c>
      <c r="P345" s="220">
        <f t="shared" si="27"/>
        <v>30000</v>
      </c>
      <c r="Q345" s="25" t="s">
        <v>774</v>
      </c>
      <c r="T345" s="14"/>
      <c r="Z345" s="14"/>
    </row>
    <row r="346" spans="1:26" s="13" customFormat="1" ht="21.75" customHeight="1">
      <c r="A346" s="27"/>
      <c r="B346" s="10" t="s">
        <v>123</v>
      </c>
      <c r="C346" s="11" t="s">
        <v>526</v>
      </c>
      <c r="D346" s="12">
        <v>554</v>
      </c>
      <c r="E346" s="12">
        <v>431</v>
      </c>
      <c r="F346" s="12">
        <v>479</v>
      </c>
      <c r="G346" s="12">
        <v>544</v>
      </c>
      <c r="H346" s="12">
        <v>619</v>
      </c>
      <c r="I346" s="12">
        <v>459</v>
      </c>
      <c r="J346" s="12">
        <v>574</v>
      </c>
      <c r="K346" s="12">
        <v>730</v>
      </c>
      <c r="L346" s="12">
        <v>396</v>
      </c>
      <c r="M346" s="12">
        <v>554</v>
      </c>
      <c r="N346" s="12">
        <v>504</v>
      </c>
      <c r="O346" s="12">
        <v>527</v>
      </c>
      <c r="P346" s="220">
        <f>SUM(D346:O346)</f>
        <v>6371</v>
      </c>
      <c r="Q346" s="25" t="s">
        <v>752</v>
      </c>
      <c r="T346" s="14"/>
      <c r="Z346" s="14"/>
    </row>
    <row r="347" spans="1:26" s="13" customFormat="1" ht="21.75" customHeight="1">
      <c r="A347" s="27"/>
      <c r="B347" s="10" t="s">
        <v>126</v>
      </c>
      <c r="C347" s="11" t="s">
        <v>527</v>
      </c>
      <c r="D347" s="12">
        <v>257</v>
      </c>
      <c r="E347" s="12">
        <v>276</v>
      </c>
      <c r="F347" s="12">
        <v>0</v>
      </c>
      <c r="G347" s="12">
        <v>349</v>
      </c>
      <c r="H347" s="12">
        <v>235</v>
      </c>
      <c r="I347" s="12">
        <v>254</v>
      </c>
      <c r="J347" s="12">
        <v>327</v>
      </c>
      <c r="K347" s="12">
        <v>150</v>
      </c>
      <c r="L347" s="12">
        <v>283</v>
      </c>
      <c r="M347" s="12">
        <v>240</v>
      </c>
      <c r="N347" s="12">
        <v>226</v>
      </c>
      <c r="O347" s="12">
        <v>214</v>
      </c>
      <c r="P347" s="220">
        <f t="shared" ref="P347" si="28">SUM(D347:O347)</f>
        <v>2811</v>
      </c>
      <c r="Q347" s="25" t="s">
        <v>795</v>
      </c>
      <c r="T347" s="14"/>
      <c r="Z347" s="14"/>
    </row>
    <row r="348" spans="1:26" s="13" customFormat="1" ht="21.75" customHeight="1">
      <c r="A348" s="426" t="s">
        <v>813</v>
      </c>
      <c r="B348" s="426"/>
      <c r="C348" s="426"/>
      <c r="D348" s="16">
        <f t="shared" ref="D348:P348" si="29">SUM(D307:D347)-D308-D313-D316-D319-D325-D336</f>
        <v>88500</v>
      </c>
      <c r="E348" s="16">
        <f t="shared" si="29"/>
        <v>85724</v>
      </c>
      <c r="F348" s="16">
        <f t="shared" si="29"/>
        <v>115520</v>
      </c>
      <c r="G348" s="16">
        <f t="shared" si="29"/>
        <v>139690</v>
      </c>
      <c r="H348" s="16">
        <f t="shared" si="29"/>
        <v>187583</v>
      </c>
      <c r="I348" s="16">
        <f t="shared" si="29"/>
        <v>95828</v>
      </c>
      <c r="J348" s="16">
        <f t="shared" si="29"/>
        <v>168082</v>
      </c>
      <c r="K348" s="16">
        <f t="shared" si="29"/>
        <v>340446</v>
      </c>
      <c r="L348" s="16">
        <f t="shared" si="29"/>
        <v>122101</v>
      </c>
      <c r="M348" s="16">
        <f t="shared" si="29"/>
        <v>134534</v>
      </c>
      <c r="N348" s="16">
        <f t="shared" si="29"/>
        <v>153828</v>
      </c>
      <c r="O348" s="16">
        <f t="shared" si="29"/>
        <v>81232</v>
      </c>
      <c r="P348" s="16">
        <f t="shared" si="29"/>
        <v>1713068</v>
      </c>
      <c r="Q348" s="73"/>
      <c r="T348" s="14"/>
      <c r="Z348" s="14"/>
    </row>
    <row r="349" spans="1:26" s="13" customFormat="1" ht="21.75" customHeight="1">
      <c r="A349" s="26" t="s">
        <v>530</v>
      </c>
      <c r="B349" s="10" t="s">
        <v>745</v>
      </c>
      <c r="C349" s="11" t="s">
        <v>531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220">
        <f t="shared" ref="P349:P362" si="30">SUM(D349:O349)</f>
        <v>0</v>
      </c>
      <c r="Q349" s="25" t="s">
        <v>758</v>
      </c>
      <c r="T349" s="14"/>
      <c r="Z349" s="14"/>
    </row>
    <row r="350" spans="1:26" s="13" customFormat="1" ht="21.75" customHeight="1">
      <c r="A350" s="27"/>
      <c r="B350" s="10" t="s">
        <v>796</v>
      </c>
      <c r="C350" s="11" t="s">
        <v>532</v>
      </c>
      <c r="D350" s="220">
        <v>5500</v>
      </c>
      <c r="E350" s="220">
        <v>4925</v>
      </c>
      <c r="F350" s="220">
        <v>6141</v>
      </c>
      <c r="G350" s="220">
        <v>5049</v>
      </c>
      <c r="H350" s="220">
        <v>6341</v>
      </c>
      <c r="I350" s="220">
        <v>4754</v>
      </c>
      <c r="J350" s="220">
        <v>5396</v>
      </c>
      <c r="K350" s="220">
        <v>7800</v>
      </c>
      <c r="L350" s="220">
        <v>4821</v>
      </c>
      <c r="M350" s="220">
        <v>5149</v>
      </c>
      <c r="N350" s="220">
        <v>4656</v>
      </c>
      <c r="O350" s="220">
        <v>4598</v>
      </c>
      <c r="P350" s="220">
        <f t="shared" si="30"/>
        <v>65130</v>
      </c>
      <c r="Q350" s="25" t="s">
        <v>752</v>
      </c>
      <c r="T350" s="14"/>
      <c r="Z350" s="14"/>
    </row>
    <row r="351" spans="1:26" s="13" customFormat="1" ht="21.75" customHeight="1">
      <c r="A351" s="27"/>
      <c r="B351" s="10" t="s">
        <v>790</v>
      </c>
      <c r="C351" s="11" t="s">
        <v>533</v>
      </c>
      <c r="D351" s="12">
        <v>35</v>
      </c>
      <c r="E351" s="12">
        <v>30</v>
      </c>
      <c r="F351" s="12">
        <v>187</v>
      </c>
      <c r="G351" s="12">
        <v>162</v>
      </c>
      <c r="H351" s="12">
        <v>597</v>
      </c>
      <c r="I351" s="12">
        <v>141</v>
      </c>
      <c r="J351" s="12">
        <v>227</v>
      </c>
      <c r="K351" s="12">
        <v>611</v>
      </c>
      <c r="L351" s="12">
        <v>225</v>
      </c>
      <c r="M351" s="12">
        <v>144</v>
      </c>
      <c r="N351" s="12">
        <v>66</v>
      </c>
      <c r="O351" s="12">
        <v>24</v>
      </c>
      <c r="P351" s="220">
        <f t="shared" si="30"/>
        <v>2449</v>
      </c>
      <c r="Q351" s="25" t="s">
        <v>741</v>
      </c>
      <c r="T351" s="14"/>
      <c r="Z351" s="14"/>
    </row>
    <row r="352" spans="1:26" s="13" customFormat="1" ht="21.75" customHeight="1">
      <c r="A352" s="27"/>
      <c r="B352" s="10" t="s">
        <v>792</v>
      </c>
      <c r="C352" s="11" t="s">
        <v>534</v>
      </c>
      <c r="D352" s="12">
        <v>2471</v>
      </c>
      <c r="E352" s="12">
        <v>2562</v>
      </c>
      <c r="F352" s="12">
        <v>3130</v>
      </c>
      <c r="G352" s="12">
        <v>2789</v>
      </c>
      <c r="H352" s="12">
        <v>3163</v>
      </c>
      <c r="I352" s="12">
        <v>3078</v>
      </c>
      <c r="J352" s="12">
        <v>20530</v>
      </c>
      <c r="K352" s="12">
        <v>32442</v>
      </c>
      <c r="L352" s="12">
        <v>2970</v>
      </c>
      <c r="M352" s="12">
        <v>3448</v>
      </c>
      <c r="N352" s="12">
        <v>3279</v>
      </c>
      <c r="O352" s="12">
        <v>2782</v>
      </c>
      <c r="P352" s="220">
        <f t="shared" si="30"/>
        <v>82644</v>
      </c>
      <c r="Q352" s="72"/>
      <c r="T352" s="14"/>
      <c r="Z352" s="14"/>
    </row>
    <row r="353" spans="1:26" s="13" customFormat="1" ht="21.75" customHeight="1">
      <c r="A353" s="27"/>
      <c r="B353" s="147"/>
      <c r="C353" s="11" t="s">
        <v>535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15265</v>
      </c>
      <c r="K353" s="12">
        <v>24302</v>
      </c>
      <c r="L353" s="12">
        <v>0</v>
      </c>
      <c r="M353" s="12">
        <v>0</v>
      </c>
      <c r="N353" s="12">
        <v>0</v>
      </c>
      <c r="O353" s="12">
        <v>0</v>
      </c>
      <c r="P353" s="220">
        <f t="shared" si="30"/>
        <v>39567</v>
      </c>
      <c r="Q353" s="25" t="s">
        <v>766</v>
      </c>
      <c r="T353" s="14"/>
      <c r="Z353" s="14"/>
    </row>
    <row r="354" spans="1:26" s="13" customFormat="1" ht="21.75" customHeight="1">
      <c r="A354" s="27"/>
      <c r="B354" s="10"/>
      <c r="C354" s="11" t="s">
        <v>536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921</v>
      </c>
      <c r="K354" s="12">
        <v>1532</v>
      </c>
      <c r="L354" s="12">
        <v>0</v>
      </c>
      <c r="M354" s="12">
        <v>0</v>
      </c>
      <c r="N354" s="12">
        <v>0</v>
      </c>
      <c r="O354" s="12">
        <v>0</v>
      </c>
      <c r="P354" s="220">
        <f t="shared" si="30"/>
        <v>2453</v>
      </c>
      <c r="Q354" s="25" t="s">
        <v>766</v>
      </c>
      <c r="T354" s="14"/>
      <c r="Z354" s="14"/>
    </row>
    <row r="355" spans="1:26" s="13" customFormat="1" ht="21.75" customHeight="1">
      <c r="A355" s="27"/>
      <c r="B355" s="10"/>
      <c r="C355" s="11" t="s">
        <v>537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1009</v>
      </c>
      <c r="K355" s="12">
        <v>2418</v>
      </c>
      <c r="L355" s="12">
        <v>0</v>
      </c>
      <c r="M355" s="12">
        <v>0</v>
      </c>
      <c r="N355" s="12">
        <v>0</v>
      </c>
      <c r="O355" s="12">
        <v>0</v>
      </c>
      <c r="P355" s="220">
        <f t="shared" si="30"/>
        <v>3427</v>
      </c>
      <c r="Q355" s="25" t="s">
        <v>766</v>
      </c>
      <c r="T355" s="14"/>
      <c r="Z355" s="14"/>
    </row>
    <row r="356" spans="1:26" s="13" customFormat="1" ht="21.75" customHeight="1">
      <c r="A356" s="27"/>
      <c r="B356" s="10"/>
      <c r="C356" s="11" t="s">
        <v>538</v>
      </c>
      <c r="D356" s="12">
        <v>2433</v>
      </c>
      <c r="E356" s="12">
        <v>2523</v>
      </c>
      <c r="F356" s="12">
        <v>3049</v>
      </c>
      <c r="G356" s="12">
        <v>2670</v>
      </c>
      <c r="H356" s="12">
        <v>3001</v>
      </c>
      <c r="I356" s="12">
        <v>2959</v>
      </c>
      <c r="J356" s="12">
        <v>2873</v>
      </c>
      <c r="K356" s="12">
        <v>3572</v>
      </c>
      <c r="L356" s="12">
        <v>2646</v>
      </c>
      <c r="M356" s="12">
        <v>3283</v>
      </c>
      <c r="N356" s="12">
        <v>3238</v>
      </c>
      <c r="O356" s="12">
        <v>2741</v>
      </c>
      <c r="P356" s="220">
        <f t="shared" si="30"/>
        <v>34988</v>
      </c>
      <c r="Q356" s="25" t="s">
        <v>762</v>
      </c>
      <c r="T356" s="14"/>
      <c r="Z356" s="14"/>
    </row>
    <row r="357" spans="1:26" s="13" customFormat="1" ht="21.75" customHeight="1">
      <c r="A357" s="27"/>
      <c r="B357" s="147"/>
      <c r="C357" s="11" t="s">
        <v>539</v>
      </c>
      <c r="D357" s="12">
        <v>38</v>
      </c>
      <c r="E357" s="12">
        <v>39</v>
      </c>
      <c r="F357" s="12">
        <v>81</v>
      </c>
      <c r="G357" s="12">
        <v>119</v>
      </c>
      <c r="H357" s="12">
        <v>162</v>
      </c>
      <c r="I357" s="12">
        <v>119</v>
      </c>
      <c r="J357" s="12">
        <v>462</v>
      </c>
      <c r="K357" s="12">
        <v>618</v>
      </c>
      <c r="L357" s="12">
        <v>324</v>
      </c>
      <c r="M357" s="12">
        <v>165</v>
      </c>
      <c r="N357" s="12">
        <v>41</v>
      </c>
      <c r="O357" s="12">
        <v>41</v>
      </c>
      <c r="P357" s="220">
        <f t="shared" si="30"/>
        <v>2209</v>
      </c>
      <c r="Q357" s="25" t="s">
        <v>767</v>
      </c>
      <c r="T357" s="14"/>
      <c r="Z357" s="14"/>
    </row>
    <row r="358" spans="1:26" s="13" customFormat="1" ht="21.75" customHeight="1">
      <c r="A358" s="27"/>
      <c r="B358" s="10" t="s">
        <v>804</v>
      </c>
      <c r="C358" s="11" t="s">
        <v>540</v>
      </c>
      <c r="D358" s="12">
        <v>5592</v>
      </c>
      <c r="E358" s="12">
        <v>3847</v>
      </c>
      <c r="F358" s="12">
        <v>4951</v>
      </c>
      <c r="G358" s="12">
        <v>4784</v>
      </c>
      <c r="H358" s="12">
        <v>5842</v>
      </c>
      <c r="I358" s="12">
        <v>3693</v>
      </c>
      <c r="J358" s="12">
        <v>4911</v>
      </c>
      <c r="K358" s="12">
        <v>7865</v>
      </c>
      <c r="L358" s="12">
        <v>4192</v>
      </c>
      <c r="M358" s="12">
        <v>5258</v>
      </c>
      <c r="N358" s="12">
        <v>5064</v>
      </c>
      <c r="O358" s="12">
        <v>4241</v>
      </c>
      <c r="P358" s="220">
        <f t="shared" si="30"/>
        <v>60240</v>
      </c>
      <c r="Q358" s="25" t="s">
        <v>752</v>
      </c>
      <c r="T358" s="14"/>
      <c r="Z358" s="14"/>
    </row>
    <row r="359" spans="1:26" s="13" customFormat="1" ht="21.75" customHeight="1">
      <c r="A359" s="27"/>
      <c r="B359" s="10" t="s">
        <v>805</v>
      </c>
      <c r="C359" s="11" t="s">
        <v>541</v>
      </c>
      <c r="D359" s="12">
        <v>196</v>
      </c>
      <c r="E359" s="12">
        <v>219</v>
      </c>
      <c r="F359" s="12">
        <v>498</v>
      </c>
      <c r="G359" s="12">
        <v>461</v>
      </c>
      <c r="H359" s="12">
        <v>462</v>
      </c>
      <c r="I359" s="12">
        <v>352</v>
      </c>
      <c r="J359" s="12">
        <v>367</v>
      </c>
      <c r="K359" s="12">
        <v>345</v>
      </c>
      <c r="L359" s="12">
        <v>291</v>
      </c>
      <c r="M359" s="12">
        <v>273</v>
      </c>
      <c r="N359" s="12">
        <v>377</v>
      </c>
      <c r="O359" s="12">
        <v>237</v>
      </c>
      <c r="P359" s="220">
        <f t="shared" si="30"/>
        <v>4078</v>
      </c>
      <c r="Q359" s="25" t="s">
        <v>793</v>
      </c>
      <c r="T359" s="14"/>
      <c r="Z359" s="14"/>
    </row>
    <row r="360" spans="1:26" s="13" customFormat="1" ht="21.75" customHeight="1">
      <c r="A360" s="27"/>
      <c r="B360" s="10" t="s">
        <v>814</v>
      </c>
      <c r="C360" s="11" t="s">
        <v>543</v>
      </c>
      <c r="D360" s="12">
        <v>0</v>
      </c>
      <c r="E360" s="12">
        <v>0</v>
      </c>
      <c r="F360" s="12">
        <v>0</v>
      </c>
      <c r="G360" s="12">
        <v>385</v>
      </c>
      <c r="H360" s="12">
        <v>362</v>
      </c>
      <c r="I360" s="12">
        <v>84</v>
      </c>
      <c r="J360" s="12">
        <v>390</v>
      </c>
      <c r="K360" s="12">
        <v>853</v>
      </c>
      <c r="L360" s="12">
        <v>209</v>
      </c>
      <c r="M360" s="12">
        <v>225</v>
      </c>
      <c r="N360" s="12">
        <v>0</v>
      </c>
      <c r="O360" s="12">
        <v>3</v>
      </c>
      <c r="P360" s="220">
        <f t="shared" si="30"/>
        <v>2511</v>
      </c>
      <c r="Q360" s="25" t="s">
        <v>747</v>
      </c>
      <c r="T360" s="14"/>
      <c r="Z360" s="14"/>
    </row>
    <row r="361" spans="1:26" s="13" customFormat="1" ht="21.75" customHeight="1">
      <c r="A361" s="27"/>
      <c r="B361" s="10" t="s">
        <v>801</v>
      </c>
      <c r="C361" s="11" t="s">
        <v>544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12500</v>
      </c>
      <c r="O361" s="12">
        <v>0</v>
      </c>
      <c r="P361" s="220">
        <f t="shared" si="30"/>
        <v>12500</v>
      </c>
      <c r="Q361" s="25" t="s">
        <v>774</v>
      </c>
      <c r="T361" s="14"/>
      <c r="Z361" s="14"/>
    </row>
    <row r="362" spans="1:26" s="13" customFormat="1" ht="21.75" customHeight="1">
      <c r="A362" s="27"/>
      <c r="B362" s="10" t="s">
        <v>815</v>
      </c>
      <c r="C362" s="11" t="s">
        <v>546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50000</v>
      </c>
      <c r="L362" s="12">
        <v>0</v>
      </c>
      <c r="M362" s="12">
        <v>0</v>
      </c>
      <c r="N362" s="12">
        <v>0</v>
      </c>
      <c r="O362" s="12">
        <v>0</v>
      </c>
      <c r="P362" s="220">
        <f t="shared" si="30"/>
        <v>50000</v>
      </c>
      <c r="Q362" s="25" t="s">
        <v>774</v>
      </c>
      <c r="T362" s="14"/>
      <c r="Z362" s="14"/>
    </row>
    <row r="363" spans="1:26" s="13" customFormat="1" ht="21.75" customHeight="1">
      <c r="A363" s="426" t="s">
        <v>816</v>
      </c>
      <c r="B363" s="426"/>
      <c r="C363" s="426"/>
      <c r="D363" s="16">
        <f t="shared" ref="D363:P363" si="31">SUM(D349:D362)-D352</f>
        <v>13794</v>
      </c>
      <c r="E363" s="16">
        <f t="shared" si="31"/>
        <v>11583</v>
      </c>
      <c r="F363" s="16">
        <f t="shared" si="31"/>
        <v>14907</v>
      </c>
      <c r="G363" s="16">
        <f t="shared" si="31"/>
        <v>13630</v>
      </c>
      <c r="H363" s="16">
        <f t="shared" si="31"/>
        <v>16767</v>
      </c>
      <c r="I363" s="16">
        <f t="shared" si="31"/>
        <v>12102</v>
      </c>
      <c r="J363" s="16">
        <f t="shared" si="31"/>
        <v>31821</v>
      </c>
      <c r="K363" s="16">
        <f t="shared" si="31"/>
        <v>99916</v>
      </c>
      <c r="L363" s="16">
        <f t="shared" si="31"/>
        <v>12708</v>
      </c>
      <c r="M363" s="16">
        <f t="shared" si="31"/>
        <v>14497</v>
      </c>
      <c r="N363" s="16">
        <f t="shared" si="31"/>
        <v>25942</v>
      </c>
      <c r="O363" s="16">
        <f t="shared" si="31"/>
        <v>11885</v>
      </c>
      <c r="P363" s="16">
        <f t="shared" si="31"/>
        <v>279552</v>
      </c>
      <c r="Q363" s="73"/>
      <c r="T363" s="14"/>
      <c r="Z363" s="14"/>
    </row>
    <row r="364" spans="1:26" s="13" customFormat="1" ht="21.75" customHeight="1">
      <c r="A364" s="26" t="s">
        <v>548</v>
      </c>
      <c r="B364" s="10" t="s">
        <v>745</v>
      </c>
      <c r="C364" s="11" t="s">
        <v>549</v>
      </c>
      <c r="D364" s="220">
        <v>171</v>
      </c>
      <c r="E364" s="220">
        <v>120</v>
      </c>
      <c r="F364" s="220">
        <v>1190</v>
      </c>
      <c r="G364" s="220">
        <v>675</v>
      </c>
      <c r="H364" s="220">
        <v>554</v>
      </c>
      <c r="I364" s="220">
        <v>393</v>
      </c>
      <c r="J364" s="220">
        <v>240</v>
      </c>
      <c r="K364" s="220">
        <v>410</v>
      </c>
      <c r="L364" s="220">
        <v>647</v>
      </c>
      <c r="M364" s="220">
        <v>394</v>
      </c>
      <c r="N364" s="220">
        <v>462</v>
      </c>
      <c r="O364" s="220">
        <v>174</v>
      </c>
      <c r="P364" s="220">
        <f t="shared" ref="P364:P371" si="32">SUM(D364:O364)</f>
        <v>5430</v>
      </c>
      <c r="Q364" s="25" t="s">
        <v>759</v>
      </c>
      <c r="T364" s="14"/>
      <c r="Z364" s="14"/>
    </row>
    <row r="365" spans="1:26" s="13" customFormat="1" ht="21.75" customHeight="1">
      <c r="A365" s="27"/>
      <c r="B365" s="10" t="s">
        <v>796</v>
      </c>
      <c r="C365" s="11" t="s">
        <v>550</v>
      </c>
      <c r="D365" s="220">
        <v>146</v>
      </c>
      <c r="E365" s="220">
        <v>88</v>
      </c>
      <c r="F365" s="220">
        <v>287</v>
      </c>
      <c r="G365" s="220">
        <v>261</v>
      </c>
      <c r="H365" s="220">
        <v>413</v>
      </c>
      <c r="I365" s="220">
        <v>348</v>
      </c>
      <c r="J365" s="220">
        <v>165</v>
      </c>
      <c r="K365" s="220">
        <v>260</v>
      </c>
      <c r="L365" s="220">
        <v>343</v>
      </c>
      <c r="M365" s="220">
        <v>310</v>
      </c>
      <c r="N365" s="220">
        <v>343</v>
      </c>
      <c r="O365" s="220">
        <v>117</v>
      </c>
      <c r="P365" s="220">
        <f t="shared" si="32"/>
        <v>3081</v>
      </c>
      <c r="Q365" s="25" t="s">
        <v>759</v>
      </c>
      <c r="T365" s="14"/>
      <c r="Z365" s="14"/>
    </row>
    <row r="366" spans="1:26" s="13" customFormat="1" ht="21.75" customHeight="1">
      <c r="A366" s="27"/>
      <c r="B366" s="10" t="s">
        <v>19</v>
      </c>
      <c r="C366" s="11" t="s">
        <v>551</v>
      </c>
      <c r="D366" s="220">
        <v>188</v>
      </c>
      <c r="E366" s="220">
        <v>105</v>
      </c>
      <c r="F366" s="220">
        <v>215</v>
      </c>
      <c r="G366" s="220">
        <v>224</v>
      </c>
      <c r="H366" s="220">
        <v>306</v>
      </c>
      <c r="I366" s="220">
        <v>372</v>
      </c>
      <c r="J366" s="220">
        <v>220</v>
      </c>
      <c r="K366" s="220">
        <v>435</v>
      </c>
      <c r="L366" s="220">
        <v>390</v>
      </c>
      <c r="M366" s="220">
        <v>1771</v>
      </c>
      <c r="N366" s="220">
        <v>324</v>
      </c>
      <c r="O366" s="220">
        <v>103</v>
      </c>
      <c r="P366" s="220">
        <f t="shared" si="32"/>
        <v>4653</v>
      </c>
      <c r="Q366" s="25" t="s">
        <v>741</v>
      </c>
      <c r="T366" s="14"/>
      <c r="Z366" s="14"/>
    </row>
    <row r="367" spans="1:26" s="13" customFormat="1" ht="21.75" customHeight="1">
      <c r="A367" s="27"/>
      <c r="B367" s="10" t="s">
        <v>20</v>
      </c>
      <c r="C367" s="11" t="s">
        <v>552</v>
      </c>
      <c r="D367" s="220">
        <v>15232</v>
      </c>
      <c r="E367" s="220">
        <v>15045</v>
      </c>
      <c r="F367" s="220">
        <v>20775</v>
      </c>
      <c r="G367" s="220">
        <v>42890</v>
      </c>
      <c r="H367" s="220">
        <v>25593</v>
      </c>
      <c r="I367" s="220">
        <v>16436</v>
      </c>
      <c r="J367" s="220">
        <v>16225</v>
      </c>
      <c r="K367" s="220">
        <v>17645</v>
      </c>
      <c r="L367" s="220">
        <v>17207</v>
      </c>
      <c r="M367" s="220">
        <v>51571</v>
      </c>
      <c r="N367" s="220">
        <v>19293</v>
      </c>
      <c r="O367" s="220">
        <v>14149</v>
      </c>
      <c r="P367" s="220">
        <f t="shared" si="32"/>
        <v>272061</v>
      </c>
      <c r="Q367" s="25" t="s">
        <v>751</v>
      </c>
      <c r="T367" s="14"/>
      <c r="Z367" s="14"/>
    </row>
    <row r="368" spans="1:26" s="13" customFormat="1" ht="21.75" customHeight="1">
      <c r="A368" s="27"/>
      <c r="B368" s="10" t="s">
        <v>43</v>
      </c>
      <c r="C368" s="11" t="s">
        <v>553</v>
      </c>
      <c r="D368" s="220">
        <v>22671</v>
      </c>
      <c r="E368" s="220">
        <v>24990</v>
      </c>
      <c r="F368" s="220">
        <v>25805</v>
      </c>
      <c r="G368" s="220">
        <v>23433</v>
      </c>
      <c r="H368" s="220">
        <v>44192</v>
      </c>
      <c r="I368" s="220">
        <v>34673</v>
      </c>
      <c r="J368" s="220">
        <v>31591</v>
      </c>
      <c r="K368" s="220">
        <v>35043</v>
      </c>
      <c r="L368" s="220">
        <v>40509</v>
      </c>
      <c r="M368" s="220">
        <v>44767</v>
      </c>
      <c r="N368" s="220">
        <v>36455</v>
      </c>
      <c r="O368" s="220">
        <v>31045</v>
      </c>
      <c r="P368" s="220">
        <f t="shared" si="32"/>
        <v>395174</v>
      </c>
      <c r="Q368" s="72"/>
      <c r="T368" s="14"/>
      <c r="Z368" s="14"/>
    </row>
    <row r="369" spans="1:26" s="13" customFormat="1" ht="21.75" customHeight="1">
      <c r="A369" s="27"/>
      <c r="B369" s="10"/>
      <c r="C369" s="11" t="s">
        <v>554</v>
      </c>
      <c r="D369" s="220">
        <v>1683</v>
      </c>
      <c r="E369" s="220">
        <v>3059</v>
      </c>
      <c r="F369" s="220">
        <v>6436</v>
      </c>
      <c r="G369" s="220">
        <v>6128</v>
      </c>
      <c r="H369" s="220">
        <v>13431</v>
      </c>
      <c r="I369" s="220">
        <v>11544</v>
      </c>
      <c r="J369" s="220">
        <v>5760</v>
      </c>
      <c r="K369" s="220">
        <v>11042</v>
      </c>
      <c r="L369" s="220">
        <v>9056</v>
      </c>
      <c r="M369" s="220">
        <v>21981</v>
      </c>
      <c r="N369" s="220">
        <v>3483</v>
      </c>
      <c r="O369" s="220">
        <v>4028</v>
      </c>
      <c r="P369" s="220">
        <f t="shared" si="32"/>
        <v>97631</v>
      </c>
      <c r="Q369" s="25" t="s">
        <v>780</v>
      </c>
      <c r="T369" s="14"/>
      <c r="Z369" s="14"/>
    </row>
    <row r="370" spans="1:26" s="13" customFormat="1" ht="21.75" customHeight="1">
      <c r="A370" s="27"/>
      <c r="B370" s="10"/>
      <c r="C370" s="11" t="s">
        <v>555</v>
      </c>
      <c r="D370" s="220">
        <v>11016</v>
      </c>
      <c r="E370" s="220">
        <v>11973</v>
      </c>
      <c r="F370" s="220">
        <v>8758</v>
      </c>
      <c r="G370" s="220">
        <v>6980</v>
      </c>
      <c r="H370" s="220">
        <v>12726</v>
      </c>
      <c r="I370" s="220">
        <v>9363</v>
      </c>
      <c r="J370" s="220">
        <v>10231</v>
      </c>
      <c r="K370" s="220">
        <v>13978</v>
      </c>
      <c r="L370" s="220">
        <v>14003</v>
      </c>
      <c r="M370" s="220">
        <v>15749</v>
      </c>
      <c r="N370" s="220">
        <v>13899</v>
      </c>
      <c r="O370" s="220">
        <v>12043</v>
      </c>
      <c r="P370" s="220">
        <f t="shared" si="32"/>
        <v>140719</v>
      </c>
      <c r="Q370" s="25" t="s">
        <v>817</v>
      </c>
      <c r="T370" s="14"/>
      <c r="Z370" s="14"/>
    </row>
    <row r="371" spans="1:26" s="13" customFormat="1" ht="21.75" customHeight="1">
      <c r="A371" s="27"/>
      <c r="B371" s="10"/>
      <c r="C371" s="11" t="s">
        <v>557</v>
      </c>
      <c r="D371" s="220">
        <v>9972</v>
      </c>
      <c r="E371" s="220">
        <v>9958</v>
      </c>
      <c r="F371" s="220">
        <v>10611</v>
      </c>
      <c r="G371" s="220">
        <v>10325</v>
      </c>
      <c r="H371" s="220">
        <v>18035</v>
      </c>
      <c r="I371" s="220">
        <v>13766</v>
      </c>
      <c r="J371" s="220">
        <v>15600</v>
      </c>
      <c r="K371" s="220">
        <v>10023</v>
      </c>
      <c r="L371" s="220">
        <v>17450</v>
      </c>
      <c r="M371" s="220">
        <v>7037</v>
      </c>
      <c r="N371" s="220">
        <v>19073</v>
      </c>
      <c r="O371" s="220">
        <v>14974</v>
      </c>
      <c r="P371" s="220">
        <f t="shared" si="32"/>
        <v>156824</v>
      </c>
      <c r="Q371" s="25" t="s">
        <v>746</v>
      </c>
      <c r="T371" s="14"/>
      <c r="Z371" s="14"/>
    </row>
    <row r="372" spans="1:26" s="13" customFormat="1" ht="21.75" customHeight="1">
      <c r="A372" s="27"/>
      <c r="B372" s="10" t="s">
        <v>805</v>
      </c>
      <c r="C372" s="11" t="s">
        <v>558</v>
      </c>
      <c r="D372" s="220">
        <v>0</v>
      </c>
      <c r="E372" s="220">
        <v>0</v>
      </c>
      <c r="F372" s="220">
        <v>0</v>
      </c>
      <c r="G372" s="220">
        <v>0</v>
      </c>
      <c r="H372" s="220">
        <v>0</v>
      </c>
      <c r="I372" s="220">
        <v>0</v>
      </c>
      <c r="J372" s="220">
        <v>27600</v>
      </c>
      <c r="K372" s="220">
        <v>13300</v>
      </c>
      <c r="L372" s="220">
        <v>0</v>
      </c>
      <c r="M372" s="220">
        <v>0</v>
      </c>
      <c r="N372" s="220">
        <v>0</v>
      </c>
      <c r="O372" s="220">
        <v>0</v>
      </c>
      <c r="P372" s="220">
        <f>SUM(D372:O372)</f>
        <v>40900</v>
      </c>
      <c r="Q372" s="25" t="s">
        <v>766</v>
      </c>
      <c r="T372" s="14"/>
      <c r="Z372" s="14"/>
    </row>
    <row r="373" spans="1:26" s="13" customFormat="1" ht="21.75" customHeight="1">
      <c r="A373" s="27"/>
      <c r="B373" s="10" t="s">
        <v>22</v>
      </c>
      <c r="C373" s="11" t="s">
        <v>559</v>
      </c>
      <c r="D373" s="220">
        <v>1700</v>
      </c>
      <c r="E373" s="220">
        <v>2300</v>
      </c>
      <c r="F373" s="220">
        <v>2900</v>
      </c>
      <c r="G373" s="220">
        <v>1400</v>
      </c>
      <c r="H373" s="220">
        <v>1700</v>
      </c>
      <c r="I373" s="220">
        <v>1500</v>
      </c>
      <c r="J373" s="220">
        <v>1500</v>
      </c>
      <c r="K373" s="220">
        <v>1500</v>
      </c>
      <c r="L373" s="220">
        <v>2000</v>
      </c>
      <c r="M373" s="220">
        <v>1700</v>
      </c>
      <c r="N373" s="220">
        <v>1600</v>
      </c>
      <c r="O373" s="220">
        <v>1600</v>
      </c>
      <c r="P373" s="220">
        <f t="shared" ref="P373:P384" si="33">SUM(D373:O373)</f>
        <v>21400</v>
      </c>
      <c r="Q373" s="25" t="s">
        <v>762</v>
      </c>
      <c r="T373" s="14"/>
      <c r="Z373" s="14"/>
    </row>
    <row r="374" spans="1:26" s="13" customFormat="1" ht="21.75" customHeight="1">
      <c r="A374" s="27"/>
      <c r="B374" s="10" t="s">
        <v>23</v>
      </c>
      <c r="C374" s="11" t="s">
        <v>560</v>
      </c>
      <c r="D374" s="220">
        <v>0</v>
      </c>
      <c r="E374" s="220">
        <v>0</v>
      </c>
      <c r="F374" s="220">
        <v>0</v>
      </c>
      <c r="G374" s="220">
        <v>165</v>
      </c>
      <c r="H374" s="220">
        <v>283</v>
      </c>
      <c r="I374" s="220">
        <v>80</v>
      </c>
      <c r="J374" s="220">
        <v>450</v>
      </c>
      <c r="K374" s="220">
        <v>1084</v>
      </c>
      <c r="L374" s="220">
        <v>316</v>
      </c>
      <c r="M374" s="220">
        <v>141</v>
      </c>
      <c r="N374" s="220">
        <v>0</v>
      </c>
      <c r="O374" s="220">
        <v>0</v>
      </c>
      <c r="P374" s="220">
        <f t="shared" si="33"/>
        <v>2519</v>
      </c>
      <c r="Q374" s="25" t="s">
        <v>765</v>
      </c>
      <c r="T374" s="14"/>
      <c r="Z374" s="14"/>
    </row>
    <row r="375" spans="1:26" s="13" customFormat="1" ht="21.75" customHeight="1">
      <c r="A375" s="27"/>
      <c r="B375" s="145" t="s">
        <v>24</v>
      </c>
      <c r="C375" s="107" t="s">
        <v>561</v>
      </c>
      <c r="D375" s="224">
        <v>8747</v>
      </c>
      <c r="E375" s="224">
        <v>7734</v>
      </c>
      <c r="F375" s="224">
        <v>8066</v>
      </c>
      <c r="G375" s="224">
        <v>8015</v>
      </c>
      <c r="H375" s="224">
        <v>9420</v>
      </c>
      <c r="I375" s="224">
        <v>6972</v>
      </c>
      <c r="J375" s="224">
        <v>6935</v>
      </c>
      <c r="K375" s="224">
        <v>9420</v>
      </c>
      <c r="L375" s="224">
        <v>7743</v>
      </c>
      <c r="M375" s="224">
        <v>8359</v>
      </c>
      <c r="N375" s="224">
        <v>8354</v>
      </c>
      <c r="O375" s="224">
        <v>8528</v>
      </c>
      <c r="P375" s="224">
        <f t="shared" si="33"/>
        <v>98293</v>
      </c>
      <c r="Q375" s="181"/>
      <c r="T375" s="14"/>
      <c r="Z375" s="14"/>
    </row>
    <row r="376" spans="1:26" s="13" customFormat="1" ht="21.75" customHeight="1">
      <c r="A376" s="27"/>
      <c r="B376" s="10"/>
      <c r="C376" s="11" t="s">
        <v>562</v>
      </c>
      <c r="D376" s="220">
        <v>8684</v>
      </c>
      <c r="E376" s="220">
        <v>7667</v>
      </c>
      <c r="F376" s="220">
        <v>8008</v>
      </c>
      <c r="G376" s="220">
        <v>7882</v>
      </c>
      <c r="H376" s="220">
        <v>9216</v>
      </c>
      <c r="I376" s="220">
        <v>6762</v>
      </c>
      <c r="J376" s="220">
        <v>6810</v>
      </c>
      <c r="K376" s="220">
        <v>9246</v>
      </c>
      <c r="L376" s="220">
        <v>7603</v>
      </c>
      <c r="M376" s="220">
        <v>8133</v>
      </c>
      <c r="N376" s="220">
        <v>8190</v>
      </c>
      <c r="O376" s="220">
        <v>8442</v>
      </c>
      <c r="P376" s="220">
        <f t="shared" si="33"/>
        <v>96643</v>
      </c>
      <c r="Q376" s="25" t="s">
        <v>752</v>
      </c>
      <c r="T376" s="14"/>
      <c r="Z376" s="14"/>
    </row>
    <row r="377" spans="1:26" s="13" customFormat="1" ht="21.75" customHeight="1">
      <c r="A377" s="27"/>
      <c r="B377" s="10"/>
      <c r="C377" s="11" t="s">
        <v>480</v>
      </c>
      <c r="D377" s="220">
        <v>63</v>
      </c>
      <c r="E377" s="220">
        <v>67</v>
      </c>
      <c r="F377" s="220">
        <v>58</v>
      </c>
      <c r="G377" s="220">
        <v>133</v>
      </c>
      <c r="H377" s="220">
        <v>204</v>
      </c>
      <c r="I377" s="220">
        <v>210</v>
      </c>
      <c r="J377" s="220">
        <v>125</v>
      </c>
      <c r="K377" s="220">
        <v>174</v>
      </c>
      <c r="L377" s="220">
        <v>140</v>
      </c>
      <c r="M377" s="220">
        <v>226</v>
      </c>
      <c r="N377" s="220">
        <v>164</v>
      </c>
      <c r="O377" s="220">
        <v>86</v>
      </c>
      <c r="P377" s="220">
        <f t="shared" si="33"/>
        <v>1650</v>
      </c>
      <c r="Q377" s="25" t="s">
        <v>752</v>
      </c>
      <c r="T377" s="14"/>
      <c r="Z377" s="14"/>
    </row>
    <row r="378" spans="1:26" s="13" customFormat="1" ht="21.75" customHeight="1">
      <c r="A378" s="27"/>
      <c r="B378" s="10" t="s">
        <v>806</v>
      </c>
      <c r="C378" s="11" t="s">
        <v>563</v>
      </c>
      <c r="D378" s="220">
        <v>7</v>
      </c>
      <c r="E378" s="220">
        <v>6</v>
      </c>
      <c r="F378" s="220">
        <v>46</v>
      </c>
      <c r="G378" s="220">
        <v>27</v>
      </c>
      <c r="H378" s="220">
        <v>33</v>
      </c>
      <c r="I378" s="220">
        <v>15</v>
      </c>
      <c r="J378" s="220">
        <v>18</v>
      </c>
      <c r="K378" s="220">
        <v>52</v>
      </c>
      <c r="L378" s="220">
        <v>23</v>
      </c>
      <c r="M378" s="220">
        <v>110</v>
      </c>
      <c r="N378" s="220">
        <v>230</v>
      </c>
      <c r="O378" s="220">
        <v>24</v>
      </c>
      <c r="P378" s="220">
        <f t="shared" si="33"/>
        <v>591</v>
      </c>
      <c r="Q378" s="25" t="s">
        <v>741</v>
      </c>
      <c r="T378" s="14"/>
      <c r="Z378" s="14"/>
    </row>
    <row r="379" spans="1:26" s="13" customFormat="1" ht="21.75" customHeight="1">
      <c r="A379" s="27"/>
      <c r="B379" s="10" t="s">
        <v>26</v>
      </c>
      <c r="C379" s="11" t="s">
        <v>818</v>
      </c>
      <c r="D379" s="220">
        <v>2500</v>
      </c>
      <c r="E379" s="220">
        <v>3761</v>
      </c>
      <c r="F379" s="220">
        <v>4237</v>
      </c>
      <c r="G379" s="220">
        <v>3802</v>
      </c>
      <c r="H379" s="220">
        <v>4394</v>
      </c>
      <c r="I379" s="220">
        <v>5176</v>
      </c>
      <c r="J379" s="220">
        <v>4461</v>
      </c>
      <c r="K379" s="220">
        <v>6362</v>
      </c>
      <c r="L379" s="220">
        <v>4710</v>
      </c>
      <c r="M379" s="220">
        <v>6889</v>
      </c>
      <c r="N379" s="220">
        <v>4762</v>
      </c>
      <c r="O379" s="220">
        <v>9607</v>
      </c>
      <c r="P379" s="220">
        <f t="shared" si="33"/>
        <v>60661</v>
      </c>
      <c r="Q379" s="25" t="s">
        <v>748</v>
      </c>
      <c r="T379" s="14"/>
      <c r="Z379" s="14"/>
    </row>
    <row r="380" spans="1:26" s="13" customFormat="1" ht="21.75" customHeight="1">
      <c r="A380" s="27"/>
      <c r="B380" s="10" t="s">
        <v>27</v>
      </c>
      <c r="C380" s="11" t="s">
        <v>565</v>
      </c>
      <c r="D380" s="220">
        <v>20</v>
      </c>
      <c r="E380" s="220">
        <v>35</v>
      </c>
      <c r="F380" s="220">
        <v>192</v>
      </c>
      <c r="G380" s="220">
        <v>1025</v>
      </c>
      <c r="H380" s="220">
        <v>1851</v>
      </c>
      <c r="I380" s="220">
        <v>900</v>
      </c>
      <c r="J380" s="220">
        <v>1703</v>
      </c>
      <c r="K380" s="220">
        <v>3616</v>
      </c>
      <c r="L380" s="220">
        <v>1631</v>
      </c>
      <c r="M380" s="220">
        <v>1026</v>
      </c>
      <c r="N380" s="220">
        <v>1431</v>
      </c>
      <c r="O380" s="220">
        <v>186</v>
      </c>
      <c r="P380" s="220">
        <f t="shared" si="33"/>
        <v>13616</v>
      </c>
      <c r="Q380" s="25" t="s">
        <v>758</v>
      </c>
      <c r="T380" s="14"/>
      <c r="Z380" s="14"/>
    </row>
    <row r="381" spans="1:26" s="13" customFormat="1" ht="21.75" customHeight="1">
      <c r="A381" s="27"/>
      <c r="B381" s="10" t="s">
        <v>28</v>
      </c>
      <c r="C381" s="11" t="s">
        <v>819</v>
      </c>
      <c r="D381" s="220">
        <v>0</v>
      </c>
      <c r="E381" s="220">
        <v>0</v>
      </c>
      <c r="F381" s="220">
        <v>118</v>
      </c>
      <c r="G381" s="220">
        <v>177</v>
      </c>
      <c r="H381" s="220">
        <v>912</v>
      </c>
      <c r="I381" s="220">
        <v>120</v>
      </c>
      <c r="J381" s="220">
        <v>288</v>
      </c>
      <c r="K381" s="220">
        <v>910</v>
      </c>
      <c r="L381" s="220">
        <v>628</v>
      </c>
      <c r="M381" s="220">
        <v>274</v>
      </c>
      <c r="N381" s="220">
        <v>254</v>
      </c>
      <c r="O381" s="220">
        <v>12</v>
      </c>
      <c r="P381" s="220">
        <f t="shared" si="33"/>
        <v>3693</v>
      </c>
      <c r="Q381" s="25" t="s">
        <v>748</v>
      </c>
      <c r="T381" s="14"/>
      <c r="Z381" s="14"/>
    </row>
    <row r="382" spans="1:26" s="13" customFormat="1" ht="21.75" customHeight="1">
      <c r="A382" s="28"/>
      <c r="B382" s="218" t="s">
        <v>29</v>
      </c>
      <c r="C382" s="219" t="s">
        <v>567</v>
      </c>
      <c r="D382" s="220">
        <v>0</v>
      </c>
      <c r="E382" s="220">
        <v>0</v>
      </c>
      <c r="F382" s="220">
        <v>8</v>
      </c>
      <c r="G382" s="220">
        <v>30</v>
      </c>
      <c r="H382" s="220">
        <v>73</v>
      </c>
      <c r="I382" s="220">
        <v>20</v>
      </c>
      <c r="J382" s="220">
        <v>96</v>
      </c>
      <c r="K382" s="220">
        <v>310</v>
      </c>
      <c r="L382" s="220">
        <v>60</v>
      </c>
      <c r="M382" s="220">
        <v>368</v>
      </c>
      <c r="N382" s="220">
        <v>419</v>
      </c>
      <c r="O382" s="220">
        <v>97</v>
      </c>
      <c r="P382" s="220">
        <f t="shared" si="33"/>
        <v>1481</v>
      </c>
      <c r="Q382" s="25" t="s">
        <v>747</v>
      </c>
      <c r="T382" s="14"/>
      <c r="Z382" s="14"/>
    </row>
    <row r="383" spans="1:26" s="13" customFormat="1" ht="21.75" customHeight="1">
      <c r="A383" s="27"/>
      <c r="B383" s="145" t="s">
        <v>92</v>
      </c>
      <c r="C383" s="223" t="s">
        <v>568</v>
      </c>
      <c r="D383" s="220">
        <v>3955</v>
      </c>
      <c r="E383" s="220">
        <v>2874</v>
      </c>
      <c r="F383" s="220">
        <v>3518</v>
      </c>
      <c r="G383" s="220">
        <v>3674</v>
      </c>
      <c r="H383" s="220">
        <v>4886</v>
      </c>
      <c r="I383" s="220">
        <v>3476</v>
      </c>
      <c r="J383" s="220">
        <v>4001</v>
      </c>
      <c r="K383" s="220">
        <v>6273</v>
      </c>
      <c r="L383" s="220">
        <v>4155</v>
      </c>
      <c r="M383" s="220">
        <v>4151</v>
      </c>
      <c r="N383" s="220">
        <v>4410</v>
      </c>
      <c r="O383" s="220">
        <v>3259</v>
      </c>
      <c r="P383" s="220">
        <f t="shared" si="33"/>
        <v>48632</v>
      </c>
      <c r="Q383" s="25" t="s">
        <v>752</v>
      </c>
      <c r="T383" s="14"/>
      <c r="Z383" s="14"/>
    </row>
    <row r="384" spans="1:26" s="13" customFormat="1" ht="21.75" customHeight="1">
      <c r="A384" s="27"/>
      <c r="B384" s="10" t="s">
        <v>95</v>
      </c>
      <c r="C384" s="11" t="s">
        <v>569</v>
      </c>
      <c r="D384" s="220">
        <v>0</v>
      </c>
      <c r="E384" s="220">
        <v>0</v>
      </c>
      <c r="F384" s="220">
        <v>0</v>
      </c>
      <c r="G384" s="220">
        <v>700</v>
      </c>
      <c r="H384" s="220">
        <v>400</v>
      </c>
      <c r="I384" s="220">
        <v>1100</v>
      </c>
      <c r="J384" s="220">
        <v>700</v>
      </c>
      <c r="K384" s="220">
        <v>300</v>
      </c>
      <c r="L384" s="220">
        <v>500</v>
      </c>
      <c r="M384" s="220">
        <v>400</v>
      </c>
      <c r="N384" s="220">
        <v>0</v>
      </c>
      <c r="O384" s="220">
        <v>0</v>
      </c>
      <c r="P384" s="220">
        <f t="shared" si="33"/>
        <v>4100</v>
      </c>
      <c r="Q384" s="25" t="s">
        <v>762</v>
      </c>
      <c r="T384" s="14"/>
      <c r="Z384" s="14"/>
    </row>
    <row r="385" spans="1:26" s="13" customFormat="1" ht="21.75" customHeight="1">
      <c r="A385" s="27"/>
      <c r="B385" s="10" t="s">
        <v>98</v>
      </c>
      <c r="C385" s="11" t="s">
        <v>570</v>
      </c>
      <c r="D385" s="220">
        <v>0</v>
      </c>
      <c r="E385" s="220">
        <v>0</v>
      </c>
      <c r="F385" s="220">
        <v>177</v>
      </c>
      <c r="G385" s="220">
        <v>117</v>
      </c>
      <c r="H385" s="220">
        <v>657</v>
      </c>
      <c r="I385" s="220">
        <v>430</v>
      </c>
      <c r="J385" s="220">
        <v>265</v>
      </c>
      <c r="K385" s="220">
        <v>334</v>
      </c>
      <c r="L385" s="220">
        <v>281</v>
      </c>
      <c r="M385" s="220">
        <v>575</v>
      </c>
      <c r="N385" s="220">
        <v>1293</v>
      </c>
      <c r="O385" s="220">
        <v>184</v>
      </c>
      <c r="P385" s="220">
        <f>SUM(D385:O385)</f>
        <v>4313</v>
      </c>
      <c r="Q385" s="25" t="s">
        <v>741</v>
      </c>
      <c r="T385" s="14"/>
      <c r="Z385" s="14"/>
    </row>
    <row r="386" spans="1:26" s="13" customFormat="1" ht="21.75" customHeight="1">
      <c r="A386" s="27"/>
      <c r="B386" s="10" t="s">
        <v>101</v>
      </c>
      <c r="C386" s="11" t="s">
        <v>794</v>
      </c>
      <c r="D386" s="220">
        <v>383</v>
      </c>
      <c r="E386" s="220">
        <v>403</v>
      </c>
      <c r="F386" s="220">
        <v>473</v>
      </c>
      <c r="G386" s="220">
        <v>637</v>
      </c>
      <c r="H386" s="220">
        <v>763</v>
      </c>
      <c r="I386" s="220">
        <v>484</v>
      </c>
      <c r="J386" s="220">
        <v>563</v>
      </c>
      <c r="K386" s="220">
        <v>1040</v>
      </c>
      <c r="L386" s="220">
        <v>0</v>
      </c>
      <c r="M386" s="220">
        <v>0</v>
      </c>
      <c r="N386" s="220">
        <v>0</v>
      </c>
      <c r="O386" s="220">
        <v>228</v>
      </c>
      <c r="P386" s="220">
        <f>SUM(D386:O386)</f>
        <v>4974</v>
      </c>
      <c r="Q386" s="25" t="s">
        <v>795</v>
      </c>
      <c r="T386" s="14"/>
      <c r="Z386" s="14"/>
    </row>
    <row r="387" spans="1:26" s="13" customFormat="1" ht="21.75" customHeight="1">
      <c r="A387" s="426" t="s">
        <v>820</v>
      </c>
      <c r="B387" s="426"/>
      <c r="C387" s="426"/>
      <c r="D387" s="16">
        <f t="shared" ref="D387:O387" si="34">SUM(D364:D386)-D368-D375</f>
        <v>55720</v>
      </c>
      <c r="E387" s="16">
        <f t="shared" si="34"/>
        <v>57461</v>
      </c>
      <c r="F387" s="16">
        <f t="shared" si="34"/>
        <v>68007</v>
      </c>
      <c r="G387" s="16">
        <f t="shared" si="34"/>
        <v>87252</v>
      </c>
      <c r="H387" s="16">
        <f t="shared" si="34"/>
        <v>96430</v>
      </c>
      <c r="I387" s="16">
        <f t="shared" si="34"/>
        <v>72495</v>
      </c>
      <c r="J387" s="16">
        <f t="shared" si="34"/>
        <v>97021</v>
      </c>
      <c r="K387" s="16">
        <f t="shared" si="34"/>
        <v>98294</v>
      </c>
      <c r="L387" s="16">
        <f t="shared" si="34"/>
        <v>81143</v>
      </c>
      <c r="M387" s="16">
        <f t="shared" si="34"/>
        <v>122806</v>
      </c>
      <c r="N387" s="16">
        <f t="shared" si="34"/>
        <v>79630</v>
      </c>
      <c r="O387" s="16">
        <f t="shared" si="34"/>
        <v>69313</v>
      </c>
      <c r="P387" s="16">
        <f>SUM(P364:P386)-P368-P375</f>
        <v>985572</v>
      </c>
      <c r="Q387" s="73"/>
      <c r="T387" s="14"/>
      <c r="Z387" s="14"/>
    </row>
    <row r="388" spans="1:26" s="13" customFormat="1" ht="21.75" customHeight="1">
      <c r="A388" s="26" t="s">
        <v>573</v>
      </c>
      <c r="B388" s="10" t="s">
        <v>745</v>
      </c>
      <c r="C388" s="11" t="s">
        <v>574</v>
      </c>
      <c r="D388" s="12">
        <v>36</v>
      </c>
      <c r="E388" s="12">
        <v>56</v>
      </c>
      <c r="F388" s="12">
        <v>108</v>
      </c>
      <c r="G388" s="12">
        <v>100</v>
      </c>
      <c r="H388" s="12">
        <v>254</v>
      </c>
      <c r="I388" s="12">
        <v>109</v>
      </c>
      <c r="J388" s="12">
        <v>130</v>
      </c>
      <c r="K388" s="12">
        <v>189</v>
      </c>
      <c r="L388" s="12">
        <v>132</v>
      </c>
      <c r="M388" s="12">
        <v>200</v>
      </c>
      <c r="N388" s="12">
        <v>151</v>
      </c>
      <c r="O388" s="12">
        <v>112</v>
      </c>
      <c r="P388" s="220">
        <f t="shared" ref="P388:P401" si="35">SUM(D388:O388)</f>
        <v>1577</v>
      </c>
      <c r="Q388" s="25" t="s">
        <v>741</v>
      </c>
      <c r="T388" s="14"/>
      <c r="Z388" s="14"/>
    </row>
    <row r="389" spans="1:26" s="13" customFormat="1" ht="21.75" customHeight="1">
      <c r="A389" s="27"/>
      <c r="B389" s="10" t="s">
        <v>796</v>
      </c>
      <c r="C389" s="11" t="s">
        <v>575</v>
      </c>
      <c r="D389" s="12">
        <v>0</v>
      </c>
      <c r="E389" s="12">
        <v>0</v>
      </c>
      <c r="F389" s="12">
        <v>219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220">
        <f t="shared" si="35"/>
        <v>219</v>
      </c>
      <c r="Q389" s="25" t="s">
        <v>741</v>
      </c>
      <c r="T389" s="14"/>
      <c r="Z389" s="14"/>
    </row>
    <row r="390" spans="1:26" s="13" customFormat="1" ht="21.75" customHeight="1">
      <c r="A390" s="27"/>
      <c r="B390" s="10" t="s">
        <v>19</v>
      </c>
      <c r="C390" s="11" t="s">
        <v>576</v>
      </c>
      <c r="D390" s="12">
        <v>394</v>
      </c>
      <c r="E390" s="12">
        <v>409</v>
      </c>
      <c r="F390" s="12">
        <v>932</v>
      </c>
      <c r="G390" s="12">
        <v>788</v>
      </c>
      <c r="H390" s="12">
        <v>1609</v>
      </c>
      <c r="I390" s="12">
        <v>616</v>
      </c>
      <c r="J390" s="12">
        <v>777</v>
      </c>
      <c r="K390" s="12">
        <v>1409</v>
      </c>
      <c r="L390" s="12">
        <v>874</v>
      </c>
      <c r="M390" s="12">
        <v>1267</v>
      </c>
      <c r="N390" s="12">
        <v>1622</v>
      </c>
      <c r="O390" s="12">
        <v>417</v>
      </c>
      <c r="P390" s="220">
        <f t="shared" si="35"/>
        <v>11114</v>
      </c>
      <c r="Q390" s="25" t="s">
        <v>741</v>
      </c>
      <c r="T390" s="14"/>
      <c r="Z390" s="14"/>
    </row>
    <row r="391" spans="1:26" s="13" customFormat="1" ht="21.75" customHeight="1">
      <c r="A391" s="27"/>
      <c r="B391" s="10" t="s">
        <v>20</v>
      </c>
      <c r="C391" s="11" t="s">
        <v>577</v>
      </c>
      <c r="D391" s="12">
        <v>1626</v>
      </c>
      <c r="E391" s="12">
        <v>54</v>
      </c>
      <c r="F391" s="12">
        <v>1682</v>
      </c>
      <c r="G391" s="12">
        <v>2283</v>
      </c>
      <c r="H391" s="12">
        <v>3589</v>
      </c>
      <c r="I391" s="12">
        <v>1018</v>
      </c>
      <c r="J391" s="12">
        <v>1180</v>
      </c>
      <c r="K391" s="12">
        <v>2387</v>
      </c>
      <c r="L391" s="12">
        <v>1704</v>
      </c>
      <c r="M391" s="12">
        <v>2512</v>
      </c>
      <c r="N391" s="12">
        <v>2654</v>
      </c>
      <c r="O391" s="12">
        <v>512</v>
      </c>
      <c r="P391" s="220">
        <f t="shared" si="35"/>
        <v>21201</v>
      </c>
      <c r="Q391" s="25" t="s">
        <v>800</v>
      </c>
      <c r="T391" s="14"/>
      <c r="Z391" s="14"/>
    </row>
    <row r="392" spans="1:26" s="13" customFormat="1" ht="21.75" customHeight="1">
      <c r="A392" s="27"/>
      <c r="B392" s="10" t="s">
        <v>43</v>
      </c>
      <c r="C392" s="11" t="s">
        <v>578</v>
      </c>
      <c r="D392" s="12">
        <v>36</v>
      </c>
      <c r="E392" s="12">
        <v>33</v>
      </c>
      <c r="F392" s="12">
        <v>152</v>
      </c>
      <c r="G392" s="12">
        <v>53</v>
      </c>
      <c r="H392" s="12">
        <v>124</v>
      </c>
      <c r="I392" s="12">
        <v>55</v>
      </c>
      <c r="J392" s="12">
        <v>53</v>
      </c>
      <c r="K392" s="12">
        <v>67</v>
      </c>
      <c r="L392" s="12">
        <v>69</v>
      </c>
      <c r="M392" s="12">
        <v>70</v>
      </c>
      <c r="N392" s="12">
        <v>80</v>
      </c>
      <c r="O392" s="12">
        <v>37</v>
      </c>
      <c r="P392" s="220">
        <f t="shared" si="35"/>
        <v>829</v>
      </c>
      <c r="Q392" s="25" t="s">
        <v>780</v>
      </c>
      <c r="T392" s="14"/>
      <c r="Z392" s="14"/>
    </row>
    <row r="393" spans="1:26" s="13" customFormat="1" ht="21.75" customHeight="1">
      <c r="A393" s="27"/>
      <c r="B393" s="10" t="s">
        <v>21</v>
      </c>
      <c r="C393" s="11" t="s">
        <v>821</v>
      </c>
      <c r="D393" s="12">
        <v>221490</v>
      </c>
      <c r="E393" s="12">
        <v>24112</v>
      </c>
      <c r="F393" s="12">
        <v>32140</v>
      </c>
      <c r="G393" s="12">
        <v>28734</v>
      </c>
      <c r="H393" s="12">
        <v>42744</v>
      </c>
      <c r="I393" s="12">
        <v>22148</v>
      </c>
      <c r="J393" s="12">
        <v>27588</v>
      </c>
      <c r="K393" s="12">
        <v>32439</v>
      </c>
      <c r="L393" s="12">
        <v>29552</v>
      </c>
      <c r="M393" s="12">
        <v>39403</v>
      </c>
      <c r="N393" s="12">
        <v>39096</v>
      </c>
      <c r="O393" s="12">
        <v>18113</v>
      </c>
      <c r="P393" s="220">
        <f t="shared" si="35"/>
        <v>557559</v>
      </c>
      <c r="Q393" s="25" t="s">
        <v>759</v>
      </c>
      <c r="T393" s="14"/>
      <c r="Z393" s="14"/>
    </row>
    <row r="394" spans="1:26" s="13" customFormat="1" ht="21.75" customHeight="1">
      <c r="A394" s="27"/>
      <c r="B394" s="10" t="s">
        <v>22</v>
      </c>
      <c r="C394" s="11" t="s">
        <v>580</v>
      </c>
      <c r="D394" s="12">
        <v>722</v>
      </c>
      <c r="E394" s="12">
        <v>498</v>
      </c>
      <c r="F394" s="12">
        <v>1699</v>
      </c>
      <c r="G394" s="12">
        <v>1344</v>
      </c>
      <c r="H394" s="12">
        <v>2205</v>
      </c>
      <c r="I394" s="12">
        <v>1048</v>
      </c>
      <c r="J394" s="12">
        <v>1318</v>
      </c>
      <c r="K394" s="12">
        <v>2272</v>
      </c>
      <c r="L394" s="12">
        <v>1534</v>
      </c>
      <c r="M394" s="12">
        <v>1802</v>
      </c>
      <c r="N394" s="12">
        <v>1807</v>
      </c>
      <c r="O394" s="12">
        <v>580</v>
      </c>
      <c r="P394" s="220">
        <f t="shared" si="35"/>
        <v>16829</v>
      </c>
      <c r="Q394" s="25" t="s">
        <v>780</v>
      </c>
      <c r="T394" s="14"/>
      <c r="Z394" s="14"/>
    </row>
    <row r="395" spans="1:26" s="13" customFormat="1" ht="21.75" customHeight="1">
      <c r="A395" s="27"/>
      <c r="B395" s="10" t="s">
        <v>23</v>
      </c>
      <c r="C395" s="11" t="s">
        <v>581</v>
      </c>
      <c r="D395" s="12">
        <v>20769</v>
      </c>
      <c r="E395" s="12">
        <v>13207</v>
      </c>
      <c r="F395" s="12">
        <v>20757</v>
      </c>
      <c r="G395" s="12">
        <v>19987</v>
      </c>
      <c r="H395" s="12">
        <v>22064</v>
      </c>
      <c r="I395" s="12">
        <v>14689</v>
      </c>
      <c r="J395" s="12">
        <v>16948</v>
      </c>
      <c r="K395" s="12">
        <v>22534</v>
      </c>
      <c r="L395" s="12">
        <v>16471</v>
      </c>
      <c r="M395" s="12">
        <v>21115</v>
      </c>
      <c r="N395" s="12">
        <v>22820</v>
      </c>
      <c r="O395" s="12">
        <v>14687</v>
      </c>
      <c r="P395" s="220">
        <f t="shared" si="35"/>
        <v>226048</v>
      </c>
      <c r="Q395" s="25" t="s">
        <v>749</v>
      </c>
      <c r="T395" s="14"/>
      <c r="Z395" s="14"/>
    </row>
    <row r="396" spans="1:26" s="13" customFormat="1" ht="21.75" customHeight="1">
      <c r="A396" s="27"/>
      <c r="B396" s="10" t="s">
        <v>24</v>
      </c>
      <c r="C396" s="11" t="s">
        <v>582</v>
      </c>
      <c r="D396" s="12">
        <v>56</v>
      </c>
      <c r="E396" s="12">
        <v>36</v>
      </c>
      <c r="F396" s="12">
        <v>148</v>
      </c>
      <c r="G396" s="12">
        <v>205</v>
      </c>
      <c r="H396" s="12">
        <v>353</v>
      </c>
      <c r="I396" s="12">
        <v>105</v>
      </c>
      <c r="J396" s="12">
        <v>269</v>
      </c>
      <c r="K396" s="12">
        <v>805</v>
      </c>
      <c r="L396" s="12">
        <v>103</v>
      </c>
      <c r="M396" s="12">
        <v>194</v>
      </c>
      <c r="N396" s="12">
        <v>81</v>
      </c>
      <c r="O396" s="12">
        <v>68</v>
      </c>
      <c r="P396" s="220">
        <f t="shared" si="35"/>
        <v>2423</v>
      </c>
      <c r="Q396" s="25" t="s">
        <v>741</v>
      </c>
      <c r="T396" s="14"/>
      <c r="Z396" s="14"/>
    </row>
    <row r="397" spans="1:26" s="13" customFormat="1" ht="21.75" customHeight="1">
      <c r="A397" s="27"/>
      <c r="B397" s="10" t="s">
        <v>25</v>
      </c>
      <c r="C397" s="11" t="s">
        <v>583</v>
      </c>
      <c r="D397" s="12">
        <v>0</v>
      </c>
      <c r="E397" s="12">
        <v>0</v>
      </c>
      <c r="F397" s="12">
        <v>0</v>
      </c>
      <c r="G397" s="12">
        <v>22</v>
      </c>
      <c r="H397" s="12">
        <v>62</v>
      </c>
      <c r="I397" s="12">
        <v>10</v>
      </c>
      <c r="J397" s="12">
        <v>24</v>
      </c>
      <c r="K397" s="12">
        <v>40</v>
      </c>
      <c r="L397" s="12">
        <v>9</v>
      </c>
      <c r="M397" s="12">
        <v>29</v>
      </c>
      <c r="N397" s="12">
        <v>0</v>
      </c>
      <c r="O397" s="12">
        <v>0</v>
      </c>
      <c r="P397" s="220">
        <f t="shared" si="35"/>
        <v>196</v>
      </c>
      <c r="Q397" s="25" t="s">
        <v>747</v>
      </c>
      <c r="T397" s="14"/>
      <c r="Z397" s="14"/>
    </row>
    <row r="398" spans="1:26" s="13" customFormat="1" ht="21.75" customHeight="1">
      <c r="A398" s="27"/>
      <c r="B398" s="10" t="s">
        <v>26</v>
      </c>
      <c r="C398" s="11" t="s">
        <v>584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220">
        <v>12882</v>
      </c>
      <c r="Q398" s="25" t="s">
        <v>762</v>
      </c>
      <c r="T398" s="14"/>
      <c r="Z398" s="14"/>
    </row>
    <row r="399" spans="1:26" s="13" customFormat="1" ht="21.75" customHeight="1">
      <c r="A399" s="27"/>
      <c r="B399" s="10" t="s">
        <v>27</v>
      </c>
      <c r="C399" s="11" t="s">
        <v>585</v>
      </c>
      <c r="D399" s="12">
        <v>21062</v>
      </c>
      <c r="E399" s="12">
        <v>17760</v>
      </c>
      <c r="F399" s="12">
        <v>23914</v>
      </c>
      <c r="G399" s="12">
        <v>24518</v>
      </c>
      <c r="H399" s="12">
        <v>29294</v>
      </c>
      <c r="I399" s="12">
        <v>22980</v>
      </c>
      <c r="J399" s="12">
        <v>26213</v>
      </c>
      <c r="K399" s="12">
        <v>31502</v>
      </c>
      <c r="L399" s="12">
        <v>23273</v>
      </c>
      <c r="M399" s="12">
        <v>26060</v>
      </c>
      <c r="N399" s="12">
        <v>27578</v>
      </c>
      <c r="O399" s="12">
        <v>23279</v>
      </c>
      <c r="P399" s="220">
        <f t="shared" si="35"/>
        <v>297433</v>
      </c>
      <c r="Q399" s="25" t="s">
        <v>749</v>
      </c>
      <c r="T399" s="14"/>
      <c r="Z399" s="14"/>
    </row>
    <row r="400" spans="1:26" s="13" customFormat="1" ht="21.75" customHeight="1">
      <c r="A400" s="27"/>
      <c r="B400" s="10" t="s">
        <v>28</v>
      </c>
      <c r="C400" s="11" t="s">
        <v>586</v>
      </c>
      <c r="D400" s="12">
        <v>0</v>
      </c>
      <c r="E400" s="12">
        <v>11</v>
      </c>
      <c r="F400" s="12">
        <v>29</v>
      </c>
      <c r="G400" s="12">
        <v>47</v>
      </c>
      <c r="H400" s="12">
        <v>238</v>
      </c>
      <c r="I400" s="12">
        <v>133</v>
      </c>
      <c r="J400" s="12">
        <v>400</v>
      </c>
      <c r="K400" s="12">
        <v>555</v>
      </c>
      <c r="L400" s="12">
        <v>36</v>
      </c>
      <c r="M400" s="12">
        <v>188</v>
      </c>
      <c r="N400" s="12">
        <v>57</v>
      </c>
      <c r="O400" s="12">
        <v>21</v>
      </c>
      <c r="P400" s="220">
        <f t="shared" si="35"/>
        <v>1715</v>
      </c>
      <c r="Q400" s="25" t="s">
        <v>765</v>
      </c>
      <c r="T400" s="14"/>
      <c r="Z400" s="14"/>
    </row>
    <row r="401" spans="1:26" s="13" customFormat="1" ht="21.75" customHeight="1">
      <c r="A401" s="27"/>
      <c r="B401" s="10" t="s">
        <v>29</v>
      </c>
      <c r="C401" s="11" t="s">
        <v>587</v>
      </c>
      <c r="D401" s="12">
        <v>608</v>
      </c>
      <c r="E401" s="12">
        <v>475</v>
      </c>
      <c r="F401" s="12">
        <v>1044</v>
      </c>
      <c r="G401" s="12">
        <v>1691</v>
      </c>
      <c r="H401" s="12">
        <v>2601</v>
      </c>
      <c r="I401" s="12">
        <v>949</v>
      </c>
      <c r="J401" s="12">
        <v>958</v>
      </c>
      <c r="K401" s="12">
        <v>1752</v>
      </c>
      <c r="L401" s="12">
        <v>1140</v>
      </c>
      <c r="M401" s="12">
        <v>1552</v>
      </c>
      <c r="N401" s="12">
        <v>2721</v>
      </c>
      <c r="O401" s="12">
        <v>562</v>
      </c>
      <c r="P401" s="220">
        <f t="shared" si="35"/>
        <v>16053</v>
      </c>
      <c r="Q401" s="25" t="s">
        <v>334</v>
      </c>
      <c r="T401" s="14"/>
      <c r="Z401" s="14"/>
    </row>
    <row r="402" spans="1:26" s="13" customFormat="1" ht="21.75" customHeight="1">
      <c r="A402" s="27"/>
      <c r="B402" s="10" t="s">
        <v>92</v>
      </c>
      <c r="C402" s="11" t="s">
        <v>588</v>
      </c>
      <c r="D402" s="12">
        <v>0</v>
      </c>
      <c r="E402" s="12">
        <v>0</v>
      </c>
      <c r="F402" s="12">
        <v>1228</v>
      </c>
      <c r="G402" s="12">
        <v>2276</v>
      </c>
      <c r="H402" s="12">
        <v>2756</v>
      </c>
      <c r="I402" s="12">
        <v>1310</v>
      </c>
      <c r="J402" s="12">
        <v>2839</v>
      </c>
      <c r="K402" s="12">
        <v>3602</v>
      </c>
      <c r="L402" s="12">
        <v>2015</v>
      </c>
      <c r="M402" s="12">
        <v>2747</v>
      </c>
      <c r="N402" s="12">
        <v>2325</v>
      </c>
      <c r="O402" s="12">
        <v>0</v>
      </c>
      <c r="P402" s="220">
        <f>SUM(D402:O402)</f>
        <v>21098</v>
      </c>
      <c r="Q402" s="25" t="s">
        <v>749</v>
      </c>
      <c r="T402" s="14"/>
      <c r="Z402" s="14"/>
    </row>
    <row r="403" spans="1:26" s="13" customFormat="1" ht="21.75" customHeight="1">
      <c r="A403" s="27"/>
      <c r="B403" s="10" t="s">
        <v>95</v>
      </c>
      <c r="C403" s="11" t="s">
        <v>794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197</v>
      </c>
      <c r="K403" s="12">
        <v>186</v>
      </c>
      <c r="L403" s="12">
        <v>321</v>
      </c>
      <c r="M403" s="12">
        <v>0</v>
      </c>
      <c r="N403" s="12">
        <v>0</v>
      </c>
      <c r="O403" s="12">
        <v>0</v>
      </c>
      <c r="P403" s="220">
        <f>SUM(D403:O403)</f>
        <v>704</v>
      </c>
      <c r="Q403" s="25" t="s">
        <v>795</v>
      </c>
      <c r="T403" s="14"/>
      <c r="Z403" s="14"/>
    </row>
    <row r="404" spans="1:26" s="221" customFormat="1" ht="21.75" customHeight="1">
      <c r="A404" s="27"/>
      <c r="B404" s="218" t="s">
        <v>98</v>
      </c>
      <c r="C404" s="219" t="s">
        <v>860</v>
      </c>
      <c r="D404" s="220">
        <v>713</v>
      </c>
      <c r="E404" s="220">
        <v>526</v>
      </c>
      <c r="F404" s="220">
        <v>1005</v>
      </c>
      <c r="G404" s="220">
        <v>1440</v>
      </c>
      <c r="H404" s="220">
        <v>2189</v>
      </c>
      <c r="I404" s="220">
        <v>1079</v>
      </c>
      <c r="J404" s="220">
        <v>1384</v>
      </c>
      <c r="K404" s="220">
        <v>1594</v>
      </c>
      <c r="L404" s="220">
        <v>1259</v>
      </c>
      <c r="M404" s="220">
        <v>1693</v>
      </c>
      <c r="N404" s="220">
        <v>1925</v>
      </c>
      <c r="O404" s="220">
        <v>832</v>
      </c>
      <c r="P404" s="220">
        <f>SUM(D404:O404)</f>
        <v>15639</v>
      </c>
      <c r="Q404" s="25" t="s">
        <v>262</v>
      </c>
      <c r="T404" s="14"/>
      <c r="Z404" s="14"/>
    </row>
    <row r="405" spans="1:26" s="13" customFormat="1" ht="21.75" customHeight="1">
      <c r="A405" s="426" t="s">
        <v>822</v>
      </c>
      <c r="B405" s="426"/>
      <c r="C405" s="426"/>
      <c r="D405" s="16">
        <f>SUM(D388:D404)</f>
        <v>267512</v>
      </c>
      <c r="E405" s="16">
        <f t="shared" ref="E405:N405" si="36">SUM(E388:E404)</f>
        <v>57177</v>
      </c>
      <c r="F405" s="16">
        <f t="shared" si="36"/>
        <v>85057</v>
      </c>
      <c r="G405" s="16">
        <f t="shared" si="36"/>
        <v>83488</v>
      </c>
      <c r="H405" s="16">
        <f t="shared" si="36"/>
        <v>110082</v>
      </c>
      <c r="I405" s="16">
        <f t="shared" si="36"/>
        <v>66249</v>
      </c>
      <c r="J405" s="16">
        <f t="shared" si="36"/>
        <v>80278</v>
      </c>
      <c r="K405" s="16">
        <f t="shared" si="36"/>
        <v>101333</v>
      </c>
      <c r="L405" s="16">
        <f t="shared" si="36"/>
        <v>78492</v>
      </c>
      <c r="M405" s="16">
        <f t="shared" si="36"/>
        <v>98832</v>
      </c>
      <c r="N405" s="16">
        <f t="shared" si="36"/>
        <v>102917</v>
      </c>
      <c r="O405" s="16">
        <f>SUM(O388:O404)</f>
        <v>59220</v>
      </c>
      <c r="P405" s="16">
        <f>SUM(P388:P404)</f>
        <v>1203519</v>
      </c>
      <c r="Q405" s="73"/>
      <c r="T405" s="14"/>
      <c r="Z405" s="14"/>
    </row>
    <row r="406" spans="1:26" s="13" customFormat="1" ht="21.75" customHeight="1">
      <c r="A406" s="26" t="s">
        <v>591</v>
      </c>
      <c r="B406" s="10" t="s">
        <v>745</v>
      </c>
      <c r="C406" s="11" t="s">
        <v>592</v>
      </c>
      <c r="D406" s="220">
        <v>2345</v>
      </c>
      <c r="E406" s="220">
        <v>2409</v>
      </c>
      <c r="F406" s="220">
        <v>2216</v>
      </c>
      <c r="G406" s="220">
        <v>2227</v>
      </c>
      <c r="H406" s="220">
        <v>2559</v>
      </c>
      <c r="I406" s="220">
        <v>1603</v>
      </c>
      <c r="J406" s="220">
        <v>1891</v>
      </c>
      <c r="K406" s="220">
        <v>2484</v>
      </c>
      <c r="L406" s="220">
        <v>1906</v>
      </c>
      <c r="M406" s="220">
        <v>2107</v>
      </c>
      <c r="N406" s="220">
        <v>2328</v>
      </c>
      <c r="O406" s="220">
        <v>2181</v>
      </c>
      <c r="P406" s="220">
        <f t="shared" ref="P406:P413" si="37">SUM(D406:O406)</f>
        <v>26256</v>
      </c>
      <c r="Q406" s="25" t="s">
        <v>752</v>
      </c>
      <c r="T406" s="14"/>
      <c r="Z406" s="14"/>
    </row>
    <row r="407" spans="1:26" s="13" customFormat="1" ht="21.75" customHeight="1">
      <c r="A407" s="27"/>
      <c r="B407" s="10" t="s">
        <v>18</v>
      </c>
      <c r="C407" s="11" t="s">
        <v>593</v>
      </c>
      <c r="D407" s="220">
        <v>765</v>
      </c>
      <c r="E407" s="220">
        <v>679</v>
      </c>
      <c r="F407" s="220">
        <v>771</v>
      </c>
      <c r="G407" s="220">
        <v>617</v>
      </c>
      <c r="H407" s="220">
        <v>855</v>
      </c>
      <c r="I407" s="220">
        <v>513</v>
      </c>
      <c r="J407" s="220">
        <v>525</v>
      </c>
      <c r="K407" s="220">
        <v>656</v>
      </c>
      <c r="L407" s="220">
        <v>541</v>
      </c>
      <c r="M407" s="220">
        <v>483</v>
      </c>
      <c r="N407" s="220">
        <v>660</v>
      </c>
      <c r="O407" s="220">
        <v>684</v>
      </c>
      <c r="P407" s="220">
        <f t="shared" si="37"/>
        <v>7749</v>
      </c>
      <c r="Q407" s="25" t="s">
        <v>752</v>
      </c>
      <c r="T407" s="14"/>
      <c r="Z407" s="14"/>
    </row>
    <row r="408" spans="1:26" s="13" customFormat="1" ht="21.75" customHeight="1">
      <c r="A408" s="27"/>
      <c r="B408" s="10" t="s">
        <v>19</v>
      </c>
      <c r="C408" s="11" t="s">
        <v>594</v>
      </c>
      <c r="D408" s="220">
        <v>2108</v>
      </c>
      <c r="E408" s="220">
        <v>2114</v>
      </c>
      <c r="F408" s="220">
        <v>3071</v>
      </c>
      <c r="G408" s="220">
        <v>3638</v>
      </c>
      <c r="H408" s="220">
        <v>4233</v>
      </c>
      <c r="I408" s="220">
        <v>2875</v>
      </c>
      <c r="J408" s="220">
        <v>3220</v>
      </c>
      <c r="K408" s="220">
        <v>3812</v>
      </c>
      <c r="L408" s="220">
        <v>3119</v>
      </c>
      <c r="M408" s="220">
        <v>3723</v>
      </c>
      <c r="N408" s="220">
        <v>4038</v>
      </c>
      <c r="O408" s="220">
        <v>2701</v>
      </c>
      <c r="P408" s="220">
        <f t="shared" si="37"/>
        <v>38652</v>
      </c>
      <c r="Q408" s="25" t="s">
        <v>749</v>
      </c>
      <c r="T408" s="14"/>
      <c r="Z408" s="14"/>
    </row>
    <row r="409" spans="1:26" s="13" customFormat="1" ht="21.75" customHeight="1">
      <c r="A409" s="27"/>
      <c r="B409" s="10" t="s">
        <v>20</v>
      </c>
      <c r="C409" s="11" t="s">
        <v>595</v>
      </c>
      <c r="D409" s="220">
        <v>14</v>
      </c>
      <c r="E409" s="220">
        <v>10</v>
      </c>
      <c r="F409" s="220">
        <v>8</v>
      </c>
      <c r="G409" s="220">
        <v>28</v>
      </c>
      <c r="H409" s="220">
        <v>85</v>
      </c>
      <c r="I409" s="220">
        <v>40</v>
      </c>
      <c r="J409" s="220">
        <v>218</v>
      </c>
      <c r="K409" s="220">
        <v>165</v>
      </c>
      <c r="L409" s="220">
        <v>53</v>
      </c>
      <c r="M409" s="220">
        <v>66</v>
      </c>
      <c r="N409" s="220">
        <v>50</v>
      </c>
      <c r="O409" s="220">
        <v>158</v>
      </c>
      <c r="P409" s="220">
        <f t="shared" si="37"/>
        <v>895</v>
      </c>
      <c r="Q409" s="25" t="s">
        <v>747</v>
      </c>
      <c r="T409" s="14"/>
      <c r="Z409" s="14"/>
    </row>
    <row r="410" spans="1:26" s="13" customFormat="1" ht="21.75" customHeight="1">
      <c r="A410" s="27"/>
      <c r="B410" s="10" t="s">
        <v>43</v>
      </c>
      <c r="C410" s="11" t="s">
        <v>596</v>
      </c>
      <c r="D410" s="220">
        <v>0</v>
      </c>
      <c r="E410" s="220">
        <v>0</v>
      </c>
      <c r="F410" s="220">
        <v>48</v>
      </c>
      <c r="G410" s="220">
        <v>18</v>
      </c>
      <c r="H410" s="220">
        <v>23</v>
      </c>
      <c r="I410" s="220">
        <v>12</v>
      </c>
      <c r="J410" s="220">
        <v>16</v>
      </c>
      <c r="K410" s="220">
        <v>103</v>
      </c>
      <c r="L410" s="220">
        <v>18</v>
      </c>
      <c r="M410" s="220">
        <v>2</v>
      </c>
      <c r="N410" s="220">
        <v>9</v>
      </c>
      <c r="O410" s="220">
        <v>0</v>
      </c>
      <c r="P410" s="220">
        <f t="shared" si="37"/>
        <v>249</v>
      </c>
      <c r="Q410" s="25" t="s">
        <v>747</v>
      </c>
      <c r="T410" s="14"/>
      <c r="Z410" s="14"/>
    </row>
    <row r="411" spans="1:26" s="13" customFormat="1" ht="21.75" customHeight="1">
      <c r="A411" s="27"/>
      <c r="B411" s="10" t="s">
        <v>21</v>
      </c>
      <c r="C411" s="11" t="s">
        <v>597</v>
      </c>
      <c r="D411" s="220">
        <v>0</v>
      </c>
      <c r="E411" s="220">
        <v>0</v>
      </c>
      <c r="F411" s="220">
        <v>34</v>
      </c>
      <c r="G411" s="220">
        <v>29</v>
      </c>
      <c r="H411" s="220">
        <v>53</v>
      </c>
      <c r="I411" s="220">
        <v>66</v>
      </c>
      <c r="J411" s="220">
        <v>37</v>
      </c>
      <c r="K411" s="220">
        <v>87</v>
      </c>
      <c r="L411" s="220">
        <v>220</v>
      </c>
      <c r="M411" s="220">
        <v>36</v>
      </c>
      <c r="N411" s="220"/>
      <c r="O411" s="220">
        <v>0</v>
      </c>
      <c r="P411" s="220">
        <f t="shared" si="37"/>
        <v>562</v>
      </c>
      <c r="Q411" s="25" t="s">
        <v>741</v>
      </c>
      <c r="T411" s="14"/>
      <c r="Z411" s="14"/>
    </row>
    <row r="412" spans="1:26" s="13" customFormat="1" ht="21.75" customHeight="1">
      <c r="A412" s="27"/>
      <c r="B412" s="10" t="s">
        <v>22</v>
      </c>
      <c r="C412" s="11" t="s">
        <v>598</v>
      </c>
      <c r="D412" s="220">
        <v>9082</v>
      </c>
      <c r="E412" s="220">
        <v>6565</v>
      </c>
      <c r="F412" s="220">
        <v>10502</v>
      </c>
      <c r="G412" s="220">
        <v>9370</v>
      </c>
      <c r="H412" s="220">
        <v>9807</v>
      </c>
      <c r="I412" s="220">
        <v>6670</v>
      </c>
      <c r="J412" s="220">
        <v>8077</v>
      </c>
      <c r="K412" s="220">
        <v>10701</v>
      </c>
      <c r="L412" s="220">
        <v>7246</v>
      </c>
      <c r="M412" s="220">
        <v>8371</v>
      </c>
      <c r="N412" s="220">
        <v>8521</v>
      </c>
      <c r="O412" s="220">
        <v>7967</v>
      </c>
      <c r="P412" s="220">
        <f t="shared" si="37"/>
        <v>102879</v>
      </c>
      <c r="Q412" s="25" t="s">
        <v>752</v>
      </c>
      <c r="T412" s="14"/>
      <c r="Z412" s="14"/>
    </row>
    <row r="413" spans="1:26" s="13" customFormat="1" ht="21.75" customHeight="1">
      <c r="A413" s="28"/>
      <c r="B413" s="10" t="s">
        <v>23</v>
      </c>
      <c r="C413" s="11" t="s">
        <v>599</v>
      </c>
      <c r="D413" s="220">
        <v>3316</v>
      </c>
      <c r="E413" s="220">
        <v>3613</v>
      </c>
      <c r="F413" s="220">
        <v>5244</v>
      </c>
      <c r="G413" s="220">
        <v>6445</v>
      </c>
      <c r="H413" s="220">
        <v>6842</v>
      </c>
      <c r="I413" s="220">
        <v>6933</v>
      </c>
      <c r="J413" s="220">
        <v>5785</v>
      </c>
      <c r="K413" s="220">
        <v>6569</v>
      </c>
      <c r="L413" s="220">
        <v>5429</v>
      </c>
      <c r="M413" s="220">
        <v>6416</v>
      </c>
      <c r="N413" s="220">
        <v>6809</v>
      </c>
      <c r="O413" s="220">
        <v>4973</v>
      </c>
      <c r="P413" s="220">
        <f t="shared" si="37"/>
        <v>68374</v>
      </c>
      <c r="Q413" s="25" t="s">
        <v>749</v>
      </c>
      <c r="T413" s="14"/>
      <c r="Z413" s="14"/>
    </row>
    <row r="414" spans="1:26" s="13" customFormat="1" ht="21.75" customHeight="1">
      <c r="A414" s="426" t="s">
        <v>823</v>
      </c>
      <c r="B414" s="426"/>
      <c r="C414" s="426"/>
      <c r="D414" s="16">
        <f t="shared" ref="D414:P414" si="38">SUM(D406:D413)</f>
        <v>17630</v>
      </c>
      <c r="E414" s="16">
        <f t="shared" si="38"/>
        <v>15390</v>
      </c>
      <c r="F414" s="16">
        <f t="shared" si="38"/>
        <v>21894</v>
      </c>
      <c r="G414" s="16">
        <f t="shared" si="38"/>
        <v>22372</v>
      </c>
      <c r="H414" s="16">
        <f t="shared" si="38"/>
        <v>24457</v>
      </c>
      <c r="I414" s="16">
        <f t="shared" si="38"/>
        <v>18712</v>
      </c>
      <c r="J414" s="16">
        <f t="shared" si="38"/>
        <v>19769</v>
      </c>
      <c r="K414" s="16">
        <f t="shared" si="38"/>
        <v>24577</v>
      </c>
      <c r="L414" s="16">
        <f t="shared" si="38"/>
        <v>18532</v>
      </c>
      <c r="M414" s="16">
        <f t="shared" si="38"/>
        <v>21204</v>
      </c>
      <c r="N414" s="16">
        <f t="shared" si="38"/>
        <v>22415</v>
      </c>
      <c r="O414" s="16">
        <f t="shared" si="38"/>
        <v>18664</v>
      </c>
      <c r="P414" s="16">
        <f t="shared" si="38"/>
        <v>245616</v>
      </c>
      <c r="Q414" s="73"/>
      <c r="T414" s="14"/>
      <c r="Z414" s="14"/>
    </row>
    <row r="415" spans="1:26" s="13" customFormat="1" ht="21.75" customHeight="1">
      <c r="A415" s="26" t="s">
        <v>601</v>
      </c>
      <c r="B415" s="10" t="s">
        <v>745</v>
      </c>
      <c r="C415" s="11" t="s">
        <v>602</v>
      </c>
      <c r="D415" s="12">
        <v>1015</v>
      </c>
      <c r="E415" s="12">
        <v>50</v>
      </c>
      <c r="F415" s="12">
        <v>430</v>
      </c>
      <c r="G415" s="12">
        <v>1715</v>
      </c>
      <c r="H415" s="12">
        <v>2035</v>
      </c>
      <c r="I415" s="12">
        <v>1345</v>
      </c>
      <c r="J415" s="12">
        <v>1710</v>
      </c>
      <c r="K415" s="12">
        <v>1965</v>
      </c>
      <c r="L415" s="12">
        <v>1820</v>
      </c>
      <c r="M415" s="12">
        <v>2200</v>
      </c>
      <c r="N415" s="12">
        <v>875</v>
      </c>
      <c r="O415" s="12">
        <v>85</v>
      </c>
      <c r="P415" s="220">
        <f>SUM(D415:O415)</f>
        <v>15245</v>
      </c>
      <c r="Q415" s="25" t="s">
        <v>759</v>
      </c>
      <c r="T415" s="14"/>
      <c r="Z415" s="14"/>
    </row>
    <row r="416" spans="1:26" s="13" customFormat="1" ht="21.75" customHeight="1">
      <c r="A416" s="27"/>
      <c r="B416" s="10" t="s">
        <v>796</v>
      </c>
      <c r="C416" s="11" t="s">
        <v>603</v>
      </c>
      <c r="D416" s="12">
        <v>0</v>
      </c>
      <c r="E416" s="12">
        <v>0</v>
      </c>
      <c r="F416" s="12">
        <v>304</v>
      </c>
      <c r="G416" s="12">
        <v>924</v>
      </c>
      <c r="H416" s="12">
        <v>1176</v>
      </c>
      <c r="I416" s="12">
        <v>838</v>
      </c>
      <c r="J416" s="12">
        <v>948</v>
      </c>
      <c r="K416" s="12">
        <v>848</v>
      </c>
      <c r="L416" s="12">
        <v>942</v>
      </c>
      <c r="M416" s="12">
        <v>1394</v>
      </c>
      <c r="N416" s="12">
        <v>213</v>
      </c>
      <c r="O416" s="12">
        <v>5</v>
      </c>
      <c r="P416" s="220">
        <f>SUM(D416:O416)</f>
        <v>7592</v>
      </c>
      <c r="Q416" s="25" t="s">
        <v>741</v>
      </c>
      <c r="T416" s="14"/>
      <c r="Z416" s="14"/>
    </row>
    <row r="417" spans="1:26" s="13" customFormat="1" ht="21.75" customHeight="1">
      <c r="A417" s="27"/>
      <c r="B417" s="10" t="s">
        <v>790</v>
      </c>
      <c r="C417" s="11" t="s">
        <v>604</v>
      </c>
      <c r="D417" s="12">
        <v>0</v>
      </c>
      <c r="E417" s="12">
        <v>0</v>
      </c>
      <c r="F417" s="12">
        <v>0</v>
      </c>
      <c r="G417" s="12">
        <v>87</v>
      </c>
      <c r="H417" s="12">
        <v>243</v>
      </c>
      <c r="I417" s="12">
        <v>241</v>
      </c>
      <c r="J417" s="12">
        <v>586</v>
      </c>
      <c r="K417" s="12">
        <v>1247</v>
      </c>
      <c r="L417" s="12">
        <v>315</v>
      </c>
      <c r="M417" s="12">
        <v>133</v>
      </c>
      <c r="N417" s="12">
        <v>0</v>
      </c>
      <c r="O417" s="12">
        <v>0</v>
      </c>
      <c r="P417" s="220">
        <f>SUM(D417:O417)</f>
        <v>2852</v>
      </c>
      <c r="Q417" s="25" t="s">
        <v>824</v>
      </c>
      <c r="T417" s="14"/>
      <c r="Z417" s="14"/>
    </row>
    <row r="418" spans="1:26" s="13" customFormat="1" ht="21.75" customHeight="1">
      <c r="A418" s="27"/>
      <c r="B418" s="10" t="s">
        <v>792</v>
      </c>
      <c r="C418" s="11" t="s">
        <v>606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902</v>
      </c>
      <c r="K418" s="12">
        <v>2208</v>
      </c>
      <c r="L418" s="12">
        <v>0</v>
      </c>
      <c r="M418" s="12">
        <v>0</v>
      </c>
      <c r="N418" s="12">
        <v>0</v>
      </c>
      <c r="O418" s="12">
        <v>0</v>
      </c>
      <c r="P418" s="220">
        <f>SUM(D418:O418)</f>
        <v>3110</v>
      </c>
      <c r="Q418" s="25" t="s">
        <v>766</v>
      </c>
      <c r="T418" s="14"/>
      <c r="Z418" s="14"/>
    </row>
    <row r="419" spans="1:26" s="13" customFormat="1" ht="21.75" customHeight="1">
      <c r="A419" s="28"/>
      <c r="B419" s="10" t="s">
        <v>804</v>
      </c>
      <c r="C419" s="11" t="s">
        <v>825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957</v>
      </c>
      <c r="K419" s="12">
        <v>2374</v>
      </c>
      <c r="L419" s="12">
        <v>0</v>
      </c>
      <c r="M419" s="12">
        <v>0</v>
      </c>
      <c r="N419" s="12">
        <v>0</v>
      </c>
      <c r="O419" s="12">
        <v>0</v>
      </c>
      <c r="P419" s="220">
        <f>SUM(D419:O419)</f>
        <v>3331</v>
      </c>
      <c r="Q419" s="25" t="s">
        <v>766</v>
      </c>
      <c r="T419" s="14"/>
      <c r="Z419" s="14"/>
    </row>
    <row r="420" spans="1:26" s="13" customFormat="1" ht="21.75" customHeight="1">
      <c r="A420" s="426" t="s">
        <v>826</v>
      </c>
      <c r="B420" s="426"/>
      <c r="C420" s="426"/>
      <c r="D420" s="16">
        <f t="shared" ref="D420:P420" si="39">SUM(D415:D419)</f>
        <v>1015</v>
      </c>
      <c r="E420" s="16">
        <f t="shared" si="39"/>
        <v>50</v>
      </c>
      <c r="F420" s="16">
        <f t="shared" si="39"/>
        <v>734</v>
      </c>
      <c r="G420" s="16">
        <f t="shared" si="39"/>
        <v>2726</v>
      </c>
      <c r="H420" s="16">
        <f t="shared" si="39"/>
        <v>3454</v>
      </c>
      <c r="I420" s="16">
        <f t="shared" si="39"/>
        <v>2424</v>
      </c>
      <c r="J420" s="16">
        <f t="shared" si="39"/>
        <v>5103</v>
      </c>
      <c r="K420" s="16">
        <f t="shared" si="39"/>
        <v>8642</v>
      </c>
      <c r="L420" s="16">
        <f t="shared" si="39"/>
        <v>3077</v>
      </c>
      <c r="M420" s="16">
        <f t="shared" si="39"/>
        <v>3727</v>
      </c>
      <c r="N420" s="16">
        <f t="shared" si="39"/>
        <v>1088</v>
      </c>
      <c r="O420" s="16">
        <f t="shared" si="39"/>
        <v>90</v>
      </c>
      <c r="P420" s="16">
        <f t="shared" si="39"/>
        <v>32130</v>
      </c>
      <c r="Q420" s="73"/>
      <c r="T420" s="14"/>
      <c r="Z420" s="14"/>
    </row>
    <row r="421" spans="1:26" s="13" customFormat="1" ht="21.75" customHeight="1">
      <c r="A421" s="26" t="s">
        <v>609</v>
      </c>
      <c r="B421" s="10" t="s">
        <v>745</v>
      </c>
      <c r="C421" s="11" t="s">
        <v>610</v>
      </c>
      <c r="D421" s="220">
        <v>0</v>
      </c>
      <c r="E421" s="220">
        <v>114</v>
      </c>
      <c r="F421" s="220">
        <v>757</v>
      </c>
      <c r="G421" s="220">
        <v>2968</v>
      </c>
      <c r="H421" s="220">
        <v>3545</v>
      </c>
      <c r="I421" s="220">
        <v>2433</v>
      </c>
      <c r="J421" s="220">
        <v>3042</v>
      </c>
      <c r="K421" s="220">
        <v>2871</v>
      </c>
      <c r="L421" s="220">
        <v>2748</v>
      </c>
      <c r="M421" s="220">
        <v>3674</v>
      </c>
      <c r="N421" s="220">
        <v>764</v>
      </c>
      <c r="O421" s="220">
        <v>12</v>
      </c>
      <c r="P421" s="220">
        <f t="shared" ref="P421:P428" si="40">SUM(D421:O421)</f>
        <v>22928</v>
      </c>
      <c r="Q421" s="25" t="s">
        <v>767</v>
      </c>
      <c r="T421" s="14"/>
      <c r="Z421" s="14"/>
    </row>
    <row r="422" spans="1:26" s="13" customFormat="1" ht="21.75" customHeight="1">
      <c r="A422" s="27"/>
      <c r="B422" s="145" t="s">
        <v>796</v>
      </c>
      <c r="C422" s="360" t="s">
        <v>611</v>
      </c>
      <c r="D422" s="224">
        <v>0</v>
      </c>
      <c r="E422" s="224">
        <v>0</v>
      </c>
      <c r="F422" s="224">
        <v>147</v>
      </c>
      <c r="G422" s="224">
        <v>747</v>
      </c>
      <c r="H422" s="224">
        <v>762</v>
      </c>
      <c r="I422" s="224">
        <v>576</v>
      </c>
      <c r="J422" s="224">
        <v>375</v>
      </c>
      <c r="K422" s="224">
        <v>300</v>
      </c>
      <c r="L422" s="224">
        <v>277</v>
      </c>
      <c r="M422" s="224">
        <v>370</v>
      </c>
      <c r="N422" s="224">
        <v>323</v>
      </c>
      <c r="O422" s="224">
        <v>13</v>
      </c>
      <c r="P422" s="224">
        <f t="shared" si="40"/>
        <v>3890</v>
      </c>
      <c r="Q422" s="189" t="s">
        <v>741</v>
      </c>
      <c r="T422" s="14"/>
      <c r="Z422" s="14"/>
    </row>
    <row r="423" spans="1:26" s="13" customFormat="1" ht="21.75" customHeight="1">
      <c r="A423" s="27"/>
      <c r="B423" s="10" t="s">
        <v>790</v>
      </c>
      <c r="C423" s="219" t="s">
        <v>612</v>
      </c>
      <c r="D423" s="220">
        <v>0</v>
      </c>
      <c r="E423" s="220">
        <v>0</v>
      </c>
      <c r="F423" s="220">
        <v>147</v>
      </c>
      <c r="G423" s="220">
        <v>743</v>
      </c>
      <c r="H423" s="220">
        <v>753</v>
      </c>
      <c r="I423" s="220">
        <v>267</v>
      </c>
      <c r="J423" s="220">
        <v>446</v>
      </c>
      <c r="K423" s="220">
        <v>327</v>
      </c>
      <c r="L423" s="220">
        <v>306</v>
      </c>
      <c r="M423" s="220">
        <v>449</v>
      </c>
      <c r="N423" s="220">
        <v>329</v>
      </c>
      <c r="O423" s="220">
        <v>13</v>
      </c>
      <c r="P423" s="220">
        <f t="shared" si="40"/>
        <v>3780</v>
      </c>
      <c r="Q423" s="25" t="s">
        <v>741</v>
      </c>
      <c r="T423" s="14"/>
      <c r="Z423" s="14"/>
    </row>
    <row r="424" spans="1:26" s="13" customFormat="1" ht="21.75" customHeight="1">
      <c r="A424" s="27"/>
      <c r="B424" s="10" t="s">
        <v>792</v>
      </c>
      <c r="C424" s="11" t="s">
        <v>613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893</v>
      </c>
      <c r="K424" s="12">
        <v>1950</v>
      </c>
      <c r="L424" s="12">
        <v>0</v>
      </c>
      <c r="M424" s="12">
        <v>0</v>
      </c>
      <c r="N424" s="12">
        <v>0</v>
      </c>
      <c r="O424" s="12">
        <v>0</v>
      </c>
      <c r="P424" s="220">
        <f t="shared" si="40"/>
        <v>2843</v>
      </c>
      <c r="Q424" s="25" t="s">
        <v>766</v>
      </c>
      <c r="T424" s="14"/>
      <c r="Z424" s="14"/>
    </row>
    <row r="425" spans="1:26" s="13" customFormat="1" ht="21.75" customHeight="1">
      <c r="A425" s="27"/>
      <c r="B425" s="10" t="s">
        <v>804</v>
      </c>
      <c r="C425" s="11" t="s">
        <v>614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208</v>
      </c>
      <c r="K425" s="12">
        <v>558</v>
      </c>
      <c r="L425" s="12">
        <v>0</v>
      </c>
      <c r="M425" s="12">
        <v>0</v>
      </c>
      <c r="N425" s="12">
        <v>0</v>
      </c>
      <c r="O425" s="12">
        <v>0</v>
      </c>
      <c r="P425" s="220">
        <f t="shared" si="40"/>
        <v>766</v>
      </c>
      <c r="Q425" s="25" t="s">
        <v>766</v>
      </c>
      <c r="T425" s="14"/>
      <c r="Z425" s="14"/>
    </row>
    <row r="426" spans="1:26" s="13" customFormat="1" ht="21.75" customHeight="1">
      <c r="A426" s="27"/>
      <c r="B426" s="10" t="s">
        <v>805</v>
      </c>
      <c r="C426" s="11" t="s">
        <v>615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37</v>
      </c>
      <c r="K426" s="12">
        <v>113</v>
      </c>
      <c r="L426" s="12">
        <v>0</v>
      </c>
      <c r="M426" s="12">
        <v>0</v>
      </c>
      <c r="N426" s="12">
        <v>0</v>
      </c>
      <c r="O426" s="12">
        <v>0</v>
      </c>
      <c r="P426" s="220">
        <f t="shared" si="40"/>
        <v>150</v>
      </c>
      <c r="Q426" s="25" t="s">
        <v>747</v>
      </c>
      <c r="T426" s="14"/>
      <c r="Z426" s="14"/>
    </row>
    <row r="427" spans="1:26" s="13" customFormat="1" ht="21.75" customHeight="1">
      <c r="A427" s="27"/>
      <c r="B427" s="10" t="s">
        <v>22</v>
      </c>
      <c r="C427" s="11" t="s">
        <v>616</v>
      </c>
      <c r="D427" s="12">
        <v>0</v>
      </c>
      <c r="E427" s="12">
        <v>0</v>
      </c>
      <c r="F427" s="12">
        <v>0</v>
      </c>
      <c r="G427" s="12">
        <v>11</v>
      </c>
      <c r="H427" s="12">
        <v>270</v>
      </c>
      <c r="I427" s="12">
        <v>187</v>
      </c>
      <c r="J427" s="12">
        <v>509</v>
      </c>
      <c r="K427" s="12">
        <v>677</v>
      </c>
      <c r="L427" s="12">
        <v>576</v>
      </c>
      <c r="M427" s="12">
        <v>29</v>
      </c>
      <c r="N427" s="12">
        <v>27</v>
      </c>
      <c r="O427" s="12">
        <v>0</v>
      </c>
      <c r="P427" s="220">
        <f t="shared" si="40"/>
        <v>2286</v>
      </c>
      <c r="Q427" s="25" t="s">
        <v>748</v>
      </c>
      <c r="T427" s="14"/>
      <c r="Z427" s="14"/>
    </row>
    <row r="428" spans="1:26" s="13" customFormat="1" ht="21.75" customHeight="1">
      <c r="A428" s="27"/>
      <c r="B428" s="10" t="s">
        <v>23</v>
      </c>
      <c r="C428" s="11" t="s">
        <v>617</v>
      </c>
      <c r="D428" s="12">
        <v>0</v>
      </c>
      <c r="E428" s="12">
        <v>0</v>
      </c>
      <c r="F428" s="12">
        <v>0</v>
      </c>
      <c r="G428" s="12">
        <v>0</v>
      </c>
      <c r="H428" s="12">
        <v>196</v>
      </c>
      <c r="I428" s="12">
        <v>0</v>
      </c>
      <c r="J428" s="12">
        <v>0</v>
      </c>
      <c r="K428" s="12">
        <v>0</v>
      </c>
      <c r="L428" s="12">
        <v>313</v>
      </c>
      <c r="M428" s="12">
        <v>0</v>
      </c>
      <c r="N428" s="12">
        <v>0</v>
      </c>
      <c r="O428" s="12">
        <v>0</v>
      </c>
      <c r="P428" s="220">
        <f t="shared" si="40"/>
        <v>509</v>
      </c>
      <c r="Q428" s="25" t="s">
        <v>762</v>
      </c>
      <c r="T428" s="14"/>
      <c r="Z428" s="14"/>
    </row>
    <row r="429" spans="1:26" s="13" customFormat="1" ht="21.75" customHeight="1">
      <c r="A429" s="426" t="s">
        <v>827</v>
      </c>
      <c r="B429" s="426"/>
      <c r="C429" s="426"/>
      <c r="D429" s="16">
        <f t="shared" ref="D429:P429" si="41">SUM(D421:D428)</f>
        <v>0</v>
      </c>
      <c r="E429" s="16">
        <f t="shared" si="41"/>
        <v>114</v>
      </c>
      <c r="F429" s="16">
        <f t="shared" si="41"/>
        <v>1051</v>
      </c>
      <c r="G429" s="16">
        <f t="shared" si="41"/>
        <v>4469</v>
      </c>
      <c r="H429" s="16">
        <f t="shared" si="41"/>
        <v>5526</v>
      </c>
      <c r="I429" s="16">
        <f t="shared" si="41"/>
        <v>3463</v>
      </c>
      <c r="J429" s="16">
        <f t="shared" si="41"/>
        <v>5510</v>
      </c>
      <c r="K429" s="16">
        <f t="shared" si="41"/>
        <v>6796</v>
      </c>
      <c r="L429" s="16">
        <f t="shared" si="41"/>
        <v>4220</v>
      </c>
      <c r="M429" s="16">
        <f t="shared" si="41"/>
        <v>4522</v>
      </c>
      <c r="N429" s="16">
        <f t="shared" si="41"/>
        <v>1443</v>
      </c>
      <c r="O429" s="16">
        <f t="shared" si="41"/>
        <v>38</v>
      </c>
      <c r="P429" s="16">
        <f t="shared" si="41"/>
        <v>37152</v>
      </c>
      <c r="Q429" s="73"/>
      <c r="T429" s="14"/>
      <c r="Z429" s="14"/>
    </row>
    <row r="430" spans="1:26" s="13" customFormat="1" ht="21.75" customHeight="1">
      <c r="A430" s="26" t="s">
        <v>619</v>
      </c>
      <c r="B430" s="10" t="s">
        <v>745</v>
      </c>
      <c r="C430" s="11" t="s">
        <v>620</v>
      </c>
      <c r="D430" s="12">
        <v>0</v>
      </c>
      <c r="E430" s="12">
        <v>0</v>
      </c>
      <c r="F430" s="12">
        <v>185</v>
      </c>
      <c r="G430" s="12">
        <v>787</v>
      </c>
      <c r="H430" s="12">
        <v>953</v>
      </c>
      <c r="I430" s="12">
        <v>614</v>
      </c>
      <c r="J430" s="12">
        <v>724</v>
      </c>
      <c r="K430" s="12">
        <v>533</v>
      </c>
      <c r="L430" s="12">
        <v>876</v>
      </c>
      <c r="M430" s="12">
        <v>1483</v>
      </c>
      <c r="N430" s="12">
        <v>134</v>
      </c>
      <c r="O430" s="12">
        <v>0</v>
      </c>
      <c r="P430" s="220">
        <f>SUM(D430:O430)</f>
        <v>6289</v>
      </c>
      <c r="Q430" s="25" t="s">
        <v>767</v>
      </c>
      <c r="T430" s="14"/>
      <c r="Z430" s="14"/>
    </row>
    <row r="431" spans="1:26" s="13" customFormat="1" ht="21.75" customHeight="1">
      <c r="A431" s="426" t="s">
        <v>828</v>
      </c>
      <c r="B431" s="426"/>
      <c r="C431" s="426"/>
      <c r="D431" s="16">
        <f>SUM(D430:D430)</f>
        <v>0</v>
      </c>
      <c r="E431" s="16">
        <f t="shared" ref="E431:O431" si="42">SUM(E430:E430)</f>
        <v>0</v>
      </c>
      <c r="F431" s="16">
        <f t="shared" si="42"/>
        <v>185</v>
      </c>
      <c r="G431" s="16">
        <f t="shared" si="42"/>
        <v>787</v>
      </c>
      <c r="H431" s="16">
        <f t="shared" si="42"/>
        <v>953</v>
      </c>
      <c r="I431" s="16">
        <f t="shared" si="42"/>
        <v>614</v>
      </c>
      <c r="J431" s="16">
        <f t="shared" si="42"/>
        <v>724</v>
      </c>
      <c r="K431" s="16">
        <f t="shared" si="42"/>
        <v>533</v>
      </c>
      <c r="L431" s="16">
        <f t="shared" si="42"/>
        <v>876</v>
      </c>
      <c r="M431" s="16">
        <f t="shared" si="42"/>
        <v>1483</v>
      </c>
      <c r="N431" s="16">
        <f t="shared" si="42"/>
        <v>134</v>
      </c>
      <c r="O431" s="16">
        <f t="shared" si="42"/>
        <v>0</v>
      </c>
      <c r="P431" s="16">
        <f>SUM(P430)</f>
        <v>6289</v>
      </c>
      <c r="Q431" s="73"/>
      <c r="T431" s="14"/>
      <c r="Z431" s="14"/>
    </row>
    <row r="432" spans="1:26" s="13" customFormat="1" ht="21.75" customHeight="1">
      <c r="A432" s="26" t="s">
        <v>622</v>
      </c>
      <c r="B432" s="10" t="s">
        <v>727</v>
      </c>
      <c r="C432" s="11" t="s">
        <v>623</v>
      </c>
      <c r="D432" s="12">
        <v>0</v>
      </c>
      <c r="E432" s="12">
        <v>109</v>
      </c>
      <c r="F432" s="12">
        <v>45</v>
      </c>
      <c r="G432" s="12">
        <v>749</v>
      </c>
      <c r="H432" s="12">
        <v>1203</v>
      </c>
      <c r="I432" s="12">
        <v>683</v>
      </c>
      <c r="J432" s="12">
        <v>843</v>
      </c>
      <c r="K432" s="12">
        <v>661</v>
      </c>
      <c r="L432" s="12">
        <v>1101</v>
      </c>
      <c r="M432" s="12">
        <v>1507</v>
      </c>
      <c r="N432" s="12">
        <v>347</v>
      </c>
      <c r="O432" s="12">
        <v>0</v>
      </c>
      <c r="P432" s="220">
        <f t="shared" ref="P432:P442" si="43">SUM(D432:O432)</f>
        <v>7248</v>
      </c>
      <c r="Q432" s="25" t="s">
        <v>736</v>
      </c>
      <c r="T432" s="14"/>
      <c r="Z432" s="14"/>
    </row>
    <row r="433" spans="1:29" s="13" customFormat="1" ht="21.75" customHeight="1">
      <c r="A433" s="27"/>
      <c r="B433" s="10" t="s">
        <v>18</v>
      </c>
      <c r="C433" s="219" t="s">
        <v>624</v>
      </c>
      <c r="D433" s="12">
        <v>140</v>
      </c>
      <c r="E433" s="12">
        <v>363</v>
      </c>
      <c r="F433" s="12">
        <v>675</v>
      </c>
      <c r="G433" s="12">
        <v>235</v>
      </c>
      <c r="H433" s="12">
        <v>571</v>
      </c>
      <c r="I433" s="12">
        <v>269</v>
      </c>
      <c r="J433" s="12">
        <v>584</v>
      </c>
      <c r="K433" s="12">
        <v>1093</v>
      </c>
      <c r="L433" s="12">
        <v>866</v>
      </c>
      <c r="M433" s="12">
        <v>866</v>
      </c>
      <c r="N433" s="12">
        <v>383</v>
      </c>
      <c r="O433" s="12">
        <v>142</v>
      </c>
      <c r="P433" s="220">
        <f t="shared" si="43"/>
        <v>6187</v>
      </c>
      <c r="Q433" s="25" t="s">
        <v>722</v>
      </c>
      <c r="T433" s="14"/>
      <c r="Z433" s="14"/>
    </row>
    <row r="434" spans="1:29" s="13" customFormat="1" ht="21.75" customHeight="1">
      <c r="A434" s="27"/>
      <c r="B434" s="10" t="s">
        <v>19</v>
      </c>
      <c r="C434" s="11" t="s">
        <v>625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1006</v>
      </c>
      <c r="K434" s="12">
        <v>3863</v>
      </c>
      <c r="L434" s="12">
        <v>0</v>
      </c>
      <c r="M434" s="12">
        <v>0</v>
      </c>
      <c r="N434" s="12">
        <v>0</v>
      </c>
      <c r="O434" s="12">
        <v>0</v>
      </c>
      <c r="P434" s="220">
        <f t="shared" si="43"/>
        <v>4869</v>
      </c>
      <c r="Q434" s="25" t="s">
        <v>829</v>
      </c>
      <c r="T434" s="14"/>
      <c r="Z434" s="14"/>
    </row>
    <row r="435" spans="1:29" s="13" customFormat="1" ht="21.75" customHeight="1">
      <c r="A435" s="27"/>
      <c r="B435" s="10" t="s">
        <v>20</v>
      </c>
      <c r="C435" s="11" t="s">
        <v>626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2900</v>
      </c>
      <c r="K435" s="12">
        <v>5500</v>
      </c>
      <c r="L435" s="12">
        <v>0</v>
      </c>
      <c r="M435" s="12">
        <v>0</v>
      </c>
      <c r="N435" s="12">
        <v>0</v>
      </c>
      <c r="O435" s="12">
        <v>0</v>
      </c>
      <c r="P435" s="220">
        <f t="shared" si="43"/>
        <v>8400</v>
      </c>
      <c r="Q435" s="25" t="s">
        <v>829</v>
      </c>
      <c r="T435" s="14"/>
      <c r="Z435" s="14"/>
    </row>
    <row r="436" spans="1:29" s="13" customFormat="1" ht="21.75" customHeight="1">
      <c r="A436" s="27"/>
      <c r="B436" s="10" t="s">
        <v>43</v>
      </c>
      <c r="C436" s="11" t="s">
        <v>627</v>
      </c>
      <c r="D436" s="12">
        <v>833</v>
      </c>
      <c r="E436" s="12">
        <v>1155</v>
      </c>
      <c r="F436" s="12">
        <v>1480</v>
      </c>
      <c r="G436" s="12">
        <v>1854</v>
      </c>
      <c r="H436" s="12">
        <v>3190</v>
      </c>
      <c r="I436" s="12">
        <v>2803</v>
      </c>
      <c r="J436" s="12">
        <v>3225</v>
      </c>
      <c r="K436" s="12">
        <v>4504</v>
      </c>
      <c r="L436" s="12">
        <v>2962</v>
      </c>
      <c r="M436" s="12">
        <v>2860</v>
      </c>
      <c r="N436" s="12">
        <v>1755</v>
      </c>
      <c r="O436" s="12">
        <v>2030</v>
      </c>
      <c r="P436" s="220">
        <f t="shared" si="43"/>
        <v>28651</v>
      </c>
      <c r="Q436" s="25" t="s">
        <v>737</v>
      </c>
      <c r="T436" s="14"/>
      <c r="Z436" s="14"/>
    </row>
    <row r="437" spans="1:29" s="13" customFormat="1" ht="21.75" customHeight="1">
      <c r="A437" s="27"/>
      <c r="B437" s="10" t="s">
        <v>21</v>
      </c>
      <c r="C437" s="11" t="s">
        <v>628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599</v>
      </c>
      <c r="K437" s="12">
        <v>1370</v>
      </c>
      <c r="L437" s="12">
        <v>0</v>
      </c>
      <c r="M437" s="12">
        <v>0</v>
      </c>
      <c r="N437" s="12">
        <v>0</v>
      </c>
      <c r="O437" s="12">
        <v>0</v>
      </c>
      <c r="P437" s="220">
        <f t="shared" si="43"/>
        <v>1969</v>
      </c>
      <c r="Q437" s="25" t="s">
        <v>829</v>
      </c>
      <c r="T437" s="14"/>
      <c r="Z437" s="14"/>
    </row>
    <row r="438" spans="1:29" s="13" customFormat="1" ht="21.75" customHeight="1">
      <c r="A438" s="27"/>
      <c r="B438" s="10" t="s">
        <v>22</v>
      </c>
      <c r="C438" s="11" t="s">
        <v>629</v>
      </c>
      <c r="D438" s="12">
        <v>1857</v>
      </c>
      <c r="E438" s="12">
        <v>194</v>
      </c>
      <c r="F438" s="12">
        <v>694</v>
      </c>
      <c r="G438" s="12">
        <v>1597</v>
      </c>
      <c r="H438" s="12">
        <v>3141</v>
      </c>
      <c r="I438" s="12">
        <v>2706</v>
      </c>
      <c r="J438" s="12">
        <v>2117</v>
      </c>
      <c r="K438" s="12">
        <v>4001</v>
      </c>
      <c r="L438" s="12">
        <v>2786</v>
      </c>
      <c r="M438" s="12">
        <v>3586</v>
      </c>
      <c r="N438" s="12">
        <v>632</v>
      </c>
      <c r="O438" s="12">
        <v>683</v>
      </c>
      <c r="P438" s="220">
        <f t="shared" si="43"/>
        <v>23994</v>
      </c>
      <c r="Q438" s="177" t="s">
        <v>736</v>
      </c>
      <c r="T438" s="14"/>
      <c r="Z438" s="14"/>
    </row>
    <row r="439" spans="1:29" s="13" customFormat="1" ht="21.75" customHeight="1">
      <c r="A439" s="27"/>
      <c r="B439" s="10" t="s">
        <v>23</v>
      </c>
      <c r="C439" s="11" t="s">
        <v>630</v>
      </c>
      <c r="D439" s="12">
        <v>15</v>
      </c>
      <c r="E439" s="12">
        <v>151</v>
      </c>
      <c r="F439" s="12">
        <v>35</v>
      </c>
      <c r="G439" s="12">
        <v>284</v>
      </c>
      <c r="H439" s="12">
        <v>499</v>
      </c>
      <c r="I439" s="12">
        <v>322</v>
      </c>
      <c r="J439" s="12">
        <v>487</v>
      </c>
      <c r="K439" s="12">
        <v>509</v>
      </c>
      <c r="L439" s="12">
        <v>446</v>
      </c>
      <c r="M439" s="12">
        <v>411</v>
      </c>
      <c r="N439" s="12">
        <v>164</v>
      </c>
      <c r="O439" s="12">
        <v>32</v>
      </c>
      <c r="P439" s="220">
        <f t="shared" si="43"/>
        <v>3355</v>
      </c>
      <c r="Q439" s="25" t="s">
        <v>722</v>
      </c>
      <c r="T439" s="14"/>
      <c r="Z439" s="14"/>
    </row>
    <row r="440" spans="1:29" s="13" customFormat="1" ht="21.75" customHeight="1">
      <c r="A440" s="27"/>
      <c r="B440" s="10" t="s">
        <v>24</v>
      </c>
      <c r="C440" s="11" t="s">
        <v>631</v>
      </c>
      <c r="D440" s="12">
        <v>4</v>
      </c>
      <c r="E440" s="12">
        <v>10</v>
      </c>
      <c r="F440" s="12">
        <v>219</v>
      </c>
      <c r="G440" s="12">
        <v>937</v>
      </c>
      <c r="H440" s="12">
        <v>964</v>
      </c>
      <c r="I440" s="12">
        <v>609</v>
      </c>
      <c r="J440" s="12">
        <v>895</v>
      </c>
      <c r="K440" s="12">
        <v>852</v>
      </c>
      <c r="L440" s="12">
        <v>777</v>
      </c>
      <c r="M440" s="12">
        <v>736</v>
      </c>
      <c r="N440" s="12">
        <v>309</v>
      </c>
      <c r="O440" s="12">
        <v>82</v>
      </c>
      <c r="P440" s="220">
        <f t="shared" si="43"/>
        <v>6394</v>
      </c>
      <c r="Q440" s="25" t="s">
        <v>722</v>
      </c>
      <c r="T440" s="14"/>
      <c r="Z440" s="14"/>
    </row>
    <row r="441" spans="1:29" s="13" customFormat="1" ht="21.75" customHeight="1">
      <c r="A441" s="27"/>
      <c r="B441" s="10" t="s">
        <v>25</v>
      </c>
      <c r="C441" s="11" t="s">
        <v>632</v>
      </c>
      <c r="D441" s="12">
        <v>1232</v>
      </c>
      <c r="E441" s="12">
        <v>1158</v>
      </c>
      <c r="F441" s="12">
        <v>1314</v>
      </c>
      <c r="G441" s="12">
        <v>1212</v>
      </c>
      <c r="H441" s="12">
        <v>1470</v>
      </c>
      <c r="I441" s="12">
        <v>1119</v>
      </c>
      <c r="J441" s="12">
        <v>1398</v>
      </c>
      <c r="K441" s="12">
        <v>1884</v>
      </c>
      <c r="L441" s="12">
        <v>1207</v>
      </c>
      <c r="M441" s="12">
        <v>1239</v>
      </c>
      <c r="N441" s="12">
        <v>1344</v>
      </c>
      <c r="O441" s="12">
        <v>1346</v>
      </c>
      <c r="P441" s="220">
        <f t="shared" si="43"/>
        <v>15923</v>
      </c>
      <c r="Q441" s="25" t="s">
        <v>720</v>
      </c>
      <c r="T441" s="14"/>
      <c r="Z441" s="14"/>
    </row>
    <row r="442" spans="1:29" s="13" customFormat="1" ht="21.75" customHeight="1">
      <c r="A442" s="27"/>
      <c r="B442" s="10" t="s">
        <v>26</v>
      </c>
      <c r="C442" s="219" t="s">
        <v>633</v>
      </c>
      <c r="D442" s="12">
        <v>82</v>
      </c>
      <c r="E442" s="12">
        <v>98</v>
      </c>
      <c r="F442" s="12">
        <v>470</v>
      </c>
      <c r="G442" s="12">
        <v>409</v>
      </c>
      <c r="H442" s="12">
        <v>1124</v>
      </c>
      <c r="I442" s="12">
        <v>734</v>
      </c>
      <c r="J442" s="12">
        <v>598</v>
      </c>
      <c r="K442" s="12">
        <v>407</v>
      </c>
      <c r="L442" s="12">
        <v>413</v>
      </c>
      <c r="M442" s="12">
        <v>384</v>
      </c>
      <c r="N442" s="12">
        <v>336</v>
      </c>
      <c r="O442" s="12">
        <v>184</v>
      </c>
      <c r="P442" s="220">
        <f t="shared" si="43"/>
        <v>5239</v>
      </c>
      <c r="Q442" s="25" t="s">
        <v>729</v>
      </c>
      <c r="T442" s="14"/>
      <c r="Z442" s="14"/>
    </row>
    <row r="443" spans="1:29" s="13" customFormat="1" ht="21.75" customHeight="1">
      <c r="A443" s="27"/>
      <c r="B443" s="10" t="s">
        <v>27</v>
      </c>
      <c r="C443" s="11" t="s">
        <v>634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426</v>
      </c>
      <c r="K443" s="12">
        <v>1325</v>
      </c>
      <c r="L443" s="12">
        <v>0</v>
      </c>
      <c r="M443" s="12">
        <v>0</v>
      </c>
      <c r="N443" s="12">
        <v>0</v>
      </c>
      <c r="O443" s="12">
        <v>0</v>
      </c>
      <c r="P443" s="220">
        <f>SUM(D443:O443)</f>
        <v>1751</v>
      </c>
      <c r="Q443" s="25" t="s">
        <v>829</v>
      </c>
      <c r="T443" s="14"/>
      <c r="Z443" s="14"/>
    </row>
    <row r="444" spans="1:29" s="13" customFormat="1" ht="21.75" customHeight="1">
      <c r="A444" s="27"/>
      <c r="B444" s="10" t="s">
        <v>28</v>
      </c>
      <c r="C444" s="11" t="s">
        <v>830</v>
      </c>
      <c r="D444" s="12">
        <v>2332</v>
      </c>
      <c r="E444" s="12">
        <v>267</v>
      </c>
      <c r="F444" s="12">
        <v>967</v>
      </c>
      <c r="G444" s="12">
        <v>1684</v>
      </c>
      <c r="H444" s="12">
        <v>2608</v>
      </c>
      <c r="I444" s="12">
        <v>5218</v>
      </c>
      <c r="J444" s="12">
        <v>2184</v>
      </c>
      <c r="K444" s="12">
        <v>4067</v>
      </c>
      <c r="L444" s="12">
        <v>2870</v>
      </c>
      <c r="M444" s="12">
        <v>3722</v>
      </c>
      <c r="N444" s="12">
        <v>870</v>
      </c>
      <c r="O444" s="12">
        <v>920</v>
      </c>
      <c r="P444" s="220">
        <f>SUM(D444:O444)</f>
        <v>27709</v>
      </c>
      <c r="Q444" s="25" t="s">
        <v>736</v>
      </c>
      <c r="T444" s="14"/>
      <c r="Z444" s="14"/>
    </row>
    <row r="445" spans="1:29" s="13" customFormat="1" ht="21.75" customHeight="1">
      <c r="A445" s="426" t="s">
        <v>831</v>
      </c>
      <c r="B445" s="426"/>
      <c r="C445" s="426"/>
      <c r="D445" s="16">
        <f>SUM(D432:D444)</f>
        <v>6495</v>
      </c>
      <c r="E445" s="16">
        <f t="shared" ref="E445:O445" si="44">SUM(E432:E444)</f>
        <v>3505</v>
      </c>
      <c r="F445" s="16">
        <f t="shared" si="44"/>
        <v>5899</v>
      </c>
      <c r="G445" s="16">
        <f t="shared" si="44"/>
        <v>8961</v>
      </c>
      <c r="H445" s="16">
        <f t="shared" si="44"/>
        <v>14770</v>
      </c>
      <c r="I445" s="16">
        <f t="shared" si="44"/>
        <v>14463</v>
      </c>
      <c r="J445" s="16">
        <f t="shared" si="44"/>
        <v>17262</v>
      </c>
      <c r="K445" s="16">
        <f t="shared" si="44"/>
        <v>30036</v>
      </c>
      <c r="L445" s="16">
        <f t="shared" si="44"/>
        <v>13428</v>
      </c>
      <c r="M445" s="16">
        <f t="shared" si="44"/>
        <v>15311</v>
      </c>
      <c r="N445" s="16">
        <f t="shared" si="44"/>
        <v>6140</v>
      </c>
      <c r="O445" s="16">
        <f t="shared" si="44"/>
        <v>5419</v>
      </c>
      <c r="P445" s="16">
        <f>SUM(P432:P444)</f>
        <v>141689</v>
      </c>
      <c r="Q445" s="73"/>
      <c r="T445" s="14"/>
      <c r="Z445" s="14"/>
    </row>
    <row r="446" spans="1:29" s="13" customFormat="1" ht="21.75" customHeight="1">
      <c r="A446" s="427" t="s">
        <v>637</v>
      </c>
      <c r="B446" s="427"/>
      <c r="C446" s="427"/>
      <c r="D446" s="192">
        <f t="shared" ref="D446:P446" si="45">D96+D116+D151+D169+D188+D250+D280+D284+D293+D306+D348+D363+D387+D405+D414+D420+D429+D431+D445</f>
        <v>3454091</v>
      </c>
      <c r="E446" s="192">
        <f t="shared" si="45"/>
        <v>1693239</v>
      </c>
      <c r="F446" s="192">
        <f t="shared" si="45"/>
        <v>2531875</v>
      </c>
      <c r="G446" s="192">
        <f t="shared" si="45"/>
        <v>2906447</v>
      </c>
      <c r="H446" s="192">
        <f t="shared" si="45"/>
        <v>3315888</v>
      </c>
      <c r="I446" s="192">
        <f t="shared" si="45"/>
        <v>2022122</v>
      </c>
      <c r="J446" s="192">
        <f t="shared" si="45"/>
        <v>3089789</v>
      </c>
      <c r="K446" s="192">
        <f t="shared" si="45"/>
        <v>4032387</v>
      </c>
      <c r="L446" s="192">
        <f t="shared" si="45"/>
        <v>2462155</v>
      </c>
      <c r="M446" s="192">
        <f t="shared" si="45"/>
        <v>3051784</v>
      </c>
      <c r="N446" s="192">
        <f t="shared" si="45"/>
        <v>2822126</v>
      </c>
      <c r="O446" s="192">
        <f t="shared" si="45"/>
        <v>1723762</v>
      </c>
      <c r="P446" s="192">
        <f t="shared" si="45"/>
        <v>33118547</v>
      </c>
      <c r="Q446" s="193"/>
      <c r="T446" s="14"/>
      <c r="Z446" s="14"/>
    </row>
    <row r="447" spans="1:29" s="17" customFormat="1" ht="21.75" customHeight="1">
      <c r="B447" s="2"/>
      <c r="S447" s="13"/>
      <c r="T447" s="14"/>
      <c r="U447" s="13"/>
      <c r="V447" s="13"/>
      <c r="W447" s="13"/>
      <c r="X447" s="13"/>
      <c r="Y447" s="13"/>
      <c r="Z447" s="14"/>
      <c r="AA447" s="13"/>
      <c r="AB447" s="13"/>
      <c r="AC447" s="13"/>
    </row>
    <row r="448" spans="1:29" s="17" customFormat="1" ht="21.75" customHeight="1">
      <c r="A448" s="18"/>
      <c r="B448" s="19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94" t="s">
        <v>638</v>
      </c>
      <c r="O448" s="168" t="s">
        <v>832</v>
      </c>
      <c r="P448" s="195">
        <f t="shared" ref="P448:P454" si="46">SUMIF($Q$5:$Q$446,O448,$P$5:$P$446)</f>
        <v>428748</v>
      </c>
      <c r="Q448" s="18"/>
      <c r="T448" s="20"/>
      <c r="Z448" s="20"/>
    </row>
    <row r="449" spans="1:26" s="17" customFormat="1" ht="21.75" customHeight="1">
      <c r="A449" s="18"/>
      <c r="B449" s="19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94" t="s">
        <v>639</v>
      </c>
      <c r="O449" s="168" t="s">
        <v>640</v>
      </c>
      <c r="P449" s="195">
        <f t="shared" si="46"/>
        <v>22154</v>
      </c>
      <c r="Q449" s="18"/>
      <c r="T449" s="20"/>
      <c r="Z449" s="20"/>
    </row>
    <row r="450" spans="1:26" s="17" customFormat="1" ht="21.75" customHeight="1">
      <c r="A450" s="18"/>
      <c r="B450" s="19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94" t="s">
        <v>641</v>
      </c>
      <c r="O450" s="168" t="s">
        <v>642</v>
      </c>
      <c r="P450" s="195">
        <f t="shared" si="46"/>
        <v>19408</v>
      </c>
      <c r="Q450" s="18"/>
      <c r="T450" s="20"/>
      <c r="Z450" s="20"/>
    </row>
    <row r="451" spans="1:26" s="17" customFormat="1" ht="21.75" customHeight="1">
      <c r="A451" s="18"/>
      <c r="B451" s="19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94" t="s">
        <v>643</v>
      </c>
      <c r="O451" s="168" t="s">
        <v>87</v>
      </c>
      <c r="P451" s="195">
        <f t="shared" si="46"/>
        <v>759695</v>
      </c>
      <c r="Q451" s="18"/>
      <c r="T451" s="21"/>
      <c r="Z451" s="196"/>
    </row>
    <row r="452" spans="1:26" s="17" customFormat="1" ht="21.75" customHeight="1">
      <c r="A452" s="18"/>
      <c r="B452" s="19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94" t="s">
        <v>644</v>
      </c>
      <c r="O452" s="168" t="s">
        <v>152</v>
      </c>
      <c r="P452" s="195">
        <f t="shared" si="46"/>
        <v>1394925</v>
      </c>
      <c r="Q452" s="18"/>
      <c r="T452" s="21"/>
      <c r="Z452" s="21"/>
    </row>
    <row r="453" spans="1:26" s="17" customFormat="1" ht="21.75" customHeight="1">
      <c r="A453" s="18"/>
      <c r="B453" s="1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94" t="s">
        <v>645</v>
      </c>
      <c r="O453" s="168" t="s">
        <v>646</v>
      </c>
      <c r="P453" s="195">
        <f t="shared" si="46"/>
        <v>2852</v>
      </c>
      <c r="Q453" s="18"/>
      <c r="T453" s="21"/>
      <c r="Z453" s="21"/>
    </row>
    <row r="454" spans="1:26" s="17" customFormat="1" ht="21.75" customHeight="1">
      <c r="A454" s="18"/>
      <c r="B454" s="19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94" t="s">
        <v>647</v>
      </c>
      <c r="O454" s="171" t="s">
        <v>648</v>
      </c>
      <c r="P454" s="195">
        <f t="shared" si="46"/>
        <v>174601</v>
      </c>
      <c r="Q454" s="18"/>
      <c r="T454" s="21"/>
      <c r="Z454" s="21"/>
    </row>
    <row r="455" spans="1:26" s="17" customFormat="1" ht="21.75" customHeight="1">
      <c r="A455" s="18"/>
      <c r="B455" s="19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94"/>
      <c r="O455" s="172" t="s">
        <v>3</v>
      </c>
      <c r="P455" s="197">
        <f>SUM(P448:P454)</f>
        <v>2802383</v>
      </c>
      <c r="Q455" s="18"/>
      <c r="T455" s="21"/>
      <c r="Z455" s="21"/>
    </row>
    <row r="456" spans="1:26" s="17" customFormat="1" ht="21.75" customHeight="1">
      <c r="A456" s="18"/>
      <c r="B456" s="19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94" t="s">
        <v>649</v>
      </c>
      <c r="O456" s="168" t="s">
        <v>650</v>
      </c>
      <c r="P456" s="195">
        <f t="shared" ref="P456:P468" si="47">SUMIF($Q$5:$Q$446,O456,$P$5:$P$446)</f>
        <v>150401</v>
      </c>
      <c r="Q456" s="18"/>
      <c r="T456" s="21"/>
      <c r="Z456" s="21"/>
    </row>
    <row r="457" spans="1:26" s="17" customFormat="1" ht="21.75" customHeight="1">
      <c r="A457" s="18"/>
      <c r="B457" s="19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94" t="s">
        <v>651</v>
      </c>
      <c r="O457" s="168" t="s">
        <v>71</v>
      </c>
      <c r="P457" s="195">
        <f t="shared" si="47"/>
        <v>1108777</v>
      </c>
      <c r="Q457" s="18"/>
      <c r="T457" s="21"/>
      <c r="Z457" s="21"/>
    </row>
    <row r="458" spans="1:26" s="17" customFormat="1" ht="21.75" customHeight="1">
      <c r="A458" s="18"/>
      <c r="B458" s="19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94" t="s">
        <v>652</v>
      </c>
      <c r="O458" s="168" t="s">
        <v>111</v>
      </c>
      <c r="P458" s="195">
        <f t="shared" si="47"/>
        <v>9873637</v>
      </c>
      <c r="Q458" s="18"/>
      <c r="T458" s="21"/>
      <c r="Z458" s="21"/>
    </row>
    <row r="459" spans="1:26" s="17" customFormat="1" ht="21.75" customHeight="1">
      <c r="A459" s="18"/>
      <c r="B459" s="19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94" t="s">
        <v>653</v>
      </c>
      <c r="O459" s="168" t="s">
        <v>100</v>
      </c>
      <c r="P459" s="195">
        <f t="shared" si="47"/>
        <v>473476</v>
      </c>
      <c r="Q459" s="18"/>
      <c r="T459" s="21"/>
      <c r="Z459" s="21"/>
    </row>
    <row r="460" spans="1:26" s="17" customFormat="1" ht="21.75" customHeight="1">
      <c r="A460" s="18"/>
      <c r="B460" s="19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94" t="s">
        <v>654</v>
      </c>
      <c r="O460" s="168" t="s">
        <v>655</v>
      </c>
      <c r="P460" s="195">
        <f t="shared" si="47"/>
        <v>103410</v>
      </c>
      <c r="Q460" s="18"/>
      <c r="T460" s="21"/>
      <c r="Z460" s="21"/>
    </row>
    <row r="461" spans="1:26" s="17" customFormat="1" ht="21.75" customHeight="1">
      <c r="A461" s="18"/>
      <c r="B461" s="1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94" t="s">
        <v>656</v>
      </c>
      <c r="O461" s="168" t="s">
        <v>77</v>
      </c>
      <c r="P461" s="195">
        <f t="shared" si="47"/>
        <v>1776682</v>
      </c>
      <c r="Q461" s="18"/>
      <c r="T461" s="21"/>
      <c r="Z461" s="21"/>
    </row>
    <row r="462" spans="1:26" s="17" customFormat="1" ht="21.75" customHeight="1">
      <c r="A462" s="18"/>
      <c r="B462" s="19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94" t="s">
        <v>657</v>
      </c>
      <c r="O462" s="168" t="s">
        <v>94</v>
      </c>
      <c r="P462" s="195">
        <f t="shared" si="47"/>
        <v>1044129</v>
      </c>
      <c r="Q462" s="18"/>
      <c r="T462" s="21"/>
      <c r="Z462" s="21"/>
    </row>
    <row r="463" spans="1:26" s="17" customFormat="1" ht="21.75" customHeight="1">
      <c r="A463" s="18"/>
      <c r="B463" s="19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94" t="s">
        <v>658</v>
      </c>
      <c r="O463" s="168" t="s">
        <v>334</v>
      </c>
      <c r="P463" s="195">
        <f t="shared" si="47"/>
        <v>149459</v>
      </c>
      <c r="Q463" s="18"/>
      <c r="T463" s="21"/>
      <c r="Z463" s="21"/>
    </row>
    <row r="464" spans="1:26" s="17" customFormat="1" ht="21.75" customHeight="1">
      <c r="A464" s="18"/>
      <c r="B464" s="19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94" t="s">
        <v>659</v>
      </c>
      <c r="O464" s="168" t="s">
        <v>103</v>
      </c>
      <c r="P464" s="195">
        <f t="shared" si="47"/>
        <v>346966</v>
      </c>
      <c r="Q464" s="18"/>
      <c r="T464" s="21"/>
      <c r="Z464" s="21"/>
    </row>
    <row r="465" spans="1:26" s="17" customFormat="1" ht="21.75" customHeight="1">
      <c r="A465" s="18"/>
      <c r="B465" s="19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94" t="s">
        <v>660</v>
      </c>
      <c r="O465" s="168" t="s">
        <v>661</v>
      </c>
      <c r="P465" s="195">
        <f t="shared" si="47"/>
        <v>364003</v>
      </c>
      <c r="Q465" s="18"/>
      <c r="T465" s="21"/>
      <c r="Z465" s="21"/>
    </row>
    <row r="466" spans="1:26" s="17" customFormat="1" ht="21.75" customHeight="1">
      <c r="A466" s="18"/>
      <c r="B466" s="19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94" t="s">
        <v>662</v>
      </c>
      <c r="O466" s="168" t="s">
        <v>663</v>
      </c>
      <c r="P466" s="195">
        <f t="shared" si="47"/>
        <v>21233</v>
      </c>
      <c r="Q466" s="18"/>
      <c r="T466" s="21"/>
      <c r="Z466" s="21"/>
    </row>
    <row r="467" spans="1:26" s="17" customFormat="1" ht="21.75" customHeight="1">
      <c r="A467" s="18"/>
      <c r="B467" s="19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94" t="s">
        <v>664</v>
      </c>
      <c r="O467" s="168" t="s">
        <v>665</v>
      </c>
      <c r="P467" s="195">
        <f t="shared" si="47"/>
        <v>242673</v>
      </c>
      <c r="Q467" s="18"/>
      <c r="T467" s="21"/>
      <c r="Z467" s="21"/>
    </row>
    <row r="468" spans="1:26" s="17" customFormat="1" ht="21.75" customHeight="1">
      <c r="A468" s="18"/>
      <c r="B468" s="19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94" t="s">
        <v>666</v>
      </c>
      <c r="O468" s="171" t="s">
        <v>667</v>
      </c>
      <c r="P468" s="195">
        <f t="shared" si="47"/>
        <v>21131</v>
      </c>
      <c r="Q468" s="18"/>
      <c r="T468" s="21"/>
      <c r="Z468" s="21"/>
    </row>
    <row r="469" spans="1:26" s="17" customFormat="1" ht="21.75" customHeight="1">
      <c r="A469" s="18"/>
      <c r="B469" s="19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94"/>
      <c r="O469" s="172" t="s">
        <v>3</v>
      </c>
      <c r="P469" s="197">
        <f>SUM(P456:P468)</f>
        <v>15675977</v>
      </c>
      <c r="Q469" s="18"/>
      <c r="T469" s="21"/>
      <c r="Z469" s="21"/>
    </row>
    <row r="470" spans="1:26" s="17" customFormat="1" ht="21.75" customHeight="1">
      <c r="A470" s="18"/>
      <c r="B470" s="19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94" t="s">
        <v>292</v>
      </c>
      <c r="O470" s="171" t="s">
        <v>668</v>
      </c>
      <c r="P470" s="195">
        <f>SUMIF($Q$5:$Q$446,O470,$P$5:$P$446)</f>
        <v>4158716</v>
      </c>
      <c r="Q470" s="18"/>
      <c r="T470" s="21"/>
      <c r="Z470" s="21"/>
    </row>
    <row r="471" spans="1:26" s="17" customFormat="1" ht="21.75" customHeight="1">
      <c r="A471" s="18"/>
      <c r="B471" s="19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94"/>
      <c r="O471" s="172" t="s">
        <v>3</v>
      </c>
      <c r="P471" s="197">
        <f>P470</f>
        <v>4158716</v>
      </c>
      <c r="Q471" s="18"/>
      <c r="T471" s="21"/>
      <c r="Z471" s="21"/>
    </row>
    <row r="472" spans="1:26" s="17" customFormat="1" ht="21.75" customHeight="1">
      <c r="A472" s="18"/>
      <c r="B472" s="19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94" t="s">
        <v>669</v>
      </c>
      <c r="O472" s="171" t="s">
        <v>315</v>
      </c>
      <c r="P472" s="195">
        <v>281896</v>
      </c>
      <c r="Q472" s="18"/>
      <c r="T472" s="21"/>
      <c r="Z472" s="21"/>
    </row>
    <row r="473" spans="1:26" s="17" customFormat="1" ht="21.75" customHeight="1">
      <c r="A473" s="18"/>
      <c r="B473" s="19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94" t="s">
        <v>670</v>
      </c>
      <c r="O473" s="171" t="s">
        <v>671</v>
      </c>
      <c r="P473" s="195">
        <v>161884</v>
      </c>
      <c r="Q473" s="18"/>
      <c r="T473" s="21"/>
      <c r="Z473" s="21"/>
    </row>
    <row r="474" spans="1:26" s="17" customFormat="1" ht="21.75" customHeight="1">
      <c r="A474" s="18"/>
      <c r="B474" s="19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94" t="s">
        <v>672</v>
      </c>
      <c r="O474" s="171" t="s">
        <v>122</v>
      </c>
      <c r="P474" s="195">
        <v>204905</v>
      </c>
      <c r="Q474" s="18"/>
      <c r="T474" s="21"/>
      <c r="Z474" s="21"/>
    </row>
    <row r="475" spans="1:26" s="17" customFormat="1" ht="21.75" customHeight="1">
      <c r="A475" s="18"/>
      <c r="B475" s="19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94" t="s">
        <v>673</v>
      </c>
      <c r="O475" s="171" t="s">
        <v>143</v>
      </c>
      <c r="P475" s="195">
        <v>389028</v>
      </c>
      <c r="Q475" s="18"/>
      <c r="T475" s="21"/>
      <c r="Z475" s="21"/>
    </row>
    <row r="476" spans="1:26" s="17" customFormat="1" ht="21.75" customHeight="1">
      <c r="A476" s="18"/>
      <c r="B476" s="19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94" t="s">
        <v>674</v>
      </c>
      <c r="O476" s="171" t="s">
        <v>158</v>
      </c>
      <c r="P476" s="195">
        <v>387700</v>
      </c>
      <c r="Q476" s="18"/>
      <c r="T476" s="21"/>
      <c r="Z476" s="21"/>
    </row>
    <row r="477" spans="1:26" s="17" customFormat="1" ht="21.75" customHeight="1">
      <c r="A477" s="18"/>
      <c r="B477" s="19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94" t="s">
        <v>675</v>
      </c>
      <c r="O477" s="171" t="s">
        <v>40</v>
      </c>
      <c r="P477" s="195">
        <v>685784</v>
      </c>
      <c r="Q477" s="18"/>
      <c r="T477" s="21"/>
      <c r="Z477" s="21"/>
    </row>
    <row r="478" spans="1:26" s="17" customFormat="1" ht="21.75" customHeight="1">
      <c r="A478" s="18"/>
      <c r="B478" s="19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94" t="s">
        <v>676</v>
      </c>
      <c r="O478" s="171" t="s">
        <v>36</v>
      </c>
      <c r="P478" s="195">
        <v>928452</v>
      </c>
      <c r="Q478" s="18"/>
      <c r="T478" s="21"/>
      <c r="Z478" s="21"/>
    </row>
    <row r="479" spans="1:26" s="17" customFormat="1" ht="21.75" customHeight="1">
      <c r="A479" s="18"/>
      <c r="B479" s="19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94"/>
      <c r="O479" s="172" t="s">
        <v>3</v>
      </c>
      <c r="P479" s="197">
        <f>SUM(P472:P478)</f>
        <v>3039649</v>
      </c>
      <c r="Q479" s="18"/>
      <c r="T479" s="21"/>
      <c r="Z479" s="21"/>
    </row>
    <row r="480" spans="1:26" s="17" customFormat="1" ht="21.75" customHeight="1">
      <c r="A480" s="18"/>
      <c r="B480" s="19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94" t="s">
        <v>677</v>
      </c>
      <c r="O480" s="171" t="s">
        <v>447</v>
      </c>
      <c r="P480" s="195">
        <v>752288</v>
      </c>
      <c r="Q480" s="18"/>
      <c r="T480" s="21"/>
      <c r="Z480" s="21"/>
    </row>
    <row r="481" spans="1:26" s="17" customFormat="1" ht="21.75" customHeight="1">
      <c r="A481" s="18"/>
      <c r="B481" s="19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94" t="s">
        <v>678</v>
      </c>
      <c r="O481" s="171" t="s">
        <v>45</v>
      </c>
      <c r="P481" s="195">
        <v>1011742</v>
      </c>
      <c r="Q481" s="18"/>
      <c r="T481" s="21"/>
      <c r="Z481" s="21"/>
    </row>
    <row r="482" spans="1:26" s="17" customFormat="1" ht="21.75" customHeight="1">
      <c r="A482" s="18"/>
      <c r="B482" s="19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94" t="s">
        <v>679</v>
      </c>
      <c r="O482" s="171" t="s">
        <v>62</v>
      </c>
      <c r="P482" s="195">
        <v>137247</v>
      </c>
      <c r="Q482" s="18"/>
      <c r="T482" s="21"/>
      <c r="Z482" s="21"/>
    </row>
    <row r="483" spans="1:26" s="17" customFormat="1" ht="21.75" customHeight="1">
      <c r="A483" s="18"/>
      <c r="B483" s="19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94"/>
      <c r="O483" s="172" t="s">
        <v>3</v>
      </c>
      <c r="P483" s="197">
        <f>SUM(P480:P482)</f>
        <v>1901277</v>
      </c>
      <c r="Q483" s="18"/>
      <c r="T483" s="21"/>
      <c r="Z483" s="21"/>
    </row>
    <row r="484" spans="1:26" s="17" customFormat="1" ht="21.75" customHeight="1">
      <c r="A484" s="18"/>
      <c r="B484" s="1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94" t="s">
        <v>647</v>
      </c>
      <c r="O484" s="171" t="s">
        <v>35</v>
      </c>
      <c r="P484" s="195">
        <f>SUMIF($Q$5:$Q$446,O484,$P$5:$P$446)</f>
        <v>3139064</v>
      </c>
      <c r="Q484" s="18"/>
      <c r="T484" s="21"/>
      <c r="Z484" s="21"/>
    </row>
    <row r="485" spans="1:26" s="17" customFormat="1" ht="21.75" customHeight="1">
      <c r="A485" s="18"/>
      <c r="B485" s="19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94"/>
      <c r="O485" s="172" t="s">
        <v>3</v>
      </c>
      <c r="P485" s="197">
        <f>P484</f>
        <v>3139064</v>
      </c>
      <c r="Q485" s="198"/>
      <c r="T485" s="21"/>
      <c r="Z485" s="21"/>
    </row>
    <row r="486" spans="1:26" s="17" customFormat="1" ht="21.75" customHeight="1">
      <c r="A486" s="18"/>
      <c r="B486" s="19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94" t="s">
        <v>680</v>
      </c>
      <c r="O486" s="171" t="s">
        <v>704</v>
      </c>
      <c r="P486" s="195">
        <f t="shared" ref="P486:P491" si="48">SUMIF($Q$5:$Q$446,O486,$P$5:$P$446)</f>
        <v>1021950</v>
      </c>
      <c r="Q486" s="18"/>
      <c r="T486" s="21"/>
      <c r="Z486" s="21"/>
    </row>
    <row r="487" spans="1:26" s="17" customFormat="1" ht="21.75" customHeight="1">
      <c r="A487" s="18"/>
      <c r="B487" s="19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94" t="s">
        <v>681</v>
      </c>
      <c r="O487" s="171" t="s">
        <v>833</v>
      </c>
      <c r="P487" s="195">
        <f t="shared" si="48"/>
        <v>592000</v>
      </c>
      <c r="Q487" s="18"/>
      <c r="T487" s="21"/>
      <c r="Z487" s="21"/>
    </row>
    <row r="488" spans="1:26" s="17" customFormat="1" ht="21.75" customHeight="1">
      <c r="A488" s="18"/>
      <c r="B488" s="19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94" t="s">
        <v>682</v>
      </c>
      <c r="O488" s="171" t="s">
        <v>528</v>
      </c>
      <c r="P488" s="195">
        <f t="shared" si="48"/>
        <v>103114</v>
      </c>
      <c r="Q488" s="18"/>
      <c r="T488" s="21"/>
      <c r="Z488" s="21"/>
    </row>
    <row r="489" spans="1:26" s="17" customFormat="1" ht="21.75" customHeight="1">
      <c r="A489" s="18"/>
      <c r="B489" s="19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94" t="s">
        <v>683</v>
      </c>
      <c r="O489" s="171" t="s">
        <v>684</v>
      </c>
      <c r="P489" s="195">
        <f t="shared" si="48"/>
        <v>120000</v>
      </c>
      <c r="Q489" s="18"/>
      <c r="T489" s="21"/>
      <c r="Z489" s="21"/>
    </row>
    <row r="490" spans="1:26" s="17" customFormat="1" ht="21.75" customHeight="1">
      <c r="A490" s="18"/>
      <c r="B490" s="19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94" t="s">
        <v>685</v>
      </c>
      <c r="O490" s="171" t="s">
        <v>834</v>
      </c>
      <c r="P490" s="195">
        <f t="shared" si="48"/>
        <v>201836</v>
      </c>
      <c r="Q490" s="18"/>
      <c r="T490" s="21"/>
      <c r="Z490" s="21"/>
    </row>
    <row r="491" spans="1:26" s="17" customFormat="1" ht="21.75" customHeight="1">
      <c r="A491" s="18"/>
      <c r="B491" s="1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94" t="s">
        <v>686</v>
      </c>
      <c r="O491" s="171" t="s">
        <v>835</v>
      </c>
      <c r="P491" s="195">
        <f t="shared" si="48"/>
        <v>362581</v>
      </c>
      <c r="Q491" s="18"/>
      <c r="T491" s="21"/>
      <c r="Z491" s="21"/>
    </row>
    <row r="492" spans="1:26" s="17" customFormat="1" ht="21.75" customHeight="1">
      <c r="A492" s="18"/>
      <c r="B492" s="19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72" t="s">
        <v>3</v>
      </c>
      <c r="P492" s="197">
        <f>SUM(P486:P491)</f>
        <v>2401481</v>
      </c>
      <c r="Q492" s="18"/>
      <c r="T492" s="21"/>
      <c r="Z492" s="21"/>
    </row>
    <row r="493" spans="1:26" s="17" customFormat="1" ht="21.75" customHeight="1">
      <c r="A493" s="18"/>
      <c r="B493" s="19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T493" s="21"/>
      <c r="Z493" s="21"/>
    </row>
    <row r="494" spans="1:26" s="17" customFormat="1" ht="21.75" customHeight="1">
      <c r="A494" s="18"/>
      <c r="B494" s="19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72" t="s">
        <v>836</v>
      </c>
      <c r="P494" s="197">
        <f>P455+P469+P471+P479+P483+P485+P492</f>
        <v>33118547</v>
      </c>
      <c r="Q494" s="199" t="str">
        <f>IF(P446=P494,"OK","×")</f>
        <v>OK</v>
      </c>
      <c r="T494" s="21"/>
      <c r="Z494" s="21"/>
    </row>
    <row r="495" spans="1:26" s="17" customFormat="1" ht="21.75" customHeight="1">
      <c r="A495" s="18"/>
      <c r="B495" s="19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T495" s="21"/>
      <c r="Z495" s="21"/>
    </row>
    <row r="496" spans="1:26" s="17" customFormat="1" ht="21.75" customHeight="1">
      <c r="A496" s="18"/>
      <c r="B496" s="19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T496" s="21"/>
      <c r="Z496" s="21"/>
    </row>
    <row r="497" spans="1:26" s="17" customFormat="1" ht="21.75" customHeight="1">
      <c r="A497" s="18"/>
      <c r="B497" s="19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T497" s="21"/>
      <c r="Z497" s="21"/>
    </row>
    <row r="498" spans="1:26" s="17" customFormat="1" ht="21.75" customHeight="1">
      <c r="A498" s="18"/>
      <c r="B498" s="19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T498" s="21"/>
      <c r="Z498" s="21"/>
    </row>
    <row r="499" spans="1:26" s="17" customFormat="1" ht="21.75" customHeight="1">
      <c r="A499" s="18"/>
      <c r="B499" s="19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T499" s="21"/>
      <c r="Z499" s="21"/>
    </row>
    <row r="500" spans="1:26" s="17" customFormat="1" ht="21.75" customHeight="1">
      <c r="A500" s="18"/>
      <c r="B500" s="1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T500" s="21"/>
      <c r="Z500" s="21"/>
    </row>
    <row r="501" spans="1:26" s="17" customFormat="1" ht="21.75" customHeight="1">
      <c r="A501" s="18"/>
      <c r="B501" s="19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T501" s="21"/>
      <c r="Z501" s="21"/>
    </row>
    <row r="502" spans="1:26" s="17" customFormat="1" ht="21.75" customHeight="1">
      <c r="A502" s="18"/>
      <c r="B502" s="19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T502" s="21"/>
      <c r="Z502" s="21"/>
    </row>
    <row r="503" spans="1:26" s="17" customFormat="1" ht="21.75" customHeight="1">
      <c r="A503" s="18"/>
      <c r="B503" s="19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T503" s="21"/>
      <c r="Z503" s="21"/>
    </row>
    <row r="504" spans="1:26" s="17" customFormat="1" ht="21.75" customHeight="1">
      <c r="A504" s="18"/>
      <c r="B504" s="19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T504" s="21"/>
      <c r="Z504" s="21"/>
    </row>
    <row r="505" spans="1:26" s="17" customFormat="1" ht="21.75" customHeight="1">
      <c r="A505" s="18"/>
      <c r="B505" s="19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T505" s="21"/>
      <c r="Z505" s="21"/>
    </row>
    <row r="506" spans="1:26" s="17" customFormat="1" ht="21.75" customHeight="1">
      <c r="A506" s="18"/>
      <c r="B506" s="19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T506" s="21"/>
      <c r="Z506" s="21"/>
    </row>
    <row r="507" spans="1:26" s="17" customFormat="1" ht="21.75" customHeight="1">
      <c r="A507" s="18"/>
      <c r="B507" s="19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T507" s="21"/>
      <c r="Z507" s="21"/>
    </row>
    <row r="508" spans="1:26" s="17" customFormat="1" ht="21.75" customHeight="1">
      <c r="A508" s="18"/>
      <c r="B508" s="19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T508" s="21"/>
      <c r="Z508" s="21"/>
    </row>
    <row r="509" spans="1:26" s="17" customFormat="1" ht="21.75" customHeight="1">
      <c r="A509" s="18"/>
      <c r="B509" s="19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T509" s="21"/>
      <c r="Z509" s="21"/>
    </row>
    <row r="510" spans="1:26" s="17" customFormat="1" ht="21.75" customHeight="1">
      <c r="A510" s="18"/>
      <c r="B510" s="1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T510" s="21"/>
      <c r="Z510" s="21"/>
    </row>
    <row r="511" spans="1:26" s="17" customFormat="1" ht="21.75" customHeight="1">
      <c r="A511" s="18"/>
      <c r="B511" s="19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T511" s="20"/>
      <c r="Z511" s="20"/>
    </row>
    <row r="512" spans="1:26" s="17" customFormat="1" ht="21.75" customHeight="1">
      <c r="A512" s="18"/>
      <c r="B512" s="19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T512" s="20"/>
      <c r="Z512" s="20"/>
    </row>
    <row r="513" spans="1:26" s="17" customFormat="1" ht="21.75" customHeight="1">
      <c r="A513" s="18"/>
      <c r="B513" s="19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T513" s="20"/>
      <c r="Z513" s="20"/>
    </row>
    <row r="514" spans="1:26" s="17" customFormat="1" ht="21.75" customHeight="1">
      <c r="A514" s="18"/>
      <c r="B514" s="19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T514" s="20"/>
      <c r="Z514" s="20"/>
    </row>
    <row r="515" spans="1:26" s="17" customFormat="1" ht="21.75" customHeight="1">
      <c r="A515" s="18"/>
      <c r="B515" s="19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T515" s="20"/>
      <c r="Z515" s="20"/>
    </row>
    <row r="516" spans="1:26" s="17" customFormat="1" ht="21.75" customHeight="1">
      <c r="A516" s="18"/>
      <c r="B516" s="19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T516" s="20"/>
      <c r="Z516" s="20"/>
    </row>
    <row r="517" spans="1:26" s="17" customFormat="1" ht="21.75" customHeight="1">
      <c r="A517" s="18"/>
      <c r="B517" s="19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T517" s="20"/>
      <c r="Z517" s="20"/>
    </row>
    <row r="518" spans="1:26" s="17" customFormat="1" ht="21.75" customHeight="1">
      <c r="A518" s="18"/>
      <c r="B518" s="19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T518" s="20"/>
      <c r="Z518" s="20"/>
    </row>
    <row r="519" spans="1:26" s="17" customFormat="1" ht="21.75" customHeight="1">
      <c r="A519" s="18"/>
      <c r="B519" s="19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T519" s="20"/>
      <c r="Z519" s="20"/>
    </row>
    <row r="520" spans="1:26" s="17" customFormat="1" ht="21.75" customHeight="1">
      <c r="A520" s="18"/>
      <c r="B520" s="19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S520" s="13"/>
      <c r="T520" s="20"/>
      <c r="Y520" s="13"/>
      <c r="Z520" s="20"/>
    </row>
    <row r="521" spans="1:26" s="17" customFormat="1" ht="21.75" customHeight="1">
      <c r="A521" s="18"/>
      <c r="B521" s="19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S521" s="22"/>
      <c r="T521" s="20"/>
      <c r="Y521" s="22"/>
      <c r="Z521" s="20"/>
    </row>
    <row r="522" spans="1:26" s="17" customFormat="1" ht="21.75" customHeight="1">
      <c r="A522" s="18"/>
      <c r="B522" s="19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S522" s="13"/>
      <c r="T522" s="20"/>
      <c r="Y522" s="13"/>
      <c r="Z522" s="20"/>
    </row>
    <row r="523" spans="1:26" s="17" customFormat="1" ht="21.75" customHeight="1">
      <c r="A523" s="18"/>
      <c r="B523" s="19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S523" s="22"/>
      <c r="T523" s="20"/>
      <c r="Y523" s="22"/>
      <c r="Z523" s="20"/>
    </row>
    <row r="524" spans="1:26" s="17" customFormat="1" ht="21.75" customHeight="1">
      <c r="A524" s="18"/>
      <c r="B524" s="19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S524" s="22"/>
      <c r="T524" s="20"/>
      <c r="Y524" s="22"/>
      <c r="Z524" s="20"/>
    </row>
    <row r="525" spans="1:26" s="17" customFormat="1" ht="21.75" customHeight="1">
      <c r="A525" s="18"/>
      <c r="B525" s="19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S525" s="22"/>
      <c r="T525" s="20"/>
      <c r="Y525" s="22"/>
      <c r="Z525" s="20"/>
    </row>
    <row r="526" spans="1:26" s="17" customFormat="1" ht="21.75" customHeight="1">
      <c r="A526" s="18"/>
      <c r="B526" s="19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S526" s="22"/>
      <c r="T526" s="20"/>
      <c r="Y526" s="22"/>
      <c r="Z526" s="20"/>
    </row>
    <row r="527" spans="1:26" s="17" customFormat="1" ht="21.75" customHeight="1">
      <c r="A527" s="18"/>
      <c r="B527" s="19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S527" s="13"/>
      <c r="T527" s="20"/>
      <c r="Y527" s="13"/>
      <c r="Z527" s="20"/>
    </row>
    <row r="528" spans="1:26" s="17" customFormat="1" ht="21.75" customHeight="1">
      <c r="A528" s="18"/>
      <c r="B528" s="19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S528" s="13"/>
      <c r="T528" s="20"/>
      <c r="Y528" s="13"/>
      <c r="Z528" s="20"/>
    </row>
    <row r="529" spans="1:26" s="17" customFormat="1" ht="21.75" customHeight="1">
      <c r="A529" s="18"/>
      <c r="B529" s="19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S529" s="13"/>
      <c r="T529" s="20"/>
      <c r="Y529" s="13"/>
      <c r="Z529" s="20"/>
    </row>
    <row r="530" spans="1:26" s="17" customFormat="1" ht="21.75" customHeight="1">
      <c r="A530" s="18"/>
      <c r="B530" s="19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S530" s="13"/>
      <c r="T530" s="20"/>
      <c r="Y530" s="13"/>
      <c r="Z530" s="20"/>
    </row>
    <row r="531" spans="1:26" s="17" customFormat="1" ht="21.75" customHeight="1">
      <c r="A531" s="18"/>
      <c r="B531" s="19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S531" s="13"/>
      <c r="T531" s="20"/>
      <c r="Y531" s="13"/>
      <c r="Z531" s="20"/>
    </row>
    <row r="532" spans="1:26" s="17" customFormat="1" ht="21.75" customHeight="1">
      <c r="A532" s="18"/>
      <c r="B532" s="19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S532" s="13"/>
      <c r="T532" s="20"/>
      <c r="Y532" s="13"/>
      <c r="Z532" s="20"/>
    </row>
    <row r="533" spans="1:26" s="17" customFormat="1" ht="21.75" customHeight="1">
      <c r="A533" s="18"/>
      <c r="B533" s="19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S533" s="13"/>
      <c r="T533" s="20"/>
      <c r="Y533" s="13"/>
      <c r="Z533" s="20"/>
    </row>
    <row r="534" spans="1:26" s="17" customFormat="1" ht="21.75" customHeight="1">
      <c r="A534" s="18"/>
      <c r="B534" s="19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S534" s="13"/>
      <c r="T534" s="20"/>
      <c r="Y534" s="13"/>
      <c r="Z534" s="20"/>
    </row>
    <row r="535" spans="1:26" s="17" customFormat="1" ht="21.75" customHeight="1">
      <c r="A535" s="18"/>
      <c r="B535" s="19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S535" s="13"/>
      <c r="T535" s="20"/>
      <c r="Y535" s="13"/>
      <c r="Z535" s="20"/>
    </row>
    <row r="536" spans="1:26" s="17" customFormat="1" ht="21.75" customHeight="1">
      <c r="A536" s="18"/>
      <c r="B536" s="19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S536" s="13"/>
      <c r="T536" s="20"/>
      <c r="Y536" s="13"/>
      <c r="Z536" s="20"/>
    </row>
    <row r="537" spans="1:26" s="17" customFormat="1" ht="21.75" customHeight="1">
      <c r="A537" s="18"/>
      <c r="B537" s="19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S537" s="13"/>
      <c r="T537" s="20"/>
      <c r="Y537" s="13"/>
      <c r="Z537" s="20"/>
    </row>
    <row r="538" spans="1:26" s="17" customFormat="1" ht="21.75" customHeight="1">
      <c r="A538" s="18"/>
      <c r="B538" s="1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S538" s="13"/>
      <c r="T538" s="20"/>
      <c r="Y538" s="13"/>
      <c r="Z538" s="20"/>
    </row>
    <row r="539" spans="1:26" s="17" customFormat="1" ht="21.75" customHeight="1">
      <c r="A539" s="18"/>
      <c r="B539" s="19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S539" s="13"/>
      <c r="T539" s="20"/>
      <c r="Y539" s="13"/>
      <c r="Z539" s="20"/>
    </row>
    <row r="540" spans="1:26" s="17" customFormat="1" ht="21.75" customHeight="1">
      <c r="A540" s="18"/>
      <c r="B540" s="19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S540" s="13"/>
      <c r="T540" s="20"/>
      <c r="Y540" s="13"/>
      <c r="Z540" s="20"/>
    </row>
    <row r="541" spans="1:26" s="17" customFormat="1" ht="21.75" customHeight="1">
      <c r="A541" s="18"/>
      <c r="B541" s="19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S541" s="13"/>
      <c r="T541" s="20"/>
      <c r="Y541" s="13"/>
      <c r="Z541" s="20"/>
    </row>
    <row r="542" spans="1:26" s="17" customFormat="1" ht="21.75" customHeight="1">
      <c r="A542" s="18"/>
      <c r="B542" s="19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S542" s="22"/>
      <c r="T542" s="20"/>
      <c r="Y542" s="22"/>
      <c r="Z542" s="20"/>
    </row>
    <row r="543" spans="1:26" s="17" customFormat="1" ht="21.75" customHeight="1">
      <c r="A543" s="18"/>
      <c r="B543" s="19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S543" s="22"/>
      <c r="T543" s="20"/>
      <c r="Y543" s="22"/>
      <c r="Z543" s="20"/>
    </row>
    <row r="544" spans="1:26" s="17" customFormat="1" ht="21.75" customHeight="1">
      <c r="A544" s="18"/>
      <c r="B544" s="19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S544" s="22"/>
      <c r="T544" s="20"/>
      <c r="Y544" s="22"/>
      <c r="Z544" s="20"/>
    </row>
    <row r="545" spans="1:26" s="17" customFormat="1" ht="21.75" customHeight="1">
      <c r="A545" s="18"/>
      <c r="B545" s="19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S545" s="22"/>
      <c r="T545" s="20"/>
      <c r="Y545" s="22"/>
      <c r="Z545" s="20"/>
    </row>
    <row r="546" spans="1:26" s="17" customFormat="1" ht="21.75" customHeight="1">
      <c r="A546" s="18"/>
      <c r="B546" s="19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T546" s="20"/>
      <c r="Z546" s="20"/>
    </row>
    <row r="547" spans="1:26" s="17" customFormat="1" ht="21.75" customHeight="1">
      <c r="A547" s="18"/>
      <c r="B547" s="19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T547" s="20"/>
      <c r="Z547" s="20"/>
    </row>
    <row r="548" spans="1:26" s="17" customFormat="1" ht="21.75" customHeight="1">
      <c r="A548" s="18"/>
      <c r="B548" s="19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T548" s="20"/>
      <c r="Z548" s="20"/>
    </row>
    <row r="549" spans="1:26" s="17" customFormat="1" ht="21.75" customHeight="1">
      <c r="A549" s="18"/>
      <c r="B549" s="19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T549" s="20"/>
      <c r="Z549" s="20"/>
    </row>
    <row r="550" spans="1:26" s="17" customFormat="1" ht="21.75" customHeight="1">
      <c r="A550" s="18"/>
      <c r="B550" s="19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T550" s="20"/>
      <c r="Z550" s="20"/>
    </row>
    <row r="551" spans="1:26" s="17" customFormat="1" ht="21.75" customHeight="1">
      <c r="A551" s="18"/>
      <c r="B551" s="19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T551" s="20"/>
      <c r="Z551" s="20"/>
    </row>
    <row r="552" spans="1:26" s="17" customFormat="1" ht="21.75" customHeight="1">
      <c r="A552" s="18"/>
      <c r="B552" s="19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T552" s="20"/>
      <c r="Z552" s="20"/>
    </row>
    <row r="553" spans="1:26" s="17" customFormat="1" ht="21.75" customHeight="1">
      <c r="A553" s="18"/>
      <c r="B553" s="19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T553" s="20"/>
      <c r="Z553" s="20"/>
    </row>
    <row r="554" spans="1:26" s="17" customFormat="1" ht="21.75" customHeight="1">
      <c r="A554" s="18"/>
      <c r="B554" s="19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T554" s="20"/>
      <c r="Z554" s="20"/>
    </row>
    <row r="555" spans="1:26" s="17" customFormat="1" ht="21.75" customHeight="1">
      <c r="A555" s="18"/>
      <c r="B555" s="19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T555" s="20"/>
      <c r="Z555" s="20"/>
    </row>
    <row r="556" spans="1:26" s="17" customFormat="1" ht="21.75" customHeight="1">
      <c r="A556" s="18"/>
      <c r="B556" s="19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T556" s="20"/>
      <c r="Z556" s="20"/>
    </row>
    <row r="557" spans="1:26" s="17" customFormat="1" ht="21.75" customHeight="1">
      <c r="A557" s="18"/>
      <c r="B557" s="19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T557" s="20"/>
      <c r="Z557" s="20"/>
    </row>
    <row r="558" spans="1:26" s="17" customFormat="1" ht="21.75" customHeight="1">
      <c r="A558" s="18"/>
      <c r="B558" s="19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T558" s="20"/>
      <c r="Z558" s="20"/>
    </row>
    <row r="559" spans="1:26" s="17" customFormat="1" ht="21.75" customHeight="1">
      <c r="A559" s="18"/>
      <c r="B559" s="19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T559" s="20"/>
      <c r="Z559" s="20"/>
    </row>
    <row r="560" spans="1:26" s="17" customFormat="1" ht="21.75" customHeight="1">
      <c r="A560" s="18"/>
      <c r="B560" s="19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T560" s="20"/>
      <c r="Z560" s="20"/>
    </row>
    <row r="561" spans="1:26" s="17" customFormat="1" ht="21.75" customHeight="1">
      <c r="A561" s="18"/>
      <c r="B561" s="19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T561" s="20"/>
      <c r="Z561" s="20"/>
    </row>
    <row r="562" spans="1:26" s="17" customFormat="1" ht="21.75" customHeight="1">
      <c r="A562" s="18"/>
      <c r="B562" s="19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T562" s="20"/>
      <c r="Z562" s="20"/>
    </row>
    <row r="563" spans="1:26" s="17" customFormat="1" ht="21.75" customHeight="1">
      <c r="A563" s="18"/>
      <c r="B563" s="19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T563" s="20"/>
      <c r="Z563" s="20"/>
    </row>
    <row r="564" spans="1:26" s="17" customFormat="1" ht="21.75" customHeight="1">
      <c r="A564" s="18"/>
      <c r="B564" s="19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T564" s="20"/>
      <c r="Z564" s="20"/>
    </row>
    <row r="565" spans="1:26" s="17" customFormat="1" ht="21.75" customHeight="1">
      <c r="A565" s="18"/>
      <c r="B565" s="19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T565" s="20"/>
      <c r="Z565" s="20"/>
    </row>
    <row r="566" spans="1:26" s="17" customFormat="1" ht="21.75" customHeight="1">
      <c r="A566" s="18"/>
      <c r="B566" s="19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T566" s="20"/>
      <c r="Z566" s="20"/>
    </row>
    <row r="567" spans="1:26" s="17" customFormat="1" ht="21.75" customHeight="1">
      <c r="A567" s="18"/>
      <c r="B567" s="19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T567" s="20"/>
      <c r="Z567" s="20"/>
    </row>
    <row r="568" spans="1:26" s="17" customFormat="1" ht="21.75" customHeight="1">
      <c r="A568" s="18"/>
      <c r="B568" s="19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T568" s="20"/>
      <c r="Z568" s="20"/>
    </row>
    <row r="569" spans="1:26" s="17" customFormat="1" ht="21.75" customHeight="1">
      <c r="A569" s="18"/>
      <c r="B569" s="19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T569" s="20"/>
      <c r="Z569" s="20"/>
    </row>
    <row r="570" spans="1:26" s="17" customFormat="1" ht="21.75" customHeight="1">
      <c r="A570" s="18"/>
      <c r="B570" s="19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T570" s="20"/>
      <c r="Z570" s="20"/>
    </row>
    <row r="571" spans="1:26" s="17" customFormat="1" ht="21.75" customHeight="1">
      <c r="A571" s="18"/>
      <c r="B571" s="19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T571" s="20"/>
      <c r="Z571" s="20"/>
    </row>
    <row r="572" spans="1:26" s="17" customFormat="1" ht="21.75" customHeight="1">
      <c r="A572" s="18"/>
      <c r="B572" s="19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T572" s="20"/>
      <c r="Z572" s="20"/>
    </row>
    <row r="573" spans="1:26" s="17" customFormat="1" ht="21.75" customHeight="1">
      <c r="A573" s="18"/>
      <c r="B573" s="19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T573" s="20"/>
      <c r="Z573" s="20"/>
    </row>
    <row r="574" spans="1:26" s="17" customFormat="1" ht="21.75" customHeight="1">
      <c r="A574" s="18"/>
      <c r="B574" s="19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T574" s="20"/>
      <c r="Z574" s="20"/>
    </row>
    <row r="575" spans="1:26" s="17" customFormat="1" ht="21.75" customHeight="1">
      <c r="A575" s="18"/>
      <c r="B575" s="19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T575" s="20"/>
      <c r="Z575" s="20"/>
    </row>
    <row r="576" spans="1:26" s="17" customFormat="1" ht="21.75" customHeight="1">
      <c r="A576" s="18"/>
      <c r="B576" s="19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T576" s="20"/>
      <c r="Z576" s="20"/>
    </row>
    <row r="577" spans="1:26" s="17" customFormat="1" ht="21.75" customHeight="1">
      <c r="A577" s="18"/>
      <c r="B577" s="19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T577" s="20"/>
      <c r="Z577" s="20"/>
    </row>
    <row r="578" spans="1:26" s="17" customFormat="1" ht="21.75" customHeight="1">
      <c r="A578" s="18"/>
      <c r="B578" s="19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T578" s="20"/>
      <c r="Z578" s="20"/>
    </row>
    <row r="579" spans="1:26" s="17" customFormat="1" ht="21.75" customHeight="1">
      <c r="A579" s="18"/>
      <c r="B579" s="19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T579" s="20"/>
      <c r="Z579" s="20"/>
    </row>
    <row r="580" spans="1:26" s="17" customFormat="1" ht="21.75" customHeight="1">
      <c r="A580" s="18"/>
      <c r="B580" s="19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T580" s="20"/>
      <c r="Z580" s="20"/>
    </row>
    <row r="581" spans="1:26" s="17" customFormat="1" ht="21.75" customHeight="1">
      <c r="A581" s="18"/>
      <c r="B581" s="19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T581" s="20"/>
      <c r="Z581" s="20"/>
    </row>
    <row r="582" spans="1:26" s="17" customFormat="1" ht="21.75" customHeight="1">
      <c r="A582" s="18"/>
      <c r="B582" s="19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T582" s="20"/>
      <c r="Z582" s="20"/>
    </row>
    <row r="583" spans="1:26" s="17" customFormat="1" ht="21.75" customHeight="1">
      <c r="A583" s="18"/>
      <c r="B583" s="19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T583" s="20"/>
      <c r="Z583" s="20"/>
    </row>
    <row r="584" spans="1:26" s="17" customFormat="1" ht="21.75" customHeight="1">
      <c r="A584" s="18"/>
      <c r="B584" s="19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T584" s="20"/>
      <c r="Z584" s="20"/>
    </row>
    <row r="585" spans="1:26" s="17" customFormat="1" ht="21.75" customHeight="1">
      <c r="A585" s="18"/>
      <c r="B585" s="19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T585" s="20"/>
      <c r="Z585" s="20"/>
    </row>
    <row r="586" spans="1:26" s="17" customFormat="1" ht="21.75" customHeight="1">
      <c r="A586" s="18"/>
      <c r="B586" s="19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T586" s="20"/>
      <c r="Z586" s="20"/>
    </row>
    <row r="587" spans="1:26" s="17" customFormat="1" ht="21.75" customHeight="1">
      <c r="A587" s="18"/>
      <c r="B587" s="19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T587" s="20"/>
      <c r="Z587" s="20"/>
    </row>
    <row r="588" spans="1:26" s="17" customFormat="1" ht="21.75" customHeight="1">
      <c r="A588" s="18"/>
      <c r="B588" s="19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T588" s="20"/>
      <c r="Z588" s="20"/>
    </row>
    <row r="589" spans="1:26" s="17" customFormat="1" ht="21.75" customHeight="1">
      <c r="A589" s="18"/>
      <c r="B589" s="19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T589" s="20"/>
      <c r="Z589" s="20"/>
    </row>
    <row r="590" spans="1:26" s="17" customFormat="1" ht="21.75" customHeight="1">
      <c r="A590" s="18"/>
      <c r="B590" s="19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T590" s="20"/>
      <c r="Z590" s="20"/>
    </row>
    <row r="591" spans="1:26" s="17" customFormat="1" ht="21.75" customHeight="1">
      <c r="A591" s="18"/>
      <c r="B591" s="19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T591" s="20"/>
      <c r="Z591" s="20"/>
    </row>
    <row r="592" spans="1:26" s="17" customFormat="1" ht="21.75" customHeight="1">
      <c r="A592" s="18"/>
      <c r="B592" s="19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T592" s="20"/>
      <c r="Z592" s="20"/>
    </row>
    <row r="593" spans="1:26" s="17" customFormat="1" ht="21.75" customHeight="1">
      <c r="A593" s="18"/>
      <c r="B593" s="19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T593" s="20"/>
      <c r="Z593" s="20"/>
    </row>
    <row r="594" spans="1:26" s="17" customFormat="1" ht="21.75" customHeight="1">
      <c r="A594" s="18"/>
      <c r="B594" s="19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T594" s="20"/>
      <c r="Z594" s="20"/>
    </row>
    <row r="595" spans="1:26" s="17" customFormat="1" ht="21.75" customHeight="1">
      <c r="A595" s="18"/>
      <c r="B595" s="19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T595" s="20"/>
      <c r="Z595" s="20"/>
    </row>
    <row r="596" spans="1:26" s="17" customFormat="1" ht="21.75" customHeight="1">
      <c r="A596" s="18"/>
      <c r="B596" s="19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T596" s="20"/>
      <c r="Z596" s="20"/>
    </row>
    <row r="597" spans="1:26" s="17" customFormat="1" ht="21.75" customHeight="1">
      <c r="A597" s="18"/>
      <c r="B597" s="19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T597" s="20"/>
      <c r="Z597" s="20"/>
    </row>
    <row r="598" spans="1:26" s="17" customFormat="1" ht="21.75" customHeight="1">
      <c r="A598" s="18"/>
      <c r="B598" s="19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T598" s="20"/>
      <c r="Z598" s="20"/>
    </row>
    <row r="599" spans="1:26" s="17" customFormat="1" ht="21.75" customHeight="1">
      <c r="A599" s="18"/>
      <c r="B599" s="19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T599" s="20"/>
      <c r="Z599" s="20"/>
    </row>
    <row r="600" spans="1:26" s="17" customFormat="1" ht="21.75" customHeight="1">
      <c r="A600" s="18"/>
      <c r="B600" s="19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T600" s="20"/>
      <c r="Z600" s="20"/>
    </row>
    <row r="601" spans="1:26" s="17" customFormat="1" ht="21.75" customHeight="1">
      <c r="A601" s="18"/>
      <c r="B601" s="19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T601" s="20"/>
      <c r="Z601" s="20"/>
    </row>
    <row r="602" spans="1:26" s="17" customFormat="1" ht="21.75" customHeight="1">
      <c r="A602" s="18"/>
      <c r="B602" s="19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T602" s="20"/>
      <c r="Z602" s="20"/>
    </row>
    <row r="603" spans="1:26" s="17" customFormat="1" ht="21.75" customHeight="1">
      <c r="A603" s="18"/>
      <c r="B603" s="19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T603" s="20"/>
      <c r="Z603" s="20"/>
    </row>
    <row r="604" spans="1:26" s="17" customFormat="1" ht="21.75" customHeight="1">
      <c r="A604" s="18"/>
      <c r="B604" s="19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T604" s="20"/>
      <c r="Z604" s="20"/>
    </row>
    <row r="605" spans="1:26" s="17" customFormat="1" ht="21.75" customHeight="1">
      <c r="A605" s="18"/>
      <c r="B605" s="19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T605" s="20"/>
      <c r="Z605" s="20"/>
    </row>
    <row r="606" spans="1:26" s="17" customFormat="1" ht="21.75" customHeight="1">
      <c r="A606" s="18"/>
      <c r="B606" s="19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T606" s="20"/>
      <c r="Z606" s="20"/>
    </row>
    <row r="607" spans="1:26" s="17" customFormat="1" ht="21.75" customHeight="1">
      <c r="A607" s="18"/>
      <c r="B607" s="19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T607" s="20"/>
      <c r="Z607" s="20"/>
    </row>
    <row r="608" spans="1:26" s="17" customFormat="1" ht="21.75" customHeight="1">
      <c r="A608" s="18"/>
      <c r="B608" s="19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T608" s="20"/>
      <c r="Z608" s="20"/>
    </row>
    <row r="609" spans="1:26" s="17" customFormat="1" ht="21.75" customHeight="1">
      <c r="A609" s="18"/>
      <c r="B609" s="19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T609" s="20"/>
      <c r="Z609" s="20"/>
    </row>
    <row r="610" spans="1:26" s="17" customFormat="1" ht="21.75" customHeight="1">
      <c r="A610" s="18"/>
      <c r="B610" s="19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T610" s="20"/>
      <c r="Z610" s="20"/>
    </row>
    <row r="611" spans="1:26" s="17" customFormat="1" ht="21.75" customHeight="1">
      <c r="A611" s="18"/>
      <c r="B611" s="19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T611" s="20"/>
      <c r="Z611" s="20"/>
    </row>
    <row r="612" spans="1:26" s="17" customFormat="1" ht="21.75" customHeight="1">
      <c r="A612" s="18"/>
      <c r="B612" s="19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T612" s="20"/>
      <c r="Z612" s="20"/>
    </row>
    <row r="613" spans="1:26" s="17" customFormat="1" ht="21.75" customHeight="1">
      <c r="A613" s="18"/>
      <c r="B613" s="19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T613" s="20"/>
      <c r="Z613" s="20"/>
    </row>
    <row r="614" spans="1:26" s="17" customFormat="1" ht="21.75" customHeight="1">
      <c r="A614" s="18"/>
      <c r="B614" s="19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T614" s="20"/>
      <c r="Z614" s="20"/>
    </row>
    <row r="615" spans="1:26" s="17" customFormat="1" ht="21.75" customHeight="1">
      <c r="A615" s="18"/>
      <c r="B615" s="19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T615" s="20"/>
      <c r="Z615" s="20"/>
    </row>
    <row r="616" spans="1:26" s="17" customFormat="1" ht="21.75" customHeight="1">
      <c r="A616" s="18"/>
      <c r="B616" s="19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T616" s="20"/>
      <c r="Z616" s="20"/>
    </row>
    <row r="617" spans="1:26" s="17" customFormat="1" ht="21.75" customHeight="1">
      <c r="A617" s="18"/>
      <c r="B617" s="19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T617" s="20"/>
      <c r="Z617" s="20"/>
    </row>
    <row r="618" spans="1:26" s="17" customFormat="1" ht="21.75" customHeight="1">
      <c r="A618" s="18"/>
      <c r="B618" s="19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T618" s="20"/>
      <c r="Z618" s="20"/>
    </row>
    <row r="619" spans="1:26" s="17" customFormat="1" ht="21.75" customHeight="1">
      <c r="A619" s="18"/>
      <c r="B619" s="19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T619" s="20"/>
      <c r="Z619" s="20"/>
    </row>
    <row r="620" spans="1:26" s="17" customFormat="1" ht="21.75" customHeight="1">
      <c r="A620" s="18"/>
      <c r="B620" s="19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T620" s="20"/>
      <c r="Z620" s="20"/>
    </row>
    <row r="621" spans="1:26" s="17" customFormat="1" ht="21.75" customHeight="1">
      <c r="A621" s="18"/>
      <c r="B621" s="19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T621" s="20"/>
      <c r="Z621" s="20"/>
    </row>
    <row r="622" spans="1:26" s="17" customFormat="1" ht="21.75" customHeight="1">
      <c r="A622" s="18"/>
      <c r="B622" s="19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T622" s="20"/>
      <c r="Z622" s="20"/>
    </row>
    <row r="623" spans="1:26" s="17" customFormat="1" ht="21.75" customHeight="1">
      <c r="A623" s="18"/>
      <c r="B623" s="19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T623" s="20"/>
      <c r="Z623" s="20"/>
    </row>
    <row r="624" spans="1:26" s="17" customFormat="1" ht="21.75" customHeight="1">
      <c r="A624" s="18"/>
      <c r="B624" s="19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T624" s="20"/>
      <c r="Z624" s="20"/>
    </row>
    <row r="625" spans="1:39" s="17" customFormat="1" ht="21.75" customHeight="1">
      <c r="A625" s="18"/>
      <c r="B625" s="19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T625" s="20"/>
      <c r="Z625" s="20"/>
    </row>
    <row r="626" spans="1:39" s="17" customFormat="1" ht="21.75" customHeight="1">
      <c r="A626" s="18"/>
      <c r="B626" s="19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T626" s="20"/>
      <c r="Z626" s="20"/>
    </row>
    <row r="627" spans="1:39" s="17" customFormat="1" ht="21.75" customHeight="1">
      <c r="A627" s="18"/>
      <c r="B627" s="19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T627" s="20"/>
      <c r="Z627" s="20"/>
    </row>
    <row r="628" spans="1:39" s="17" customFormat="1" ht="21.75" customHeight="1">
      <c r="A628" s="18"/>
      <c r="B628" s="19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T628" s="20"/>
      <c r="Z628" s="20"/>
    </row>
    <row r="629" spans="1:39" s="17" customFormat="1" ht="21.75" customHeight="1">
      <c r="A629" s="18"/>
      <c r="B629" s="19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T629" s="20"/>
      <c r="Z629" s="20"/>
    </row>
    <row r="630" spans="1:39" s="17" customFormat="1" ht="21.75" customHeight="1">
      <c r="A630" s="18"/>
      <c r="B630" s="19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T630" s="20"/>
      <c r="Z630" s="20"/>
    </row>
    <row r="631" spans="1:39" s="17" customFormat="1" ht="21.75" customHeight="1">
      <c r="A631" s="18"/>
      <c r="B631" s="19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T631" s="20"/>
      <c r="Z631" s="20"/>
    </row>
    <row r="632" spans="1:39" s="17" customFormat="1" ht="21.75" customHeight="1">
      <c r="A632" s="18"/>
      <c r="B632" s="19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T632" s="20"/>
      <c r="Z632" s="20"/>
    </row>
    <row r="633" spans="1:39" s="17" customFormat="1" ht="21.75" customHeight="1">
      <c r="A633" s="18"/>
      <c r="B633" s="19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S633" s="23"/>
      <c r="T633" s="20"/>
      <c r="Y633" s="23"/>
      <c r="Z633" s="20"/>
    </row>
    <row r="634" spans="1:39" s="17" customFormat="1" ht="21.75" customHeight="1">
      <c r="A634" s="18"/>
      <c r="B634" s="19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T634" s="20"/>
      <c r="Z634" s="20"/>
    </row>
    <row r="635" spans="1:39" s="17" customFormat="1" ht="21.75" customHeight="1">
      <c r="A635" s="18"/>
      <c r="B635" s="19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T635" s="20"/>
      <c r="Z635" s="20"/>
    </row>
    <row r="636" spans="1:39" s="17" customFormat="1" ht="21.75" customHeight="1">
      <c r="A636" s="18"/>
      <c r="B636" s="19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T636" s="20"/>
      <c r="Z636" s="20"/>
    </row>
    <row r="637" spans="1:39" s="17" customFormat="1" ht="21.75" customHeight="1">
      <c r="A637" s="18"/>
      <c r="B637" s="19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T637" s="20"/>
      <c r="Z637" s="20"/>
    </row>
    <row r="638" spans="1:39" s="17" customFormat="1" ht="21.75" customHeight="1">
      <c r="A638" s="18"/>
      <c r="B638" s="19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T638" s="20"/>
      <c r="Z638" s="20"/>
    </row>
    <row r="639" spans="1:39" s="3" customFormat="1" ht="27" customHeight="1">
      <c r="A639" s="18"/>
      <c r="B639" s="19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7"/>
      <c r="S639" s="17"/>
      <c r="T639" s="20"/>
      <c r="U639" s="17"/>
      <c r="V639" s="17"/>
      <c r="W639" s="17"/>
      <c r="X639" s="17"/>
      <c r="Y639" s="17"/>
      <c r="Z639" s="20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</row>
    <row r="640" spans="1:39" s="17" customFormat="1" ht="16.5" customHeight="1">
      <c r="A640" s="18"/>
      <c r="B640" s="19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T640" s="20"/>
      <c r="Z640" s="20"/>
      <c r="AM640" s="3"/>
    </row>
    <row r="641" spans="2:39">
      <c r="R641" s="17"/>
      <c r="S641" s="17"/>
      <c r="T641" s="20"/>
      <c r="U641" s="17"/>
      <c r="V641" s="17"/>
      <c r="W641" s="17"/>
      <c r="X641" s="17"/>
      <c r="Y641" s="17"/>
      <c r="Z641" s="20"/>
      <c r="AA641" s="17"/>
      <c r="AB641" s="17"/>
      <c r="AC641" s="17"/>
      <c r="AD641" s="17"/>
      <c r="AE641" s="17"/>
      <c r="AF641" s="17"/>
      <c r="AG641" s="17"/>
      <c r="AH641" s="3"/>
      <c r="AI641" s="3"/>
      <c r="AJ641" s="3"/>
      <c r="AK641" s="3"/>
      <c r="AL641" s="3"/>
      <c r="AM641" s="17"/>
    </row>
    <row r="642" spans="2:39">
      <c r="R642" s="17"/>
      <c r="S642" s="17"/>
      <c r="T642" s="20"/>
      <c r="U642" s="17"/>
      <c r="V642" s="17"/>
      <c r="W642" s="17"/>
      <c r="X642" s="17"/>
      <c r="Y642" s="17"/>
      <c r="Z642" s="20"/>
      <c r="AA642" s="17"/>
      <c r="AB642" s="17"/>
      <c r="AC642" s="17"/>
      <c r="AD642" s="17"/>
      <c r="AE642" s="17"/>
      <c r="AF642" s="17"/>
      <c r="AG642" s="3"/>
      <c r="AH642" s="17"/>
      <c r="AI642" s="17"/>
      <c r="AJ642" s="17"/>
      <c r="AK642" s="17"/>
      <c r="AL642" s="17"/>
    </row>
    <row r="643" spans="2:39">
      <c r="R643" s="17"/>
      <c r="S643" s="17"/>
      <c r="T643" s="20"/>
      <c r="U643" s="17"/>
      <c r="V643" s="17"/>
      <c r="W643" s="17"/>
      <c r="X643" s="17"/>
      <c r="Y643" s="17"/>
      <c r="Z643" s="20"/>
      <c r="AA643" s="17"/>
      <c r="AB643" s="17"/>
      <c r="AC643" s="17"/>
      <c r="AD643" s="17"/>
      <c r="AE643" s="17"/>
      <c r="AF643" s="17"/>
      <c r="AG643" s="17"/>
    </row>
    <row r="644" spans="2:39">
      <c r="R644" s="17"/>
      <c r="S644" s="17"/>
      <c r="T644" s="20"/>
      <c r="U644" s="17"/>
      <c r="V644" s="17"/>
      <c r="W644" s="17"/>
      <c r="X644" s="17"/>
      <c r="Y644" s="17"/>
      <c r="Z644" s="20"/>
      <c r="AA644" s="17"/>
      <c r="AB644" s="17"/>
      <c r="AC644" s="17"/>
      <c r="AD644" s="17"/>
      <c r="AE644" s="17"/>
      <c r="AF644" s="17"/>
    </row>
    <row r="645" spans="2:39">
      <c r="R645" s="17"/>
      <c r="S645" s="17"/>
      <c r="T645" s="20"/>
      <c r="U645" s="17"/>
      <c r="V645" s="17"/>
      <c r="W645" s="17"/>
      <c r="X645" s="17"/>
      <c r="Y645" s="17"/>
      <c r="Z645" s="20"/>
      <c r="AA645" s="17"/>
      <c r="AB645" s="17"/>
      <c r="AC645" s="17"/>
      <c r="AD645" s="17"/>
      <c r="AE645" s="17"/>
      <c r="AF645" s="17"/>
    </row>
    <row r="646" spans="2:39">
      <c r="R646" s="17"/>
      <c r="S646" s="17"/>
      <c r="T646" s="20"/>
      <c r="U646" s="17"/>
      <c r="V646" s="17"/>
      <c r="W646" s="17"/>
      <c r="X646" s="17"/>
      <c r="Y646" s="17"/>
      <c r="Z646" s="20"/>
      <c r="AA646" s="17"/>
      <c r="AB646" s="17"/>
      <c r="AC646" s="17"/>
      <c r="AD646" s="17"/>
      <c r="AE646" s="17"/>
      <c r="AF646" s="3"/>
    </row>
    <row r="647" spans="2:39">
      <c r="R647" s="17"/>
      <c r="S647" s="17"/>
      <c r="T647" s="20"/>
      <c r="U647" s="17"/>
      <c r="V647" s="17"/>
      <c r="W647" s="17"/>
      <c r="X647" s="17"/>
      <c r="Y647" s="17"/>
      <c r="Z647" s="20"/>
      <c r="AA647" s="17"/>
      <c r="AB647" s="17"/>
      <c r="AC647" s="17"/>
      <c r="AD647" s="17"/>
      <c r="AE647" s="17"/>
      <c r="AF647" s="17"/>
    </row>
    <row r="648" spans="2:39">
      <c r="R648" s="17"/>
      <c r="S648" s="17"/>
      <c r="T648" s="20"/>
      <c r="U648" s="17"/>
      <c r="V648" s="17"/>
      <c r="W648" s="17"/>
      <c r="X648" s="17"/>
      <c r="Y648" s="17"/>
      <c r="Z648" s="20"/>
      <c r="AA648" s="17"/>
      <c r="AB648" s="17"/>
      <c r="AC648" s="17"/>
      <c r="AD648" s="17"/>
      <c r="AE648" s="17"/>
    </row>
    <row r="649" spans="2:39">
      <c r="B649" s="18"/>
      <c r="R649" s="17"/>
      <c r="S649" s="17"/>
      <c r="T649" s="20"/>
      <c r="U649" s="17"/>
      <c r="V649" s="17"/>
      <c r="W649" s="17"/>
      <c r="X649" s="17"/>
      <c r="Y649" s="17"/>
      <c r="Z649" s="20"/>
      <c r="AA649" s="17"/>
      <c r="AB649" s="17"/>
      <c r="AC649" s="17"/>
      <c r="AD649" s="17"/>
      <c r="AE649" s="17"/>
    </row>
    <row r="650" spans="2:39">
      <c r="B650" s="18"/>
      <c r="R650" s="17"/>
      <c r="S650" s="17"/>
      <c r="T650" s="20"/>
      <c r="U650" s="17"/>
      <c r="V650" s="17"/>
      <c r="W650" s="17"/>
      <c r="X650" s="17"/>
      <c r="Y650" s="17"/>
      <c r="Z650" s="20"/>
      <c r="AA650" s="17"/>
      <c r="AB650" s="17"/>
      <c r="AC650" s="17"/>
      <c r="AD650" s="17"/>
      <c r="AE650" s="17"/>
    </row>
    <row r="651" spans="2:39">
      <c r="B651" s="18"/>
      <c r="R651" s="17"/>
      <c r="S651" s="17"/>
      <c r="T651" s="20"/>
      <c r="U651" s="17"/>
      <c r="V651" s="17"/>
      <c r="W651" s="17"/>
      <c r="X651" s="17"/>
      <c r="Y651" s="17"/>
      <c r="Z651" s="20"/>
      <c r="AA651" s="17"/>
      <c r="AB651" s="17"/>
      <c r="AC651" s="17"/>
      <c r="AD651" s="17"/>
      <c r="AE651" s="17"/>
    </row>
    <row r="652" spans="2:39">
      <c r="B652" s="18"/>
      <c r="R652" s="17"/>
      <c r="S652" s="17"/>
      <c r="T652" s="20"/>
      <c r="U652" s="17"/>
      <c r="V652" s="17"/>
      <c r="W652" s="17"/>
      <c r="X652" s="17"/>
      <c r="Y652" s="17"/>
      <c r="Z652" s="20"/>
      <c r="AA652" s="17"/>
      <c r="AB652" s="17"/>
      <c r="AC652" s="17"/>
      <c r="AD652" s="17"/>
      <c r="AE652" s="3"/>
    </row>
    <row r="653" spans="2:39">
      <c r="B653" s="18"/>
      <c r="R653" s="17"/>
      <c r="S653" s="17"/>
      <c r="T653" s="20"/>
      <c r="U653" s="17"/>
      <c r="V653" s="17"/>
      <c r="W653" s="17"/>
      <c r="X653" s="17"/>
      <c r="Y653" s="17"/>
      <c r="Z653" s="20"/>
      <c r="AA653" s="17"/>
      <c r="AB653" s="17"/>
      <c r="AC653" s="17"/>
      <c r="AD653" s="17"/>
      <c r="AE653" s="17"/>
    </row>
    <row r="654" spans="2:39">
      <c r="B654" s="18"/>
      <c r="R654" s="17"/>
      <c r="S654" s="17"/>
      <c r="T654" s="20"/>
      <c r="U654" s="17"/>
      <c r="V654" s="17"/>
      <c r="W654" s="17"/>
      <c r="X654" s="17"/>
      <c r="Y654" s="17"/>
      <c r="Z654" s="20"/>
      <c r="AA654" s="17"/>
      <c r="AB654" s="17"/>
      <c r="AC654" s="17"/>
      <c r="AD654" s="17"/>
    </row>
    <row r="655" spans="2:39">
      <c r="B655" s="18"/>
      <c r="R655" s="17"/>
      <c r="S655" s="17"/>
      <c r="T655" s="20"/>
      <c r="U655" s="17"/>
      <c r="V655" s="17"/>
      <c r="W655" s="17"/>
      <c r="X655" s="17"/>
      <c r="Y655" s="17"/>
      <c r="Z655" s="20"/>
      <c r="AA655" s="17"/>
      <c r="AB655" s="17"/>
      <c r="AC655" s="17"/>
      <c r="AD655" s="17"/>
    </row>
    <row r="656" spans="2:39">
      <c r="B656" s="18"/>
      <c r="R656" s="17"/>
      <c r="S656" s="17"/>
      <c r="T656" s="20"/>
      <c r="U656" s="17"/>
      <c r="V656" s="17"/>
      <c r="W656" s="17"/>
      <c r="X656" s="17"/>
      <c r="Y656" s="17"/>
      <c r="Z656" s="20"/>
      <c r="AA656" s="17"/>
      <c r="AB656" s="17"/>
      <c r="AC656" s="17"/>
      <c r="AD656" s="17"/>
    </row>
    <row r="657" spans="2:30">
      <c r="B657" s="18"/>
      <c r="R657" s="17"/>
      <c r="S657" s="17"/>
      <c r="T657" s="20"/>
      <c r="U657" s="17"/>
      <c r="V657" s="17"/>
      <c r="W657" s="17"/>
      <c r="X657" s="17"/>
      <c r="Y657" s="17"/>
      <c r="Z657" s="20"/>
      <c r="AA657" s="17"/>
      <c r="AB657" s="17"/>
      <c r="AC657" s="17"/>
      <c r="AD657" s="3"/>
    </row>
    <row r="658" spans="2:30">
      <c r="B658" s="18"/>
      <c r="R658" s="3"/>
      <c r="S658" s="17"/>
      <c r="T658" s="20"/>
      <c r="U658" s="17"/>
      <c r="V658" s="17"/>
      <c r="W658" s="17"/>
      <c r="X658" s="17"/>
      <c r="Y658" s="17"/>
      <c r="Z658" s="20"/>
      <c r="AA658" s="17"/>
      <c r="AB658" s="17"/>
      <c r="AC658" s="17"/>
      <c r="AD658" s="17"/>
    </row>
    <row r="659" spans="2:30">
      <c r="B659" s="18"/>
      <c r="R659" s="17"/>
      <c r="S659" s="17"/>
      <c r="T659" s="20"/>
      <c r="U659" s="17"/>
      <c r="V659" s="17"/>
      <c r="W659" s="17"/>
      <c r="X659" s="17"/>
      <c r="Y659" s="17"/>
      <c r="Z659" s="20"/>
      <c r="AA659" s="17"/>
      <c r="AB659" s="17"/>
      <c r="AC659" s="17"/>
    </row>
    <row r="660" spans="2:30">
      <c r="B660" s="18"/>
      <c r="S660" s="3"/>
      <c r="T660" s="7"/>
      <c r="U660" s="3"/>
      <c r="V660" s="3"/>
      <c r="W660" s="3"/>
      <c r="X660" s="3"/>
      <c r="Y660" s="3"/>
      <c r="Z660" s="7"/>
      <c r="AA660" s="3"/>
      <c r="AB660" s="3"/>
      <c r="AC660" s="3"/>
    </row>
    <row r="661" spans="2:30">
      <c r="B661" s="18"/>
      <c r="S661" s="17"/>
      <c r="T661" s="20"/>
      <c r="U661" s="17"/>
      <c r="V661" s="17"/>
      <c r="W661" s="17"/>
      <c r="X661" s="17"/>
      <c r="Y661" s="17"/>
      <c r="Z661" s="20"/>
      <c r="AA661" s="17"/>
      <c r="AB661" s="17"/>
      <c r="AC661" s="17"/>
    </row>
  </sheetData>
  <autoFilter ref="A4:AM446">
    <filterColumn colId="1" showButton="0"/>
  </autoFilter>
  <mergeCells count="29">
    <mergeCell ref="G2:H2"/>
    <mergeCell ref="P2:Q2"/>
    <mergeCell ref="A3:A4"/>
    <mergeCell ref="B3:C3"/>
    <mergeCell ref="B4:C4"/>
    <mergeCell ref="Q3:Q4"/>
    <mergeCell ref="P3:P4"/>
    <mergeCell ref="D3:H3"/>
    <mergeCell ref="I3:O3"/>
    <mergeCell ref="A96:C96"/>
    <mergeCell ref="A116:C116"/>
    <mergeCell ref="A151:C151"/>
    <mergeCell ref="A169:C169"/>
    <mergeCell ref="A188:C188"/>
    <mergeCell ref="A250:C250"/>
    <mergeCell ref="A280:C280"/>
    <mergeCell ref="A284:C284"/>
    <mergeCell ref="A293:C293"/>
    <mergeCell ref="A306:C306"/>
    <mergeCell ref="A348:C348"/>
    <mergeCell ref="A363:C363"/>
    <mergeCell ref="A387:C387"/>
    <mergeCell ref="A405:C405"/>
    <mergeCell ref="A414:C414"/>
    <mergeCell ref="A420:C420"/>
    <mergeCell ref="A429:C429"/>
    <mergeCell ref="A431:C431"/>
    <mergeCell ref="A445:C445"/>
    <mergeCell ref="A446:C446"/>
  </mergeCells>
  <phoneticPr fontId="22"/>
  <pageMargins left="0.78740157480314965" right="0.39370078740157483" top="0.78740157480314965" bottom="0.39370078740157483" header="0.31496062992125984" footer="0.31496062992125984"/>
  <pageSetup paperSize="9" scale="69" pageOrder="overThenDown" orientation="portrait" r:id="rId1"/>
  <headerFooter alignWithMargins="0"/>
  <rowBreaks count="9" manualBreakCount="9">
    <brk id="51" max="16" man="1"/>
    <brk id="98" max="16" man="1"/>
    <brk id="145" max="16" man="1"/>
    <brk id="192" max="16" man="1"/>
    <brk id="239" max="16" man="1"/>
    <brk id="286" max="16" man="1"/>
    <brk id="334" max="16" man="1"/>
    <brk id="382" max="16" man="1"/>
    <brk id="429" max="16" man="1"/>
  </rowBreaks>
  <colBreaks count="1" manualBreakCount="1">
    <brk id="8" max="4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3"/>
  <sheetViews>
    <sheetView view="pageBreakPreview" topLeftCell="A34" zoomScaleNormal="100" zoomScaleSheetLayoutView="100" workbookViewId="0">
      <selection activeCell="G49" sqref="G49:I49"/>
    </sheetView>
  </sheetViews>
  <sheetFormatPr defaultRowHeight="12"/>
  <cols>
    <col min="1" max="1" width="3.625" style="2" customWidth="1"/>
    <col min="2" max="2" width="10.625" style="17" customWidth="1"/>
    <col min="3" max="3" width="3.625" style="287" customWidth="1"/>
    <col min="4" max="4" width="13.125" style="17" customWidth="1"/>
    <col min="5" max="5" width="3.625" style="287" customWidth="1"/>
    <col min="6" max="6" width="30.625" style="17" customWidth="1"/>
    <col min="7" max="8" width="12.625" style="288" customWidth="1"/>
    <col min="9" max="9" width="12.625" style="289" customWidth="1"/>
    <col min="10" max="16384" width="9" style="217"/>
  </cols>
  <sheetData>
    <row r="1" spans="1:9" ht="21.75" customHeight="1">
      <c r="A1" s="17" t="s">
        <v>960</v>
      </c>
    </row>
    <row r="2" spans="1:9" ht="14.25" customHeight="1" thickBot="1">
      <c r="A2" s="17"/>
      <c r="H2" s="428" t="s">
        <v>30</v>
      </c>
      <c r="I2" s="428"/>
    </row>
    <row r="3" spans="1:9" s="8" customFormat="1" ht="29.25" customHeight="1" thickBot="1">
      <c r="A3" s="432" t="s">
        <v>883</v>
      </c>
      <c r="B3" s="433"/>
      <c r="C3" s="434" t="s">
        <v>884</v>
      </c>
      <c r="D3" s="434"/>
      <c r="E3" s="434" t="s">
        <v>885</v>
      </c>
      <c r="F3" s="434"/>
      <c r="G3" s="290" t="s">
        <v>943</v>
      </c>
      <c r="H3" s="290" t="s">
        <v>886</v>
      </c>
      <c r="I3" s="291" t="s">
        <v>31</v>
      </c>
    </row>
    <row r="4" spans="1:9" s="8" customFormat="1" ht="20.25" customHeight="1">
      <c r="A4" s="292">
        <v>1</v>
      </c>
      <c r="B4" s="221" t="s">
        <v>887</v>
      </c>
      <c r="C4" s="293" t="s">
        <v>888</v>
      </c>
      <c r="D4" s="221" t="s">
        <v>889</v>
      </c>
      <c r="E4" s="294" t="s">
        <v>890</v>
      </c>
      <c r="F4" s="295" t="s">
        <v>638</v>
      </c>
      <c r="G4" s="296">
        <v>428748</v>
      </c>
      <c r="H4" s="297">
        <v>417452</v>
      </c>
      <c r="I4" s="298">
        <f t="shared" ref="I4:I47" si="0">+G4/H4-1</f>
        <v>2.7059398445809402E-2</v>
      </c>
    </row>
    <row r="5" spans="1:9" s="8" customFormat="1" ht="20.25" customHeight="1">
      <c r="A5" s="299"/>
      <c r="B5" s="221"/>
      <c r="C5" s="300"/>
      <c r="D5" s="221"/>
      <c r="E5" s="301" t="s">
        <v>891</v>
      </c>
      <c r="F5" s="193" t="s">
        <v>639</v>
      </c>
      <c r="G5" s="220">
        <v>22154</v>
      </c>
      <c r="H5" s="302">
        <v>24480</v>
      </c>
      <c r="I5" s="303">
        <f t="shared" si="0"/>
        <v>-9.5016339869281041E-2</v>
      </c>
    </row>
    <row r="6" spans="1:9" s="8" customFormat="1" ht="20.25" customHeight="1">
      <c r="A6" s="299"/>
      <c r="B6" s="221"/>
      <c r="C6" s="300"/>
      <c r="D6" s="221"/>
      <c r="E6" s="301" t="s">
        <v>892</v>
      </c>
      <c r="F6" s="193" t="s">
        <v>641</v>
      </c>
      <c r="G6" s="192">
        <v>19408</v>
      </c>
      <c r="H6" s="304">
        <v>18422</v>
      </c>
      <c r="I6" s="303">
        <f t="shared" si="0"/>
        <v>5.3522961676256697E-2</v>
      </c>
    </row>
    <row r="7" spans="1:9" s="8" customFormat="1" ht="20.25" customHeight="1">
      <c r="A7" s="299"/>
      <c r="B7" s="221"/>
      <c r="C7" s="300"/>
      <c r="D7" s="221"/>
      <c r="E7" s="301" t="s">
        <v>893</v>
      </c>
      <c r="F7" s="193" t="s">
        <v>643</v>
      </c>
      <c r="G7" s="220">
        <v>759695</v>
      </c>
      <c r="H7" s="302">
        <v>874930</v>
      </c>
      <c r="I7" s="303">
        <f t="shared" si="0"/>
        <v>-0.13170767947150053</v>
      </c>
    </row>
    <row r="8" spans="1:9" s="8" customFormat="1" ht="20.25" customHeight="1">
      <c r="A8" s="299"/>
      <c r="B8" s="221"/>
      <c r="C8" s="300"/>
      <c r="D8" s="221"/>
      <c r="E8" s="301" t="s">
        <v>894</v>
      </c>
      <c r="F8" s="193" t="s">
        <v>644</v>
      </c>
      <c r="G8" s="220">
        <v>1394925</v>
      </c>
      <c r="H8" s="302">
        <v>1625526</v>
      </c>
      <c r="I8" s="303">
        <f t="shared" si="0"/>
        <v>-0.1418623879285843</v>
      </c>
    </row>
    <row r="9" spans="1:9" s="8" customFormat="1" ht="20.25" customHeight="1">
      <c r="A9" s="299"/>
      <c r="B9" s="221"/>
      <c r="C9" s="300"/>
      <c r="D9" s="221"/>
      <c r="E9" s="301" t="s">
        <v>895</v>
      </c>
      <c r="F9" s="193" t="s">
        <v>645</v>
      </c>
      <c r="G9" s="192">
        <v>2852</v>
      </c>
      <c r="H9" s="304">
        <v>3020</v>
      </c>
      <c r="I9" s="303">
        <f t="shared" si="0"/>
        <v>-5.5629139072847722E-2</v>
      </c>
    </row>
    <row r="10" spans="1:9" s="8" customFormat="1" ht="20.25" customHeight="1" thickBot="1">
      <c r="A10" s="299"/>
      <c r="B10" s="221"/>
      <c r="C10" s="300"/>
      <c r="D10" s="221"/>
      <c r="E10" s="305" t="s">
        <v>896</v>
      </c>
      <c r="F10" s="306" t="s">
        <v>647</v>
      </c>
      <c r="G10" s="307">
        <v>174601</v>
      </c>
      <c r="H10" s="308">
        <v>127140</v>
      </c>
      <c r="I10" s="309">
        <f t="shared" si="0"/>
        <v>0.37329715274500552</v>
      </c>
    </row>
    <row r="11" spans="1:9" s="8" customFormat="1" ht="20.25" customHeight="1" thickTop="1" thickBot="1">
      <c r="A11" s="299"/>
      <c r="B11" s="221"/>
      <c r="C11" s="310"/>
      <c r="D11" s="311" t="s">
        <v>897</v>
      </c>
      <c r="E11" s="312"/>
      <c r="F11" s="311"/>
      <c r="G11" s="313">
        <f>SUM(G4:G10)</f>
        <v>2802383</v>
      </c>
      <c r="H11" s="354">
        <f>SUM(H4:H10)</f>
        <v>3090970</v>
      </c>
      <c r="I11" s="314">
        <f t="shared" si="0"/>
        <v>-9.3364542522250349E-2</v>
      </c>
    </row>
    <row r="12" spans="1:9" s="8" customFormat="1" ht="20.25" customHeight="1" thickTop="1">
      <c r="A12" s="299"/>
      <c r="B12" s="221"/>
      <c r="C12" s="315" t="s">
        <v>898</v>
      </c>
      <c r="D12" s="221" t="s">
        <v>899</v>
      </c>
      <c r="E12" s="316" t="s">
        <v>900</v>
      </c>
      <c r="F12" s="317" t="s">
        <v>649</v>
      </c>
      <c r="G12" s="318">
        <v>150401</v>
      </c>
      <c r="H12" s="355">
        <v>174794</v>
      </c>
      <c r="I12" s="319">
        <f t="shared" si="0"/>
        <v>-0.13955284506333165</v>
      </c>
    </row>
    <row r="13" spans="1:9" s="8" customFormat="1" ht="20.25" customHeight="1">
      <c r="A13" s="299"/>
      <c r="B13" s="221"/>
      <c r="C13" s="300"/>
      <c r="D13" s="221"/>
      <c r="E13" s="301" t="s">
        <v>901</v>
      </c>
      <c r="F13" s="193" t="s">
        <v>651</v>
      </c>
      <c r="G13" s="220">
        <v>1108777</v>
      </c>
      <c r="H13" s="302">
        <v>1050151</v>
      </c>
      <c r="I13" s="303">
        <f t="shared" si="0"/>
        <v>5.5826257366797805E-2</v>
      </c>
    </row>
    <row r="14" spans="1:9" s="8" customFormat="1" ht="20.25" customHeight="1">
      <c r="A14" s="299"/>
      <c r="B14" s="221"/>
      <c r="C14" s="300"/>
      <c r="D14" s="221"/>
      <c r="E14" s="301" t="s">
        <v>902</v>
      </c>
      <c r="F14" s="193" t="s">
        <v>903</v>
      </c>
      <c r="G14" s="192">
        <v>9873637</v>
      </c>
      <c r="H14" s="372">
        <v>9750144</v>
      </c>
      <c r="I14" s="303">
        <f t="shared" si="0"/>
        <v>1.2665761654391927E-2</v>
      </c>
    </row>
    <row r="15" spans="1:9" s="8" customFormat="1" ht="20.25" customHeight="1">
      <c r="A15" s="299"/>
      <c r="B15" s="221"/>
      <c r="C15" s="300"/>
      <c r="D15" s="221"/>
      <c r="E15" s="301" t="s">
        <v>904</v>
      </c>
      <c r="F15" s="193" t="s">
        <v>653</v>
      </c>
      <c r="G15" s="220">
        <v>473476</v>
      </c>
      <c r="H15" s="302">
        <v>490476</v>
      </c>
      <c r="I15" s="303">
        <f t="shared" si="0"/>
        <v>-3.4660207635032081E-2</v>
      </c>
    </row>
    <row r="16" spans="1:9" s="8" customFormat="1" ht="20.25" customHeight="1">
      <c r="A16" s="299"/>
      <c r="B16" s="221"/>
      <c r="C16" s="300"/>
      <c r="D16" s="221"/>
      <c r="E16" s="301" t="s">
        <v>905</v>
      </c>
      <c r="F16" s="193" t="s">
        <v>654</v>
      </c>
      <c r="G16" s="192">
        <v>103410</v>
      </c>
      <c r="H16" s="302">
        <v>126468</v>
      </c>
      <c r="I16" s="303">
        <f t="shared" si="0"/>
        <v>-0.18232280102476517</v>
      </c>
    </row>
    <row r="17" spans="1:9" s="8" customFormat="1" ht="20.25" customHeight="1">
      <c r="A17" s="299"/>
      <c r="B17" s="221"/>
      <c r="C17" s="300"/>
      <c r="D17" s="221"/>
      <c r="E17" s="301" t="s">
        <v>906</v>
      </c>
      <c r="F17" s="193" t="s">
        <v>656</v>
      </c>
      <c r="G17" s="192">
        <v>1776682</v>
      </c>
      <c r="H17" s="302">
        <v>1886270</v>
      </c>
      <c r="I17" s="303">
        <f t="shared" si="0"/>
        <v>-5.8097727260678522E-2</v>
      </c>
    </row>
    <row r="18" spans="1:9" s="8" customFormat="1" ht="20.25" customHeight="1">
      <c r="A18" s="299"/>
      <c r="B18" s="221"/>
      <c r="C18" s="300"/>
      <c r="D18" s="221"/>
      <c r="E18" s="301" t="s">
        <v>907</v>
      </c>
      <c r="F18" s="193" t="s">
        <v>657</v>
      </c>
      <c r="G18" s="192">
        <v>1044129</v>
      </c>
      <c r="H18" s="302">
        <v>847972</v>
      </c>
      <c r="I18" s="303">
        <f t="shared" si="0"/>
        <v>0.23132485506596923</v>
      </c>
    </row>
    <row r="19" spans="1:9" s="8" customFormat="1" ht="20.25" customHeight="1">
      <c r="A19" s="299"/>
      <c r="B19" s="221"/>
      <c r="C19" s="300"/>
      <c r="D19" s="221"/>
      <c r="E19" s="301" t="s">
        <v>908</v>
      </c>
      <c r="F19" s="193" t="s">
        <v>909</v>
      </c>
      <c r="G19" s="192">
        <v>149459</v>
      </c>
      <c r="H19" s="372">
        <v>152482</v>
      </c>
      <c r="I19" s="303">
        <f t="shared" si="0"/>
        <v>-1.982529085400242E-2</v>
      </c>
    </row>
    <row r="20" spans="1:9" s="8" customFormat="1" ht="20.25" customHeight="1">
      <c r="A20" s="299"/>
      <c r="B20" s="221"/>
      <c r="C20" s="300"/>
      <c r="D20" s="221"/>
      <c r="E20" s="301" t="s">
        <v>910</v>
      </c>
      <c r="F20" s="193" t="s">
        <v>911</v>
      </c>
      <c r="G20" s="220">
        <v>346966</v>
      </c>
      <c r="H20" s="302">
        <v>355270</v>
      </c>
      <c r="I20" s="303">
        <f t="shared" si="0"/>
        <v>-2.3373772060686249E-2</v>
      </c>
    </row>
    <row r="21" spans="1:9" s="8" customFormat="1" ht="20.25" customHeight="1">
      <c r="A21" s="299"/>
      <c r="B21" s="221"/>
      <c r="C21" s="300"/>
      <c r="D21" s="221"/>
      <c r="E21" s="301" t="s">
        <v>912</v>
      </c>
      <c r="F21" s="193" t="s">
        <v>660</v>
      </c>
      <c r="G21" s="192">
        <v>364003</v>
      </c>
      <c r="H21" s="304">
        <v>366274</v>
      </c>
      <c r="I21" s="303">
        <f t="shared" si="0"/>
        <v>-6.2002762958878188E-3</v>
      </c>
    </row>
    <row r="22" spans="1:9" s="8" customFormat="1" ht="20.25" customHeight="1">
      <c r="A22" s="299"/>
      <c r="B22" s="221"/>
      <c r="C22" s="300"/>
      <c r="D22" s="221"/>
      <c r="E22" s="301" t="s">
        <v>913</v>
      </c>
      <c r="F22" s="193" t="s">
        <v>662</v>
      </c>
      <c r="G22" s="192">
        <v>21233</v>
      </c>
      <c r="H22" s="304">
        <v>27808</v>
      </c>
      <c r="I22" s="303">
        <f t="shared" si="0"/>
        <v>-0.23644275028768702</v>
      </c>
    </row>
    <row r="23" spans="1:9" s="8" customFormat="1" ht="20.25" customHeight="1">
      <c r="A23" s="299"/>
      <c r="B23" s="221"/>
      <c r="C23" s="300"/>
      <c r="D23" s="221"/>
      <c r="E23" s="301" t="s">
        <v>914</v>
      </c>
      <c r="F23" s="193" t="s">
        <v>664</v>
      </c>
      <c r="G23" s="192">
        <v>242673</v>
      </c>
      <c r="H23" s="373">
        <v>87786</v>
      </c>
      <c r="I23" s="303">
        <f t="shared" si="0"/>
        <v>1.7643701729205112</v>
      </c>
    </row>
    <row r="24" spans="1:9" s="8" customFormat="1" ht="20.25" customHeight="1" thickBot="1">
      <c r="A24" s="299"/>
      <c r="B24" s="221"/>
      <c r="C24" s="300"/>
      <c r="D24" s="221"/>
      <c r="E24" s="305" t="s">
        <v>915</v>
      </c>
      <c r="F24" s="306" t="s">
        <v>666</v>
      </c>
      <c r="G24" s="307">
        <v>21131</v>
      </c>
      <c r="H24" s="308">
        <v>20311</v>
      </c>
      <c r="I24" s="321">
        <f t="shared" si="0"/>
        <v>4.0372212101816851E-2</v>
      </c>
    </row>
    <row r="25" spans="1:9" s="8" customFormat="1" ht="20.25" customHeight="1" thickTop="1" thickBot="1">
      <c r="A25" s="299"/>
      <c r="B25" s="221"/>
      <c r="C25" s="310"/>
      <c r="D25" s="311" t="s">
        <v>916</v>
      </c>
      <c r="E25" s="312"/>
      <c r="F25" s="311"/>
      <c r="G25" s="313">
        <f>SUM(G12:G24)</f>
        <v>15675977</v>
      </c>
      <c r="H25" s="375">
        <f>SUM(H12:H24)</f>
        <v>15336206</v>
      </c>
      <c r="I25" s="322">
        <f t="shared" si="0"/>
        <v>2.2154827602080873E-2</v>
      </c>
    </row>
    <row r="26" spans="1:9" s="8" customFormat="1" ht="20.25" customHeight="1" thickTop="1" thickBot="1">
      <c r="A26" s="299"/>
      <c r="B26" s="221"/>
      <c r="C26" s="323" t="s">
        <v>917</v>
      </c>
      <c r="D26" s="324" t="s">
        <v>918</v>
      </c>
      <c r="E26" s="323" t="s">
        <v>919</v>
      </c>
      <c r="F26" s="324" t="s">
        <v>292</v>
      </c>
      <c r="G26" s="313">
        <v>4158716</v>
      </c>
      <c r="H26" s="325">
        <v>4234020</v>
      </c>
      <c r="I26" s="322">
        <f t="shared" si="0"/>
        <v>-1.7785461570800298E-2</v>
      </c>
    </row>
    <row r="27" spans="1:9" s="8" customFormat="1" ht="20.25" customHeight="1" thickTop="1">
      <c r="A27" s="299"/>
      <c r="B27" s="221"/>
      <c r="C27" s="315" t="s">
        <v>920</v>
      </c>
      <c r="D27" s="326" t="s">
        <v>921</v>
      </c>
      <c r="E27" s="316" t="s">
        <v>919</v>
      </c>
      <c r="F27" s="317" t="s">
        <v>922</v>
      </c>
      <c r="G27" s="327">
        <v>281896</v>
      </c>
      <c r="H27" s="328">
        <v>302422</v>
      </c>
      <c r="I27" s="329">
        <f t="shared" si="0"/>
        <v>-6.7872046345834658E-2</v>
      </c>
    </row>
    <row r="28" spans="1:9" s="8" customFormat="1" ht="20.25" customHeight="1">
      <c r="A28" s="299"/>
      <c r="B28" s="221"/>
      <c r="C28" s="300"/>
      <c r="D28" s="330" t="s">
        <v>923</v>
      </c>
      <c r="E28" s="301" t="s">
        <v>924</v>
      </c>
      <c r="F28" s="193" t="s">
        <v>670</v>
      </c>
      <c r="G28" s="192">
        <v>161884</v>
      </c>
      <c r="H28" s="304">
        <v>235374</v>
      </c>
      <c r="I28" s="303">
        <f t="shared" si="0"/>
        <v>-0.31222649910355438</v>
      </c>
    </row>
    <row r="29" spans="1:9" s="8" customFormat="1" ht="20.25" customHeight="1">
      <c r="A29" s="299"/>
      <c r="B29" s="221"/>
      <c r="C29" s="300"/>
      <c r="D29" s="331"/>
      <c r="E29" s="301" t="s">
        <v>917</v>
      </c>
      <c r="F29" s="193" t="s">
        <v>672</v>
      </c>
      <c r="G29" s="220">
        <v>204905</v>
      </c>
      <c r="H29" s="302">
        <v>201891</v>
      </c>
      <c r="I29" s="303">
        <f t="shared" si="0"/>
        <v>1.4928847744575036E-2</v>
      </c>
    </row>
    <row r="30" spans="1:9" s="8" customFormat="1" ht="20.25" customHeight="1">
      <c r="A30" s="299"/>
      <c r="B30" s="221"/>
      <c r="C30" s="300"/>
      <c r="D30" s="331"/>
      <c r="E30" s="301" t="s">
        <v>920</v>
      </c>
      <c r="F30" s="193" t="s">
        <v>673</v>
      </c>
      <c r="G30" s="192">
        <v>389028</v>
      </c>
      <c r="H30" s="304">
        <v>407943</v>
      </c>
      <c r="I30" s="303">
        <f t="shared" si="0"/>
        <v>-4.6366771828417197E-2</v>
      </c>
    </row>
    <row r="31" spans="1:9" s="8" customFormat="1" ht="20.25" customHeight="1">
      <c r="A31" s="299"/>
      <c r="B31" s="221"/>
      <c r="C31" s="300"/>
      <c r="D31" s="331"/>
      <c r="E31" s="301" t="s">
        <v>925</v>
      </c>
      <c r="F31" s="193" t="s">
        <v>674</v>
      </c>
      <c r="G31" s="192">
        <v>387700</v>
      </c>
      <c r="H31" s="302">
        <v>369260</v>
      </c>
      <c r="I31" s="303">
        <f t="shared" si="0"/>
        <v>4.9937713264366579E-2</v>
      </c>
    </row>
    <row r="32" spans="1:9" s="8" customFormat="1" ht="20.25" customHeight="1">
      <c r="A32" s="332"/>
      <c r="B32" s="221"/>
      <c r="C32" s="300"/>
      <c r="D32" s="331"/>
      <c r="E32" s="301" t="s">
        <v>926</v>
      </c>
      <c r="F32" s="193" t="s">
        <v>675</v>
      </c>
      <c r="G32" s="192">
        <v>685784</v>
      </c>
      <c r="H32" s="304">
        <v>691287</v>
      </c>
      <c r="I32" s="303">
        <f t="shared" si="0"/>
        <v>-7.9605142292564768E-3</v>
      </c>
    </row>
    <row r="33" spans="1:10" s="8" customFormat="1" ht="20.25" customHeight="1" thickBot="1">
      <c r="A33" s="299"/>
      <c r="B33" s="221"/>
      <c r="C33" s="300"/>
      <c r="D33" s="333"/>
      <c r="E33" s="305" t="s">
        <v>927</v>
      </c>
      <c r="F33" s="334" t="s">
        <v>928</v>
      </c>
      <c r="G33" s="335">
        <v>928452</v>
      </c>
      <c r="H33" s="336">
        <v>849655</v>
      </c>
      <c r="I33" s="321">
        <f t="shared" si="0"/>
        <v>9.2739994468343134E-2</v>
      </c>
    </row>
    <row r="34" spans="1:10" s="8" customFormat="1" ht="20.25" customHeight="1" thickTop="1" thickBot="1">
      <c r="A34" s="299"/>
      <c r="B34" s="221"/>
      <c r="C34" s="310"/>
      <c r="D34" s="311" t="s">
        <v>929</v>
      </c>
      <c r="E34" s="312"/>
      <c r="F34" s="311"/>
      <c r="G34" s="313">
        <f>SUM(G27:G33)</f>
        <v>3039649</v>
      </c>
      <c r="H34" s="354">
        <f>SUM(H27:H33)</f>
        <v>3057832</v>
      </c>
      <c r="I34" s="322">
        <f t="shared" si="0"/>
        <v>-5.9463698463486647E-3</v>
      </c>
    </row>
    <row r="35" spans="1:10" s="8" customFormat="1" ht="20.25" customHeight="1" thickTop="1">
      <c r="A35" s="299"/>
      <c r="B35" s="221"/>
      <c r="C35" s="315" t="s">
        <v>925</v>
      </c>
      <c r="D35" s="326" t="s">
        <v>930</v>
      </c>
      <c r="E35" s="316" t="s">
        <v>919</v>
      </c>
      <c r="F35" s="317" t="s">
        <v>677</v>
      </c>
      <c r="G35" s="327">
        <v>752288</v>
      </c>
      <c r="H35" s="328">
        <v>869226</v>
      </c>
      <c r="I35" s="329">
        <f t="shared" si="0"/>
        <v>-0.1345311806135574</v>
      </c>
    </row>
    <row r="36" spans="1:10" s="8" customFormat="1" ht="20.25" customHeight="1">
      <c r="A36" s="299"/>
      <c r="B36" s="221"/>
      <c r="C36" s="300"/>
      <c r="D36" s="337" t="s">
        <v>931</v>
      </c>
      <c r="E36" s="301" t="s">
        <v>917</v>
      </c>
      <c r="F36" s="193" t="s">
        <v>932</v>
      </c>
      <c r="G36" s="220">
        <v>1011742</v>
      </c>
      <c r="H36" s="302">
        <v>1048391</v>
      </c>
      <c r="I36" s="303">
        <f t="shared" si="0"/>
        <v>-3.4957377543302082E-2</v>
      </c>
    </row>
    <row r="37" spans="1:10" s="8" customFormat="1" ht="20.25" customHeight="1" thickBot="1">
      <c r="A37" s="299"/>
      <c r="B37" s="221"/>
      <c r="C37" s="300"/>
      <c r="D37" s="333"/>
      <c r="E37" s="305" t="s">
        <v>927</v>
      </c>
      <c r="F37" s="306" t="s">
        <v>933</v>
      </c>
      <c r="G37" s="335">
        <v>137247</v>
      </c>
      <c r="H37" s="336">
        <v>71107</v>
      </c>
      <c r="I37" s="321">
        <f t="shared" si="0"/>
        <v>0.93014752415374025</v>
      </c>
    </row>
    <row r="38" spans="1:10" s="8" customFormat="1" ht="20.25" customHeight="1" thickTop="1" thickBot="1">
      <c r="A38" s="299"/>
      <c r="B38" s="221"/>
      <c r="C38" s="310"/>
      <c r="D38" s="311" t="s">
        <v>934</v>
      </c>
      <c r="E38" s="312"/>
      <c r="F38" s="311"/>
      <c r="G38" s="313">
        <f>SUM(G35:G37)</f>
        <v>1901277</v>
      </c>
      <c r="H38" s="325">
        <f>SUM(H35:H37)</f>
        <v>1988724</v>
      </c>
      <c r="I38" s="322">
        <f t="shared" si="0"/>
        <v>-4.3971410814170331E-2</v>
      </c>
    </row>
    <row r="39" spans="1:10" s="8" customFormat="1" ht="20.25" customHeight="1" thickTop="1" thickBot="1">
      <c r="A39" s="299"/>
      <c r="B39" s="221"/>
      <c r="C39" s="323" t="s">
        <v>935</v>
      </c>
      <c r="D39" s="324" t="s">
        <v>647</v>
      </c>
      <c r="E39" s="323" t="s">
        <v>927</v>
      </c>
      <c r="F39" s="324" t="s">
        <v>686</v>
      </c>
      <c r="G39" s="313">
        <v>3139064</v>
      </c>
      <c r="H39" s="374">
        <v>3222713</v>
      </c>
      <c r="I39" s="314">
        <f t="shared" si="0"/>
        <v>-2.5956081103095441E-2</v>
      </c>
    </row>
    <row r="40" spans="1:10" s="8" customFormat="1" ht="20.25" customHeight="1" thickTop="1" thickBot="1">
      <c r="A40" s="234"/>
      <c r="B40" s="311" t="s">
        <v>936</v>
      </c>
      <c r="C40" s="312"/>
      <c r="D40" s="311"/>
      <c r="E40" s="312"/>
      <c r="F40" s="311"/>
      <c r="G40" s="313">
        <f>SUM(G11,G25,G26,G34,G38,G39)</f>
        <v>30717066</v>
      </c>
      <c r="H40" s="375">
        <f>SUM(H11,H25,H26,H34,H38,H39)</f>
        <v>30930465</v>
      </c>
      <c r="I40" s="314">
        <f t="shared" si="0"/>
        <v>-6.8993143168070148E-3</v>
      </c>
    </row>
    <row r="41" spans="1:10" s="8" customFormat="1" ht="20.25" customHeight="1" thickTop="1">
      <c r="A41" s="338">
        <v>2</v>
      </c>
      <c r="B41" s="221" t="s">
        <v>937</v>
      </c>
      <c r="C41" s="315" t="s">
        <v>890</v>
      </c>
      <c r="D41" s="339" t="s">
        <v>938</v>
      </c>
      <c r="E41" s="316" t="s">
        <v>890</v>
      </c>
      <c r="F41" s="317" t="s">
        <v>939</v>
      </c>
      <c r="G41" s="327">
        <v>1021950</v>
      </c>
      <c r="H41" s="328">
        <v>934425</v>
      </c>
      <c r="I41" s="340">
        <f t="shared" si="0"/>
        <v>9.3667228509511258E-2</v>
      </c>
    </row>
    <row r="42" spans="1:10" s="8" customFormat="1" ht="20.25" customHeight="1">
      <c r="A42" s="299"/>
      <c r="B42" s="32" t="s">
        <v>940</v>
      </c>
      <c r="C42" s="300"/>
      <c r="D42" s="221"/>
      <c r="E42" s="301" t="s">
        <v>904</v>
      </c>
      <c r="F42" s="193" t="s">
        <v>681</v>
      </c>
      <c r="G42" s="192">
        <v>592000</v>
      </c>
      <c r="H42" s="304">
        <v>647000</v>
      </c>
      <c r="I42" s="303">
        <f t="shared" si="0"/>
        <v>-8.5007727975270453E-2</v>
      </c>
    </row>
    <row r="43" spans="1:10" s="8" customFormat="1" ht="20.25" customHeight="1">
      <c r="A43" s="299"/>
      <c r="B43" s="221"/>
      <c r="C43" s="300"/>
      <c r="D43" s="221"/>
      <c r="E43" s="301" t="s">
        <v>905</v>
      </c>
      <c r="F43" s="193" t="s">
        <v>682</v>
      </c>
      <c r="G43" s="220">
        <v>103114</v>
      </c>
      <c r="H43" s="302">
        <v>111507</v>
      </c>
      <c r="I43" s="303">
        <f t="shared" si="0"/>
        <v>-7.5268817204301119E-2</v>
      </c>
    </row>
    <row r="44" spans="1:10" s="8" customFormat="1" ht="20.25" customHeight="1">
      <c r="A44" s="299"/>
      <c r="B44" s="221"/>
      <c r="C44" s="300"/>
      <c r="D44" s="221"/>
      <c r="E44" s="301" t="s">
        <v>906</v>
      </c>
      <c r="F44" s="193" t="s">
        <v>683</v>
      </c>
      <c r="G44" s="192">
        <v>120000</v>
      </c>
      <c r="H44" s="304">
        <v>100000</v>
      </c>
      <c r="I44" s="303">
        <f t="shared" si="0"/>
        <v>0.19999999999999996</v>
      </c>
    </row>
    <row r="45" spans="1:10" s="8" customFormat="1" ht="20.25" customHeight="1">
      <c r="A45" s="299"/>
      <c r="B45" s="221"/>
      <c r="C45" s="300"/>
      <c r="D45" s="221"/>
      <c r="E45" s="301" t="s">
        <v>912</v>
      </c>
      <c r="F45" s="193" t="s">
        <v>685</v>
      </c>
      <c r="G45" s="220">
        <v>201836</v>
      </c>
      <c r="H45" s="302">
        <v>157205</v>
      </c>
      <c r="I45" s="303">
        <f t="shared" si="0"/>
        <v>0.28390318374097512</v>
      </c>
    </row>
    <row r="46" spans="1:10" s="8" customFormat="1" ht="20.25" customHeight="1" thickBot="1">
      <c r="A46" s="299"/>
      <c r="B46" s="221"/>
      <c r="C46" s="341"/>
      <c r="D46" s="221"/>
      <c r="E46" s="305" t="s">
        <v>915</v>
      </c>
      <c r="F46" s="306" t="s">
        <v>941</v>
      </c>
      <c r="G46" s="307">
        <v>362581</v>
      </c>
      <c r="H46" s="336">
        <v>290420</v>
      </c>
      <c r="I46" s="321">
        <f t="shared" si="0"/>
        <v>0.24847117967082166</v>
      </c>
    </row>
    <row r="47" spans="1:10" s="8" customFormat="1" ht="20.25" customHeight="1" thickTop="1" thickBot="1">
      <c r="A47" s="342"/>
      <c r="B47" s="343" t="s">
        <v>942</v>
      </c>
      <c r="C47" s="344"/>
      <c r="D47" s="343"/>
      <c r="E47" s="344"/>
      <c r="F47" s="343"/>
      <c r="G47" s="345">
        <f>SUM(G41:G46)</f>
        <v>2401481</v>
      </c>
      <c r="H47" s="356">
        <f>SUM(H41:H46)</f>
        <v>2240557</v>
      </c>
      <c r="I47" s="346">
        <f t="shared" si="0"/>
        <v>7.1823211817418686E-2</v>
      </c>
    </row>
    <row r="48" spans="1:10" s="8" customFormat="1" ht="20.25" customHeight="1">
      <c r="A48" s="230"/>
      <c r="B48" s="221"/>
      <c r="C48" s="347"/>
      <c r="D48" s="221"/>
      <c r="E48" s="347"/>
      <c r="F48" s="221"/>
      <c r="G48" s="22"/>
      <c r="H48" s="348"/>
      <c r="I48" s="229"/>
      <c r="J48" s="320"/>
    </row>
    <row r="49" spans="1:10" s="8" customFormat="1" ht="20.25" customHeight="1">
      <c r="A49" s="230"/>
      <c r="B49" s="221"/>
      <c r="C49" s="349"/>
      <c r="D49" s="221"/>
      <c r="E49" s="347"/>
      <c r="F49" s="221"/>
      <c r="G49" s="22"/>
      <c r="H49" s="22"/>
      <c r="I49" s="229"/>
    </row>
    <row r="50" spans="1:10" s="8" customFormat="1" ht="20.25" customHeight="1">
      <c r="A50" s="230"/>
      <c r="B50" s="221"/>
      <c r="C50" s="347"/>
      <c r="D50" s="221"/>
      <c r="E50" s="347"/>
      <c r="F50" s="221"/>
      <c r="G50" s="22"/>
      <c r="H50" s="22"/>
      <c r="I50" s="229"/>
    </row>
    <row r="51" spans="1:10" s="8" customFormat="1" ht="20.25" customHeight="1">
      <c r="A51" s="230"/>
      <c r="B51" s="221"/>
      <c r="C51" s="347"/>
      <c r="D51" s="221"/>
      <c r="E51" s="347"/>
      <c r="F51" s="221"/>
      <c r="G51" s="350"/>
      <c r="H51" s="350"/>
      <c r="I51" s="351"/>
    </row>
    <row r="52" spans="1:10" s="8" customFormat="1" ht="20.25" customHeight="1">
      <c r="A52" s="230"/>
      <c r="B52" s="221"/>
      <c r="C52" s="347"/>
      <c r="D52" s="221"/>
      <c r="E52" s="347"/>
      <c r="F52" s="221"/>
      <c r="G52" s="350"/>
      <c r="H52" s="350"/>
      <c r="I52" s="351"/>
    </row>
    <row r="53" spans="1:10" s="8" customFormat="1" ht="20.25" customHeight="1">
      <c r="A53" s="230"/>
      <c r="B53" s="221"/>
      <c r="C53" s="347"/>
      <c r="D53" s="221"/>
      <c r="E53" s="347"/>
      <c r="F53" s="221"/>
      <c r="G53" s="22"/>
      <c r="H53" s="22"/>
      <c r="I53" s="229"/>
      <c r="J53" s="320"/>
    </row>
    <row r="54" spans="1:10" s="8" customFormat="1" ht="20.25" customHeight="1">
      <c r="A54" s="230"/>
      <c r="B54" s="221"/>
      <c r="C54" s="347"/>
      <c r="D54" s="221"/>
      <c r="E54" s="347"/>
      <c r="F54" s="221"/>
      <c r="G54" s="350"/>
      <c r="H54" s="350"/>
      <c r="I54" s="351"/>
      <c r="J54" s="320"/>
    </row>
    <row r="55" spans="1:10" s="8" customFormat="1" ht="20.25" customHeight="1">
      <c r="A55" s="230"/>
      <c r="B55" s="221"/>
      <c r="C55" s="347"/>
      <c r="D55" s="221"/>
      <c r="E55" s="347"/>
      <c r="F55" s="221"/>
      <c r="G55" s="22"/>
      <c r="H55" s="22"/>
      <c r="I55" s="229"/>
      <c r="J55" s="320"/>
    </row>
    <row r="56" spans="1:10" s="8" customFormat="1" ht="20.25" customHeight="1">
      <c r="A56" s="230"/>
      <c r="B56" s="221"/>
      <c r="C56" s="347"/>
      <c r="D56" s="221"/>
      <c r="E56" s="347"/>
      <c r="F56" s="221"/>
      <c r="G56" s="350"/>
      <c r="H56" s="350"/>
      <c r="I56" s="351"/>
      <c r="J56" s="320"/>
    </row>
    <row r="57" spans="1:10" s="8" customFormat="1" ht="20.25" customHeight="1">
      <c r="A57" s="230"/>
      <c r="B57" s="221"/>
      <c r="C57" s="347"/>
      <c r="D57" s="221"/>
      <c r="E57" s="347"/>
      <c r="F57" s="221"/>
      <c r="G57" s="350"/>
      <c r="H57" s="350"/>
      <c r="I57" s="351"/>
    </row>
    <row r="58" spans="1:10" s="8" customFormat="1" ht="20.25" customHeight="1">
      <c r="A58" s="352"/>
      <c r="B58" s="221"/>
      <c r="C58" s="347"/>
      <c r="D58" s="221"/>
      <c r="E58" s="347"/>
      <c r="F58" s="221"/>
      <c r="G58" s="350"/>
      <c r="H58" s="350"/>
      <c r="I58" s="351"/>
    </row>
    <row r="59" spans="1:10" s="8" customFormat="1" ht="20.25" customHeight="1">
      <c r="A59" s="230"/>
      <c r="B59" s="221"/>
      <c r="C59" s="347"/>
      <c r="D59" s="221"/>
      <c r="E59" s="347"/>
      <c r="F59" s="221"/>
      <c r="G59" s="22"/>
      <c r="H59" s="22"/>
      <c r="I59" s="353"/>
    </row>
    <row r="60" spans="1:10" s="8" customFormat="1" ht="20.25" customHeight="1">
      <c r="A60" s="230"/>
      <c r="B60" s="221"/>
      <c r="C60" s="347"/>
      <c r="D60" s="221"/>
      <c r="E60" s="347"/>
      <c r="F60" s="221"/>
      <c r="G60" s="22"/>
      <c r="H60" s="22"/>
      <c r="I60" s="353"/>
    </row>
    <row r="61" spans="1:10" s="8" customFormat="1" ht="20.25" customHeight="1">
      <c r="A61" s="230"/>
      <c r="B61" s="221"/>
      <c r="C61" s="347"/>
      <c r="D61" s="221"/>
      <c r="E61" s="347"/>
      <c r="F61" s="221"/>
      <c r="G61" s="350"/>
      <c r="H61" s="350"/>
      <c r="I61" s="351"/>
    </row>
    <row r="62" spans="1:10" s="8" customFormat="1" ht="20.25" customHeight="1">
      <c r="A62" s="230"/>
      <c r="B62" s="221"/>
      <c r="C62" s="347"/>
      <c r="D62" s="221"/>
      <c r="E62" s="347"/>
      <c r="F62" s="221"/>
      <c r="G62" s="22"/>
      <c r="H62" s="22"/>
      <c r="I62" s="229"/>
    </row>
    <row r="63" spans="1:10" s="8" customFormat="1" ht="20.25" customHeight="1">
      <c r="A63" s="230"/>
      <c r="B63" s="221"/>
      <c r="C63" s="347"/>
      <c r="D63" s="221"/>
      <c r="E63" s="347"/>
      <c r="F63" s="221"/>
      <c r="G63" s="22"/>
      <c r="H63" s="22"/>
      <c r="I63" s="229"/>
    </row>
    <row r="64" spans="1:10" s="8" customFormat="1" ht="20.25" customHeight="1">
      <c r="A64" s="230"/>
      <c r="B64" s="221"/>
      <c r="C64" s="347"/>
      <c r="D64" s="221"/>
      <c r="E64" s="347"/>
      <c r="F64" s="221"/>
      <c r="G64" s="350"/>
      <c r="H64" s="350"/>
      <c r="I64" s="229"/>
    </row>
    <row r="65" spans="1:10" s="8" customFormat="1" ht="20.25" customHeight="1">
      <c r="A65" s="230"/>
      <c r="B65" s="221"/>
      <c r="C65" s="347"/>
      <c r="D65" s="221"/>
      <c r="E65" s="347"/>
      <c r="F65" s="221"/>
      <c r="G65" s="350"/>
      <c r="H65" s="350"/>
      <c r="I65" s="229"/>
    </row>
    <row r="66" spans="1:10" s="8" customFormat="1" ht="20.25" customHeight="1">
      <c r="A66" s="230"/>
      <c r="B66" s="221"/>
      <c r="C66" s="347"/>
      <c r="D66" s="221"/>
      <c r="E66" s="347"/>
      <c r="F66" s="221"/>
      <c r="G66" s="350"/>
      <c r="H66" s="350"/>
      <c r="I66" s="229"/>
    </row>
    <row r="67" spans="1:10" s="8" customFormat="1" ht="20.25" customHeight="1">
      <c r="A67" s="230"/>
      <c r="B67" s="221"/>
      <c r="C67" s="347"/>
      <c r="D67" s="221"/>
      <c r="E67" s="347"/>
      <c r="F67" s="221"/>
      <c r="G67" s="22"/>
      <c r="H67" s="22"/>
      <c r="I67" s="229"/>
    </row>
    <row r="68" spans="1:10" s="8" customFormat="1" ht="20.25" customHeight="1">
      <c r="A68" s="230"/>
      <c r="B68" s="221"/>
      <c r="C68" s="347"/>
      <c r="D68" s="221"/>
      <c r="E68" s="347"/>
      <c r="F68" s="221"/>
      <c r="G68" s="350"/>
      <c r="H68" s="350"/>
      <c r="I68" s="351"/>
    </row>
    <row r="69" spans="1:10" s="8" customFormat="1" ht="20.25" customHeight="1">
      <c r="A69" s="230"/>
      <c r="B69" s="221"/>
      <c r="C69" s="347"/>
      <c r="D69" s="221"/>
      <c r="E69" s="347"/>
      <c r="F69" s="221"/>
      <c r="G69" s="22"/>
      <c r="H69" s="22"/>
      <c r="I69" s="229"/>
    </row>
    <row r="70" spans="1:10" s="8" customFormat="1" ht="20.25" customHeight="1">
      <c r="A70" s="230"/>
      <c r="B70" s="221"/>
      <c r="C70" s="347"/>
      <c r="D70" s="221"/>
      <c r="E70" s="347"/>
      <c r="F70" s="221"/>
      <c r="G70" s="22"/>
      <c r="H70" s="22"/>
      <c r="I70" s="229"/>
    </row>
    <row r="71" spans="1:10" s="8" customFormat="1" ht="20.25" customHeight="1">
      <c r="A71" s="230"/>
      <c r="B71" s="221"/>
      <c r="C71" s="347"/>
      <c r="D71" s="221"/>
      <c r="E71" s="347"/>
      <c r="F71" s="221"/>
      <c r="G71" s="22"/>
      <c r="H71" s="22"/>
      <c r="I71" s="229"/>
    </row>
    <row r="72" spans="1:10" s="8" customFormat="1" ht="20.25" customHeight="1">
      <c r="A72" s="230"/>
      <c r="B72" s="221"/>
      <c r="C72" s="347"/>
      <c r="D72" s="221"/>
      <c r="E72" s="347"/>
      <c r="F72" s="221"/>
      <c r="G72" s="22"/>
      <c r="H72" s="22"/>
      <c r="I72" s="229"/>
    </row>
    <row r="73" spans="1:10" s="8" customFormat="1" ht="20.25" customHeight="1">
      <c r="A73" s="230"/>
      <c r="B73" s="221"/>
      <c r="C73" s="347"/>
      <c r="D73" s="221"/>
      <c r="E73" s="347"/>
      <c r="F73" s="221"/>
      <c r="G73" s="22"/>
      <c r="H73" s="22"/>
      <c r="I73" s="229"/>
      <c r="J73" s="320"/>
    </row>
    <row r="74" spans="1:10" s="8" customFormat="1" ht="20.25" customHeight="1">
      <c r="A74" s="230"/>
      <c r="B74" s="221"/>
      <c r="C74" s="347"/>
      <c r="D74" s="221"/>
      <c r="E74" s="347"/>
      <c r="F74" s="221"/>
      <c r="G74" s="350"/>
      <c r="H74" s="350"/>
      <c r="I74" s="351"/>
      <c r="J74" s="320"/>
    </row>
    <row r="75" spans="1:10" s="8" customFormat="1" ht="20.25" customHeight="1">
      <c r="A75" s="230"/>
      <c r="B75" s="221"/>
      <c r="C75" s="347"/>
      <c r="D75" s="221"/>
      <c r="E75" s="347"/>
      <c r="F75" s="221"/>
      <c r="G75" s="350"/>
      <c r="H75" s="350"/>
      <c r="I75" s="351"/>
    </row>
    <row r="76" spans="1:10" s="8" customFormat="1" ht="20.25" customHeight="1">
      <c r="A76" s="230"/>
      <c r="B76" s="221"/>
      <c r="C76" s="347"/>
      <c r="D76" s="221"/>
      <c r="E76" s="347"/>
      <c r="F76" s="221"/>
      <c r="G76" s="350"/>
      <c r="H76" s="350"/>
      <c r="I76" s="351"/>
    </row>
    <row r="77" spans="1:10" ht="20.25" customHeight="1"/>
    <row r="78" spans="1:10" ht="20.25" customHeight="1"/>
    <row r="79" spans="1:10" ht="20.25" customHeight="1"/>
    <row r="80" spans="1:1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262" spans="9:9">
      <c r="I262" s="362"/>
    </row>
    <row r="263" spans="9:9">
      <c r="I263" s="364"/>
    </row>
  </sheetData>
  <mergeCells count="4">
    <mergeCell ref="H2:I2"/>
    <mergeCell ref="A3:B3"/>
    <mergeCell ref="C3:D3"/>
    <mergeCell ref="E3:F3"/>
  </mergeCells>
  <phoneticPr fontId="22"/>
  <printOptions horizontalCentered="1"/>
  <pageMargins left="0.39370078740157483" right="0.59055118110236227" top="0.39370078740157483" bottom="0.39370078740157483" header="0.39370078740157483" footer="0.19685039370078741"/>
  <pageSetup paperSize="9" scale="88" firstPageNumber="52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(1)ア_H28市町村別 </vt:lpstr>
      <vt:lpstr>(1)イ_月別</vt:lpstr>
      <vt:lpstr>（1）ウ_観光地点別（増減）</vt:lpstr>
      <vt:lpstr>（1）エ_観光地点別(月別)</vt:lpstr>
      <vt:lpstr>（1）オ_行動目的別</vt:lpstr>
      <vt:lpstr>'(1)ア_H28市町村別 '!Print_Area</vt:lpstr>
      <vt:lpstr>'(1)イ_月別'!Print_Area</vt:lpstr>
      <vt:lpstr>'（1）ウ_観光地点別（増減）'!Print_Area</vt:lpstr>
      <vt:lpstr>'（1）エ_観光地点別(月別)'!Print_Area</vt:lpstr>
      <vt:lpstr>'（1）オ_行動目的別'!Print_Area</vt:lpstr>
      <vt:lpstr>'（1）ウ_観光地点別（増減）'!Print_Titles</vt:lpstr>
      <vt:lpstr>'（1）エ_観光地点別(月別)'!Print_Titles</vt:lpstr>
      <vt:lpstr>'（1）オ_行動目的別'!Print_Titles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972053</dc:creator>
  <cp:lastModifiedBy>Windows ユーザー</cp:lastModifiedBy>
  <cp:lastPrinted>2017-07-13T11:33:39Z</cp:lastPrinted>
  <dcterms:created xsi:type="dcterms:W3CDTF">2018-03-25T07:34:42Z</dcterms:created>
  <dcterms:modified xsi:type="dcterms:W3CDTF">2018-03-25T07:36:31Z</dcterms:modified>
</cp:coreProperties>
</file>