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02-(001～030)　総括一般(一般就労）\013 施設からの一般就労調査(県）\01一般就労移行調査（県）\R05\調査様式\"/>
    </mc:Choice>
  </mc:AlternateContent>
  <workbookProtection workbookPassword="CCB1" lockStructure="1"/>
  <bookViews>
    <workbookView xWindow="120" yWindow="75" windowWidth="14955" windowHeight="7995" activeTab="1"/>
  </bookViews>
  <sheets>
    <sheet name="調査　要領" sheetId="11" r:id="rId1"/>
    <sheet name="調査票1-1" sheetId="10" r:id="rId2"/>
    <sheet name="調査票1-2" sheetId="12" r:id="rId3"/>
    <sheet name="調査票１　データ" sheetId="8" r:id="rId4"/>
    <sheet name="調査票 ２　データ" sheetId="13" r:id="rId5"/>
    <sheet name="Sheet3" sheetId="14" state="hidden" r:id="rId6"/>
  </sheets>
  <definedNames>
    <definedName name="_xlnm._FilterDatabase" localSheetId="4" hidden="1">'調査票 ２　データ'!$A$1:$AQ$1</definedName>
    <definedName name="_xlnm._FilterDatabase" localSheetId="3" hidden="1">'調査票１　データ'!$B$1:$K$1</definedName>
    <definedName name="_xlnm.Print_Area" localSheetId="0">'調査　要領'!$A$1:$L$28</definedName>
    <definedName name="_xlnm.Print_Area" localSheetId="4">'調査票 ２　データ'!$A$1:$AH$24</definedName>
    <definedName name="_xlnm.Print_Area" localSheetId="3">'調査票１　データ'!$A$1:$K$14</definedName>
    <definedName name="_xlnm.Print_Area" localSheetId="1">'調査票1-1'!$A$1:$I$24</definedName>
    <definedName name="_xlnm.Print_Area" localSheetId="2">'調査票1-2'!$A$1:$AG$36</definedName>
    <definedName name="区分">'調査票1-1'!$B$6</definedName>
    <definedName name="支援施設">Sheet3!$A$2:$A$30</definedName>
    <definedName name="児入所施設">Sheet3!$C$2:$C$6</definedName>
    <definedName name="者支援施設">Sheet3!$A$2:$A$30</definedName>
    <definedName name="就労移行者">'調査票1-1'!$I$24</definedName>
    <definedName name="所在市町村">'調査票1-1'!$F$6</definedName>
    <definedName name="障害児入所施設">'調査票1-1'!$P$15:$P$17</definedName>
    <definedName name="障害者支援施設">'調査票1-1'!$N$15:$N$19</definedName>
    <definedName name="障害福祉サービス事業所">'調査票1-1'!$O$15:$O$20</definedName>
    <definedName name="日中系">Sheet3!$B$2:$B$191</definedName>
    <definedName name="福祉サービス事業所">Sheet3!$B$2:$B$192</definedName>
    <definedName name="法人名">'調査票1-1'!$C$6</definedName>
  </definedNames>
  <calcPr calcId="162913"/>
</workbook>
</file>

<file path=xl/calcChain.xml><?xml version="1.0" encoding="utf-8"?>
<calcChain xmlns="http://schemas.openxmlformats.org/spreadsheetml/2006/main">
  <c r="B2" i="13" l="1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C2" i="8"/>
  <c r="C3" i="8"/>
  <c r="C4" i="8"/>
  <c r="C5" i="8"/>
  <c r="C6" i="8"/>
  <c r="C7" i="8"/>
  <c r="C8" i="8"/>
  <c r="C9" i="8"/>
  <c r="C10" i="8"/>
  <c r="C11" i="8"/>
  <c r="C12" i="8"/>
  <c r="C13" i="8"/>
  <c r="C14" i="8"/>
  <c r="B3" i="8" l="1"/>
  <c r="B4" i="8"/>
  <c r="B5" i="8"/>
  <c r="B6" i="8"/>
  <c r="B7" i="8"/>
  <c r="B8" i="8"/>
  <c r="B9" i="8"/>
  <c r="B10" i="8"/>
  <c r="B11" i="8"/>
  <c r="B12" i="8"/>
  <c r="B13" i="8"/>
  <c r="B14" i="8"/>
  <c r="F2" i="8"/>
  <c r="E4" i="13" l="1"/>
  <c r="F9" i="13"/>
  <c r="B1" i="12"/>
  <c r="B1" i="10"/>
  <c r="D7" i="10" l="1"/>
  <c r="D23" i="13" l="1"/>
  <c r="A23" i="13" s="1"/>
  <c r="D24" i="13"/>
  <c r="A24" i="13" s="1"/>
  <c r="E23" i="13"/>
  <c r="E24" i="13"/>
  <c r="F23" i="13"/>
  <c r="F24" i="13"/>
  <c r="G23" i="13"/>
  <c r="G24" i="13"/>
  <c r="H23" i="13"/>
  <c r="H24" i="13"/>
  <c r="I23" i="13"/>
  <c r="I24" i="13"/>
  <c r="J23" i="13"/>
  <c r="J24" i="13"/>
  <c r="K23" i="13"/>
  <c r="K24" i="13"/>
  <c r="L23" i="13"/>
  <c r="L24" i="13"/>
  <c r="M23" i="13"/>
  <c r="M24" i="13"/>
  <c r="N23" i="13"/>
  <c r="N24" i="13"/>
  <c r="O23" i="13"/>
  <c r="O24" i="13"/>
  <c r="P23" i="13"/>
  <c r="P24" i="13"/>
  <c r="Q23" i="13"/>
  <c r="Q24" i="13"/>
  <c r="R23" i="13"/>
  <c r="R24" i="13"/>
  <c r="S23" i="13"/>
  <c r="S24" i="13"/>
  <c r="T23" i="13"/>
  <c r="T24" i="13"/>
  <c r="U23" i="13"/>
  <c r="U24" i="13"/>
  <c r="V23" i="13"/>
  <c r="V24" i="13"/>
  <c r="W23" i="13"/>
  <c r="W24" i="13"/>
  <c r="X23" i="13"/>
  <c r="X24" i="13"/>
  <c r="Y23" i="13"/>
  <c r="Y24" i="13"/>
  <c r="Z23" i="13"/>
  <c r="Z24" i="13"/>
  <c r="AA23" i="13"/>
  <c r="AA24" i="13"/>
  <c r="AB23" i="13"/>
  <c r="AB24" i="13"/>
  <c r="AC23" i="13"/>
  <c r="AC24" i="13"/>
  <c r="AD23" i="13"/>
  <c r="AD24" i="13"/>
  <c r="AE23" i="13"/>
  <c r="AE24" i="13"/>
  <c r="AF23" i="13"/>
  <c r="AF24" i="13"/>
  <c r="AG23" i="13"/>
  <c r="AG24" i="13"/>
  <c r="AH23" i="13"/>
  <c r="AH24" i="13"/>
  <c r="E14" i="8"/>
  <c r="C24" i="13" l="1"/>
  <c r="C23" i="13"/>
  <c r="D14" i="8"/>
  <c r="F12" i="8"/>
  <c r="E3" i="8" l="1"/>
  <c r="F3" i="8"/>
  <c r="A3" i="8" s="1"/>
  <c r="G3" i="8"/>
  <c r="H3" i="8"/>
  <c r="I3" i="8"/>
  <c r="J3" i="8"/>
  <c r="K3" i="8"/>
  <c r="E4" i="8"/>
  <c r="F4" i="8"/>
  <c r="A4" i="8" s="1"/>
  <c r="G4" i="8"/>
  <c r="H4" i="8"/>
  <c r="I4" i="8"/>
  <c r="J4" i="8"/>
  <c r="K4" i="8"/>
  <c r="E5" i="8"/>
  <c r="F5" i="8"/>
  <c r="A5" i="8" s="1"/>
  <c r="G5" i="8"/>
  <c r="H5" i="8"/>
  <c r="I5" i="8"/>
  <c r="J5" i="8"/>
  <c r="K5" i="8"/>
  <c r="E6" i="8"/>
  <c r="D6" i="8" s="1"/>
  <c r="F6" i="8"/>
  <c r="A6" i="8" s="1"/>
  <c r="G6" i="8"/>
  <c r="H6" i="8"/>
  <c r="I6" i="8"/>
  <c r="J6" i="8"/>
  <c r="K6" i="8"/>
  <c r="E7" i="8"/>
  <c r="F7" i="8"/>
  <c r="A7" i="8" s="1"/>
  <c r="G7" i="8"/>
  <c r="H7" i="8"/>
  <c r="I7" i="8"/>
  <c r="J7" i="8"/>
  <c r="K7" i="8"/>
  <c r="E8" i="8"/>
  <c r="F8" i="8"/>
  <c r="A8" i="8" s="1"/>
  <c r="G8" i="8"/>
  <c r="H8" i="8"/>
  <c r="I8" i="8"/>
  <c r="J8" i="8"/>
  <c r="K8" i="8"/>
  <c r="E9" i="8"/>
  <c r="F9" i="8"/>
  <c r="N9" i="8" s="1"/>
  <c r="G9" i="8"/>
  <c r="H9" i="8"/>
  <c r="I9" i="8"/>
  <c r="J9" i="8"/>
  <c r="K9" i="8"/>
  <c r="E10" i="8"/>
  <c r="F10" i="8"/>
  <c r="A10" i="8" s="1"/>
  <c r="G10" i="8"/>
  <c r="H10" i="8"/>
  <c r="I10" i="8"/>
  <c r="J10" i="8"/>
  <c r="K10" i="8"/>
  <c r="E11" i="8"/>
  <c r="F11" i="8"/>
  <c r="A11" i="8" s="1"/>
  <c r="G11" i="8"/>
  <c r="H11" i="8"/>
  <c r="I11" i="8"/>
  <c r="J11" i="8"/>
  <c r="K11" i="8"/>
  <c r="E12" i="8"/>
  <c r="A12" i="8"/>
  <c r="G12" i="8"/>
  <c r="H12" i="8"/>
  <c r="I12" i="8"/>
  <c r="J12" i="8"/>
  <c r="K12" i="8"/>
  <c r="E13" i="8"/>
  <c r="F13" i="8"/>
  <c r="A13" i="8" s="1"/>
  <c r="G13" i="8"/>
  <c r="H13" i="8"/>
  <c r="I13" i="8"/>
  <c r="J13" i="8"/>
  <c r="K13" i="8"/>
  <c r="D22" i="13"/>
  <c r="A22" i="13" s="1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D3" i="13"/>
  <c r="A3" i="13" s="1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D4" i="13"/>
  <c r="C4" i="13" s="1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D5" i="13"/>
  <c r="A5" i="13" s="1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D6" i="13"/>
  <c r="A6" i="13" s="1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D7" i="13"/>
  <c r="A7" i="13" s="1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D8" i="13"/>
  <c r="C8" i="13" s="1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D9" i="13"/>
  <c r="A9" i="13" s="1"/>
  <c r="E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D10" i="13"/>
  <c r="C10" i="13" s="1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D11" i="13"/>
  <c r="A11" i="13" s="1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D12" i="13"/>
  <c r="A12" i="13" s="1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D13" i="13"/>
  <c r="A13" i="13" s="1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D14" i="13"/>
  <c r="A14" i="13" s="1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D15" i="13"/>
  <c r="A15" i="13" s="1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D16" i="13"/>
  <c r="A16" i="13" s="1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D17" i="13"/>
  <c r="A17" i="13" s="1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D18" i="13"/>
  <c r="C18" i="13" s="1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D19" i="13"/>
  <c r="A19" i="13" s="1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D21" i="13"/>
  <c r="A21" i="13" s="1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32" i="12"/>
  <c r="A31" i="12"/>
  <c r="A30" i="12"/>
  <c r="A29" i="12"/>
  <c r="A28" i="12"/>
  <c r="A27" i="12"/>
  <c r="A26" i="12"/>
  <c r="A25" i="12"/>
  <c r="A24" i="12"/>
  <c r="A23" i="12"/>
  <c r="A22" i="12"/>
  <c r="I24" i="10"/>
  <c r="K14" i="8" s="1"/>
  <c r="H24" i="10"/>
  <c r="J14" i="8" s="1"/>
  <c r="G24" i="10"/>
  <c r="I14" i="8" s="1"/>
  <c r="F24" i="10"/>
  <c r="H14" i="8" s="1"/>
  <c r="E24" i="10"/>
  <c r="G14" i="8" s="1"/>
  <c r="D24" i="10"/>
  <c r="F14" i="8" s="1"/>
  <c r="Z2" i="13"/>
  <c r="X2" i="13"/>
  <c r="A37" i="12"/>
  <c r="C6" i="13" l="1"/>
  <c r="A10" i="13"/>
  <c r="A8" i="13"/>
  <c r="C16" i="13"/>
  <c r="A20" i="13"/>
  <c r="A18" i="13"/>
  <c r="O10" i="8"/>
  <c r="M9" i="8"/>
  <c r="D9" i="8"/>
  <c r="M7" i="8"/>
  <c r="D7" i="8"/>
  <c r="O5" i="8"/>
  <c r="M5" i="8"/>
  <c r="D5" i="8"/>
  <c r="O8" i="8"/>
  <c r="N11" i="8"/>
  <c r="M10" i="8"/>
  <c r="D10" i="8"/>
  <c r="O6" i="8"/>
  <c r="M13" i="8"/>
  <c r="O12" i="8"/>
  <c r="A9" i="8"/>
  <c r="N7" i="8"/>
  <c r="M6" i="8"/>
  <c r="M8" i="8"/>
  <c r="D8" i="8"/>
  <c r="O3" i="8"/>
  <c r="M3" i="8"/>
  <c r="N13" i="8"/>
  <c r="M12" i="8"/>
  <c r="D12" i="8"/>
  <c r="M11" i="8"/>
  <c r="D11" i="8"/>
  <c r="M4" i="8"/>
  <c r="D4" i="8"/>
  <c r="N3" i="8"/>
  <c r="D13" i="8"/>
  <c r="N5" i="8"/>
  <c r="D3" i="8"/>
  <c r="O4" i="8"/>
  <c r="C14" i="13"/>
  <c r="C20" i="13"/>
  <c r="C12" i="13"/>
  <c r="A4" i="13"/>
  <c r="N12" i="8"/>
  <c r="N10" i="8"/>
  <c r="N8" i="8"/>
  <c r="N6" i="8"/>
  <c r="N4" i="8"/>
  <c r="O13" i="8"/>
  <c r="O11" i="8"/>
  <c r="O9" i="8"/>
  <c r="O7" i="8"/>
  <c r="C22" i="13"/>
  <c r="C21" i="13"/>
  <c r="C19" i="13"/>
  <c r="C17" i="13"/>
  <c r="C15" i="13"/>
  <c r="C13" i="13"/>
  <c r="C11" i="13"/>
  <c r="C9" i="13"/>
  <c r="C7" i="13"/>
  <c r="C5" i="13"/>
  <c r="C3" i="13"/>
  <c r="G9" i="12" l="1"/>
  <c r="D6" i="12"/>
  <c r="G6" i="12"/>
  <c r="D2" i="13"/>
  <c r="C2" i="13" l="1"/>
  <c r="A2" i="13"/>
  <c r="G10" i="12"/>
  <c r="A15" i="12"/>
  <c r="A16" i="12"/>
  <c r="A17" i="12"/>
  <c r="A18" i="12"/>
  <c r="A19" i="12"/>
  <c r="A20" i="12"/>
  <c r="A21" i="12"/>
  <c r="A33" i="12"/>
  <c r="A34" i="12"/>
  <c r="A35" i="12"/>
  <c r="A36" i="12"/>
  <c r="A14" i="12"/>
  <c r="AH2" i="13"/>
  <c r="AG2" i="13"/>
  <c r="AF2" i="13"/>
  <c r="AE2" i="13"/>
  <c r="AD2" i="13"/>
  <c r="AC2" i="13"/>
  <c r="AB2" i="13"/>
  <c r="AA2" i="13"/>
  <c r="Y2" i="13"/>
  <c r="W2" i="13"/>
  <c r="V2" i="13"/>
  <c r="U2" i="13"/>
  <c r="T2" i="13"/>
  <c r="S2" i="13"/>
  <c r="R2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B6" i="12"/>
  <c r="K2" i="8"/>
  <c r="J2" i="8"/>
  <c r="I2" i="8"/>
  <c r="H2" i="8"/>
  <c r="G2" i="8"/>
  <c r="N2" i="8"/>
  <c r="E2" i="8"/>
  <c r="B2" i="8" s="1"/>
  <c r="D2" i="8" l="1"/>
  <c r="A2" i="8"/>
  <c r="O2" i="8"/>
  <c r="M2" i="8"/>
  <c r="H10" i="12"/>
</calcChain>
</file>

<file path=xl/comments1.xml><?xml version="1.0" encoding="utf-8"?>
<comments xmlns="http://schemas.openxmlformats.org/spreadsheetml/2006/main">
  <authors>
    <author>Windows ユーザー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・事業所名を選んでください。該当施設がない場合は、右のセルに入力してください
・本セルの事業所名をコピーして、ファイル名として保存下さい。</t>
        </r>
      </text>
    </comment>
    <comment ref="B9" authorId="0" shapeId="0">
      <text>
        <r>
          <rPr>
            <sz val="10"/>
            <color indexed="81"/>
            <rFont val="MS P ゴシック"/>
            <family val="3"/>
            <charset val="128"/>
          </rPr>
          <t>実施されているサービス種別を記載してください。</t>
        </r>
      </text>
    </comment>
  </commentList>
</comments>
</file>

<file path=xl/connections.xml><?xml version="1.0" encoding="utf-8"?>
<connections xmlns="http://schemas.openxmlformats.org/spreadsheetml/2006/main">
  <connection id="1" keepAlive="1" name="クエリ - 調査票１" description="ブック内の '調査票１' クエリへの接続です。" type="5" refreshedVersion="0" background="1">
    <dbPr connection="Provider=Microsoft.Mashup.OleDb.1;Data Source=$Workbook$;Location=調査票１;Extended Properties=&quot;&quot;" command="SELECT * FROM [調査票１]"/>
  </connection>
  <connection id="2" keepAlive="1" name="クエリ - 調査票２" description="ブック内の '調査票２' クエリへの接続です。" type="5" refreshedVersion="0" background="1">
    <dbPr connection="Provider=Microsoft.Mashup.OleDb.1;Data Source=$Workbook$;Location=調査票２;Extended Properties=&quot;&quot;" command="SELECT * FROM [調査票２]"/>
  </connection>
</connections>
</file>

<file path=xl/sharedStrings.xml><?xml version="1.0" encoding="utf-8"?>
<sst xmlns="http://schemas.openxmlformats.org/spreadsheetml/2006/main" count="413" uniqueCount="363">
  <si>
    <t>※２　交付を受けている手帳の種別を記入ください。</t>
    <rPh sb="3" eb="5">
      <t>コウフ</t>
    </rPh>
    <rPh sb="6" eb="7">
      <t>ウ</t>
    </rPh>
    <rPh sb="11" eb="13">
      <t>テチョウ</t>
    </rPh>
    <rPh sb="14" eb="15">
      <t>タネ</t>
    </rPh>
    <rPh sb="15" eb="16">
      <t>ベツ</t>
    </rPh>
    <rPh sb="17" eb="19">
      <t>キニュウ</t>
    </rPh>
    <phoneticPr fontId="1"/>
  </si>
  <si>
    <t>【記載要領】</t>
    <rPh sb="1" eb="3">
      <t>キサイ</t>
    </rPh>
    <rPh sb="3" eb="5">
      <t>ヨウリョウ</t>
    </rPh>
    <phoneticPr fontId="1"/>
  </si>
  <si>
    <t>※３　発達障がい、難病、高次脳機能障がいに該当（診断を受けている）の場合は○を記入ください。</t>
    <rPh sb="3" eb="5">
      <t>ハッタツ</t>
    </rPh>
    <rPh sb="5" eb="6">
      <t>ショウ</t>
    </rPh>
    <rPh sb="9" eb="11">
      <t>ナンビョウ</t>
    </rPh>
    <rPh sb="12" eb="14">
      <t>コウジ</t>
    </rPh>
    <rPh sb="14" eb="15">
      <t>ノウ</t>
    </rPh>
    <rPh sb="15" eb="17">
      <t>キノウ</t>
    </rPh>
    <rPh sb="17" eb="18">
      <t>ショウ</t>
    </rPh>
    <rPh sb="21" eb="23">
      <t>ガイトウ</t>
    </rPh>
    <rPh sb="24" eb="26">
      <t>シンダン</t>
    </rPh>
    <rPh sb="27" eb="28">
      <t>ウ</t>
    </rPh>
    <rPh sb="34" eb="36">
      <t>バアイ</t>
    </rPh>
    <rPh sb="39" eb="41">
      <t>キニュウ</t>
    </rPh>
    <phoneticPr fontId="1"/>
  </si>
  <si>
    <t>法人名</t>
    <rPh sb="0" eb="2">
      <t>ホウジン</t>
    </rPh>
    <rPh sb="2" eb="3">
      <t>メイ</t>
    </rPh>
    <phoneticPr fontId="1"/>
  </si>
  <si>
    <t>A型しまね</t>
    <rPh sb="1" eb="2">
      <t>ガタ</t>
    </rPh>
    <phoneticPr fontId="1"/>
  </si>
  <si>
    <t>事業所名</t>
    <rPh sb="0" eb="3">
      <t>ジギョウショ</t>
    </rPh>
    <rPh sb="3" eb="4">
      <t>メイ</t>
    </rPh>
    <phoneticPr fontId="1"/>
  </si>
  <si>
    <t>回答者名</t>
    <rPh sb="0" eb="3">
      <t>カイトウシャ</t>
    </rPh>
    <rPh sb="3" eb="4">
      <t>メイ</t>
    </rPh>
    <phoneticPr fontId="1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</si>
  <si>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1"/>
  </si>
  <si>
    <t>住所地
市町村</t>
    <rPh sb="0" eb="2">
      <t>ジュウショ</t>
    </rPh>
    <rPh sb="2" eb="3">
      <t>チ</t>
    </rPh>
    <rPh sb="4" eb="7">
      <t>シチョウソン</t>
    </rPh>
    <phoneticPr fontId="1"/>
  </si>
  <si>
    <t>１．事業所の状況</t>
    <rPh sb="2" eb="5">
      <t>ジギョウショ</t>
    </rPh>
    <rPh sb="6" eb="8">
      <t>ジョウキョウ</t>
    </rPh>
    <phoneticPr fontId="1"/>
  </si>
  <si>
    <t>２．就労移行者数</t>
    <rPh sb="2" eb="4">
      <t>シュウロウ</t>
    </rPh>
    <rPh sb="4" eb="7">
      <t>イコウシャ</t>
    </rPh>
    <rPh sb="7" eb="8">
      <t>スウ</t>
    </rPh>
    <phoneticPr fontId="1"/>
  </si>
  <si>
    <t>＊必ず読んでください。</t>
    <rPh sb="1" eb="2">
      <t>カナラ</t>
    </rPh>
    <rPh sb="3" eb="4">
      <t>ヨ</t>
    </rPh>
    <phoneticPr fontId="1"/>
  </si>
  <si>
    <t>定員</t>
    <rPh sb="0" eb="2">
      <t>テイイン</t>
    </rPh>
    <phoneticPr fontId="1"/>
  </si>
  <si>
    <t>利用者数</t>
    <rPh sb="0" eb="3">
      <t>リヨウシャ</t>
    </rPh>
    <rPh sb="3" eb="4">
      <t>スウ</t>
    </rPh>
    <phoneticPr fontId="1"/>
  </si>
  <si>
    <t>※４　就職決定時に利用していた事業所の利用期間（再利用の場合、再契約してからの期間）を「○年□月」と記入ください。</t>
    <rPh sb="3" eb="5">
      <t>シュウショク</t>
    </rPh>
    <rPh sb="5" eb="7">
      <t>ケッテイ</t>
    </rPh>
    <rPh sb="7" eb="8">
      <t>ジ</t>
    </rPh>
    <rPh sb="9" eb="11">
      <t>リヨウ</t>
    </rPh>
    <rPh sb="15" eb="18">
      <t>ジギョウショ</t>
    </rPh>
    <rPh sb="19" eb="21">
      <t>リヨウ</t>
    </rPh>
    <rPh sb="21" eb="23">
      <t>キカン</t>
    </rPh>
    <rPh sb="24" eb="27">
      <t>サイリヨウ</t>
    </rPh>
    <rPh sb="28" eb="30">
      <t>バアイ</t>
    </rPh>
    <rPh sb="31" eb="34">
      <t>サイケイヤク</t>
    </rPh>
    <rPh sb="39" eb="41">
      <t>キカン</t>
    </rPh>
    <rPh sb="45" eb="46">
      <t>ネン</t>
    </rPh>
    <rPh sb="47" eb="48">
      <t>ツキ</t>
    </rPh>
    <rPh sb="50" eb="52">
      <t>キニュウ</t>
    </rPh>
    <phoneticPr fontId="1"/>
  </si>
  <si>
    <r>
      <t>※５　就職が決定した</t>
    </r>
    <r>
      <rPr>
        <b/>
        <sz val="11"/>
        <rFont val="ＭＳ Ｐゴシック"/>
        <family val="3"/>
        <charset val="128"/>
      </rPr>
      <t>産業</t>
    </r>
    <r>
      <rPr>
        <sz val="11"/>
        <rFont val="ＭＳ Ｐゴシック"/>
        <family val="3"/>
        <charset val="128"/>
      </rPr>
      <t>を下記産業別区分の該当番号から記入ください。</t>
    </r>
    <rPh sb="3" eb="5">
      <t>シュウショク</t>
    </rPh>
    <rPh sb="6" eb="8">
      <t>ケッテイ</t>
    </rPh>
    <rPh sb="10" eb="12">
      <t>サンギョウ</t>
    </rPh>
    <rPh sb="13" eb="15">
      <t>カキ</t>
    </rPh>
    <rPh sb="15" eb="17">
      <t>サンギョウ</t>
    </rPh>
    <rPh sb="17" eb="18">
      <t>ベツ</t>
    </rPh>
    <rPh sb="18" eb="20">
      <t>クブン</t>
    </rPh>
    <rPh sb="21" eb="23">
      <t>ガイトウ</t>
    </rPh>
    <rPh sb="23" eb="25">
      <t>バンゴウ</t>
    </rPh>
    <rPh sb="27" eb="29">
      <t>キニュウ</t>
    </rPh>
    <phoneticPr fontId="1"/>
  </si>
  <si>
    <t>　　　　A型事業所への就職者は、産業別区分欄※５にA型の事業所名も記入してください。　(例）農業の事業所の場合</t>
    <rPh sb="5" eb="6">
      <t>ガタ</t>
    </rPh>
    <rPh sb="6" eb="9">
      <t>ジギョウショ</t>
    </rPh>
    <rPh sb="11" eb="14">
      <t>シュウショクシャ</t>
    </rPh>
    <rPh sb="16" eb="18">
      <t>サンギョウ</t>
    </rPh>
    <rPh sb="18" eb="19">
      <t>ベツ</t>
    </rPh>
    <rPh sb="19" eb="21">
      <t>クブン</t>
    </rPh>
    <rPh sb="21" eb="22">
      <t>ラン</t>
    </rPh>
    <rPh sb="26" eb="27">
      <t>ガタ</t>
    </rPh>
    <rPh sb="28" eb="31">
      <t>ジギョウショ</t>
    </rPh>
    <rPh sb="31" eb="32">
      <t>メイ</t>
    </rPh>
    <rPh sb="33" eb="35">
      <t>キニュウ</t>
    </rPh>
    <rPh sb="44" eb="45">
      <t>レイ</t>
    </rPh>
    <rPh sb="46" eb="48">
      <t>ノウギョウ</t>
    </rPh>
    <rPh sb="49" eb="52">
      <t>ジギョウショ</t>
    </rPh>
    <rPh sb="53" eb="55">
      <t>バアイ</t>
    </rPh>
    <phoneticPr fontId="1"/>
  </si>
  <si>
    <r>
      <t>※６　就職が決定した</t>
    </r>
    <r>
      <rPr>
        <b/>
        <sz val="11"/>
        <rFont val="ＭＳ Ｐゴシック"/>
        <family val="3"/>
        <charset val="128"/>
      </rPr>
      <t>職業</t>
    </r>
    <r>
      <rPr>
        <sz val="11"/>
        <rFont val="ＭＳ Ｐゴシック"/>
        <family val="3"/>
        <charset val="128"/>
      </rPr>
      <t>を下記職業別区分の該当番号から記入ください。</t>
    </r>
    <rPh sb="3" eb="5">
      <t>シュウショク</t>
    </rPh>
    <rPh sb="6" eb="8">
      <t>ケッテイ</t>
    </rPh>
    <rPh sb="10" eb="12">
      <t>ショクギョウ</t>
    </rPh>
    <rPh sb="13" eb="15">
      <t>カキ</t>
    </rPh>
    <rPh sb="15" eb="18">
      <t>ショクギョウベツ</t>
    </rPh>
    <rPh sb="18" eb="20">
      <t>クブン</t>
    </rPh>
    <rPh sb="21" eb="23">
      <t>ガイトウ</t>
    </rPh>
    <rPh sb="23" eb="25">
      <t>バンゴウ</t>
    </rPh>
    <rPh sb="27" eb="29">
      <t>キニュウ</t>
    </rPh>
    <phoneticPr fontId="1"/>
  </si>
  <si>
    <t>※７　欄が不足する場合は行を追加して記入ください。</t>
    <rPh sb="3" eb="4">
      <t>ラン</t>
    </rPh>
    <rPh sb="5" eb="7">
      <t>フソク</t>
    </rPh>
    <rPh sb="9" eb="11">
      <t>バアイ</t>
    </rPh>
    <rPh sb="12" eb="13">
      <t>ギョウ</t>
    </rPh>
    <rPh sb="14" eb="16">
      <t>ツイカ</t>
    </rPh>
    <rPh sb="18" eb="20">
      <t>キニュウ</t>
    </rPh>
    <phoneticPr fontId="1"/>
  </si>
  <si>
    <t>計</t>
    <rPh sb="0" eb="1">
      <t>ケイ</t>
    </rPh>
    <phoneticPr fontId="1"/>
  </si>
  <si>
    <r>
      <t>※１　就職決定時に利用していた事業所の</t>
    </r>
    <r>
      <rPr>
        <u/>
        <sz val="11"/>
        <rFont val="ＭＳ Ｐゴシック"/>
        <family val="3"/>
        <charset val="128"/>
      </rPr>
      <t>サービス種別ごとに内訳を記入ください。</t>
    </r>
    <rPh sb="3" eb="5">
      <t>シュウショク</t>
    </rPh>
    <rPh sb="5" eb="7">
      <t>ケッテイ</t>
    </rPh>
    <rPh sb="7" eb="8">
      <t>ジ</t>
    </rPh>
    <rPh sb="9" eb="11">
      <t>リヨウ</t>
    </rPh>
    <rPh sb="15" eb="18">
      <t>ジギョウショ</t>
    </rPh>
    <rPh sb="23" eb="25">
      <t>シュベツ</t>
    </rPh>
    <rPh sb="28" eb="30">
      <t>ウチワケ</t>
    </rPh>
    <rPh sb="31" eb="33">
      <t>キニュウ</t>
    </rPh>
    <phoneticPr fontId="1"/>
  </si>
  <si>
    <t>しまねb</t>
    <phoneticPr fontId="1"/>
  </si>
  <si>
    <t>しまね施設</t>
    <rPh sb="3" eb="5">
      <t>シセツ</t>
    </rPh>
    <phoneticPr fontId="1"/>
  </si>
  <si>
    <t>しまね事業所</t>
    <rPh sb="3" eb="6">
      <t>ジギョウショ</t>
    </rPh>
    <phoneticPr fontId="1"/>
  </si>
  <si>
    <t>①公共職業安定所の求職登録者数</t>
    <rPh sb="1" eb="3">
      <t>コウキョウ</t>
    </rPh>
    <rPh sb="3" eb="5">
      <t>ショクギョウ</t>
    </rPh>
    <rPh sb="5" eb="8">
      <t>アンテイジョ</t>
    </rPh>
    <rPh sb="9" eb="11">
      <t>キュウショク</t>
    </rPh>
    <rPh sb="11" eb="14">
      <t>トウロクシャ</t>
    </rPh>
    <rPh sb="14" eb="15">
      <t>スウ</t>
    </rPh>
    <phoneticPr fontId="1"/>
  </si>
  <si>
    <t>②障害者就業・生活支援センターの登録者数</t>
    <rPh sb="1" eb="4">
      <t>ショウガイシャ</t>
    </rPh>
    <rPh sb="4" eb="6">
      <t>シュウギョウ</t>
    </rPh>
    <rPh sb="7" eb="9">
      <t>セイカツ</t>
    </rPh>
    <rPh sb="9" eb="11">
      <t>シエン</t>
    </rPh>
    <rPh sb="16" eb="19">
      <t>トウロクシャ</t>
    </rPh>
    <rPh sb="19" eb="20">
      <t>スウ</t>
    </rPh>
    <phoneticPr fontId="1"/>
  </si>
  <si>
    <t>③障がい者委託訓練の受講者数</t>
    <rPh sb="1" eb="2">
      <t>ショウ</t>
    </rPh>
    <rPh sb="4" eb="5">
      <t>シャ</t>
    </rPh>
    <rPh sb="5" eb="7">
      <t>イタク</t>
    </rPh>
    <rPh sb="7" eb="9">
      <t>クンレン</t>
    </rPh>
    <rPh sb="10" eb="13">
      <t>ジュコウシャ</t>
    </rPh>
    <rPh sb="13" eb="14">
      <t>スウ</t>
    </rPh>
    <phoneticPr fontId="1"/>
  </si>
  <si>
    <r>
      <t>●就労へ移行した者がいない場合は、「０人」で報告ください。</t>
    </r>
    <r>
      <rPr>
        <b/>
        <u/>
        <sz val="11"/>
        <rFont val="ＭＳ Ｐゴシック"/>
        <family val="3"/>
        <charset val="128"/>
      </rPr>
      <t>「1.事業所の概要」については、就労移行者の有無にかかわらず報告してください。</t>
    </r>
    <rPh sb="1" eb="3">
      <t>シュウロウ</t>
    </rPh>
    <rPh sb="4" eb="6">
      <t>イコウ</t>
    </rPh>
    <rPh sb="8" eb="9">
      <t>モノ</t>
    </rPh>
    <rPh sb="13" eb="15">
      <t>バアイ</t>
    </rPh>
    <rPh sb="19" eb="20">
      <t>ニン</t>
    </rPh>
    <rPh sb="22" eb="24">
      <t>ホウコク</t>
    </rPh>
    <rPh sb="32" eb="35">
      <t>ジギョウショ</t>
    </rPh>
    <rPh sb="36" eb="38">
      <t>ガイヨウ</t>
    </rPh>
    <rPh sb="45" eb="47">
      <t>シュウロウ</t>
    </rPh>
    <rPh sb="47" eb="49">
      <t>イコウ</t>
    </rPh>
    <rPh sb="49" eb="50">
      <t>シャ</t>
    </rPh>
    <rPh sb="51" eb="53">
      <t>ウム</t>
    </rPh>
    <rPh sb="59" eb="61">
      <t>ホウコク</t>
    </rPh>
    <phoneticPr fontId="1"/>
  </si>
  <si>
    <t>就労定着支援事業利用者
（一般就労者のみ）</t>
    <rPh sb="0" eb="2">
      <t>シュウロウ</t>
    </rPh>
    <rPh sb="2" eb="4">
      <t>テイチャク</t>
    </rPh>
    <rPh sb="4" eb="6">
      <t>シエン</t>
    </rPh>
    <rPh sb="6" eb="8">
      <t>ジギョウ</t>
    </rPh>
    <rPh sb="8" eb="11">
      <t>リヨウシャ</t>
    </rPh>
    <rPh sb="13" eb="18">
      <t>イッパンシュウロウシャ</t>
    </rPh>
    <phoneticPr fontId="1"/>
  </si>
  <si>
    <t>R3年4月～9月までに一般就労した者であるか</t>
    <rPh sb="2" eb="3">
      <t>ネン</t>
    </rPh>
    <rPh sb="4" eb="5">
      <t>ガツ</t>
    </rPh>
    <rPh sb="7" eb="8">
      <t>ガツ</t>
    </rPh>
    <rPh sb="11" eb="13">
      <t>イッパン</t>
    </rPh>
    <rPh sb="13" eb="15">
      <t>シュウロウ</t>
    </rPh>
    <rPh sb="17" eb="18">
      <t>モノ</t>
    </rPh>
    <phoneticPr fontId="1"/>
  </si>
  <si>
    <t>左記の内就労定着支援事業の利用の有無</t>
    <rPh sb="0" eb="2">
      <t>サキ</t>
    </rPh>
    <rPh sb="3" eb="4">
      <t>ウチ</t>
    </rPh>
    <rPh sb="4" eb="6">
      <t>シュウロウ</t>
    </rPh>
    <rPh sb="6" eb="8">
      <t>テイチャク</t>
    </rPh>
    <rPh sb="8" eb="10">
      <t>シエン</t>
    </rPh>
    <rPh sb="10" eb="12">
      <t>ジギョウ</t>
    </rPh>
    <rPh sb="13" eb="15">
      <t>リヨウ</t>
    </rPh>
    <rPh sb="16" eb="18">
      <t>ウム</t>
    </rPh>
    <phoneticPr fontId="1"/>
  </si>
  <si>
    <t>（R5.３月末現在）</t>
    <rPh sb="5" eb="6">
      <t>ガツ</t>
    </rPh>
    <rPh sb="6" eb="7">
      <t>マツ</t>
    </rPh>
    <rPh sb="7" eb="9">
      <t>ゲンザイ</t>
    </rPh>
    <phoneticPr fontId="1"/>
  </si>
  <si>
    <t>施設からの就労状況調査について【令和４年度実績】</t>
    <rPh sb="0" eb="2">
      <t>シセツ</t>
    </rPh>
    <rPh sb="5" eb="7">
      <t>シュウロウ</t>
    </rPh>
    <rPh sb="7" eb="9">
      <t>ジョウキョウ</t>
    </rPh>
    <rPh sb="9" eb="11">
      <t>チョウサ</t>
    </rPh>
    <rPh sb="16" eb="18">
      <t>レイワ</t>
    </rPh>
    <rPh sb="21" eb="23">
      <t>ジッセキ</t>
    </rPh>
    <phoneticPr fontId="1"/>
  </si>
  <si>
    <t>電話番号</t>
    <rPh sb="0" eb="2">
      <t>デンワ</t>
    </rPh>
    <rPh sb="2" eb="4">
      <t>バンゴウ</t>
    </rPh>
    <phoneticPr fontId="1"/>
  </si>
  <si>
    <t>令和４年度就労移行者数（A型含む）</t>
    <rPh sb="0" eb="2">
      <t>レイワ</t>
    </rPh>
    <rPh sb="5" eb="7">
      <t>シュウロウ</t>
    </rPh>
    <rPh sb="7" eb="9">
      <t>イコウ</t>
    </rPh>
    <rPh sb="9" eb="10">
      <t>シャ</t>
    </rPh>
    <rPh sb="10" eb="11">
      <t>スウ</t>
    </rPh>
    <rPh sb="13" eb="14">
      <t>ガタ</t>
    </rPh>
    <rPh sb="14" eb="15">
      <t>フク</t>
    </rPh>
    <phoneticPr fontId="1"/>
  </si>
  <si>
    <t>●令和４年度中にトライアル雇用された方（トライアル終了者、経過中の者）、パート労働で雇用保険の対象となる人も対象。</t>
    <rPh sb="1" eb="3">
      <t>レイワ</t>
    </rPh>
    <rPh sb="4" eb="6">
      <t>ネンド</t>
    </rPh>
    <rPh sb="6" eb="7">
      <t>チュウ</t>
    </rPh>
    <rPh sb="13" eb="15">
      <t>コヨウ</t>
    </rPh>
    <rPh sb="18" eb="19">
      <t>カタ</t>
    </rPh>
    <rPh sb="25" eb="27">
      <t>シュウリョウ</t>
    </rPh>
    <rPh sb="27" eb="28">
      <t>シャ</t>
    </rPh>
    <rPh sb="29" eb="31">
      <t>ケイカ</t>
    </rPh>
    <rPh sb="31" eb="32">
      <t>チュウ</t>
    </rPh>
    <rPh sb="33" eb="34">
      <t>シャ</t>
    </rPh>
    <rPh sb="39" eb="41">
      <t>ロウドウ</t>
    </rPh>
    <rPh sb="42" eb="44">
      <t>コヨウ</t>
    </rPh>
    <rPh sb="44" eb="46">
      <t>ホケン</t>
    </rPh>
    <rPh sb="47" eb="49">
      <t>タイショウ</t>
    </rPh>
    <rPh sb="52" eb="53">
      <t>ヒト</t>
    </rPh>
    <rPh sb="54" eb="56">
      <t>タイショウ</t>
    </rPh>
    <phoneticPr fontId="1"/>
  </si>
  <si>
    <t>区分</t>
    <rPh sb="0" eb="2">
      <t>クブン</t>
    </rPh>
    <phoneticPr fontId="1"/>
  </si>
  <si>
    <t>区　分</t>
    <rPh sb="0" eb="1">
      <t>ク</t>
    </rPh>
    <rPh sb="2" eb="3">
      <t>ブン</t>
    </rPh>
    <phoneticPr fontId="1"/>
  </si>
  <si>
    <t>e-mail</t>
    <phoneticPr fontId="1"/>
  </si>
  <si>
    <t>所在市町村</t>
    <rPh sb="0" eb="2">
      <t>ショザイ</t>
    </rPh>
    <rPh sb="2" eb="5">
      <t>シチョウソン</t>
    </rPh>
    <phoneticPr fontId="1"/>
  </si>
  <si>
    <t>松江市</t>
  </si>
  <si>
    <t>生活介護</t>
    <rPh sb="0" eb="2">
      <t>セイカツ</t>
    </rPh>
    <rPh sb="2" eb="4">
      <t>カイゴ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</si>
  <si>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</si>
  <si>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</si>
  <si>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</si>
  <si>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</si>
  <si>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障害福祉サービス事業所</t>
    <phoneticPr fontId="1"/>
  </si>
  <si>
    <t>障害児入所施設</t>
    <phoneticPr fontId="1"/>
  </si>
  <si>
    <t>障害者支援施設</t>
    <phoneticPr fontId="1"/>
  </si>
  <si>
    <t>担当者</t>
    <rPh sb="0" eb="3">
      <t>タントウシャ</t>
    </rPh>
    <phoneticPr fontId="1"/>
  </si>
  <si>
    <t>身体障がい</t>
    <rPh sb="0" eb="2">
      <t>シンタイ</t>
    </rPh>
    <rPh sb="2" eb="3">
      <t>ショウ</t>
    </rPh>
    <phoneticPr fontId="12"/>
  </si>
  <si>
    <t>知的障がい</t>
    <rPh sb="0" eb="2">
      <t>チテキ</t>
    </rPh>
    <rPh sb="2" eb="3">
      <t>ショウ</t>
    </rPh>
    <phoneticPr fontId="12"/>
  </si>
  <si>
    <t>精神障がい</t>
    <rPh sb="0" eb="2">
      <t>セイシン</t>
    </rPh>
    <rPh sb="2" eb="3">
      <t>ショウ</t>
    </rPh>
    <phoneticPr fontId="12"/>
  </si>
  <si>
    <t>難病</t>
    <rPh sb="0" eb="2">
      <t>ナンビョウ</t>
    </rPh>
    <phoneticPr fontId="12"/>
  </si>
  <si>
    <t>身体障がい、発達障がい</t>
    <rPh sb="0" eb="2">
      <t>シンタイ</t>
    </rPh>
    <rPh sb="2" eb="3">
      <t>ショウ</t>
    </rPh>
    <rPh sb="6" eb="8">
      <t>ハッタツ</t>
    </rPh>
    <rPh sb="8" eb="9">
      <t>ショウ</t>
    </rPh>
    <phoneticPr fontId="1"/>
  </si>
  <si>
    <t>身体障がい、難病</t>
    <rPh sb="0" eb="2">
      <t>シンタイ</t>
    </rPh>
    <rPh sb="2" eb="3">
      <t>ショウ</t>
    </rPh>
    <rPh sb="6" eb="8">
      <t>ナンビョウ</t>
    </rPh>
    <phoneticPr fontId="1"/>
  </si>
  <si>
    <t>身体障がい、高次脳機能障がい</t>
    <rPh sb="0" eb="2">
      <t>シンタイ</t>
    </rPh>
    <rPh sb="2" eb="3">
      <t>ショウ</t>
    </rPh>
    <rPh sb="6" eb="7">
      <t>コウ</t>
    </rPh>
    <rPh sb="11" eb="12">
      <t>ショウ</t>
    </rPh>
    <phoneticPr fontId="1"/>
  </si>
  <si>
    <t>知的障がい、発達障がい</t>
    <rPh sb="0" eb="2">
      <t>チテキ</t>
    </rPh>
    <rPh sb="2" eb="3">
      <t>ショウ</t>
    </rPh>
    <rPh sb="6" eb="8">
      <t>ハッタツ</t>
    </rPh>
    <rPh sb="8" eb="9">
      <t>ショウ</t>
    </rPh>
    <phoneticPr fontId="1"/>
  </si>
  <si>
    <t>知的障がい、難病</t>
    <rPh sb="0" eb="2">
      <t>チテキ</t>
    </rPh>
    <rPh sb="2" eb="3">
      <t>ショウ</t>
    </rPh>
    <rPh sb="6" eb="8">
      <t>ナンビョウ</t>
    </rPh>
    <phoneticPr fontId="1"/>
  </si>
  <si>
    <t>知的障がい、高次脳機能障がい</t>
    <rPh sb="0" eb="2">
      <t>チテキ</t>
    </rPh>
    <rPh sb="2" eb="3">
      <t>ショウ</t>
    </rPh>
    <rPh sb="6" eb="11">
      <t>コウジノウキノウ</t>
    </rPh>
    <rPh sb="11" eb="12">
      <t>ショウ</t>
    </rPh>
    <phoneticPr fontId="1"/>
  </si>
  <si>
    <t>精神障がい、発達障がい</t>
    <rPh sb="0" eb="2">
      <t>セイシン</t>
    </rPh>
    <rPh sb="2" eb="3">
      <t>ショウ</t>
    </rPh>
    <rPh sb="6" eb="8">
      <t>ハッタツ</t>
    </rPh>
    <rPh sb="8" eb="9">
      <t>ショウ</t>
    </rPh>
    <phoneticPr fontId="1"/>
  </si>
  <si>
    <t>精神障がい、難病</t>
    <rPh sb="0" eb="2">
      <t>セイシン</t>
    </rPh>
    <rPh sb="2" eb="3">
      <t>ショウ</t>
    </rPh>
    <rPh sb="6" eb="8">
      <t>ナンビョウ</t>
    </rPh>
    <phoneticPr fontId="1"/>
  </si>
  <si>
    <t>精神障がい、高次脳機能障がい</t>
    <rPh sb="0" eb="2">
      <t>セイシン</t>
    </rPh>
    <rPh sb="2" eb="3">
      <t>ショウ</t>
    </rPh>
    <rPh sb="6" eb="7">
      <t>コウ</t>
    </rPh>
    <rPh sb="11" eb="12">
      <t>ショウ</t>
    </rPh>
    <phoneticPr fontId="1"/>
  </si>
  <si>
    <t>手帳なし</t>
    <rPh sb="0" eb="2">
      <t>テチョウ</t>
    </rPh>
    <phoneticPr fontId="1"/>
  </si>
  <si>
    <t>01.農業･林業</t>
  </si>
  <si>
    <r>
      <t xml:space="preserve">ハローワーク
経由による
求人
</t>
    </r>
    <r>
      <rPr>
        <sz val="8"/>
        <rFont val="ＭＳ Ｐゴシック"/>
        <family val="3"/>
        <charset val="128"/>
      </rPr>
      <t>【ﾌﾟﾙﾀﾞｳﾝ:有：〇】</t>
    </r>
    <rPh sb="7" eb="9">
      <t>ケイユ</t>
    </rPh>
    <rPh sb="13" eb="15">
      <t>キュウジン</t>
    </rPh>
    <rPh sb="25" eb="26">
      <t>アリ</t>
    </rPh>
    <phoneticPr fontId="1"/>
  </si>
  <si>
    <t>障害者就業・
生活支援センター
利用の有無
【ﾌﾟﾙﾀﾞｳﾝ:有：〇】</t>
    <rPh sb="0" eb="3">
      <t>ショウガイシャ</t>
    </rPh>
    <rPh sb="3" eb="5">
      <t>シュウギョウ</t>
    </rPh>
    <rPh sb="7" eb="9">
      <t>セイカツ</t>
    </rPh>
    <rPh sb="9" eb="11">
      <t>シエン</t>
    </rPh>
    <rPh sb="16" eb="18">
      <t>リヨウ</t>
    </rPh>
    <rPh sb="19" eb="21">
      <t>ウム</t>
    </rPh>
    <phoneticPr fontId="1"/>
  </si>
  <si>
    <t>チャレンジ事業
利用の有無
【ﾌﾟﾙﾀﾞｳﾝ:有：〇】</t>
    <rPh sb="5" eb="7">
      <t>ジギョウ</t>
    </rPh>
    <rPh sb="8" eb="10">
      <t>リヨウ</t>
    </rPh>
    <rPh sb="11" eb="13">
      <t>ウム</t>
    </rPh>
    <phoneticPr fontId="1"/>
  </si>
  <si>
    <t>障がい者
委託訓練
利用の有無
【ﾌﾟﾙﾀﾞｳﾝ:有：〇】</t>
    <rPh sb="0" eb="1">
      <t>ショウ</t>
    </rPh>
    <rPh sb="3" eb="4">
      <t>シャ</t>
    </rPh>
    <rPh sb="5" eb="7">
      <t>イタク</t>
    </rPh>
    <rPh sb="7" eb="9">
      <t>クンレン</t>
    </rPh>
    <rPh sb="10" eb="12">
      <t>リヨウ</t>
    </rPh>
    <rPh sb="13" eb="15">
      <t>ウム</t>
    </rPh>
    <phoneticPr fontId="1"/>
  </si>
  <si>
    <t>トライアル雇用
利用の有無
【ﾌﾟﾙﾀﾞｳﾝ:有：〇】</t>
    <rPh sb="5" eb="7">
      <t>コヨウ</t>
    </rPh>
    <rPh sb="8" eb="10">
      <t>リヨウ</t>
    </rPh>
    <rPh sb="11" eb="13">
      <t>ウム</t>
    </rPh>
    <phoneticPr fontId="1"/>
  </si>
  <si>
    <t>ジョブコーチ
利用の有無
【ﾌﾟﾙﾀﾞｳﾝ:有：〇】</t>
    <rPh sb="7" eb="9">
      <t>リヨウ</t>
    </rPh>
    <rPh sb="10" eb="12">
      <t>ウム</t>
    </rPh>
    <phoneticPr fontId="1"/>
  </si>
  <si>
    <t>1.○</t>
  </si>
  <si>
    <t>02.女</t>
  </si>
  <si>
    <t>04.40代</t>
  </si>
  <si>
    <t>R4年4月～9月までに一般就労した者
【ﾌﾟﾙﾀﾞｳﾝ:有：〇】</t>
    <rPh sb="2" eb="3">
      <t>ネン</t>
    </rPh>
    <rPh sb="4" eb="5">
      <t>ガツ</t>
    </rPh>
    <rPh sb="7" eb="8">
      <t>ガツ</t>
    </rPh>
    <rPh sb="11" eb="13">
      <t>イッパン</t>
    </rPh>
    <rPh sb="13" eb="15">
      <t>シュウロウ</t>
    </rPh>
    <rPh sb="17" eb="18">
      <t>モノ</t>
    </rPh>
    <phoneticPr fontId="1"/>
  </si>
  <si>
    <t>左記の内
就労定着支援事業の利用の有無
【ﾌﾟﾙﾀﾞｳﾝ:有：〇】</t>
    <rPh sb="0" eb="2">
      <t>サキ</t>
    </rPh>
    <rPh sb="3" eb="4">
      <t>ウチ</t>
    </rPh>
    <rPh sb="5" eb="7">
      <t>シュウロウ</t>
    </rPh>
    <rPh sb="7" eb="9">
      <t>テイチャク</t>
    </rPh>
    <rPh sb="9" eb="11">
      <t>シエン</t>
    </rPh>
    <rPh sb="11" eb="13">
      <t>ジギョウ</t>
    </rPh>
    <rPh sb="14" eb="16">
      <t>リヨウ</t>
    </rPh>
    <rPh sb="17" eb="19">
      <t>ウム</t>
    </rPh>
    <phoneticPr fontId="1"/>
  </si>
  <si>
    <t>在籍月数</t>
    <rPh sb="0" eb="2">
      <t>ザイセキ</t>
    </rPh>
    <rPh sb="2" eb="4">
      <t>ツキスウ</t>
    </rPh>
    <phoneticPr fontId="1"/>
  </si>
  <si>
    <t>(例）</t>
    <rPh sb="1" eb="2">
      <t>レイ</t>
    </rPh>
    <phoneticPr fontId="1"/>
  </si>
  <si>
    <t>島根アグリ</t>
    <rPh sb="0" eb="2">
      <t>シマネ</t>
    </rPh>
    <phoneticPr fontId="1"/>
  </si>
  <si>
    <t>07.農林漁業の職業</t>
  </si>
  <si>
    <t>性別</t>
    <rPh sb="0" eb="2">
      <t>セイベツ</t>
    </rPh>
    <phoneticPr fontId="1"/>
  </si>
  <si>
    <t>年代</t>
    <rPh sb="0" eb="2">
      <t>ネンダイ</t>
    </rPh>
    <phoneticPr fontId="1"/>
  </si>
  <si>
    <t>職業別
区分</t>
    <rPh sb="0" eb="1">
      <t>ショク</t>
    </rPh>
    <rPh sb="1" eb="2">
      <t>ギョウ</t>
    </rPh>
    <rPh sb="2" eb="3">
      <t>ベツ</t>
    </rPh>
    <rPh sb="4" eb="6">
      <t>クブン</t>
    </rPh>
    <phoneticPr fontId="1"/>
  </si>
  <si>
    <t>ハローワーク
経由による
求人</t>
    <rPh sb="7" eb="9">
      <t>ケイユ</t>
    </rPh>
    <rPh sb="13" eb="15">
      <t>キュウジン</t>
    </rPh>
    <phoneticPr fontId="1"/>
  </si>
  <si>
    <t>障害者就業・
生活支援センター
利用の有無</t>
    <rPh sb="0" eb="3">
      <t>ショウガイシャ</t>
    </rPh>
    <rPh sb="3" eb="5">
      <t>シュウギョウ</t>
    </rPh>
    <rPh sb="7" eb="9">
      <t>セイカツ</t>
    </rPh>
    <rPh sb="9" eb="11">
      <t>シエン</t>
    </rPh>
    <rPh sb="16" eb="18">
      <t>リヨウ</t>
    </rPh>
    <rPh sb="19" eb="21">
      <t>ウム</t>
    </rPh>
    <phoneticPr fontId="1"/>
  </si>
  <si>
    <t>チャレンジ事業
利用の有無</t>
    <rPh sb="5" eb="7">
      <t>ジギョウ</t>
    </rPh>
    <rPh sb="8" eb="10">
      <t>リヨウ</t>
    </rPh>
    <rPh sb="11" eb="13">
      <t>ウム</t>
    </rPh>
    <phoneticPr fontId="1"/>
  </si>
  <si>
    <t>障がい者
委託訓練
利用の有無</t>
    <rPh sb="0" eb="1">
      <t>ショウ</t>
    </rPh>
    <rPh sb="3" eb="4">
      <t>シャ</t>
    </rPh>
    <rPh sb="5" eb="7">
      <t>イタク</t>
    </rPh>
    <rPh sb="7" eb="9">
      <t>クンレン</t>
    </rPh>
    <rPh sb="10" eb="12">
      <t>リヨウ</t>
    </rPh>
    <rPh sb="13" eb="15">
      <t>ウム</t>
    </rPh>
    <phoneticPr fontId="1"/>
  </si>
  <si>
    <t>トライアル雇用
利用の有無</t>
    <rPh sb="5" eb="7">
      <t>コヨウ</t>
    </rPh>
    <rPh sb="8" eb="10">
      <t>リヨウ</t>
    </rPh>
    <rPh sb="11" eb="13">
      <t>ウム</t>
    </rPh>
    <phoneticPr fontId="1"/>
  </si>
  <si>
    <t>ジョブコーチ
利用の有無</t>
    <rPh sb="7" eb="9">
      <t>リヨウ</t>
    </rPh>
    <rPh sb="10" eb="12">
      <t>ウム</t>
    </rPh>
    <phoneticPr fontId="1"/>
  </si>
  <si>
    <t>サービス種別（区分）</t>
    <rPh sb="4" eb="6">
      <t>シュベツ</t>
    </rPh>
    <rPh sb="7" eb="9">
      <t>クブン</t>
    </rPh>
    <phoneticPr fontId="1"/>
  </si>
  <si>
    <t>障がい種別　　※１　</t>
    <rPh sb="0" eb="1">
      <t>ショウ</t>
    </rPh>
    <rPh sb="3" eb="5">
      <t>シュベツ</t>
    </rPh>
    <phoneticPr fontId="1"/>
  </si>
  <si>
    <t>在籍年月数
※２
年　　月
↓　　↓</t>
    <rPh sb="0" eb="2">
      <t>ザイセキ</t>
    </rPh>
    <rPh sb="2" eb="4">
      <t>ネンゲツ</t>
    </rPh>
    <rPh sb="4" eb="5">
      <t>スウ</t>
    </rPh>
    <rPh sb="9" eb="10">
      <t>ネン</t>
    </rPh>
    <rPh sb="12" eb="13">
      <t>ツキ</t>
    </rPh>
    <phoneticPr fontId="1"/>
  </si>
  <si>
    <t>産業別
区分
※３</t>
    <rPh sb="0" eb="3">
      <t>サンギョウベツ</t>
    </rPh>
    <rPh sb="4" eb="6">
      <t>クブン</t>
    </rPh>
    <phoneticPr fontId="1"/>
  </si>
  <si>
    <r>
      <t>※３　就職が決定した</t>
    </r>
    <r>
      <rPr>
        <b/>
        <sz val="12"/>
        <rFont val="ＭＳ Ｐゴシック"/>
        <family val="3"/>
        <charset val="128"/>
      </rPr>
      <t>産業</t>
    </r>
    <r>
      <rPr>
        <sz val="12"/>
        <rFont val="ＭＳ Ｐゴシック"/>
        <family val="3"/>
        <charset val="128"/>
      </rPr>
      <t>を下記産業別区分の該当番号から記入ください。</t>
    </r>
    <rPh sb="3" eb="5">
      <t>シュウショク</t>
    </rPh>
    <rPh sb="6" eb="8">
      <t>ケッテイ</t>
    </rPh>
    <rPh sb="10" eb="12">
      <t>サンギョウ</t>
    </rPh>
    <rPh sb="13" eb="15">
      <t>カキ</t>
    </rPh>
    <rPh sb="15" eb="17">
      <t>サンギョウ</t>
    </rPh>
    <rPh sb="17" eb="18">
      <t>ベツ</t>
    </rPh>
    <rPh sb="18" eb="20">
      <t>クブン</t>
    </rPh>
    <rPh sb="21" eb="23">
      <t>ガイトウ</t>
    </rPh>
    <rPh sb="23" eb="25">
      <t>バンゴウ</t>
    </rPh>
    <rPh sb="27" eb="29">
      <t>キニュウ</t>
    </rPh>
    <phoneticPr fontId="1"/>
  </si>
  <si>
    <r>
      <t>※５　就職が決定した</t>
    </r>
    <r>
      <rPr>
        <b/>
        <sz val="12"/>
        <rFont val="ＭＳ Ｐゴシック"/>
        <family val="3"/>
        <charset val="128"/>
      </rPr>
      <t>職業</t>
    </r>
    <r>
      <rPr>
        <sz val="12"/>
        <rFont val="ＭＳ Ｐゴシック"/>
        <family val="3"/>
        <charset val="128"/>
      </rPr>
      <t>を下記職業別区分の該当番号から記入ください。</t>
    </r>
    <rPh sb="3" eb="5">
      <t>シュウショク</t>
    </rPh>
    <rPh sb="6" eb="8">
      <t>ケッテイ</t>
    </rPh>
    <rPh sb="10" eb="12">
      <t>ショクギョウ</t>
    </rPh>
    <rPh sb="13" eb="15">
      <t>カキ</t>
    </rPh>
    <rPh sb="15" eb="18">
      <t>ショクギョウベツ</t>
    </rPh>
    <rPh sb="18" eb="20">
      <t>クブン</t>
    </rPh>
    <rPh sb="21" eb="23">
      <t>ガイトウ</t>
    </rPh>
    <rPh sb="23" eb="25">
      <t>バンゴウ</t>
    </rPh>
    <rPh sb="27" eb="29">
      <t>キニュウ</t>
    </rPh>
    <phoneticPr fontId="1"/>
  </si>
  <si>
    <r>
      <t xml:space="preserve">Ａ型事業所名
</t>
    </r>
    <r>
      <rPr>
        <sz val="8"/>
        <rFont val="ＭＳ Ｐゴシック"/>
        <family val="3"/>
        <charset val="128"/>
      </rPr>
      <t>（Ａ型事業所に就職した場合）※４</t>
    </r>
    <rPh sb="0" eb="5">
      <t>ア</t>
    </rPh>
    <rPh sb="5" eb="6">
      <t>メイ</t>
    </rPh>
    <rPh sb="8" eb="13">
      <t>ア</t>
    </rPh>
    <rPh sb="14" eb="16">
      <t>シュウショク</t>
    </rPh>
    <rPh sb="18" eb="20">
      <t>バアイ</t>
    </rPh>
    <phoneticPr fontId="1"/>
  </si>
  <si>
    <t>職業別
区分
※５</t>
    <rPh sb="0" eb="1">
      <t>ショク</t>
    </rPh>
    <rPh sb="1" eb="2">
      <t>ギョウ</t>
    </rPh>
    <rPh sb="2" eb="3">
      <t>ベツ</t>
    </rPh>
    <rPh sb="4" eb="6">
      <t>クブン</t>
    </rPh>
    <phoneticPr fontId="1"/>
  </si>
  <si>
    <t>施設からの就労状況調査について【令和４年度実績】（就労移行者（Ａ型事業所への就労も含む）の状況）</t>
    <rPh sb="0" eb="2">
      <t>シセツ</t>
    </rPh>
    <rPh sb="5" eb="7">
      <t>シュウロウ</t>
    </rPh>
    <rPh sb="7" eb="9">
      <t>ジョウキョウ</t>
    </rPh>
    <rPh sb="9" eb="11">
      <t>チョウサ</t>
    </rPh>
    <rPh sb="16" eb="18">
      <t>レイワ</t>
    </rPh>
    <rPh sb="21" eb="23">
      <t>ジッセキ</t>
    </rPh>
    <phoneticPr fontId="1"/>
  </si>
  <si>
    <t>●シートの列や行の追加、削除はしないでください。</t>
    <rPh sb="5" eb="6">
      <t>レツ</t>
    </rPh>
    <rPh sb="7" eb="8">
      <t>ギョウ</t>
    </rPh>
    <rPh sb="9" eb="11">
      <t>ツイカ</t>
    </rPh>
    <rPh sb="12" eb="14">
      <t>サクジョ</t>
    </rPh>
    <phoneticPr fontId="1"/>
  </si>
  <si>
    <t>生活介護</t>
  </si>
  <si>
    <t>短期入所</t>
  </si>
  <si>
    <t>施設入所支援</t>
  </si>
  <si>
    <t>法人番号</t>
    <rPh sb="0" eb="2">
      <t>ホウジン</t>
    </rPh>
    <rPh sb="2" eb="4">
      <t>バンゴウ</t>
    </rPh>
    <phoneticPr fontId="1"/>
  </si>
  <si>
    <t>ｎｏ</t>
    <phoneticPr fontId="1"/>
  </si>
  <si>
    <t>●就労へ移行した利用者がいない場合も報告してください。その場合は、「０人」で報告ください。</t>
    <rPh sb="1" eb="3">
      <t>シュウロウ</t>
    </rPh>
    <rPh sb="4" eb="6">
      <t>イコウ</t>
    </rPh>
    <rPh sb="8" eb="11">
      <t>リヨウシャ</t>
    </rPh>
    <rPh sb="15" eb="17">
      <t>バアイ</t>
    </rPh>
    <rPh sb="18" eb="20">
      <t>ホウコク</t>
    </rPh>
    <rPh sb="29" eb="31">
      <t>バアイ</t>
    </rPh>
    <rPh sb="35" eb="36">
      <t>ニン</t>
    </rPh>
    <rPh sb="38" eb="40">
      <t>ホウコク</t>
    </rPh>
    <phoneticPr fontId="1"/>
  </si>
  <si>
    <t>身体障がい、
発達障がい</t>
    <rPh sb="0" eb="2">
      <t>シンタイ</t>
    </rPh>
    <rPh sb="2" eb="3">
      <t>ショウ</t>
    </rPh>
    <rPh sb="7" eb="9">
      <t>ハッタツ</t>
    </rPh>
    <rPh sb="9" eb="10">
      <t>ショウ</t>
    </rPh>
    <phoneticPr fontId="1"/>
  </si>
  <si>
    <t>身体障がい、
難病</t>
    <rPh sb="0" eb="2">
      <t>シンタイ</t>
    </rPh>
    <rPh sb="2" eb="3">
      <t>ショウ</t>
    </rPh>
    <rPh sb="7" eb="9">
      <t>ナンビョウ</t>
    </rPh>
    <phoneticPr fontId="1"/>
  </si>
  <si>
    <t>知的障がい、
難病</t>
    <rPh sb="0" eb="2">
      <t>チテキ</t>
    </rPh>
    <rPh sb="2" eb="3">
      <t>ショウ</t>
    </rPh>
    <rPh sb="7" eb="9">
      <t>ナンビョウ</t>
    </rPh>
    <phoneticPr fontId="1"/>
  </si>
  <si>
    <t>精神障がい、
発達障がい</t>
    <rPh sb="0" eb="2">
      <t>セイシン</t>
    </rPh>
    <rPh sb="2" eb="3">
      <t>ショウ</t>
    </rPh>
    <rPh sb="7" eb="9">
      <t>ハッタツ</t>
    </rPh>
    <rPh sb="9" eb="10">
      <t>ショウ</t>
    </rPh>
    <phoneticPr fontId="1"/>
  </si>
  <si>
    <t>精神障がい、
難病</t>
    <rPh sb="0" eb="2">
      <t>セイシン</t>
    </rPh>
    <rPh sb="2" eb="3">
      <t>ショウ</t>
    </rPh>
    <rPh sb="7" eb="9">
      <t>ナンビョウ</t>
    </rPh>
    <phoneticPr fontId="1"/>
  </si>
  <si>
    <t>調査票１－１</t>
    <rPh sb="0" eb="2">
      <t>チョウサ</t>
    </rPh>
    <rPh sb="2" eb="3">
      <t>ヒョウ</t>
    </rPh>
    <phoneticPr fontId="1"/>
  </si>
  <si>
    <t>調査票１－２</t>
    <rPh sb="0" eb="2">
      <t>チョウサ</t>
    </rPh>
    <rPh sb="2" eb="3">
      <t>ヒョウ</t>
    </rPh>
    <phoneticPr fontId="1"/>
  </si>
  <si>
    <t>市町村</t>
    <rPh sb="0" eb="3">
      <t>シチョウソン</t>
    </rPh>
    <phoneticPr fontId="1"/>
  </si>
  <si>
    <t>=A</t>
    <phoneticPr fontId="1"/>
  </si>
  <si>
    <t>=B</t>
    <phoneticPr fontId="1"/>
  </si>
  <si>
    <t>※AとBは合うようにしてください</t>
    <rPh sb="5" eb="6">
      <t>ア</t>
    </rPh>
    <phoneticPr fontId="1"/>
  </si>
  <si>
    <t>●本表をPDFやFAXで回答せず、エクセルデータで回答ください。</t>
    <rPh sb="1" eb="2">
      <t>ホン</t>
    </rPh>
    <rPh sb="2" eb="3">
      <t>ヒョウ</t>
    </rPh>
    <rPh sb="12" eb="14">
      <t>カイトウ</t>
    </rPh>
    <rPh sb="25" eb="27">
      <t>カイトウ</t>
    </rPh>
    <phoneticPr fontId="1"/>
  </si>
  <si>
    <t>また、調査票を複製して、新たなシートに入力などはしないでください。</t>
  </si>
  <si>
    <t>施設からの就労状況調査について</t>
  </si>
  <si>
    <t>●令和４年度中にトライアル雇用された方（トライアル終了者、経過中の者）、パート労働で雇用保険の</t>
    <rPh sb="1" eb="3">
      <t>レイワ</t>
    </rPh>
    <rPh sb="4" eb="6">
      <t>ネンド</t>
    </rPh>
    <rPh sb="6" eb="7">
      <t>チュウ</t>
    </rPh>
    <rPh sb="13" eb="15">
      <t>コヨウ</t>
    </rPh>
    <rPh sb="18" eb="19">
      <t>カタ</t>
    </rPh>
    <rPh sb="25" eb="27">
      <t>シュウリョウ</t>
    </rPh>
    <rPh sb="27" eb="28">
      <t>シャ</t>
    </rPh>
    <rPh sb="29" eb="31">
      <t>ケイカ</t>
    </rPh>
    <rPh sb="31" eb="32">
      <t>チュウ</t>
    </rPh>
    <rPh sb="33" eb="34">
      <t>シャ</t>
    </rPh>
    <rPh sb="39" eb="41">
      <t>ロウドウ</t>
    </rPh>
    <rPh sb="42" eb="44">
      <t>コヨウ</t>
    </rPh>
    <rPh sb="44" eb="46">
      <t>ホケン</t>
    </rPh>
    <phoneticPr fontId="1"/>
  </si>
  <si>
    <t>　　対象となる方も対象です。</t>
    <rPh sb="2" eb="4">
      <t>タイショウ</t>
    </rPh>
    <rPh sb="7" eb="8">
      <t>カタ</t>
    </rPh>
    <rPh sb="9" eb="11">
      <t>タイショウ</t>
    </rPh>
    <phoneticPr fontId="1"/>
  </si>
  <si>
    <t>●「区分」ごとに事業所名を記載してください。同じ法人で、「障害者支援施設」と「障害福祉サービス事業</t>
    <rPh sb="2" eb="4">
      <t>クブン</t>
    </rPh>
    <rPh sb="8" eb="11">
      <t>ジギョウショ</t>
    </rPh>
    <rPh sb="11" eb="12">
      <t>メイ</t>
    </rPh>
    <rPh sb="13" eb="15">
      <t>キサイ</t>
    </rPh>
    <phoneticPr fontId="1"/>
  </si>
  <si>
    <t>　　所」を行っている場合などは、データを分けて報告ください。</t>
    <phoneticPr fontId="1"/>
  </si>
  <si>
    <t>※１　交付を受けている手帳の種別とあわせて、発達障がい、難病、高次脳機能障がいに該当</t>
    <rPh sb="3" eb="5">
      <t>コウフ</t>
    </rPh>
    <rPh sb="6" eb="7">
      <t>ウ</t>
    </rPh>
    <rPh sb="11" eb="13">
      <t>テチョウ</t>
    </rPh>
    <rPh sb="14" eb="15">
      <t>タネ</t>
    </rPh>
    <rPh sb="15" eb="16">
      <t>ベツ</t>
    </rPh>
    <phoneticPr fontId="1"/>
  </si>
  <si>
    <t>※２　就職決定時に利用していた事業所の利用期間（再利用の場合、再契約してからの期間）を</t>
    <rPh sb="3" eb="5">
      <t>シュウショク</t>
    </rPh>
    <rPh sb="5" eb="7">
      <t>ケッテイ</t>
    </rPh>
    <rPh sb="7" eb="8">
      <t>ジ</t>
    </rPh>
    <rPh sb="9" eb="11">
      <t>リヨウ</t>
    </rPh>
    <rPh sb="15" eb="18">
      <t>ジギョウショ</t>
    </rPh>
    <rPh sb="19" eb="21">
      <t>リヨウ</t>
    </rPh>
    <rPh sb="21" eb="23">
      <t>キカン</t>
    </rPh>
    <rPh sb="24" eb="27">
      <t>サイリヨウ</t>
    </rPh>
    <rPh sb="28" eb="30">
      <t>バアイ</t>
    </rPh>
    <rPh sb="31" eb="34">
      <t>サイケイヤク</t>
    </rPh>
    <rPh sb="39" eb="41">
      <t>キカン</t>
    </rPh>
    <phoneticPr fontId="1"/>
  </si>
  <si>
    <t>　　　「○年□月」と記入ください。</t>
    <rPh sb="5" eb="6">
      <t>ネン</t>
    </rPh>
    <rPh sb="7" eb="8">
      <t>ツキ</t>
    </rPh>
    <rPh sb="10" eb="12">
      <t>キニュウ</t>
    </rPh>
    <phoneticPr fontId="1"/>
  </si>
  <si>
    <t>※４　A型事業所への就職者は、産業別区分欄※３にA型の事業所名も記入してください。</t>
    <rPh sb="4" eb="5">
      <t>ガタ</t>
    </rPh>
    <rPh sb="5" eb="8">
      <t>ジギョウショ</t>
    </rPh>
    <rPh sb="10" eb="13">
      <t>シュウショクシャ</t>
    </rPh>
    <rPh sb="15" eb="17">
      <t>サンギョウ</t>
    </rPh>
    <rPh sb="17" eb="18">
      <t>ベツ</t>
    </rPh>
    <rPh sb="18" eb="20">
      <t>クブン</t>
    </rPh>
    <rPh sb="20" eb="21">
      <t>ラン</t>
    </rPh>
    <rPh sb="25" eb="26">
      <t>ガタ</t>
    </rPh>
    <rPh sb="27" eb="30">
      <t>ジギョウショ</t>
    </rPh>
    <rPh sb="30" eb="31">
      <t>メイ</t>
    </rPh>
    <rPh sb="32" eb="34">
      <t>キニュウ</t>
    </rPh>
    <phoneticPr fontId="1"/>
  </si>
  <si>
    <t>　　　(例）農業の事業所の場合　Ａ型　しまね農業</t>
    <rPh sb="4" eb="5">
      <t>レイ</t>
    </rPh>
    <rPh sb="6" eb="8">
      <t>ノウギョウ</t>
    </rPh>
    <rPh sb="9" eb="12">
      <t>ジギョウショ</t>
    </rPh>
    <rPh sb="13" eb="15">
      <t>バアイ</t>
    </rPh>
    <rPh sb="17" eb="18">
      <t>ガタ</t>
    </rPh>
    <rPh sb="22" eb="24">
      <t>ノウギョウ</t>
    </rPh>
    <phoneticPr fontId="1"/>
  </si>
  <si>
    <r>
      <t xml:space="preserve">④就労移行者数
</t>
    </r>
    <r>
      <rPr>
        <sz val="9"/>
        <rFont val="ＭＳ Ｐゴシック"/>
        <family val="3"/>
        <charset val="128"/>
      </rPr>
      <t>（Ａ型事業所含む）</t>
    </r>
    <rPh sb="1" eb="3">
      <t>シュウロウ</t>
    </rPh>
    <rPh sb="3" eb="5">
      <t>イコウ</t>
    </rPh>
    <rPh sb="5" eb="6">
      <t>シャ</t>
    </rPh>
    <rPh sb="6" eb="7">
      <t>スウ</t>
    </rPh>
    <rPh sb="9" eb="14">
      <t>ア</t>
    </rPh>
    <rPh sb="14" eb="15">
      <t>フク</t>
    </rPh>
    <phoneticPr fontId="1"/>
  </si>
  <si>
    <t>産業別
区分</t>
    <rPh sb="0" eb="3">
      <t>サンギョウベツ</t>
    </rPh>
    <rPh sb="4" eb="6">
      <t>クブン</t>
    </rPh>
    <phoneticPr fontId="1"/>
  </si>
  <si>
    <t>Ａ型事業所名
（Ａ型事業所に就職した場合）</t>
    <rPh sb="0" eb="5">
      <t>ア</t>
    </rPh>
    <rPh sb="5" eb="6">
      <t>メイ</t>
    </rPh>
    <rPh sb="8" eb="13">
      <t>ア</t>
    </rPh>
    <rPh sb="14" eb="16">
      <t>シュウショク</t>
    </rPh>
    <rPh sb="18" eb="20">
      <t>バアイ</t>
    </rPh>
    <phoneticPr fontId="1"/>
  </si>
  <si>
    <r>
      <t xml:space="preserve">④就労移行者数
</t>
    </r>
    <r>
      <rPr>
        <b/>
        <sz val="9"/>
        <color theme="1"/>
        <rFont val="ＭＳ Ｐゴシック"/>
        <family val="3"/>
        <charset val="128"/>
      </rPr>
      <t>（Ａ型事業所含む）</t>
    </r>
    <rPh sb="1" eb="3">
      <t>シュウロウ</t>
    </rPh>
    <rPh sb="3" eb="5">
      <t>イコウ</t>
    </rPh>
    <rPh sb="5" eb="6">
      <t>シャ</t>
    </rPh>
    <rPh sb="6" eb="7">
      <t>スウ</t>
    </rPh>
    <rPh sb="9" eb="14">
      <t>ア</t>
    </rPh>
    <rPh sb="14" eb="15">
      <t>フク</t>
    </rPh>
    <phoneticPr fontId="1"/>
  </si>
  <si>
    <t>事業所・施設名</t>
    <rPh sb="0" eb="3">
      <t>ジギョウショ</t>
    </rPh>
    <rPh sb="4" eb="7">
      <t>シセツメイ</t>
    </rPh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</si>
  <si>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1"/>
  </si>
  <si>
    <t>※　事業所・施設毎に記載ください。</t>
    <rPh sb="2" eb="5">
      <t>ジギョウショ</t>
    </rPh>
    <rPh sb="6" eb="8">
      <t>シセツ</t>
    </rPh>
    <rPh sb="8" eb="9">
      <t>ゴト</t>
    </rPh>
    <rPh sb="10" eb="12">
      <t>キサイ</t>
    </rPh>
    <phoneticPr fontId="1"/>
  </si>
  <si>
    <t>　　　（診断を受けている）する場合は、該当項目を選択ください。</t>
    <rPh sb="19" eb="21">
      <t>ガイトウ</t>
    </rPh>
    <rPh sb="21" eb="23">
      <t>コウモク</t>
    </rPh>
    <rPh sb="24" eb="26">
      <t>センタク</t>
    </rPh>
    <phoneticPr fontId="1"/>
  </si>
  <si>
    <t>J001.松江学園</t>
  </si>
  <si>
    <t>J002.さざなみ学園</t>
  </si>
  <si>
    <t>J003.くるみ邑美園児童部</t>
  </si>
  <si>
    <t>J004.こくぶ学園</t>
  </si>
  <si>
    <t>J005.仁万の里児童部</t>
  </si>
  <si>
    <t>N001.櫻苑</t>
  </si>
  <si>
    <t>N002.就労継続支援Ｂ型事業所　チューリップの里</t>
  </si>
  <si>
    <t>N003.ぎば工房ひろせ</t>
  </si>
  <si>
    <t>N004.梨の木園</t>
  </si>
  <si>
    <t>N005.ワークセンターやすぎ</t>
  </si>
  <si>
    <t>N006.コミュニティハウスはしま</t>
  </si>
  <si>
    <t>N007.ふれあい工房ふれんど</t>
  </si>
  <si>
    <t>N008.コミュニティハウスにしき</t>
  </si>
  <si>
    <t>N009.特定非営利活動法人ふれんど木次事業所さくらんぼ</t>
  </si>
  <si>
    <t>N010.就労支援事業所しゃぼん玉工房</t>
  </si>
  <si>
    <t>N011.ほっとらいふ雲南</t>
  </si>
  <si>
    <t>N012.きすきの里</t>
  </si>
  <si>
    <t>N013.かも社会就労センター</t>
  </si>
  <si>
    <t>N014.就労継続支援事業所山光園</t>
  </si>
  <si>
    <t>N015.生活介護事業所野の花</t>
  </si>
  <si>
    <t>N016.生活介護事業所　にじいろ</t>
  </si>
  <si>
    <t>N017.無二苑</t>
  </si>
  <si>
    <t>N018.合同会社ローズマリー</t>
  </si>
  <si>
    <t>N019.就労継続支援Ｂ型事業所　尺の内農園</t>
  </si>
  <si>
    <t>N020.ＮＰＯ法人ふきのとう</t>
  </si>
  <si>
    <t>N021.（社福）仁多福祉会就労継続支援Ｂ型事業所けやきの郷</t>
  </si>
  <si>
    <t>N022.生活介護「あすなろ」</t>
  </si>
  <si>
    <t>N023.晴雲の里</t>
  </si>
  <si>
    <t>N024.あゆみの里</t>
  </si>
  <si>
    <t>N025.ワークハウス　なつかしの森</t>
  </si>
  <si>
    <t>N026.出雲サンホーム　地域福祉サービスセンターソレイユ</t>
  </si>
  <si>
    <t>N027.ハートピア出雲デイセンター</t>
  </si>
  <si>
    <t>N028.飾彩房</t>
  </si>
  <si>
    <t>N029.就労継続支援事業所ぽてとはうす</t>
  </si>
  <si>
    <t>N030.障がい者自立支援事業所ぽんぽん船</t>
  </si>
  <si>
    <t>N031.就労支援事業所あそび</t>
  </si>
  <si>
    <t>N032.就労支援事業所サン出雲</t>
  </si>
  <si>
    <t>N033.フィリア</t>
  </si>
  <si>
    <t>N034.就労支援事業所豆の樹</t>
  </si>
  <si>
    <t>N035.ワークセンターフロンティー</t>
  </si>
  <si>
    <t>N036.なかよし</t>
  </si>
  <si>
    <t>N037.ワークケアみずうみ</t>
  </si>
  <si>
    <t>N038.やまびこ園</t>
  </si>
  <si>
    <t>N039.就労支援事業所ラヴィアンローズ</t>
  </si>
  <si>
    <t>N040.生活介護事業所プレーゲ</t>
  </si>
  <si>
    <t>N041.斐川あしたの丘</t>
  </si>
  <si>
    <t>N042.斐川あしたの丘</t>
  </si>
  <si>
    <t>N043.まるべりー出雲</t>
  </si>
  <si>
    <t>N044.WANA JAPAN</t>
  </si>
  <si>
    <t>N045.麦の家</t>
  </si>
  <si>
    <t>N046.障がい者就労支援事業所 エルパティオ三葉園</t>
  </si>
  <si>
    <t>N047.就労支援事業所　花はな</t>
  </si>
  <si>
    <t>N048.わんぱく大使館</t>
  </si>
  <si>
    <t>N049.つわぶきネット</t>
  </si>
  <si>
    <t>N050.就労支援事業所　すばる</t>
  </si>
  <si>
    <t>N051.ワークケアはつらつ</t>
  </si>
  <si>
    <t>N052.就労支援事業所　だんだん</t>
  </si>
  <si>
    <t>N053.いずもえん　西園事業所</t>
  </si>
  <si>
    <t>N054.障がい者多機能型事業所　オレンジ工房わーくわーく</t>
  </si>
  <si>
    <t>N055.あすてっぷ</t>
  </si>
  <si>
    <t>N056.就労継続支援B型　みんなのデザイン</t>
  </si>
  <si>
    <t>N057.いずもえん　原分事業所</t>
  </si>
  <si>
    <t>N058.就労支援事業所　アトリエール</t>
  </si>
  <si>
    <t>N059.ＣＳいずも大社事業所</t>
  </si>
  <si>
    <t>N060.虹の工房まるべりー</t>
  </si>
  <si>
    <t>N061.就労継続支援Ｂ型事業所　カルミア</t>
  </si>
  <si>
    <t>N062.就労継続支援事業所　ミライカ（未来花）</t>
  </si>
  <si>
    <t>N063.ワークステーショントーチ</t>
  </si>
  <si>
    <t>N064.やしまラボ</t>
  </si>
  <si>
    <t>N065.ＤＡＹＳ</t>
  </si>
  <si>
    <t>N066.グリーンファーム出雲</t>
  </si>
  <si>
    <t>N067.就労支援事業所らいとあっぷいずも</t>
  </si>
  <si>
    <t>N068.niconico弁当</t>
  </si>
  <si>
    <t>N069.障害者地域生活支援センターせいふう</t>
  </si>
  <si>
    <t>N070.はとぽっぽ</t>
  </si>
  <si>
    <t>N071.障害者自立支援事業所　どんぐり</t>
  </si>
  <si>
    <t>N072.障害者自立支援事業所　さざんか</t>
  </si>
  <si>
    <t>N073.亀の子工房</t>
  </si>
  <si>
    <t>N074.遊亀館</t>
  </si>
  <si>
    <t>N075.ふぁみりーわーく</t>
  </si>
  <si>
    <t>N076.うどん処おおだ</t>
  </si>
  <si>
    <t>N077.障がい者支援センターひまわり</t>
  </si>
  <si>
    <t>N078.生活介護事業所スマイル</t>
  </si>
  <si>
    <t>N079.ジョイワークみさと</t>
  </si>
  <si>
    <t>N080.川本ワークス</t>
  </si>
  <si>
    <t>N081.はあもにぃはうす</t>
  </si>
  <si>
    <t>N082.多機能事業所ワークくわの木江津事業所</t>
  </si>
  <si>
    <t>N083.さくらんぼのお家</t>
  </si>
  <si>
    <t>N084.レッツビギン</t>
  </si>
  <si>
    <t>N085.アグリプラント甲斐の木</t>
  </si>
  <si>
    <t>N086.就労継続支援Ｂ型事業所アグリプラント甲斐の木</t>
  </si>
  <si>
    <t>N087.就労継続支援Ｂ型事業所フーズくわの木</t>
  </si>
  <si>
    <t>N088.青山デイサービスセンター</t>
  </si>
  <si>
    <t>N089.なないろ江津駅前</t>
  </si>
  <si>
    <t>N090.生活介護ぴゅあ殿町</t>
  </si>
  <si>
    <t>N091.多機能事業所ワークくわの木金城第１事業所</t>
  </si>
  <si>
    <t>N092.多機能事業所ワークくわの木金城第２事業所</t>
  </si>
  <si>
    <t>N093.多機能事業所ワークくわの木熱田事業所</t>
  </si>
  <si>
    <t>N094.多機能型事業所やさか風の里</t>
  </si>
  <si>
    <t>N095.生活介護事業所「ひまわり」</t>
  </si>
  <si>
    <t>N096.生活介護事業所「浜っ子」</t>
  </si>
  <si>
    <t>N097.就労継続支援A型・B型事業所「しおかぜ」</t>
  </si>
  <si>
    <t>N098.アクティブ工房</t>
  </si>
  <si>
    <t>N099.生活介護ぴゅあ松原</t>
  </si>
  <si>
    <t>N100.就労継続支援事業所いなほの郷</t>
  </si>
  <si>
    <t>N101.多機能事業所ワークくわの木熱田事業所（就労支援センターふぅ）</t>
  </si>
  <si>
    <t>N102.ワークくわの木　かなぎライディングパーク</t>
  </si>
  <si>
    <t>N103.まりん</t>
  </si>
  <si>
    <t>N104.就労継続支援Ａ型・Ｂ型事業所「はまかぜ」</t>
  </si>
  <si>
    <t>N105.石州きずな事業所</t>
  </si>
  <si>
    <t>N106.共生型デイサービスお天氣いいね</t>
  </si>
  <si>
    <t>N107.野原デイサービスセンター</t>
  </si>
  <si>
    <t>N108.Copain's　Café</t>
  </si>
  <si>
    <t>N109.益田市障害者福祉センターあゆみの里</t>
  </si>
  <si>
    <t>N110.あゆみの里　就労継続支援B型事業所</t>
  </si>
  <si>
    <t>N111.株式会社きのこハウス</t>
  </si>
  <si>
    <t>N112.多機能型事業所　はっぴーはうす</t>
  </si>
  <si>
    <t>N113.多機能事業所　ひまわりの家</t>
  </si>
  <si>
    <t>N114.障がい者就労支援事業所　のぞみの里</t>
  </si>
  <si>
    <t>N115.自立訓練施設　きよら</t>
  </si>
  <si>
    <t>N116.こころクラブ海陽堂</t>
  </si>
  <si>
    <t>N117.かまて</t>
  </si>
  <si>
    <t>N118.フルール益田</t>
  </si>
  <si>
    <t>N119.さんさん牧場</t>
  </si>
  <si>
    <t>N120.益田市共生デイサービスセンター湖水園</t>
  </si>
  <si>
    <t>N121.就労継続支援Ｂ型事業所　つわぶきの里</t>
  </si>
  <si>
    <t>N122.就労継続支援Ｂ型事業所　わさびの里</t>
  </si>
  <si>
    <t>N123.生活介護事業所「デイジー」</t>
  </si>
  <si>
    <t>N124.就労継続支援B型事業所「アスター」</t>
  </si>
  <si>
    <t>N125.障がい者就労継続支援事業所　アスノワ</t>
  </si>
  <si>
    <t>N126.さくらの家</t>
  </si>
  <si>
    <t>N127.ございな</t>
  </si>
  <si>
    <t>N128.あじさい</t>
  </si>
  <si>
    <t>N129.みんなの作業所</t>
  </si>
  <si>
    <t>S001.障害者支援施設
光風園</t>
  </si>
  <si>
    <t>S002.出雲サンホーム</t>
  </si>
  <si>
    <t>S003.美野園</t>
  </si>
  <si>
    <t>S004.障害者支援施設
ふたば</t>
  </si>
  <si>
    <t>S005.障害者支援施設
わかば</t>
  </si>
  <si>
    <t>S006.障害者支援施設
さざなみ学園</t>
  </si>
  <si>
    <t>S007.障害者支援施設
山楽園</t>
  </si>
  <si>
    <t>S008.障害者支援施設太陽の里</t>
  </si>
  <si>
    <t>S009.障害者支援施設
清風園</t>
  </si>
  <si>
    <t>S010.島根療護園</t>
  </si>
  <si>
    <t>S011.桑の木園</t>
  </si>
  <si>
    <t>S012.こくぶ学園</t>
  </si>
  <si>
    <t>S013.障害者支援施設
緑風園</t>
  </si>
  <si>
    <t>S014.邑智園</t>
  </si>
  <si>
    <t>S015.愛香園</t>
  </si>
  <si>
    <t>S016.くるみ邑美園</t>
  </si>
  <si>
    <t>S017.障害者支援施設
希望の里</t>
  </si>
  <si>
    <t>S018.障がい者支援施設
ラポール宝生苑</t>
  </si>
  <si>
    <t>S019.障がい者支援施設仁万の里</t>
  </si>
  <si>
    <t>MN01.多機能型事業所　ピー・ター・パン</t>
  </si>
  <si>
    <t>MN02.生活介護事業所　こだま</t>
  </si>
  <si>
    <t>MN03.多機能型事業所ポレポレ</t>
  </si>
  <si>
    <t>MN04.障害福祉サービス事業所　you愛</t>
  </si>
  <si>
    <t>MN05.指定生活介護事業所　やすらぎの家</t>
  </si>
  <si>
    <t>MN06.Ｌ．Ｃ．Ｃ．ういんぐ</t>
  </si>
  <si>
    <t>MN07.ワークセンターフレンド</t>
  </si>
  <si>
    <t>MN08.まるべりー松江</t>
  </si>
  <si>
    <t>MN09.就労継続支援Ｂ型事業所　ショップみけねこ</t>
  </si>
  <si>
    <t>MN10.パックしまね</t>
  </si>
  <si>
    <t>MN11.生活介護事業所 さくらの家</t>
  </si>
  <si>
    <t>MN12.生活介護事業所 げんき工房</t>
  </si>
  <si>
    <t>MN13.ワークスペースさくらの家</t>
  </si>
  <si>
    <t>MN14.さくらんぼの家</t>
  </si>
  <si>
    <t>MN15.ＮＰＯ法人　ひだまり</t>
  </si>
  <si>
    <t>MN16.障害福祉サービス事業所みずうみの里</t>
  </si>
  <si>
    <t>MN17.松江さくら会</t>
  </si>
  <si>
    <t>MN18.特定非営利活動法人八雲会</t>
  </si>
  <si>
    <t>MN19.のぞみ事業所</t>
  </si>
  <si>
    <t>MN20.通所はばたき</t>
  </si>
  <si>
    <t>MN21.にじの家</t>
  </si>
  <si>
    <t>MN22.センターはばたき</t>
  </si>
  <si>
    <t>MN23.トパーズ</t>
  </si>
  <si>
    <t>MN24.松江あけぼの作業所</t>
  </si>
  <si>
    <t>MN25.指定障害福祉サービス事業所 コスモス</t>
  </si>
  <si>
    <t>MN26.ワークセンター島根</t>
  </si>
  <si>
    <t>MN27.サポートかすが</t>
  </si>
  <si>
    <t>MN28.若草園</t>
  </si>
  <si>
    <t>MN29.ワークハウス「しののめ」</t>
  </si>
  <si>
    <t>MN30.アクティブよつば事業所</t>
  </si>
  <si>
    <t>MN31.ハートボックス</t>
  </si>
  <si>
    <t>MN32.多機能型事業所　わこう苑</t>
  </si>
  <si>
    <t>MN33.就労継続支援Ｂ型事業所　わこうの里</t>
  </si>
  <si>
    <t>MN34.多機能型事業所　アクティブ‘９９</t>
  </si>
  <si>
    <t>MN35.あすのひかり</t>
  </si>
  <si>
    <t>MN36.株式会社　だんだん工房</t>
  </si>
  <si>
    <t>MN37.多機能型事業所　いくま</t>
  </si>
  <si>
    <t>MN38.多機能型事業所第１プロジェクトゆうあい</t>
  </si>
  <si>
    <t>MN39.ビストロ庵タンドール</t>
  </si>
  <si>
    <t>MN40.株式会社江友　白潟事業所</t>
  </si>
  <si>
    <t>MN41.株式会社シンワ</t>
  </si>
  <si>
    <t>MN42.生活介護事業所しののめ</t>
  </si>
  <si>
    <t>MN43.多機能型事業所サテライトいくま</t>
  </si>
  <si>
    <t>MN44.わくわくまめ～ず</t>
  </si>
  <si>
    <t>MN45.すずしろ</t>
  </si>
  <si>
    <t>MN46.PCエコステーションゆうあい</t>
  </si>
  <si>
    <t>MN47.株式会社　ＷＡ</t>
  </si>
  <si>
    <t>MN48.ACC松江</t>
  </si>
  <si>
    <t>MN49.第２プロジェクトゆうあい</t>
  </si>
  <si>
    <t>MN50.るぴなす</t>
  </si>
  <si>
    <t>MN51.多機能型事業所こだま</t>
  </si>
  <si>
    <t>MN52.生活介護よめしま</t>
  </si>
  <si>
    <t>MN53.生活介護事業所はなみずき</t>
  </si>
  <si>
    <t>MN54.障がい者就労継続支援B型事業所　あぴゅい</t>
  </si>
  <si>
    <t>MN55.就労支援事業所　らいとあっぷ</t>
  </si>
  <si>
    <t>MN56.くつろぎわこう荘</t>
  </si>
  <si>
    <t>MN57.オフィスまるべりー</t>
  </si>
  <si>
    <t>MN58.就労継続支援B型　木やサービス</t>
  </si>
  <si>
    <t>MN59.ディーキャリア松江オフィス</t>
  </si>
  <si>
    <t>MN60.あどばんす</t>
  </si>
  <si>
    <t>MN61.木かげ</t>
  </si>
  <si>
    <t>MS01.障害者支援施設
厚生センター晴雲</t>
  </si>
  <si>
    <t>MS02.しののめ寮</t>
  </si>
  <si>
    <t>MS03.まがたま</t>
  </si>
  <si>
    <t>MS04.授産センターよつば</t>
  </si>
  <si>
    <t>MS05.持田寮</t>
  </si>
  <si>
    <t>MS06.障害者支援施設
はばたき</t>
  </si>
  <si>
    <t>MS07.障害者支援施設
松江学園</t>
  </si>
  <si>
    <t>MS08.希望の園</t>
  </si>
  <si>
    <t>MS09.シリウス苑</t>
  </si>
  <si>
    <t>MS10.指定障害者支援施設
四ツ葉園</t>
  </si>
  <si>
    <t>MN62.就労支援事業所ハッチ</t>
    <phoneticPr fontId="1"/>
  </si>
  <si>
    <t>●ファイル名「sono１」を、「番号等.事業所名（その１）」に変更して保存ください。【例：00.殿町作業所（その１）】</t>
    <rPh sb="18" eb="19">
      <t>トウ</t>
    </rPh>
    <phoneticPr fontId="1"/>
  </si>
  <si>
    <t>0852-○○ｰ○○○○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</si>
</sst>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人&quot;"/>
    <numFmt numFmtId="177" formatCode="0&quot;年&quot;"/>
    <numFmt numFmtId="178" formatCode="0&quot;カ月&quot;"/>
    <numFmt numFmtId="179" formatCode="0_);[Red]\(0\)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10"/>
      <color rgb="FF111111"/>
      <name val="Courier New"/>
      <family val="3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6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2" fontId="0" fillId="0" borderId="0" xfId="0" applyNumberForma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10" xfId="0" applyBorder="1" applyAlignment="1" applyProtection="1">
      <alignment horizontal="centerContinuous" vertical="center"/>
      <protection locked="0"/>
    </xf>
    <xf numFmtId="0" fontId="0" fillId="0" borderId="11" xfId="0" applyBorder="1" applyAlignment="1" applyProtection="1">
      <alignment horizontal="centerContinuous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</xf>
    <xf numFmtId="0" fontId="3" fillId="2" borderId="9" xfId="0" applyFont="1" applyFill="1" applyBorder="1" applyAlignment="1">
      <alignment horizontal="left" vertical="top"/>
    </xf>
    <xf numFmtId="0" fontId="3" fillId="0" borderId="9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0" fillId="0" borderId="17" xfId="0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 applyProtection="1">
      <alignment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vertical="center"/>
    </xf>
    <xf numFmtId="176" fontId="0" fillId="0" borderId="21" xfId="0" applyNumberFormat="1" applyBorder="1" applyAlignment="1" applyProtection="1">
      <alignment vertical="center"/>
    </xf>
    <xf numFmtId="0" fontId="0" fillId="0" borderId="16" xfId="0" applyFill="1" applyBorder="1">
      <alignment vertical="center"/>
    </xf>
    <xf numFmtId="0" fontId="0" fillId="0" borderId="19" xfId="0" applyBorder="1" applyAlignment="1" applyProtection="1">
      <alignment horizontal="centerContinuous" vertical="center"/>
    </xf>
    <xf numFmtId="0" fontId="0" fillId="0" borderId="20" xfId="0" applyBorder="1" applyAlignment="1" applyProtection="1">
      <alignment horizontal="centerContinuous" vertical="center"/>
    </xf>
    <xf numFmtId="176" fontId="0" fillId="0" borderId="20" xfId="0" applyNumberFormat="1" applyBorder="1" applyAlignment="1" applyProtection="1">
      <alignment horizontal="center" vertical="center"/>
    </xf>
    <xf numFmtId="176" fontId="0" fillId="0" borderId="20" xfId="0" applyNumberFormat="1" applyBorder="1" applyAlignment="1" applyProtection="1">
      <alignment vertical="center"/>
    </xf>
    <xf numFmtId="176" fontId="0" fillId="0" borderId="20" xfId="0" applyNumberFormat="1" applyBorder="1" applyAlignment="1" applyProtection="1">
      <alignment horizontal="right" vertical="center"/>
    </xf>
    <xf numFmtId="0" fontId="0" fillId="0" borderId="9" xfId="0" applyBorder="1" applyAlignment="1" applyProtection="1">
      <alignment horizontal="centerContinuous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76" fontId="0" fillId="0" borderId="7" xfId="0" applyNumberFormat="1" applyBorder="1" applyAlignment="1" applyProtection="1">
      <alignment vertical="center"/>
      <protection locked="0"/>
    </xf>
    <xf numFmtId="176" fontId="0" fillId="0" borderId="6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right" vertical="center"/>
    </xf>
    <xf numFmtId="0" fontId="3" fillId="0" borderId="17" xfId="0" applyFont="1" applyBorder="1" applyAlignment="1" applyProtection="1">
      <alignment vertical="center"/>
    </xf>
    <xf numFmtId="0" fontId="0" fillId="0" borderId="17" xfId="0" applyBorder="1" applyProtection="1">
      <alignment vertical="center"/>
    </xf>
    <xf numFmtId="0" fontId="0" fillId="0" borderId="16" xfId="0" applyBorder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/>
    </xf>
    <xf numFmtId="0" fontId="14" fillId="0" borderId="0" xfId="0" applyFont="1">
      <alignment vertical="center"/>
    </xf>
    <xf numFmtId="0" fontId="16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2" fontId="14" fillId="0" borderId="0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2" fontId="14" fillId="0" borderId="0" xfId="0" applyNumberFormat="1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2" fontId="17" fillId="0" borderId="0" xfId="0" applyNumberFormat="1" applyFont="1" applyBorder="1" applyAlignment="1" applyProtection="1">
      <alignment vertical="center"/>
    </xf>
    <xf numFmtId="0" fontId="17" fillId="0" borderId="0" xfId="0" applyFont="1">
      <alignment vertical="center"/>
    </xf>
    <xf numFmtId="0" fontId="18" fillId="0" borderId="9" xfId="1" applyNumberFormat="1" applyFill="1" applyBorder="1">
      <alignment vertical="center"/>
    </xf>
    <xf numFmtId="0" fontId="0" fillId="0" borderId="25" xfId="0" applyBorder="1" applyProtection="1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176" fontId="0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9" xfId="0" applyFill="1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2" fontId="0" fillId="0" borderId="0" xfId="0" applyNumberForma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19" fillId="0" borderId="2" xfId="0" applyFont="1" applyBorder="1" applyAlignment="1" applyProtection="1">
      <alignment horizontal="center" vertical="center"/>
    </xf>
    <xf numFmtId="0" fontId="0" fillId="0" borderId="0" xfId="0" quotePrefix="1" applyFill="1" applyBorder="1" applyAlignment="1" applyProtection="1">
      <alignment vertical="center"/>
      <protection locked="0"/>
    </xf>
    <xf numFmtId="0" fontId="0" fillId="5" borderId="16" xfId="0" applyFill="1" applyBorder="1">
      <alignment vertical="center"/>
    </xf>
    <xf numFmtId="0" fontId="0" fillId="5" borderId="17" xfId="0" applyFill="1" applyBorder="1" applyAlignment="1" applyProtection="1">
      <alignment horizontal="center" vertical="center"/>
      <protection locked="0"/>
    </xf>
    <xf numFmtId="176" fontId="0" fillId="5" borderId="17" xfId="0" applyNumberFormat="1" applyFill="1" applyBorder="1" applyAlignment="1" applyProtection="1">
      <alignment vertical="center"/>
      <protection locked="0"/>
    </xf>
    <xf numFmtId="176" fontId="0" fillId="5" borderId="17" xfId="0" applyNumberFormat="1" applyFill="1" applyBorder="1" applyAlignment="1" applyProtection="1">
      <alignment horizontal="right" vertical="center"/>
      <protection locked="0"/>
    </xf>
    <xf numFmtId="176" fontId="0" fillId="5" borderId="18" xfId="0" applyNumberFormat="1" applyFill="1" applyBorder="1" applyAlignment="1" applyProtection="1">
      <alignment vertical="center"/>
    </xf>
    <xf numFmtId="0" fontId="4" fillId="5" borderId="17" xfId="0" applyFont="1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horizontal="centerContinuous" vertical="center"/>
      <protection locked="0"/>
    </xf>
    <xf numFmtId="0" fontId="0" fillId="5" borderId="9" xfId="0" applyFill="1" applyBorder="1" applyAlignment="1" applyProtection="1">
      <alignment horizontal="center" vertical="center" shrinkToFit="1"/>
      <protection locked="0"/>
    </xf>
    <xf numFmtId="0" fontId="20" fillId="5" borderId="9" xfId="2" applyFill="1" applyBorder="1" applyAlignment="1">
      <alignment horizontal="center" vertical="center" shrinkToFit="1"/>
    </xf>
    <xf numFmtId="0" fontId="0" fillId="6" borderId="13" xfId="0" applyFill="1" applyBorder="1" applyAlignment="1" applyProtection="1">
      <alignment horizontal="center" vertical="center" wrapText="1"/>
    </xf>
    <xf numFmtId="0" fontId="0" fillId="6" borderId="14" xfId="0" applyFill="1" applyBorder="1" applyAlignment="1" applyProtection="1">
      <alignment horizontal="center" vertical="center" wrapText="1"/>
    </xf>
    <xf numFmtId="0" fontId="0" fillId="6" borderId="15" xfId="0" applyFill="1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/>
      <protection locked="0"/>
    </xf>
    <xf numFmtId="177" fontId="0" fillId="0" borderId="9" xfId="0" quotePrefix="1" applyNumberFormat="1" applyFill="1" applyBorder="1" applyProtection="1">
      <alignment vertical="center"/>
      <protection locked="0"/>
    </xf>
    <xf numFmtId="178" fontId="0" fillId="0" borderId="9" xfId="0" quotePrefix="1" applyNumberFormat="1" applyFill="1" applyBorder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5" borderId="9" xfId="0" applyFill="1" applyBorder="1" applyProtection="1">
      <alignment vertical="center"/>
      <protection locked="0"/>
    </xf>
    <xf numFmtId="177" fontId="0" fillId="5" borderId="9" xfId="0" quotePrefix="1" applyNumberFormat="1" applyFill="1" applyBorder="1" applyProtection="1">
      <alignment vertical="center"/>
      <protection locked="0"/>
    </xf>
    <xf numFmtId="178" fontId="0" fillId="5" borderId="9" xfId="0" quotePrefix="1" applyNumberFormat="1" applyFill="1" applyBorder="1" applyProtection="1">
      <alignment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vertical="center" wrapText="1"/>
      <protection locked="0"/>
    </xf>
    <xf numFmtId="0" fontId="0" fillId="6" borderId="12" xfId="0" applyFill="1" applyBorder="1" applyAlignment="1" applyProtection="1">
      <alignment vertical="center"/>
      <protection locked="0"/>
    </xf>
    <xf numFmtId="0" fontId="0" fillId="6" borderId="12" xfId="0" applyFill="1" applyBorder="1" applyProtection="1">
      <alignment vertical="center"/>
      <protection locked="0"/>
    </xf>
    <xf numFmtId="0" fontId="0" fillId="6" borderId="10" xfId="0" applyFill="1" applyBorder="1" applyAlignment="1" applyProtection="1">
      <alignment horizontal="centerContinuous" vertical="center"/>
      <protection locked="0"/>
    </xf>
    <xf numFmtId="0" fontId="0" fillId="6" borderId="22" xfId="0" applyFill="1" applyBorder="1" applyAlignment="1" applyProtection="1">
      <alignment horizontal="centerContinuous" vertical="center"/>
      <protection locked="0"/>
    </xf>
    <xf numFmtId="0" fontId="0" fillId="6" borderId="11" xfId="0" applyFill="1" applyBorder="1" applyAlignment="1" applyProtection="1">
      <alignment horizontal="centerContinuous" vertical="center"/>
      <protection locked="0"/>
    </xf>
    <xf numFmtId="0" fontId="0" fillId="6" borderId="23" xfId="0" applyFill="1" applyBorder="1" applyAlignment="1" applyProtection="1">
      <alignment vertical="center"/>
      <protection locked="0"/>
    </xf>
    <xf numFmtId="0" fontId="0" fillId="6" borderId="24" xfId="0" applyFill="1" applyBorder="1" applyAlignment="1" applyProtection="1">
      <alignment vertical="center"/>
      <protection locked="0"/>
    </xf>
    <xf numFmtId="0" fontId="0" fillId="6" borderId="9" xfId="0" applyFill="1" applyBorder="1" applyAlignment="1" applyProtection="1">
      <alignment horizontal="centerContinuous" vertical="center" wrapText="1"/>
      <protection locked="0"/>
    </xf>
    <xf numFmtId="0" fontId="0" fillId="6" borderId="9" xfId="0" applyFill="1" applyBorder="1" applyAlignment="1" applyProtection="1">
      <alignment horizontal="centerContinuous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top" textRotation="255"/>
      <protection locked="0"/>
    </xf>
    <xf numFmtId="0" fontId="13" fillId="6" borderId="9" xfId="0" applyFont="1" applyFill="1" applyBorder="1" applyAlignment="1" applyProtection="1">
      <alignment horizontal="center" vertical="top" textRotation="255" wrapText="1"/>
      <protection locked="0"/>
    </xf>
    <xf numFmtId="0" fontId="13" fillId="6" borderId="9" xfId="0" applyFont="1" applyFill="1" applyBorder="1" applyAlignment="1" applyProtection="1">
      <alignment horizontal="center" vertical="top" textRotation="255" wrapText="1" shrinkToFit="1"/>
      <protection locked="0"/>
    </xf>
    <xf numFmtId="0" fontId="6" fillId="6" borderId="9" xfId="0" applyFont="1" applyFill="1" applyBorder="1" applyAlignment="1" applyProtection="1">
      <alignment horizontal="center" vertical="top" textRotation="255" wrapText="1"/>
      <protection locked="0"/>
    </xf>
    <xf numFmtId="0" fontId="13" fillId="6" borderId="9" xfId="0" applyFont="1" applyFill="1" applyBorder="1" applyAlignment="1" applyProtection="1">
      <alignment horizontal="center" vertical="top" textRotation="255"/>
      <protection locked="0"/>
    </xf>
    <xf numFmtId="0" fontId="0" fillId="6" borderId="3" xfId="0" applyFill="1" applyBorder="1" applyAlignment="1" applyProtection="1">
      <alignment horizontal="centerContinuous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vertical="center"/>
      <protection locked="0"/>
    </xf>
    <xf numFmtId="0" fontId="0" fillId="6" borderId="7" xfId="0" applyFill="1" applyBorder="1" applyAlignment="1" applyProtection="1">
      <alignment vertical="center"/>
      <protection locked="0"/>
    </xf>
    <xf numFmtId="0" fontId="21" fillId="0" borderId="0" xfId="0" applyFont="1" applyAlignment="1">
      <alignment horizontal="centerContinuous" vertical="center"/>
    </xf>
    <xf numFmtId="0" fontId="3" fillId="0" borderId="29" xfId="0" applyFont="1" applyBorder="1" applyAlignment="1" applyProtection="1">
      <alignment vertical="center"/>
    </xf>
    <xf numFmtId="0" fontId="0" fillId="0" borderId="11" xfId="0" applyBorder="1" applyProtection="1">
      <alignment vertical="center"/>
    </xf>
    <xf numFmtId="0" fontId="0" fillId="0" borderId="10" xfId="0" applyBorder="1" applyAlignment="1" applyProtection="1">
      <alignment horizontal="right" vertical="center"/>
    </xf>
    <xf numFmtId="0" fontId="23" fillId="4" borderId="30" xfId="0" applyFont="1" applyFill="1" applyBorder="1" applyProtection="1">
      <alignment vertical="center"/>
    </xf>
    <xf numFmtId="0" fontId="23" fillId="4" borderId="31" xfId="0" applyFont="1" applyFill="1" applyBorder="1" applyProtection="1">
      <alignment vertical="center"/>
    </xf>
    <xf numFmtId="0" fontId="23" fillId="4" borderId="32" xfId="0" applyFont="1" applyFill="1" applyBorder="1" applyProtection="1">
      <alignment vertical="center"/>
    </xf>
    <xf numFmtId="0" fontId="23" fillId="4" borderId="32" xfId="0" applyFont="1" applyFill="1" applyBorder="1" applyAlignment="1" applyProtection="1">
      <alignment horizontal="center" vertical="center" wrapText="1"/>
    </xf>
    <xf numFmtId="0" fontId="23" fillId="4" borderId="33" xfId="0" applyFont="1" applyFill="1" applyBorder="1" applyAlignment="1" applyProtection="1">
      <alignment horizontal="center" vertical="center" wrapText="1"/>
    </xf>
    <xf numFmtId="0" fontId="22" fillId="0" borderId="0" xfId="0" applyFont="1" applyProtection="1">
      <alignment vertical="center"/>
    </xf>
    <xf numFmtId="0" fontId="22" fillId="4" borderId="0" xfId="0" applyFont="1" applyFill="1" applyBorder="1" applyAlignment="1" applyProtection="1">
      <alignment horizontal="center" vertical="center" wrapText="1"/>
    </xf>
    <xf numFmtId="0" fontId="25" fillId="7" borderId="8" xfId="0" applyFont="1" applyFill="1" applyBorder="1" applyAlignment="1" applyProtection="1">
      <alignment horizontal="center" vertical="center"/>
    </xf>
    <xf numFmtId="0" fontId="25" fillId="7" borderId="3" xfId="0" applyFont="1" applyFill="1" applyBorder="1" applyAlignment="1" applyProtection="1">
      <alignment horizontal="center" vertical="center" textRotation="255"/>
    </xf>
    <xf numFmtId="0" fontId="25" fillId="7" borderId="3" xfId="0" applyFont="1" applyFill="1" applyBorder="1" applyAlignment="1" applyProtection="1">
      <alignment horizontal="center" vertical="center"/>
    </xf>
    <xf numFmtId="0" fontId="25" fillId="7" borderId="3" xfId="0" applyFont="1" applyFill="1" applyBorder="1" applyAlignment="1" applyProtection="1">
      <alignment horizontal="center" vertical="center" wrapText="1"/>
    </xf>
    <xf numFmtId="0" fontId="25" fillId="7" borderId="3" xfId="0" applyFont="1" applyFill="1" applyBorder="1" applyAlignment="1" applyProtection="1">
      <alignment horizontal="center" vertical="top" textRotation="255"/>
    </xf>
    <xf numFmtId="0" fontId="25" fillId="7" borderId="3" xfId="0" applyFont="1" applyFill="1" applyBorder="1" applyAlignment="1" applyProtection="1">
      <alignment horizontal="center" vertical="top" textRotation="255" wrapText="1"/>
    </xf>
    <xf numFmtId="0" fontId="25" fillId="7" borderId="3" xfId="0" applyFont="1" applyFill="1" applyBorder="1" applyAlignment="1" applyProtection="1">
      <alignment horizontal="center" vertical="top" textRotation="255" wrapText="1" shrinkToFit="1"/>
    </xf>
    <xf numFmtId="0" fontId="25" fillId="7" borderId="8" xfId="0" applyFont="1" applyFill="1" applyBorder="1" applyAlignment="1" applyProtection="1">
      <alignment horizontal="centerContinuous" vertical="center" wrapText="1"/>
    </xf>
    <xf numFmtId="0" fontId="25" fillId="7" borderId="34" xfId="0" applyFont="1" applyFill="1" applyBorder="1" applyAlignment="1" applyProtection="1">
      <alignment horizontal="center" vertical="center" wrapText="1"/>
    </xf>
    <xf numFmtId="0" fontId="25" fillId="7" borderId="0" xfId="0" applyFont="1" applyFill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0" xfId="3"/>
    <xf numFmtId="0" fontId="3" fillId="0" borderId="21" xfId="3" applyBorder="1"/>
    <xf numFmtId="0" fontId="3" fillId="0" borderId="19" xfId="3" applyBorder="1"/>
    <xf numFmtId="0" fontId="3" fillId="0" borderId="18" xfId="3" applyBorder="1"/>
    <xf numFmtId="0" fontId="3" fillId="0" borderId="16" xfId="3" applyBorder="1"/>
    <xf numFmtId="0" fontId="3" fillId="0" borderId="16" xfId="3" applyFont="1" applyFill="1" applyBorder="1" applyAlignment="1">
      <alignment vertical="center"/>
    </xf>
    <xf numFmtId="0" fontId="26" fillId="0" borderId="16" xfId="4" applyFont="1" applyFill="1" applyBorder="1">
      <alignment vertical="center"/>
    </xf>
    <xf numFmtId="0" fontId="3" fillId="0" borderId="15" xfId="3" applyBorder="1"/>
    <xf numFmtId="0" fontId="26" fillId="0" borderId="13" xfId="4" applyFont="1" applyFill="1" applyBorder="1">
      <alignment vertical="center"/>
    </xf>
    <xf numFmtId="0" fontId="3" fillId="0" borderId="9" xfId="3" applyBorder="1"/>
    <xf numFmtId="0" fontId="28" fillId="0" borderId="0" xfId="0" applyFont="1">
      <alignment vertical="center"/>
    </xf>
    <xf numFmtId="0" fontId="9" fillId="8" borderId="9" xfId="0" applyFont="1" applyFill="1" applyBorder="1" applyAlignment="1" applyProtection="1">
      <alignment horizontal="center" vertical="center"/>
    </xf>
    <xf numFmtId="0" fontId="0" fillId="5" borderId="9" xfId="0" applyFill="1" applyBorder="1" applyAlignment="1">
      <alignment vertical="center"/>
    </xf>
    <xf numFmtId="0" fontId="0" fillId="0" borderId="22" xfId="0" applyBorder="1" applyAlignment="1" applyProtection="1">
      <alignment horizontal="centerContinuous" vertical="center"/>
    </xf>
    <xf numFmtId="0" fontId="0" fillId="5" borderId="11" xfId="0" applyFill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" fillId="0" borderId="0" xfId="3" applyBorder="1"/>
    <xf numFmtId="179" fontId="0" fillId="5" borderId="9" xfId="0" applyNumberFormat="1" applyFill="1" applyBorder="1" applyAlignment="1" applyProtection="1">
      <alignment horizontal="center" vertical="center" shrinkToFit="1"/>
      <protection locked="0"/>
    </xf>
    <xf numFmtId="0" fontId="0" fillId="5" borderId="10" xfId="0" applyFill="1" applyBorder="1" applyAlignment="1" applyProtection="1">
      <alignment horizontal="left" vertical="center" wrapText="1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</cellXfs>
  <cellStyles count="5">
    <cellStyle name="ハイパーリンク" xfId="2" builtinId="8"/>
    <cellStyle name="標準" xfId="0" builtinId="0"/>
    <cellStyle name="標準 2" xfId="1"/>
    <cellStyle name="標準 3" xfId="3"/>
    <cellStyle name="標準_障害者支援施設" xfId="4"/>
  </cellStyles>
  <dxfs count="55"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ＭＳ Ｐゴシック"/>
        <scheme val="none"/>
      </font>
      <fill>
        <patternFill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outline="0">
        <top style="hair">
          <color indexed="64"/>
        </top>
      </border>
    </dxf>
    <dxf>
      <border outline="0">
        <left style="hair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0" readingOrder="0"/>
      <protection locked="1" hidden="0"/>
    </dxf>
    <dxf>
      <border outline="0"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ＭＳ Ｐゴシック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19</xdr:row>
      <xdr:rowOff>28574</xdr:rowOff>
    </xdr:from>
    <xdr:to>
      <xdr:col>11</xdr:col>
      <xdr:colOff>314325</xdr:colOff>
      <xdr:row>21</xdr:row>
      <xdr:rowOff>257175</xdr:rowOff>
    </xdr:to>
    <xdr:sp macro="" textlink="">
      <xdr:nvSpPr>
        <xdr:cNvPr id="4" name="Rectangle 10"/>
        <xdr:cNvSpPr>
          <a:spLocks noChangeArrowheads="1"/>
        </xdr:cNvSpPr>
      </xdr:nvSpPr>
      <xdr:spPr bwMode="auto">
        <a:xfrm>
          <a:off x="381000" y="6924674"/>
          <a:ext cx="7019925" cy="990601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「産業別区分」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,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林業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漁業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鉱業，採石業，砂利採取業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建設業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製造業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電気・ガス・熱供給・水道業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情報通信業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運輸業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,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卸売業，小売業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金融業，保険業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不動産業， 物品賃貸業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学術研究，専門・技術サービス業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宿泊業，飲食サービス業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生活関連サービス業，娯楽業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教育，学習支援業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医療、福祉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複合サービス業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サービス業（他に分類されないもの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公務（他に分類されるものを除く）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分類不能の産業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  <xdr:twoCellAnchor>
    <xdr:from>
      <xdr:col>1</xdr:col>
      <xdr:colOff>142875</xdr:colOff>
      <xdr:row>25</xdr:row>
      <xdr:rowOff>9525</xdr:rowOff>
    </xdr:from>
    <xdr:to>
      <xdr:col>11</xdr:col>
      <xdr:colOff>333375</xdr:colOff>
      <xdr:row>26</xdr:row>
      <xdr:rowOff>342900</xdr:rowOff>
    </xdr:to>
    <xdr:sp macro="" textlink="">
      <xdr:nvSpPr>
        <xdr:cNvPr id="5" name="Rectangle 10"/>
        <xdr:cNvSpPr>
          <a:spLocks noChangeArrowheads="1"/>
        </xdr:cNvSpPr>
      </xdr:nvSpPr>
      <xdr:spPr bwMode="auto">
        <a:xfrm>
          <a:off x="371475" y="9191625"/>
          <a:ext cx="7048500" cy="7143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「職業別区分」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管理的職業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専門的・技術的職業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事務的職業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販売の職業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サービスの職業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保安の職業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農林漁業の職業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生産工程の職業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輸送・機械運転の職業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建設・採掘の職業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運搬の職業］、［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清掃の職業］、［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包装の職業］、［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分類不能の職業］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142874</xdr:colOff>
      <xdr:row>4</xdr:row>
      <xdr:rowOff>9525</xdr:rowOff>
    </xdr:from>
    <xdr:to>
      <xdr:col>12</xdr:col>
      <xdr:colOff>9525</xdr:colOff>
      <xdr:row>27</xdr:row>
      <xdr:rowOff>247650</xdr:rowOff>
    </xdr:to>
    <xdr:sp macro="" textlink="">
      <xdr:nvSpPr>
        <xdr:cNvPr id="2" name="正方形/長方形 1"/>
        <xdr:cNvSpPr/>
      </xdr:nvSpPr>
      <xdr:spPr>
        <a:xfrm>
          <a:off x="142874" y="1190625"/>
          <a:ext cx="7439026" cy="9001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12</xdr:row>
      <xdr:rowOff>219076</xdr:rowOff>
    </xdr:from>
    <xdr:to>
      <xdr:col>10</xdr:col>
      <xdr:colOff>752475</xdr:colOff>
      <xdr:row>14</xdr:row>
      <xdr:rowOff>238126</xdr:rowOff>
    </xdr:to>
    <xdr:sp macro="" textlink="">
      <xdr:nvSpPr>
        <xdr:cNvPr id="3" name="四角形吹き出し 2"/>
        <xdr:cNvSpPr/>
      </xdr:nvSpPr>
      <xdr:spPr>
        <a:xfrm>
          <a:off x="7848600" y="3686176"/>
          <a:ext cx="1066800" cy="590550"/>
        </a:xfrm>
        <a:prstGeom prst="wedgeRectCallout">
          <a:avLst>
            <a:gd name="adj1" fmla="val -91369"/>
            <a:gd name="adj2" fmla="val -33183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青色のセルに入力ください</a:t>
          </a:r>
        </a:p>
      </xdr:txBody>
    </xdr:sp>
    <xdr:clientData/>
  </xdr:twoCellAnchor>
  <xdr:twoCellAnchor>
    <xdr:from>
      <xdr:col>9</xdr:col>
      <xdr:colOff>476250</xdr:colOff>
      <xdr:row>1</xdr:row>
      <xdr:rowOff>133350</xdr:rowOff>
    </xdr:from>
    <xdr:to>
      <xdr:col>10</xdr:col>
      <xdr:colOff>723900</xdr:colOff>
      <xdr:row>4</xdr:row>
      <xdr:rowOff>28575</xdr:rowOff>
    </xdr:to>
    <xdr:sp macro="" textlink="">
      <xdr:nvSpPr>
        <xdr:cNvPr id="4" name="四角形吹き出し 3"/>
        <xdr:cNvSpPr/>
      </xdr:nvSpPr>
      <xdr:spPr>
        <a:xfrm>
          <a:off x="7820025" y="428625"/>
          <a:ext cx="1066800" cy="590550"/>
        </a:xfrm>
        <a:prstGeom prst="wedgeRectCallout">
          <a:avLst>
            <a:gd name="adj1" fmla="val -94940"/>
            <a:gd name="adj2" fmla="val 86172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青色のセルに入力ください</a:t>
          </a:r>
        </a:p>
      </xdr:txBody>
    </xdr:sp>
    <xdr:clientData/>
  </xdr:twoCellAnchor>
  <xdr:twoCellAnchor>
    <xdr:from>
      <xdr:col>2</xdr:col>
      <xdr:colOff>828674</xdr:colOff>
      <xdr:row>14</xdr:row>
      <xdr:rowOff>133350</xdr:rowOff>
    </xdr:from>
    <xdr:to>
      <xdr:col>5</xdr:col>
      <xdr:colOff>9524</xdr:colOff>
      <xdr:row>15</xdr:row>
      <xdr:rowOff>171450</xdr:rowOff>
    </xdr:to>
    <xdr:sp macro="" textlink="">
      <xdr:nvSpPr>
        <xdr:cNvPr id="5" name="四角形吹き出し 4"/>
        <xdr:cNvSpPr/>
      </xdr:nvSpPr>
      <xdr:spPr>
        <a:xfrm>
          <a:off x="2543174" y="4171950"/>
          <a:ext cx="1876425" cy="323850"/>
        </a:xfrm>
        <a:custGeom>
          <a:avLst/>
          <a:gdLst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-441324 w 1066800"/>
            <a:gd name="connsiteY14" fmla="*/ 99313 h 590550"/>
            <a:gd name="connsiteX15" fmla="*/ 0 w 1066800"/>
            <a:gd name="connsiteY15" fmla="*/ 98425 h 590550"/>
            <a:gd name="connsiteX16" fmla="*/ 0 w 1066800"/>
            <a:gd name="connsiteY16" fmla="*/ 0 h 590550"/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0 w 1066800"/>
            <a:gd name="connsiteY14" fmla="*/ 98425 h 590550"/>
            <a:gd name="connsiteX15" fmla="*/ 0 w 1066800"/>
            <a:gd name="connsiteY15" fmla="*/ 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1066800" h="590550">
              <a:moveTo>
                <a:pt x="0" y="0"/>
              </a:moveTo>
              <a:lnTo>
                <a:pt x="177800" y="0"/>
              </a:lnTo>
              <a:lnTo>
                <a:pt x="177800" y="0"/>
              </a:lnTo>
              <a:lnTo>
                <a:pt x="444500" y="0"/>
              </a:lnTo>
              <a:lnTo>
                <a:pt x="1066800" y="0"/>
              </a:lnTo>
              <a:lnTo>
                <a:pt x="1066800" y="98425"/>
              </a:lnTo>
              <a:lnTo>
                <a:pt x="1066800" y="98425"/>
              </a:lnTo>
              <a:lnTo>
                <a:pt x="1066800" y="246063"/>
              </a:lnTo>
              <a:lnTo>
                <a:pt x="1066800" y="590550"/>
              </a:lnTo>
              <a:lnTo>
                <a:pt x="444500" y="590550"/>
              </a:lnTo>
              <a:lnTo>
                <a:pt x="177800" y="590550"/>
              </a:lnTo>
              <a:lnTo>
                <a:pt x="177800" y="590550"/>
              </a:lnTo>
              <a:lnTo>
                <a:pt x="0" y="590550"/>
              </a:lnTo>
              <a:lnTo>
                <a:pt x="0" y="246063"/>
              </a:lnTo>
              <a:lnTo>
                <a:pt x="0" y="98425"/>
              </a:lnTo>
              <a:lnTo>
                <a:pt x="0" y="0"/>
              </a:lnTo>
              <a:close/>
            </a:path>
          </a:pathLst>
        </a:cu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単位（人）は自動で入ります。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45</xdr:row>
      <xdr:rowOff>219074</xdr:rowOff>
    </xdr:from>
    <xdr:to>
      <xdr:col>32</xdr:col>
      <xdr:colOff>0</xdr:colOff>
      <xdr:row>48</xdr:row>
      <xdr:rowOff>161924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666750" y="15516224"/>
          <a:ext cx="13649325" cy="6572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「産業別区分」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,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林業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漁業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鉱業，採石業，砂利採取業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建設業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製造業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電気・ガス・熱供給・水道業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情報通信業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運輸業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,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卸売業，小売業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金融業，保険業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不動産業， 物品賃貸業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学術研究，専門・技術サービス業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宿泊業，飲食サービス業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生活関連サービス業，娯楽業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教育，学習支援業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医療、福祉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複合サービス業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サービス業（他に分類されないもの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公務（他に分類されるものを除く）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分類不能の産業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  <xdr:twoCellAnchor>
    <xdr:from>
      <xdr:col>0</xdr:col>
      <xdr:colOff>381000</xdr:colOff>
      <xdr:row>49</xdr:row>
      <xdr:rowOff>219075</xdr:rowOff>
    </xdr:from>
    <xdr:to>
      <xdr:col>32</xdr:col>
      <xdr:colOff>0</xdr:colOff>
      <xdr:row>52</xdr:row>
      <xdr:rowOff>66675</xdr:rowOff>
    </xdr:to>
    <xdr:sp macro="" textlink="">
      <xdr:nvSpPr>
        <xdr:cNvPr id="3" name="Rectangle 10"/>
        <xdr:cNvSpPr>
          <a:spLocks noChangeArrowheads="1"/>
        </xdr:cNvSpPr>
      </xdr:nvSpPr>
      <xdr:spPr bwMode="auto">
        <a:xfrm>
          <a:off x="638175" y="16468725"/>
          <a:ext cx="13668375" cy="56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「職業別区分」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管理的職業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専門的・技術的職業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事務的職業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販売の職業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[5.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サービスの職業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[6.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保安の職業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[7.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農林漁業の職業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[8.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生産工程の職業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[9.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輸送・機械運転の職業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建設・採掘の職業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運搬の職業］、［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清掃の職業］、［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包装の職業］、［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14.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分類不能の職業］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14</xdr:col>
      <xdr:colOff>136070</xdr:colOff>
      <xdr:row>5</xdr:row>
      <xdr:rowOff>17011</xdr:rowOff>
    </xdr:from>
    <xdr:to>
      <xdr:col>18</xdr:col>
      <xdr:colOff>102054</xdr:colOff>
      <xdr:row>5</xdr:row>
      <xdr:rowOff>221116</xdr:rowOff>
    </xdr:to>
    <xdr:sp macro="" textlink="">
      <xdr:nvSpPr>
        <xdr:cNvPr id="5" name="四角形吹き出し 4"/>
        <xdr:cNvSpPr/>
      </xdr:nvSpPr>
      <xdr:spPr>
        <a:xfrm>
          <a:off x="5553414" y="1309690"/>
          <a:ext cx="1386229" cy="204105"/>
        </a:xfrm>
        <a:prstGeom prst="wedgeRectCallout">
          <a:avLst>
            <a:gd name="adj1" fmla="val -56749"/>
            <a:gd name="adj2" fmla="val -3259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調査票１と連動します</a:t>
          </a:r>
        </a:p>
      </xdr:txBody>
    </xdr:sp>
    <xdr:clientData/>
  </xdr:twoCellAnchor>
  <xdr:twoCellAnchor>
    <xdr:from>
      <xdr:col>9</xdr:col>
      <xdr:colOff>272142</xdr:colOff>
      <xdr:row>20</xdr:row>
      <xdr:rowOff>255135</xdr:rowOff>
    </xdr:from>
    <xdr:to>
      <xdr:col>20</xdr:col>
      <xdr:colOff>374197</xdr:colOff>
      <xdr:row>25</xdr:row>
      <xdr:rowOff>229620</xdr:rowOff>
    </xdr:to>
    <xdr:sp macro="" textlink="">
      <xdr:nvSpPr>
        <xdr:cNvPr id="7" name="四角形吹き出し 4"/>
        <xdr:cNvSpPr/>
      </xdr:nvSpPr>
      <xdr:spPr>
        <a:xfrm>
          <a:off x="4243727" y="5740514"/>
          <a:ext cx="4056631" cy="1335200"/>
        </a:xfrm>
        <a:custGeom>
          <a:avLst/>
          <a:gdLst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-441324 w 1066800"/>
            <a:gd name="connsiteY14" fmla="*/ 99313 h 590550"/>
            <a:gd name="connsiteX15" fmla="*/ 0 w 1066800"/>
            <a:gd name="connsiteY15" fmla="*/ 98425 h 590550"/>
            <a:gd name="connsiteX16" fmla="*/ 0 w 1066800"/>
            <a:gd name="connsiteY16" fmla="*/ 0 h 590550"/>
            <a:gd name="connsiteX0" fmla="*/ 0 w 1066800"/>
            <a:gd name="connsiteY0" fmla="*/ 0 h 590550"/>
            <a:gd name="connsiteX1" fmla="*/ 177800 w 1066800"/>
            <a:gd name="connsiteY1" fmla="*/ 0 h 590550"/>
            <a:gd name="connsiteX2" fmla="*/ 177800 w 1066800"/>
            <a:gd name="connsiteY2" fmla="*/ 0 h 590550"/>
            <a:gd name="connsiteX3" fmla="*/ 444500 w 1066800"/>
            <a:gd name="connsiteY3" fmla="*/ 0 h 590550"/>
            <a:gd name="connsiteX4" fmla="*/ 1066800 w 1066800"/>
            <a:gd name="connsiteY4" fmla="*/ 0 h 590550"/>
            <a:gd name="connsiteX5" fmla="*/ 1066800 w 1066800"/>
            <a:gd name="connsiteY5" fmla="*/ 98425 h 590550"/>
            <a:gd name="connsiteX6" fmla="*/ 1066800 w 1066800"/>
            <a:gd name="connsiteY6" fmla="*/ 98425 h 590550"/>
            <a:gd name="connsiteX7" fmla="*/ 1066800 w 1066800"/>
            <a:gd name="connsiteY7" fmla="*/ 246063 h 590550"/>
            <a:gd name="connsiteX8" fmla="*/ 1066800 w 1066800"/>
            <a:gd name="connsiteY8" fmla="*/ 590550 h 590550"/>
            <a:gd name="connsiteX9" fmla="*/ 444500 w 1066800"/>
            <a:gd name="connsiteY9" fmla="*/ 590550 h 590550"/>
            <a:gd name="connsiteX10" fmla="*/ 177800 w 1066800"/>
            <a:gd name="connsiteY10" fmla="*/ 590550 h 590550"/>
            <a:gd name="connsiteX11" fmla="*/ 177800 w 1066800"/>
            <a:gd name="connsiteY11" fmla="*/ 590550 h 590550"/>
            <a:gd name="connsiteX12" fmla="*/ 0 w 1066800"/>
            <a:gd name="connsiteY12" fmla="*/ 590550 h 590550"/>
            <a:gd name="connsiteX13" fmla="*/ 0 w 1066800"/>
            <a:gd name="connsiteY13" fmla="*/ 246063 h 590550"/>
            <a:gd name="connsiteX14" fmla="*/ 0 w 1066800"/>
            <a:gd name="connsiteY14" fmla="*/ 98425 h 590550"/>
            <a:gd name="connsiteX15" fmla="*/ 0 w 1066800"/>
            <a:gd name="connsiteY15" fmla="*/ 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1066800" h="590550">
              <a:moveTo>
                <a:pt x="0" y="0"/>
              </a:moveTo>
              <a:lnTo>
                <a:pt x="177800" y="0"/>
              </a:lnTo>
              <a:lnTo>
                <a:pt x="177800" y="0"/>
              </a:lnTo>
              <a:lnTo>
                <a:pt x="444500" y="0"/>
              </a:lnTo>
              <a:lnTo>
                <a:pt x="1066800" y="0"/>
              </a:lnTo>
              <a:lnTo>
                <a:pt x="1066800" y="98425"/>
              </a:lnTo>
              <a:lnTo>
                <a:pt x="1066800" y="98425"/>
              </a:lnTo>
              <a:lnTo>
                <a:pt x="1066800" y="246063"/>
              </a:lnTo>
              <a:lnTo>
                <a:pt x="1066800" y="590550"/>
              </a:lnTo>
              <a:lnTo>
                <a:pt x="444500" y="590550"/>
              </a:lnTo>
              <a:lnTo>
                <a:pt x="177800" y="590550"/>
              </a:lnTo>
              <a:lnTo>
                <a:pt x="177800" y="590550"/>
              </a:lnTo>
              <a:lnTo>
                <a:pt x="0" y="590550"/>
              </a:lnTo>
              <a:lnTo>
                <a:pt x="0" y="246063"/>
              </a:lnTo>
              <a:lnTo>
                <a:pt x="0" y="98425"/>
              </a:lnTo>
              <a:lnTo>
                <a:pt x="0" y="0"/>
              </a:lnTo>
              <a:close/>
            </a:path>
          </a:pathLst>
        </a:cu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>
              <a:solidFill>
                <a:srgbClr val="FF0000"/>
              </a:solidFill>
            </a:rPr>
            <a:t>○</a:t>
          </a:r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青色のセルに入力ください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○施設からの就労がない場合は、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本調査票の記載は必要ありません。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A1:K14" totalsRowShown="0" headerRowDxfId="54" dataDxfId="52" headerRowBorderDxfId="53" tableBorderDxfId="51" totalsRowBorderDxfId="50">
  <autoFilter ref="A1:K14"/>
  <tableColumns count="11">
    <tableColumn id="1" name="所在市町村" dataDxfId="49">
      <calculatedColumnFormula>IF(F2&lt;&gt;"",'調査票1-1'!$F$6,"")</calculatedColumnFormula>
    </tableColumn>
    <tableColumn id="2" name="区分" dataDxfId="48">
      <calculatedColumnFormula>IF(E2&lt;&gt;"",'調査票1-1'!$B12,"")</calculatedColumnFormula>
    </tableColumn>
    <tableColumn id="3" name="法人番号" dataDxfId="47">
      <calculatedColumnFormula>IF(E2&lt;&gt;"",LEFT('調査票1-1'!$C$6,4),"")</calculatedColumnFormula>
    </tableColumn>
    <tableColumn id="4" name="法人名" dataDxfId="46">
      <calculatedColumnFormula>IF(E2&lt;&gt;"",RIGHT('調査票1-1'!$C$6,LEN('調査票1-1'!$C$6)-4),"")</calculatedColumnFormula>
    </tableColumn>
    <tableColumn id="5" name="事業所名" dataDxfId="45">
      <calculatedColumnFormula>IF(+'調査票1-1'!C12=0,"",+'調査票1-1'!C12)</calculatedColumnFormula>
    </tableColumn>
    <tableColumn id="6" name="定員" dataDxfId="44">
      <calculatedColumnFormula>IF(+'調査票1-1'!D12=0,"",+'調査票1-1'!D12)</calculatedColumnFormula>
    </tableColumn>
    <tableColumn id="7" name="利用者数" dataDxfId="43">
      <calculatedColumnFormula>IF(+'調査票1-1'!E12=0,"",+'調査票1-1'!E12)</calculatedColumnFormula>
    </tableColumn>
    <tableColumn id="8" name="①公共職業安定所の求職登録者数" dataDxfId="42">
      <calculatedColumnFormula>IF(+'調査票1-1'!F12=0,"",+'調査票1-1'!F12)</calculatedColumnFormula>
    </tableColumn>
    <tableColumn id="9" name="②障害者就業・生活支援センターの登録者数" dataDxfId="41">
      <calculatedColumnFormula>IF(+'調査票1-1'!G12=0,"",+'調査票1-1'!G12)</calculatedColumnFormula>
    </tableColumn>
    <tableColumn id="10" name="③障がい者委託訓練の受講者数" dataDxfId="40">
      <calculatedColumnFormula>IF(+'調査票1-1'!H12=0,"",+'調査票1-1'!H12)</calculatedColumnFormula>
    </tableColumn>
    <tableColumn id="11" name="④就労移行者数_x000a_（Ａ型事業所含む）" dataDxfId="39">
      <calculatedColumnFormula>IF(+'調査票1-1'!I12=0,"",+'調査票1-1'!I12)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テーブル6" displayName="テーブル6" ref="A1:AH24" totalsRowShown="0" headerRowDxfId="38" dataDxfId="36" headerRowBorderDxfId="37" tableBorderDxfId="35" totalsRowBorderDxfId="34">
  <autoFilter ref="A1:AH24"/>
  <tableColumns count="34">
    <tableColumn id="1" name="ｎｏ" dataDxfId="33">
      <calculatedColumnFormula>IF(D2="","",COUNTA($D$2:D2))</calculatedColumnFormula>
    </tableColumn>
    <tableColumn id="2" name="法人番号" dataDxfId="32">
      <calculatedColumnFormula>IF(D2&lt;&gt;"",LEFT('調査票1-1'!$C$6,4),"")</calculatedColumnFormula>
    </tableColumn>
    <tableColumn id="3" name="法人名" dataDxfId="31">
      <calculatedColumnFormula>IF(D2&lt;&gt;"",RIGHT('調査票1-1'!$C$6,LEN('調査票1-1'!$C$6)-4),"")</calculatedColumnFormula>
    </tableColumn>
    <tableColumn id="4" name="事業所名" dataDxfId="30">
      <calculatedColumnFormula>IF(+'調査票1-2'!B14=0,"",+'調査票1-2'!B14)</calculatedColumnFormula>
    </tableColumn>
    <tableColumn id="5" name="サービス種別（区分）" dataDxfId="29">
      <calculatedColumnFormula>IF(+'調査票1-2'!C14=0,"",+'調査票1-2'!C14)</calculatedColumnFormula>
    </tableColumn>
    <tableColumn id="6" name="身体障がい" dataDxfId="28">
      <calculatedColumnFormula>IF(+'調査票1-2'!D14=0,"",(LEFT(+'調査票1-2'!D14,1)))</calculatedColumnFormula>
    </tableColumn>
    <tableColumn id="7" name="知的障がい" dataDxfId="27">
      <calculatedColumnFormula>IF(+'調査票1-2'!E14=0,"",(LEFT(+'調査票1-2'!E14,1)))</calculatedColumnFormula>
    </tableColumn>
    <tableColumn id="8" name="精神障がい" dataDxfId="26">
      <calculatedColumnFormula>IF(+'調査票1-2'!F14=0,"",(LEFT(+'調査票1-2'!F14,1)))</calculatedColumnFormula>
    </tableColumn>
    <tableColumn id="9" name="難病" dataDxfId="25">
      <calculatedColumnFormula>IF(+'調査票1-2'!G14=0,"",(LEFT(+'調査票1-2'!G14,1)))</calculatedColumnFormula>
    </tableColumn>
    <tableColumn id="10" name="身体障がい、発達障がい" dataDxfId="24">
      <calculatedColumnFormula>IF(+'調査票1-2'!H14=0,"",(LEFT(+'調査票1-2'!H14,1)))</calculatedColumnFormula>
    </tableColumn>
    <tableColumn id="11" name="身体障がい、難病" dataDxfId="23">
      <calculatedColumnFormula>IF(+'調査票1-2'!I14=0,"",(LEFT(+'調査票1-2'!I14,1)))</calculatedColumnFormula>
    </tableColumn>
    <tableColumn id="12" name="身体障がい、高次脳機能障がい" dataDxfId="22">
      <calculatedColumnFormula>IF(+'調査票1-2'!J14=0,"",(LEFT(+'調査票1-2'!J14,1)))</calculatedColumnFormula>
    </tableColumn>
    <tableColumn id="13" name="知的障がい、発達障がい" dataDxfId="21">
      <calculatedColumnFormula>IF(+'調査票1-2'!K14=0,"",(LEFT(+'調査票1-2'!K14,1)))</calculatedColumnFormula>
    </tableColumn>
    <tableColumn id="14" name="知的障がい、難病" dataDxfId="20">
      <calculatedColumnFormula>IF(+'調査票1-2'!L14=0,"",(LEFT(+'調査票1-2'!L14,1)))</calculatedColumnFormula>
    </tableColumn>
    <tableColumn id="15" name="知的障がい、高次脳機能障がい" dataDxfId="19">
      <calculatedColumnFormula>IF(+'調査票1-2'!M14=0,"",(LEFT(+'調査票1-2'!M14,1)))</calculatedColumnFormula>
    </tableColumn>
    <tableColumn id="16" name="精神障がい、発達障がい" dataDxfId="18">
      <calculatedColumnFormula>IF(+'調査票1-2'!N14=0,"",(LEFT(+'調査票1-2'!N14,1)))</calculatedColumnFormula>
    </tableColumn>
    <tableColumn id="17" name="精神障がい、難病" dataDxfId="17">
      <calculatedColumnFormula>IF(+'調査票1-2'!O14=0,"",(LEFT(+'調査票1-2'!O14,1)))</calculatedColumnFormula>
    </tableColumn>
    <tableColumn id="18" name="精神障がい、高次脳機能障がい" dataDxfId="16">
      <calculatedColumnFormula>IF(+'調査票1-2'!P14=0,"",(LEFT(+'調査票1-2'!P14,1)))</calculatedColumnFormula>
    </tableColumn>
    <tableColumn id="19" name="手帳なし" dataDxfId="15">
      <calculatedColumnFormula>IF(+'調査票1-2'!Q14=0,"",(LEFT(+'調査票1-2'!Q14,1)))</calculatedColumnFormula>
    </tableColumn>
    <tableColumn id="20" name="在籍月数" dataDxfId="14">
      <calculatedColumnFormula>IF(+'調査票1-2'!S14=0,"",+'調査票1-2'!R14*12+'調査票1-2'!S14)</calculatedColumnFormula>
    </tableColumn>
    <tableColumn id="21" name="性別" dataDxfId="13">
      <calculatedColumnFormula>IF(+'調査票1-2'!T14=0,"",(+MID(+'調査票1-2'!T14,4,LEN(+'調査票1-2'!T14))))</calculatedColumnFormula>
    </tableColumn>
    <tableColumn id="22" name="年代" dataDxfId="12">
      <calculatedColumnFormula>IF(+'調査票1-2'!U14=0,"",(+MID(+'調査票1-2'!U14,4,LEN(+'調査票1-2'!U14))))</calculatedColumnFormula>
    </tableColumn>
    <tableColumn id="23" name="住所地_x000a_市町村" dataDxfId="11">
      <calculatedColumnFormula>IF(+'調査票1-2'!V14=0,"",+'調査票1-2'!V14)</calculatedColumnFormula>
    </tableColumn>
    <tableColumn id="24" name="産業別_x000a_区分" dataDxfId="10">
      <calculatedColumnFormula>IF(+'調査票1-2'!W14=0,"",(LEFT(+'調査票1-2'!W14,2)))</calculatedColumnFormula>
    </tableColumn>
    <tableColumn id="25" name="Ａ型事業所名_x000a_（Ａ型事業所に就職した場合）" dataDxfId="9">
      <calculatedColumnFormula>IF(+'調査票1-2'!X14=0,"",+'調査票1-2'!X14)</calculatedColumnFormula>
    </tableColumn>
    <tableColumn id="26" name="職業別_x000a_区分" dataDxfId="8">
      <calculatedColumnFormula>IF(+'調査票1-2'!Y14=0,"",(LEFT(+'調査票1-2'!Y14,2)))</calculatedColumnFormula>
    </tableColumn>
    <tableColumn id="27" name="ハローワーク_x000a_経由による_x000a_求人" dataDxfId="7">
      <calculatedColumnFormula>IF(+'調査票1-2'!Z14=0,"",(LEFT(+'調査票1-2'!Z14,1)))</calculatedColumnFormula>
    </tableColumn>
    <tableColumn id="28" name="障害者就業・_x000a_生活支援センター_x000a_利用の有無" dataDxfId="6">
      <calculatedColumnFormula>IF(+'調査票1-2'!AA14=0,"",(LEFT(+'調査票1-2'!AA14,1)))</calculatedColumnFormula>
    </tableColumn>
    <tableColumn id="29" name="チャレンジ事業_x000a_利用の有無" dataDxfId="5">
      <calculatedColumnFormula>IF(+'調査票1-2'!AB14=0,"",(LEFT(+'調査票1-2'!AB14,1)))</calculatedColumnFormula>
    </tableColumn>
    <tableColumn id="30" name="障がい者_x000a_委託訓練_x000a_利用の有無" dataDxfId="4">
      <calculatedColumnFormula>IF(+'調査票1-2'!AC14=0,"",(LEFT(+'調査票1-2'!AC14,1)))</calculatedColumnFormula>
    </tableColumn>
    <tableColumn id="31" name="トライアル雇用_x000a_利用の有無" dataDxfId="3">
      <calculatedColumnFormula>IF(+'調査票1-2'!AD14=0,"",(LEFT(+'調査票1-2'!AD14,1)))</calculatedColumnFormula>
    </tableColumn>
    <tableColumn id="32" name="ジョブコーチ_x000a_利用の有無" dataDxfId="2">
      <calculatedColumnFormula>IF(+'調査票1-2'!AE14=0,"",(LEFT(+'調査票1-2'!AE14,1)))</calculatedColumnFormula>
    </tableColumn>
    <tableColumn id="33" name="R3年4月～9月までに一般就労した者であるか" dataDxfId="1">
      <calculatedColumnFormula>IF(+'調査票1-2'!AF14=0,"",(LEFT(+'調査票1-2'!AF14,1)))</calculatedColumnFormula>
    </tableColumn>
    <tableColumn id="34" name="左記の内就労定着支援事業の利用の有無" dataDxfId="0">
      <calculatedColumnFormula>IF(+'調査票1-2'!AG14=0,"",(LEFT(+'調査票1-2'!AG14,1)))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M29"/>
  <sheetViews>
    <sheetView view="pageBreakPreview" zoomScaleNormal="100" zoomScaleSheetLayoutView="100" workbookViewId="0">
      <selection activeCell="I7" sqref="I7"/>
    </sheetView>
  </sheetViews>
  <sheetFormatPr defaultRowHeight="23.25" customHeight="1"/>
  <cols>
    <col min="1" max="1" width="3" style="40" customWidth="1"/>
    <col min="2" max="11" width="9" style="40"/>
    <col min="12" max="12" width="6.375" style="40" customWidth="1"/>
    <col min="13" max="16384" width="9" style="40"/>
  </cols>
  <sheetData>
    <row r="1" spans="2:13" ht="23.25" customHeight="1">
      <c r="B1" s="39" t="s">
        <v>1</v>
      </c>
    </row>
    <row r="3" spans="2:13" ht="23.25" customHeight="1">
      <c r="B3" s="119" t="s">
        <v>118</v>
      </c>
      <c r="C3" s="119"/>
      <c r="D3" s="119"/>
      <c r="E3" s="119"/>
      <c r="F3" s="119"/>
      <c r="G3" s="119"/>
      <c r="H3" s="119"/>
      <c r="I3" s="119"/>
      <c r="J3" s="119"/>
      <c r="K3" s="119"/>
    </row>
    <row r="4" spans="2:13" ht="23.25" customHeight="1"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2:13" ht="30" customHeight="1">
      <c r="B5" s="41" t="s">
        <v>11</v>
      </c>
    </row>
    <row r="6" spans="2:13" ht="30" customHeight="1">
      <c r="B6" s="46" t="s">
        <v>361</v>
      </c>
      <c r="D6" s="42"/>
      <c r="E6" s="43"/>
      <c r="F6" s="44"/>
      <c r="G6" s="42"/>
      <c r="H6" s="42"/>
      <c r="I6" s="42"/>
      <c r="J6" s="42"/>
      <c r="K6" s="42"/>
      <c r="L6" s="42"/>
      <c r="M6" s="42"/>
    </row>
    <row r="7" spans="2:13" ht="30" customHeight="1">
      <c r="B7" s="46" t="s">
        <v>104</v>
      </c>
      <c r="C7" s="42"/>
      <c r="D7" s="42"/>
      <c r="E7" s="43"/>
      <c r="F7" s="42"/>
      <c r="G7" s="42"/>
      <c r="H7" s="42"/>
      <c r="I7" s="42"/>
      <c r="J7" s="42"/>
      <c r="K7" s="42"/>
      <c r="L7" s="42"/>
      <c r="M7" s="42"/>
    </row>
    <row r="8" spans="2:13" ht="30" customHeight="1">
      <c r="B8" s="46" t="s">
        <v>116</v>
      </c>
      <c r="C8" s="42"/>
      <c r="D8" s="42"/>
      <c r="E8" s="43"/>
      <c r="F8" s="42"/>
      <c r="G8" s="42"/>
      <c r="H8" s="42"/>
      <c r="I8" s="42"/>
      <c r="J8" s="42"/>
      <c r="K8" s="42"/>
      <c r="L8" s="42"/>
      <c r="M8" s="42"/>
    </row>
    <row r="9" spans="2:13" ht="30" customHeight="1">
      <c r="B9" s="46" t="s">
        <v>117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</row>
    <row r="10" spans="2:13" s="48" customFormat="1" ht="30" customHeight="1">
      <c r="B10" s="46" t="s">
        <v>98</v>
      </c>
      <c r="C10" s="46"/>
      <c r="D10" s="46"/>
      <c r="E10" s="47"/>
      <c r="F10" s="46"/>
      <c r="G10" s="46"/>
      <c r="H10" s="46"/>
      <c r="I10" s="46"/>
      <c r="J10" s="46"/>
      <c r="K10" s="46"/>
      <c r="L10" s="46"/>
      <c r="M10" s="46"/>
    </row>
    <row r="11" spans="2:13" ht="30" customHeight="1">
      <c r="B11" s="42" t="s">
        <v>121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</row>
    <row r="12" spans="2:13" ht="30" customHeight="1">
      <c r="B12" s="42" t="s">
        <v>122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</row>
    <row r="13" spans="2:13" ht="30" customHeight="1">
      <c r="B13" s="42" t="s">
        <v>119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</row>
    <row r="14" spans="2:13" ht="30" customHeight="1">
      <c r="B14" s="42" t="s">
        <v>120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</row>
    <row r="15" spans="2:13" ht="30" customHeight="1">
      <c r="B15" s="44" t="s">
        <v>123</v>
      </c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</row>
    <row r="16" spans="2:13" ht="30" customHeight="1">
      <c r="B16" s="44" t="s">
        <v>135</v>
      </c>
      <c r="C16" s="44"/>
      <c r="D16" s="44"/>
      <c r="E16" s="45"/>
      <c r="F16" s="44"/>
      <c r="G16" s="44"/>
      <c r="H16" s="44"/>
      <c r="I16" s="44"/>
      <c r="J16" s="44"/>
      <c r="K16" s="44"/>
      <c r="L16" s="44"/>
      <c r="M16" s="44"/>
    </row>
    <row r="17" spans="2:13" ht="30" customHeight="1">
      <c r="B17" s="44" t="s">
        <v>124</v>
      </c>
      <c r="C17" s="44"/>
      <c r="D17" s="44"/>
      <c r="E17" s="45"/>
      <c r="F17" s="44"/>
      <c r="G17" s="44"/>
      <c r="H17" s="44"/>
      <c r="I17" s="44"/>
      <c r="J17" s="44"/>
      <c r="K17" s="44"/>
      <c r="L17" s="44"/>
      <c r="M17" s="44"/>
    </row>
    <row r="18" spans="2:13" ht="30" customHeight="1">
      <c r="B18" s="44" t="s">
        <v>125</v>
      </c>
      <c r="C18" s="44"/>
      <c r="D18" s="44"/>
      <c r="E18" s="45"/>
      <c r="F18" s="44"/>
      <c r="G18" s="44"/>
      <c r="H18" s="44"/>
      <c r="I18" s="44"/>
      <c r="J18" s="44"/>
      <c r="K18" s="44"/>
      <c r="L18" s="44"/>
      <c r="M18" s="44"/>
    </row>
    <row r="19" spans="2:13" ht="30" customHeight="1">
      <c r="B19" s="44" t="s">
        <v>93</v>
      </c>
      <c r="C19" s="44"/>
      <c r="D19" s="44"/>
      <c r="E19" s="45"/>
      <c r="F19" s="44"/>
      <c r="G19" s="44"/>
      <c r="H19" s="44"/>
      <c r="I19" s="44"/>
      <c r="J19" s="44"/>
      <c r="K19" s="44"/>
      <c r="L19" s="44"/>
      <c r="M19" s="44"/>
    </row>
    <row r="20" spans="2:13" ht="30" customHeight="1">
      <c r="B20" s="44"/>
      <c r="C20" s="44"/>
      <c r="D20" s="44"/>
      <c r="E20" s="45"/>
      <c r="F20" s="44"/>
      <c r="G20" s="44"/>
      <c r="H20" s="44"/>
      <c r="I20" s="44"/>
      <c r="J20" s="44"/>
      <c r="K20" s="44"/>
      <c r="L20" s="44"/>
      <c r="M20" s="44"/>
    </row>
    <row r="21" spans="2:13" ht="30" customHeight="1">
      <c r="B21" s="44"/>
      <c r="C21" s="44"/>
      <c r="D21" s="44"/>
      <c r="E21" s="45"/>
      <c r="F21" s="44"/>
      <c r="G21" s="44"/>
      <c r="H21" s="44"/>
      <c r="I21" s="44"/>
      <c r="J21" s="44"/>
      <c r="K21" s="44"/>
      <c r="L21" s="44"/>
      <c r="M21" s="44"/>
    </row>
    <row r="22" spans="2:13" ht="30" customHeight="1">
      <c r="B22" s="44"/>
      <c r="C22" s="44"/>
      <c r="D22" s="44"/>
      <c r="E22" s="45"/>
      <c r="F22" s="44"/>
      <c r="G22" s="44"/>
      <c r="H22" s="44"/>
      <c r="I22" s="44"/>
      <c r="J22" s="44"/>
      <c r="K22" s="44"/>
      <c r="L22" s="44"/>
      <c r="M22" s="44"/>
    </row>
    <row r="23" spans="2:13" ht="30" customHeight="1">
      <c r="B23" s="42" t="s">
        <v>126</v>
      </c>
      <c r="C23" s="42"/>
      <c r="D23" s="42"/>
      <c r="E23" s="43"/>
      <c r="F23" s="42"/>
      <c r="G23" s="42"/>
      <c r="H23" s="42"/>
      <c r="J23" s="42"/>
      <c r="K23" s="42"/>
      <c r="L23" s="42"/>
    </row>
    <row r="24" spans="2:13" ht="30" customHeight="1">
      <c r="B24" s="42" t="s">
        <v>127</v>
      </c>
      <c r="C24" s="42"/>
      <c r="D24" s="42"/>
      <c r="E24" s="43"/>
      <c r="F24" s="42"/>
      <c r="G24" s="42"/>
      <c r="H24" s="42"/>
      <c r="J24" s="42"/>
      <c r="K24" s="42"/>
      <c r="L24" s="42"/>
    </row>
    <row r="25" spans="2:13" ht="30" customHeight="1">
      <c r="B25" s="44" t="s">
        <v>94</v>
      </c>
      <c r="C25" s="44"/>
      <c r="D25" s="44"/>
      <c r="E25" s="45"/>
      <c r="F25" s="44"/>
      <c r="G25" s="44"/>
      <c r="H25" s="44"/>
      <c r="I25" s="44"/>
      <c r="J25" s="44"/>
      <c r="K25" s="44"/>
      <c r="L25" s="44"/>
      <c r="M25" s="44"/>
    </row>
    <row r="26" spans="2:13" ht="30" customHeight="1">
      <c r="B26" s="44"/>
      <c r="C26" s="44"/>
      <c r="D26" s="44"/>
      <c r="E26" s="45"/>
      <c r="F26" s="44"/>
      <c r="G26" s="44"/>
      <c r="H26" s="44"/>
      <c r="I26" s="44"/>
      <c r="J26" s="44"/>
      <c r="K26" s="44"/>
      <c r="L26" s="44"/>
      <c r="M26" s="44"/>
    </row>
    <row r="27" spans="2:13" ht="30" customHeight="1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2:13" ht="30" customHeight="1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2:13" ht="23.25" customHeight="1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</sheetData>
  <phoneticPr fontId="1"/>
  <pageMargins left="0.31496062992125984" right="0.31496062992125984" top="0.15748031496062992" bottom="0.15748031496062992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T29"/>
  <sheetViews>
    <sheetView tabSelected="1" view="pageBreakPreview" zoomScaleNormal="100" zoomScaleSheetLayoutView="100" workbookViewId="0">
      <selection activeCell="E18" sqref="E18"/>
    </sheetView>
  </sheetViews>
  <sheetFormatPr defaultRowHeight="13.5"/>
  <cols>
    <col min="1" max="1" width="3.375" style="8" customWidth="1"/>
    <col min="2" max="2" width="19.125" style="8" customWidth="1"/>
    <col min="3" max="3" width="16.125" style="8" customWidth="1"/>
    <col min="4" max="9" width="9.625" style="8" customWidth="1"/>
    <col min="10" max="257" width="10.75" style="8" customWidth="1"/>
    <col min="258" max="16384" width="9" style="8"/>
  </cols>
  <sheetData>
    <row r="1" spans="1:20" ht="23.25" customHeight="1" thickBot="1">
      <c r="B1" s="74" t="str">
        <f>LEFT(法人名,4)</f>
        <v/>
      </c>
      <c r="C1" s="38" t="s">
        <v>110</v>
      </c>
      <c r="D1" s="9" t="s">
        <v>134</v>
      </c>
    </row>
    <row r="2" spans="1:20" ht="15.75" customHeight="1">
      <c r="B2" s="10"/>
    </row>
    <row r="3" spans="1:20" ht="20.25" customHeight="1">
      <c r="B3" s="11" t="s">
        <v>32</v>
      </c>
      <c r="C3" s="6"/>
      <c r="D3" s="6"/>
      <c r="E3" s="6"/>
      <c r="F3" s="6"/>
      <c r="G3" s="6"/>
      <c r="I3" s="6"/>
      <c r="J3" s="6"/>
      <c r="K3" s="6"/>
      <c r="L3" s="6"/>
      <c r="M3" s="6"/>
      <c r="N3" s="6"/>
    </row>
    <row r="4" spans="1:20" ht="18.75" customHeight="1">
      <c r="B4" s="8" t="s">
        <v>9</v>
      </c>
      <c r="H4" s="8" t="s">
        <v>31</v>
      </c>
    </row>
    <row r="5" spans="1:20" ht="16.5" customHeight="1">
      <c r="B5" s="140" t="s">
        <v>36</v>
      </c>
      <c r="C5" s="12" t="s">
        <v>132</v>
      </c>
      <c r="D5" s="154"/>
      <c r="E5" s="13"/>
      <c r="F5" s="30" t="s">
        <v>112</v>
      </c>
      <c r="G5" s="14" t="s">
        <v>6</v>
      </c>
      <c r="H5" s="14" t="s">
        <v>33</v>
      </c>
      <c r="I5" s="30" t="s">
        <v>38</v>
      </c>
    </row>
    <row r="6" spans="1:20" ht="18" customHeight="1">
      <c r="B6" s="153"/>
      <c r="C6" s="159"/>
      <c r="D6" s="160"/>
      <c r="E6" s="155"/>
      <c r="F6" s="82"/>
      <c r="G6" s="83"/>
      <c r="H6" s="158" t="s">
        <v>362</v>
      </c>
      <c r="I6" s="84"/>
    </row>
    <row r="7" spans="1:20">
      <c r="D7" s="156" t="e">
        <f>RIGHT(区分,LEN(区分)-2)</f>
        <v>#VALUE!</v>
      </c>
    </row>
    <row r="8" spans="1:20">
      <c r="G8" s="9"/>
      <c r="N8" s="9"/>
    </row>
    <row r="9" spans="1:20" ht="66" customHeight="1">
      <c r="B9" s="85" t="s">
        <v>37</v>
      </c>
      <c r="C9" s="86" t="s">
        <v>5</v>
      </c>
      <c r="D9" s="86" t="s">
        <v>12</v>
      </c>
      <c r="E9" s="86" t="s">
        <v>13</v>
      </c>
      <c r="F9" s="86" t="s">
        <v>24</v>
      </c>
      <c r="G9" s="86" t="s">
        <v>25</v>
      </c>
      <c r="H9" s="86" t="s">
        <v>26</v>
      </c>
      <c r="I9" s="87" t="s">
        <v>128</v>
      </c>
      <c r="N9" s="9"/>
    </row>
    <row r="10" spans="1:20" ht="22.5" customHeight="1">
      <c r="A10" s="51" t="s">
        <v>77</v>
      </c>
      <c r="B10" s="24" t="s">
        <v>42</v>
      </c>
      <c r="C10" s="19" t="s">
        <v>22</v>
      </c>
      <c r="D10" s="20">
        <v>20</v>
      </c>
      <c r="E10" s="20">
        <v>20</v>
      </c>
      <c r="F10" s="21">
        <v>7</v>
      </c>
      <c r="G10" s="21">
        <v>7</v>
      </c>
      <c r="H10" s="21">
        <v>0</v>
      </c>
      <c r="I10" s="22">
        <v>0</v>
      </c>
      <c r="N10" s="9"/>
    </row>
    <row r="11" spans="1:20" ht="22.5" customHeight="1">
      <c r="A11" s="51" t="s">
        <v>77</v>
      </c>
      <c r="B11" s="24" t="s">
        <v>7</v>
      </c>
      <c r="C11" s="19" t="s">
        <v>23</v>
      </c>
      <c r="D11" s="20">
        <v>10</v>
      </c>
      <c r="E11" s="20">
        <v>7</v>
      </c>
      <c r="F11" s="21">
        <v>3</v>
      </c>
      <c r="G11" s="21">
        <v>3</v>
      </c>
      <c r="H11" s="21">
        <v>1</v>
      </c>
      <c r="I11" s="22">
        <v>1</v>
      </c>
      <c r="N11" s="151"/>
    </row>
    <row r="12" spans="1:20" ht="22.5" customHeight="1">
      <c r="B12" s="76"/>
      <c r="C12" s="77"/>
      <c r="D12" s="78"/>
      <c r="E12" s="78"/>
      <c r="F12" s="79"/>
      <c r="G12" s="79"/>
      <c r="H12" s="79"/>
      <c r="I12" s="80"/>
      <c r="N12" s="9"/>
    </row>
    <row r="13" spans="1:20" ht="22.5" customHeight="1">
      <c r="B13" s="76"/>
      <c r="C13" s="77"/>
      <c r="D13" s="78"/>
      <c r="E13" s="78"/>
      <c r="F13" s="79"/>
      <c r="G13" s="79"/>
      <c r="H13" s="79"/>
      <c r="I13" s="80"/>
      <c r="N13"/>
      <c r="O13"/>
      <c r="P13"/>
      <c r="Q13"/>
      <c r="R13"/>
      <c r="S13"/>
      <c r="T13"/>
    </row>
    <row r="14" spans="1:20" ht="22.5" customHeight="1">
      <c r="B14" s="76"/>
      <c r="C14" s="77"/>
      <c r="D14" s="78"/>
      <c r="E14" s="78"/>
      <c r="F14" s="79"/>
      <c r="G14" s="79"/>
      <c r="H14" s="79"/>
      <c r="I14" s="80"/>
      <c r="N14" s="15" t="s">
        <v>48</v>
      </c>
      <c r="O14" s="15" t="s">
        <v>46</v>
      </c>
      <c r="P14" s="15" t="s">
        <v>47</v>
      </c>
      <c r="Q14"/>
      <c r="T14"/>
    </row>
    <row r="15" spans="1:20" ht="22.5" customHeight="1">
      <c r="B15" s="76"/>
      <c r="C15" s="77"/>
      <c r="D15" s="78"/>
      <c r="E15" s="78"/>
      <c r="F15" s="79"/>
      <c r="G15" s="79"/>
      <c r="H15" s="79"/>
      <c r="I15" s="80"/>
      <c r="N15" s="16" t="s">
        <v>41</v>
      </c>
      <c r="O15" s="16" t="s">
        <v>41</v>
      </c>
      <c r="P15" s="49" t="s">
        <v>99</v>
      </c>
      <c r="Q15"/>
      <c r="R15"/>
      <c r="S15"/>
      <c r="T15"/>
    </row>
    <row r="16" spans="1:20" ht="22.5" customHeight="1">
      <c r="B16" s="76"/>
      <c r="C16" s="77"/>
      <c r="D16" s="78"/>
      <c r="E16" s="78"/>
      <c r="F16" s="79"/>
      <c r="G16" s="79"/>
      <c r="H16" s="79"/>
      <c r="I16" s="80"/>
      <c r="N16" s="16" t="s">
        <v>42</v>
      </c>
      <c r="O16" s="16" t="s">
        <v>42</v>
      </c>
      <c r="P16" s="49" t="s">
        <v>100</v>
      </c>
      <c r="Q16"/>
      <c r="R16"/>
      <c r="S16"/>
      <c r="T16"/>
    </row>
    <row r="17" spans="2:20" ht="22.5" customHeight="1">
      <c r="B17" s="76"/>
      <c r="C17" s="77"/>
      <c r="D17" s="78"/>
      <c r="E17" s="78"/>
      <c r="F17" s="79"/>
      <c r="G17" s="79"/>
      <c r="H17" s="79"/>
      <c r="I17" s="80"/>
      <c r="N17" s="16" t="s">
        <v>43</v>
      </c>
      <c r="O17" s="16" t="s">
        <v>43</v>
      </c>
      <c r="P17" s="49" t="s">
        <v>101</v>
      </c>
      <c r="Q17"/>
      <c r="R17"/>
      <c r="S17"/>
      <c r="T17"/>
    </row>
    <row r="18" spans="2:20" ht="22.5" customHeight="1">
      <c r="B18" s="76"/>
      <c r="C18" s="77"/>
      <c r="D18" s="78"/>
      <c r="E18" s="78"/>
      <c r="F18" s="79"/>
      <c r="G18" s="79"/>
      <c r="H18" s="79"/>
      <c r="I18" s="80"/>
      <c r="N18" s="16" t="s">
        <v>7</v>
      </c>
      <c r="O18" s="16" t="s">
        <v>7</v>
      </c>
      <c r="P18" s="17"/>
      <c r="Q18"/>
      <c r="R18"/>
      <c r="S18"/>
      <c r="T18"/>
    </row>
    <row r="19" spans="2:20" ht="22.5" customHeight="1">
      <c r="B19" s="76"/>
      <c r="C19" s="77"/>
      <c r="D19" s="78"/>
      <c r="E19" s="78"/>
      <c r="F19" s="79"/>
      <c r="G19" s="79"/>
      <c r="H19" s="79"/>
      <c r="I19" s="80"/>
      <c r="N19" s="16" t="s">
        <v>44</v>
      </c>
      <c r="O19" s="16" t="s">
        <v>45</v>
      </c>
      <c r="P19" s="17"/>
      <c r="Q19"/>
      <c r="R19"/>
      <c r="S19"/>
      <c r="T19"/>
    </row>
    <row r="20" spans="2:20" ht="22.5" customHeight="1">
      <c r="B20" s="76"/>
      <c r="C20" s="77"/>
      <c r="D20" s="78"/>
      <c r="E20" s="78"/>
      <c r="F20" s="79"/>
      <c r="G20" s="79"/>
      <c r="H20" s="79"/>
      <c r="I20" s="80"/>
      <c r="N20" s="18"/>
      <c r="O20" s="16" t="s">
        <v>44</v>
      </c>
      <c r="P20" s="17"/>
      <c r="Q20"/>
      <c r="R20"/>
      <c r="S20"/>
      <c r="T20"/>
    </row>
    <row r="21" spans="2:20" ht="22.5" customHeight="1">
      <c r="B21" s="76"/>
      <c r="C21" s="81"/>
      <c r="D21" s="78"/>
      <c r="E21" s="78"/>
      <c r="F21" s="79"/>
      <c r="G21" s="79"/>
      <c r="H21" s="79"/>
      <c r="I21" s="80"/>
      <c r="N21"/>
      <c r="O21"/>
      <c r="P21"/>
      <c r="Q21"/>
      <c r="R21"/>
      <c r="S21"/>
      <c r="T21"/>
    </row>
    <row r="22" spans="2:20" ht="22.5" customHeight="1">
      <c r="B22" s="76"/>
      <c r="C22" s="81"/>
      <c r="D22" s="78"/>
      <c r="E22" s="78"/>
      <c r="F22" s="79"/>
      <c r="G22" s="79"/>
      <c r="H22" s="79"/>
      <c r="I22" s="80"/>
      <c r="N22"/>
      <c r="O22"/>
      <c r="P22"/>
      <c r="Q22"/>
      <c r="R22"/>
      <c r="S22"/>
      <c r="T22"/>
    </row>
    <row r="23" spans="2:20" ht="22.5" customHeight="1">
      <c r="B23" s="76"/>
      <c r="C23" s="81"/>
      <c r="D23" s="78"/>
      <c r="E23" s="78"/>
      <c r="F23" s="79"/>
      <c r="G23" s="79"/>
      <c r="H23" s="79"/>
      <c r="I23" s="80"/>
      <c r="N23"/>
      <c r="O23"/>
      <c r="P23"/>
      <c r="Q23"/>
      <c r="R23"/>
      <c r="S23"/>
      <c r="T23"/>
    </row>
    <row r="24" spans="2:20" ht="22.5" customHeight="1">
      <c r="B24" s="25" t="s">
        <v>19</v>
      </c>
      <c r="C24" s="26"/>
      <c r="D24" s="27">
        <f t="shared" ref="D24:I24" si="0">SUM(D12:D23)</f>
        <v>0</v>
      </c>
      <c r="E24" s="28">
        <f t="shared" si="0"/>
        <v>0</v>
      </c>
      <c r="F24" s="29">
        <f t="shared" si="0"/>
        <v>0</v>
      </c>
      <c r="G24" s="29">
        <f t="shared" si="0"/>
        <v>0</v>
      </c>
      <c r="H24" s="29">
        <f t="shared" si="0"/>
        <v>0</v>
      </c>
      <c r="I24" s="23">
        <f t="shared" si="0"/>
        <v>0</v>
      </c>
      <c r="N24" s="9"/>
    </row>
    <row r="25" spans="2:20">
      <c r="G25" s="9"/>
      <c r="N25" s="9"/>
    </row>
    <row r="26" spans="2:20">
      <c r="G26" s="9"/>
      <c r="N26" s="9"/>
    </row>
    <row r="27" spans="2:20">
      <c r="G27" s="9"/>
      <c r="N27" s="9"/>
    </row>
    <row r="28" spans="2:20">
      <c r="G28" s="9"/>
      <c r="N28" s="9"/>
    </row>
    <row r="29" spans="2:20">
      <c r="G29" s="9"/>
      <c r="N29" s="9"/>
    </row>
  </sheetData>
  <mergeCells count="1">
    <mergeCell ref="C6:D6"/>
  </mergeCells>
  <phoneticPr fontId="1"/>
  <dataValidations count="6">
    <dataValidation type="list" allowBlank="1" showInputMessage="1" showErrorMessage="1" sqref="B6">
      <formula1>"障害者支援施設,障害福祉サービス事業所,障害児入所施設"</formula1>
    </dataValidation>
    <dataValidation type="list" allowBlank="1" showInputMessage="1" showErrorMessage="1" sqref="F6">
      <formula1>"松江市, 浜田市, 出雲市, 益田市, 大田市, 安来市, 江津市, 雲南市, 奥出雲町, 飯南町, 川本町, 美郷町, 邑南町, 津和野町, 吉賀町, 海士町, 西ノ島町, 知夫村, 隠岐の島町"</formula1>
    </dataValidation>
    <dataValidation type="list" allowBlank="1" showInputMessage="1" showErrorMessage="1" sqref="C6">
      <formula1>INDIRECT($D$7)</formula1>
    </dataValidation>
    <dataValidation type="list" allowBlank="1" showInputMessage="1" showErrorMessage="1" sqref="B12:B23">
      <formula1>INDIRECT($B$6)</formula1>
    </dataValidation>
    <dataValidation type="list" allowBlank="1" showInputMessage="1" showErrorMessage="1" sqref="B10:B11">
      <formula1>INDIRECT(#REF!)</formula1>
    </dataValidation>
    <dataValidation type="whole" allowBlank="1" showInputMessage="1" showErrorMessage="1" sqref="D12:I23">
      <formula1>0</formula1>
      <formula2>999</formula2>
    </dataValidation>
  </dataValidations>
  <pageMargins left="0.11811023622047245" right="0.11811023622047245" top="0.35433070866141736" bottom="0.15748031496062992" header="0" footer="0"/>
  <pageSetup paperSize="9" fitToHeight="2" orientation="portrait" cellComments="asDisplayed" r:id="rId1"/>
  <colBreaks count="1" manualBreakCount="1">
    <brk id="21" max="6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AG54"/>
  <sheetViews>
    <sheetView view="pageBreakPreview" zoomScale="112" zoomScaleNormal="100" zoomScaleSheetLayoutView="112" workbookViewId="0">
      <selection activeCell="C14" sqref="C14"/>
    </sheetView>
  </sheetViews>
  <sheetFormatPr defaultRowHeight="13.5"/>
  <cols>
    <col min="1" max="1" width="3.125" style="51" customWidth="1"/>
    <col min="2" max="2" width="14.125" style="51" customWidth="1"/>
    <col min="3" max="3" width="12" style="51" customWidth="1"/>
    <col min="4" max="17" width="3.75" style="51" customWidth="1"/>
    <col min="18" max="18" width="7.25" style="51" customWidth="1"/>
    <col min="19" max="22" width="7.125" style="51" customWidth="1"/>
    <col min="23" max="33" width="9.625" style="51" customWidth="1"/>
    <col min="34" max="16384" width="9" style="51"/>
  </cols>
  <sheetData>
    <row r="1" spans="1:33" ht="21.75" customHeight="1" thickBot="1">
      <c r="B1" s="88" t="str">
        <f>LEFT(法人名,4)</f>
        <v/>
      </c>
      <c r="C1" s="164" t="s">
        <v>111</v>
      </c>
      <c r="D1" s="165"/>
      <c r="E1" s="166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</row>
    <row r="2" spans="1:33" ht="9" customHeight="1"/>
    <row r="3" spans="1:33" ht="20.25" customHeight="1">
      <c r="A3" s="54" t="s">
        <v>97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Y3" s="54"/>
      <c r="Z3" s="54"/>
      <c r="AA3" s="54"/>
      <c r="AB3" s="54"/>
      <c r="AC3" s="54"/>
      <c r="AD3" s="54"/>
      <c r="AE3" s="54"/>
      <c r="AF3" s="54"/>
    </row>
    <row r="4" spans="1:33" ht="18.75" customHeight="1">
      <c r="A4" s="51" t="s">
        <v>9</v>
      </c>
    </row>
    <row r="5" spans="1:33" ht="18.75" customHeight="1">
      <c r="B5" s="100" t="s">
        <v>133</v>
      </c>
      <c r="C5" s="102"/>
      <c r="D5" s="100" t="s">
        <v>39</v>
      </c>
      <c r="E5" s="101"/>
      <c r="F5" s="102"/>
      <c r="G5" s="106" t="s">
        <v>36</v>
      </c>
      <c r="H5" s="101"/>
      <c r="I5" s="101"/>
      <c r="J5" s="101"/>
      <c r="K5" s="101"/>
      <c r="L5" s="101"/>
      <c r="M5" s="101"/>
      <c r="N5" s="102"/>
    </row>
    <row r="6" spans="1:33" ht="18.75" customHeight="1">
      <c r="B6" s="167">
        <f>法人名</f>
        <v>0</v>
      </c>
      <c r="C6" s="169"/>
      <c r="D6" s="167">
        <f>所在市町村</f>
        <v>0</v>
      </c>
      <c r="E6" s="168"/>
      <c r="F6" s="169"/>
      <c r="G6" s="161">
        <f>区分</f>
        <v>0</v>
      </c>
      <c r="H6" s="162"/>
      <c r="I6" s="162"/>
      <c r="J6" s="162"/>
      <c r="K6" s="162"/>
      <c r="L6" s="162"/>
      <c r="M6" s="162"/>
      <c r="N6" s="163"/>
    </row>
    <row r="7" spans="1:33">
      <c r="X7" s="55"/>
    </row>
    <row r="8" spans="1:33" ht="14.25" customHeight="1" thickBot="1">
      <c r="A8" s="31" t="s">
        <v>10</v>
      </c>
      <c r="B8" s="56"/>
      <c r="C8" s="57"/>
      <c r="D8" s="57"/>
      <c r="E8" s="57"/>
      <c r="F8" s="57"/>
      <c r="G8" s="57"/>
      <c r="H8" s="57"/>
      <c r="I8" s="31"/>
      <c r="J8" s="31"/>
      <c r="K8" s="31"/>
      <c r="L8" s="31"/>
      <c r="M8" s="31"/>
      <c r="N8" s="31"/>
      <c r="O8" s="31"/>
      <c r="P8" s="31"/>
      <c r="Q8" s="58"/>
      <c r="R8" s="58"/>
      <c r="S8" s="58"/>
      <c r="T8" s="58"/>
      <c r="U8" s="58"/>
    </row>
    <row r="9" spans="1:33" ht="14.25" thickBot="1">
      <c r="A9" s="3"/>
      <c r="B9" s="117" t="s">
        <v>34</v>
      </c>
      <c r="C9" s="118"/>
      <c r="D9" s="118"/>
      <c r="E9" s="118"/>
      <c r="F9" s="118"/>
      <c r="G9" s="32">
        <f>就労移行者</f>
        <v>0</v>
      </c>
      <c r="H9" s="33"/>
      <c r="I9" s="75" t="s">
        <v>113</v>
      </c>
      <c r="J9" s="31"/>
      <c r="K9" s="31" t="s">
        <v>115</v>
      </c>
      <c r="L9" s="31"/>
      <c r="M9" s="31"/>
      <c r="N9" s="31"/>
      <c r="O9" s="31"/>
      <c r="P9" s="31"/>
      <c r="Q9" s="31"/>
      <c r="R9" s="31"/>
      <c r="S9" s="31"/>
      <c r="T9" s="31"/>
      <c r="U9" s="31"/>
      <c r="X9" s="57"/>
      <c r="Y9" s="57"/>
    </row>
    <row r="10" spans="1:33">
      <c r="A10" s="59"/>
      <c r="B10" s="59"/>
      <c r="C10" s="59"/>
      <c r="D10" s="59"/>
      <c r="E10" s="59"/>
      <c r="F10" s="59"/>
      <c r="G10" s="60">
        <f>+A37</f>
        <v>0</v>
      </c>
      <c r="H10" s="61" t="str">
        <f>IF(G9=G10,"〇","✕")</f>
        <v>〇</v>
      </c>
      <c r="I10" s="75" t="s">
        <v>114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X10" s="55"/>
      <c r="Y10" s="62"/>
      <c r="Z10" s="62"/>
      <c r="AA10" s="62"/>
      <c r="AB10" s="62"/>
      <c r="AC10" s="62"/>
      <c r="AD10" s="62"/>
      <c r="AE10" s="63"/>
      <c r="AF10" s="51" t="s">
        <v>31</v>
      </c>
    </row>
    <row r="11" spans="1:33" s="64" customFormat="1" ht="23.25" customHeight="1">
      <c r="B11" s="98"/>
      <c r="C11" s="99"/>
      <c r="D11" s="100" t="s">
        <v>90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  <c r="R11" s="103"/>
      <c r="S11" s="104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105" t="s">
        <v>28</v>
      </c>
      <c r="AG11" s="106"/>
    </row>
    <row r="12" spans="1:33" s="66" customFormat="1" ht="75.75" customHeight="1">
      <c r="B12" s="107" t="s">
        <v>5</v>
      </c>
      <c r="C12" s="108" t="s">
        <v>89</v>
      </c>
      <c r="D12" s="109" t="s">
        <v>50</v>
      </c>
      <c r="E12" s="109" t="s">
        <v>51</v>
      </c>
      <c r="F12" s="109" t="s">
        <v>52</v>
      </c>
      <c r="G12" s="109" t="s">
        <v>53</v>
      </c>
      <c r="H12" s="110" t="s">
        <v>105</v>
      </c>
      <c r="I12" s="110" t="s">
        <v>106</v>
      </c>
      <c r="J12" s="111" t="s">
        <v>56</v>
      </c>
      <c r="K12" s="110" t="s">
        <v>57</v>
      </c>
      <c r="L12" s="110" t="s">
        <v>107</v>
      </c>
      <c r="M12" s="110" t="s">
        <v>59</v>
      </c>
      <c r="N12" s="112" t="s">
        <v>108</v>
      </c>
      <c r="O12" s="112" t="s">
        <v>109</v>
      </c>
      <c r="P12" s="111" t="s">
        <v>62</v>
      </c>
      <c r="Q12" s="113" t="s">
        <v>63</v>
      </c>
      <c r="R12" s="114" t="s">
        <v>91</v>
      </c>
      <c r="S12" s="114"/>
      <c r="T12" s="108" t="s">
        <v>80</v>
      </c>
      <c r="U12" s="108" t="s">
        <v>81</v>
      </c>
      <c r="V12" s="108" t="s">
        <v>8</v>
      </c>
      <c r="W12" s="115" t="s">
        <v>92</v>
      </c>
      <c r="X12" s="108" t="s">
        <v>95</v>
      </c>
      <c r="Y12" s="115" t="s">
        <v>96</v>
      </c>
      <c r="Z12" s="116" t="s">
        <v>65</v>
      </c>
      <c r="AA12" s="115" t="s">
        <v>66</v>
      </c>
      <c r="AB12" s="115" t="s">
        <v>67</v>
      </c>
      <c r="AC12" s="115" t="s">
        <v>68</v>
      </c>
      <c r="AD12" s="115" t="s">
        <v>69</v>
      </c>
      <c r="AE12" s="115" t="s">
        <v>70</v>
      </c>
      <c r="AF12" s="115" t="s">
        <v>74</v>
      </c>
      <c r="AG12" s="115" t="s">
        <v>75</v>
      </c>
    </row>
    <row r="13" spans="1:33" ht="21.95" customHeight="1">
      <c r="A13" s="51" t="s">
        <v>77</v>
      </c>
      <c r="B13" s="96" t="s">
        <v>21</v>
      </c>
      <c r="C13" s="97" t="s">
        <v>44</v>
      </c>
      <c r="D13" s="67"/>
      <c r="E13" s="67"/>
      <c r="F13" s="67"/>
      <c r="G13" s="67"/>
      <c r="H13" s="67" t="s">
        <v>71</v>
      </c>
      <c r="I13" s="67"/>
      <c r="J13" s="67"/>
      <c r="K13" s="67"/>
      <c r="L13" s="67"/>
      <c r="M13" s="67"/>
      <c r="N13" s="67"/>
      <c r="O13" s="67"/>
      <c r="P13" s="67"/>
      <c r="Q13" s="67"/>
      <c r="R13" s="89">
        <v>1</v>
      </c>
      <c r="S13" s="90">
        <v>1</v>
      </c>
      <c r="T13" s="91" t="s">
        <v>72</v>
      </c>
      <c r="U13" s="91" t="s">
        <v>73</v>
      </c>
      <c r="V13" s="65" t="s">
        <v>40</v>
      </c>
      <c r="W13" s="67" t="s">
        <v>64</v>
      </c>
      <c r="X13" s="67" t="s">
        <v>78</v>
      </c>
      <c r="Y13" s="67" t="s">
        <v>79</v>
      </c>
      <c r="Z13" s="67" t="s">
        <v>71</v>
      </c>
      <c r="AA13" s="67"/>
      <c r="AB13" s="67" t="s">
        <v>71</v>
      </c>
      <c r="AC13" s="67"/>
      <c r="AD13" s="67"/>
      <c r="AE13" s="67" t="s">
        <v>71</v>
      </c>
      <c r="AF13" s="67" t="s">
        <v>71</v>
      </c>
      <c r="AG13" s="67" t="s">
        <v>71</v>
      </c>
    </row>
    <row r="14" spans="1:33" ht="21.95" customHeight="1">
      <c r="A14" s="51" t="str">
        <f>IF(B14="","",COUNTA($B$14:B14))</f>
        <v/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3"/>
      <c r="S14" s="94"/>
      <c r="T14" s="95"/>
      <c r="U14" s="95"/>
      <c r="V14" s="8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</row>
    <row r="15" spans="1:33" ht="21.95" customHeight="1">
      <c r="A15" s="51" t="str">
        <f>IF(B15="","",COUNTA($B$14:B15))</f>
        <v/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3"/>
      <c r="S15" s="94"/>
      <c r="T15" s="95"/>
      <c r="U15" s="95"/>
      <c r="V15" s="8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</row>
    <row r="16" spans="1:33" ht="21.95" customHeight="1">
      <c r="A16" s="51" t="str">
        <f>IF(B16="","",COUNTA($B$14:B16))</f>
        <v/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3"/>
      <c r="S16" s="94"/>
      <c r="T16" s="95"/>
      <c r="U16" s="95"/>
      <c r="V16" s="8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</row>
    <row r="17" spans="1:33" ht="21.95" customHeight="1">
      <c r="A17" s="51" t="str">
        <f>IF(B17="","",COUNTA($B$14:B17))</f>
        <v/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3"/>
      <c r="S17" s="94"/>
      <c r="T17" s="95"/>
      <c r="U17" s="95"/>
      <c r="V17" s="8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</row>
    <row r="18" spans="1:33" ht="21.95" customHeight="1">
      <c r="A18" s="51" t="str">
        <f>IF(B18="","",COUNTA($B$14:B18))</f>
        <v/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3"/>
      <c r="S18" s="94"/>
      <c r="T18" s="95"/>
      <c r="U18" s="95"/>
      <c r="V18" s="8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</row>
    <row r="19" spans="1:33" ht="21.95" customHeight="1">
      <c r="A19" s="51" t="str">
        <f>IF(B19="","",COUNTA($B$14:B19))</f>
        <v/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3"/>
      <c r="S19" s="94"/>
      <c r="T19" s="95"/>
      <c r="U19" s="95"/>
      <c r="V19" s="8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</row>
    <row r="20" spans="1:33" ht="21.95" customHeight="1">
      <c r="A20" s="51" t="str">
        <f>IF(B20="","",COUNTA($B$14:B20))</f>
        <v/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3"/>
      <c r="S20" s="94"/>
      <c r="T20" s="95"/>
      <c r="U20" s="95"/>
      <c r="V20" s="8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</row>
    <row r="21" spans="1:33" ht="21.95" customHeight="1">
      <c r="A21" s="51" t="str">
        <f>IF(B21="","",COUNTA($B$14:B21))</f>
        <v/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3"/>
      <c r="S21" s="94"/>
      <c r="T21" s="95"/>
      <c r="U21" s="95"/>
      <c r="V21" s="8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</row>
    <row r="22" spans="1:33" ht="21.95" customHeight="1">
      <c r="A22" s="51" t="str">
        <f>IF(B22="","",COUNTA($B$14:B22))</f>
        <v/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3"/>
      <c r="S22" s="94"/>
      <c r="T22" s="95"/>
      <c r="U22" s="95"/>
      <c r="V22" s="8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</row>
    <row r="23" spans="1:33" ht="21.95" customHeight="1">
      <c r="A23" s="51" t="str">
        <f>IF(B23="","",COUNTA($B$14:B23))</f>
        <v/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3"/>
      <c r="S23" s="94"/>
      <c r="T23" s="95"/>
      <c r="U23" s="95"/>
      <c r="V23" s="8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</row>
    <row r="24" spans="1:33" ht="21.95" customHeight="1">
      <c r="A24" s="51" t="str">
        <f>IF(B24="","",COUNTA($B$14:B24))</f>
        <v/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3"/>
      <c r="S24" s="94"/>
      <c r="T24" s="95"/>
      <c r="U24" s="95"/>
      <c r="V24" s="8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</row>
    <row r="25" spans="1:33" ht="21.95" customHeight="1">
      <c r="A25" s="51" t="str">
        <f>IF(B25="","",COUNTA($B$14:B25))</f>
        <v/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S25" s="94"/>
      <c r="T25" s="95"/>
      <c r="U25" s="95"/>
      <c r="V25" s="8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</row>
    <row r="26" spans="1:33" ht="21.95" customHeight="1">
      <c r="A26" s="51" t="str">
        <f>IF(B26="","",COUNTA($B$14:B26))</f>
        <v/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S26" s="94"/>
      <c r="T26" s="95"/>
      <c r="U26" s="95"/>
      <c r="V26" s="8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</row>
    <row r="27" spans="1:33" ht="21.95" customHeight="1">
      <c r="A27" s="51" t="str">
        <f>IF(B27="","",COUNTA($B$14:B27))</f>
        <v/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3"/>
      <c r="S27" s="94"/>
      <c r="T27" s="95"/>
      <c r="U27" s="95"/>
      <c r="V27" s="8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</row>
    <row r="28" spans="1:33" ht="21.95" customHeight="1">
      <c r="A28" s="51" t="str">
        <f>IF(B28="","",COUNTA($B$14:B28))</f>
        <v/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3"/>
      <c r="S28" s="94"/>
      <c r="T28" s="95"/>
      <c r="U28" s="95"/>
      <c r="V28" s="8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</row>
    <row r="29" spans="1:33" ht="21.95" customHeight="1">
      <c r="A29" s="51" t="str">
        <f>IF(B29="","",COUNTA($B$14:B29))</f>
        <v/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3"/>
      <c r="S29" s="94"/>
      <c r="T29" s="95"/>
      <c r="U29" s="95"/>
      <c r="V29" s="8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</row>
    <row r="30" spans="1:33" ht="21.95" customHeight="1">
      <c r="A30" s="51" t="str">
        <f>IF(B30="","",COUNTA($B$14:B30))</f>
        <v/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3"/>
      <c r="S30" s="94"/>
      <c r="T30" s="95"/>
      <c r="U30" s="95"/>
      <c r="V30" s="8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</row>
    <row r="31" spans="1:33" ht="21.95" customHeight="1">
      <c r="A31" s="51" t="str">
        <f>IF(B31="","",COUNTA($B$14:B31))</f>
        <v/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3"/>
      <c r="S31" s="94"/>
      <c r="T31" s="95"/>
      <c r="U31" s="95"/>
      <c r="V31" s="8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</row>
    <row r="32" spans="1:33" ht="21.95" customHeight="1">
      <c r="A32" s="51" t="str">
        <f>IF(B32="","",COUNTA($B$14:B32))</f>
        <v/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3"/>
      <c r="S32" s="94"/>
      <c r="T32" s="95"/>
      <c r="U32" s="95"/>
      <c r="V32" s="8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</row>
    <row r="33" spans="1:33" ht="21.95" customHeight="1">
      <c r="A33" s="51" t="str">
        <f>IF(B33="","",COUNTA($B$14:B33))</f>
        <v/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3"/>
      <c r="S33" s="94"/>
      <c r="T33" s="95"/>
      <c r="U33" s="95"/>
      <c r="V33" s="8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</row>
    <row r="34" spans="1:33" ht="21.95" customHeight="1">
      <c r="A34" s="51" t="str">
        <f>IF(B34="","",COUNTA($B$14:B34))</f>
        <v/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3"/>
      <c r="S34" s="94"/>
      <c r="T34" s="95"/>
      <c r="U34" s="95"/>
      <c r="V34" s="8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</row>
    <row r="35" spans="1:33" ht="21.95" customHeight="1">
      <c r="A35" s="51" t="str">
        <f>IF(B35="","",COUNTA($B$14:B35))</f>
        <v/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3"/>
      <c r="S35" s="94"/>
      <c r="T35" s="95"/>
      <c r="U35" s="95"/>
      <c r="V35" s="8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</row>
    <row r="36" spans="1:33" ht="21.95" customHeight="1">
      <c r="A36" s="51" t="str">
        <f>IF(B36="","",COUNTA($B$14:B36))</f>
        <v/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  <c r="S36" s="94"/>
      <c r="T36" s="95"/>
      <c r="U36" s="95"/>
      <c r="V36" s="8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</row>
    <row r="37" spans="1:33" ht="21.95" customHeight="1">
      <c r="A37" s="2">
        <f>COUNTA(B14:B36)</f>
        <v>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5"/>
      <c r="U37" s="4"/>
      <c r="V37" s="2"/>
      <c r="W37" s="2"/>
      <c r="X37" s="3"/>
      <c r="Y37" s="3"/>
      <c r="Z37" s="3"/>
      <c r="AA37" s="3"/>
      <c r="AB37" s="3"/>
      <c r="AC37" s="3"/>
      <c r="AD37" s="3"/>
      <c r="AE37" s="3"/>
      <c r="AF37" s="3"/>
    </row>
    <row r="38" spans="1:33" ht="21.95" customHeight="1">
      <c r="A38" s="68" t="s">
        <v>1</v>
      </c>
      <c r="B38" s="69" t="s">
        <v>11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3"/>
      <c r="R38" s="3"/>
      <c r="S38" s="3"/>
      <c r="T38" s="3"/>
      <c r="U38" s="4"/>
      <c r="X38" s="3"/>
      <c r="Y38" s="3"/>
      <c r="Z38" s="3"/>
      <c r="AA38" s="3"/>
      <c r="AB38" s="3"/>
      <c r="AC38" s="3"/>
      <c r="AD38" s="3"/>
      <c r="AE38" s="3"/>
      <c r="AF38" s="3"/>
    </row>
    <row r="39" spans="1:33" ht="18.95" customHeight="1">
      <c r="A39" s="3" t="s">
        <v>35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3" ht="18.95" customHeight="1">
      <c r="A40" s="70" t="s">
        <v>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3" ht="18.95" customHeight="1">
      <c r="A41" s="51" t="s">
        <v>20</v>
      </c>
      <c r="U41" s="71"/>
    </row>
    <row r="42" spans="1:33" ht="18.95" customHeight="1">
      <c r="A42" s="51" t="s">
        <v>0</v>
      </c>
      <c r="U42" s="71"/>
    </row>
    <row r="43" spans="1:33" ht="18.95" customHeight="1">
      <c r="A43" s="51" t="s">
        <v>2</v>
      </c>
      <c r="U43" s="71"/>
    </row>
    <row r="44" spans="1:33" ht="18.95" customHeight="1">
      <c r="A44" s="51" t="s">
        <v>14</v>
      </c>
      <c r="U44" s="71"/>
    </row>
    <row r="45" spans="1:33" ht="18.95" customHeight="1" thickBot="1">
      <c r="A45" s="51" t="s">
        <v>15</v>
      </c>
      <c r="U45" s="71"/>
    </row>
    <row r="46" spans="1:33" ht="18.95" customHeight="1" thickBot="1">
      <c r="A46" s="3" t="s">
        <v>16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4"/>
      <c r="V46" s="3"/>
      <c r="W46" s="3"/>
      <c r="X46" s="3"/>
      <c r="Y46" s="3"/>
      <c r="Z46" s="3"/>
      <c r="AA46" s="72">
        <v>1</v>
      </c>
      <c r="AB46" s="73" t="s">
        <v>4</v>
      </c>
      <c r="AC46" s="3"/>
      <c r="AD46" s="3"/>
      <c r="AE46" s="3"/>
      <c r="AF46" s="3"/>
    </row>
    <row r="47" spans="1:33" ht="18.95" customHeight="1">
      <c r="U47" s="71"/>
    </row>
    <row r="48" spans="1:33" ht="18.75" customHeight="1">
      <c r="U48" s="71"/>
    </row>
    <row r="49" spans="1:21" ht="18.75" customHeight="1">
      <c r="U49" s="71"/>
    </row>
    <row r="50" spans="1:21" ht="18.75" customHeight="1">
      <c r="A50" s="51" t="s">
        <v>17</v>
      </c>
      <c r="U50" s="71"/>
    </row>
    <row r="51" spans="1:21" ht="18.75" customHeight="1">
      <c r="U51" s="71"/>
    </row>
    <row r="52" spans="1:21" ht="18.75" customHeight="1"/>
    <row r="54" spans="1:21">
      <c r="A54" s="51" t="s">
        <v>18</v>
      </c>
    </row>
  </sheetData>
  <mergeCells count="4">
    <mergeCell ref="G6:N6"/>
    <mergeCell ref="C1:E1"/>
    <mergeCell ref="D6:F6"/>
    <mergeCell ref="B6:C6"/>
  </mergeCells>
  <phoneticPr fontId="1"/>
  <dataValidations count="8">
    <dataValidation type="list" allowBlank="1" showInputMessage="1" showErrorMessage="1" sqref="V13:V36">
      <formula1>"松江市, 浜田市, 出雲市, 益田市, 大田市, 安来市, 江津市, 雲南市, 奥出雲町, 飯南町, 川本町, 美郷町, 邑南町, 津和野町, 吉賀町, 海士町, 西ノ島町, 知夫村, 隠岐の島町"</formula1>
    </dataValidation>
    <dataValidation type="list" allowBlank="1" showInputMessage="1" showErrorMessage="1" sqref="W13:W36">
      <formula1>"01.農業･林業,02.漁業,03.鉱業･採石業･砂利採取業,04.建設業,05.製造業,06.電気･ガス･熱供給･水道業,07.情報通信業,08.運輸業･郵便業,09.卸売業･小売業,10.金融業･保険業,11.不動産業･物品賃貸業,12.学術研究･専門･技術サービス業,13.宿泊業･飲食サービス業,14.生活関連サービス業･娯楽業,15.教育･学習支援業,16.医療･福祉, 17.複合サービス業,18.サービス業（他に分類されないもの),19.公務（他に分類されるものを除く）,20.分類不能の産業"</formula1>
    </dataValidation>
    <dataValidation type="list" allowBlank="1" showInputMessage="1" showErrorMessage="1" sqref="Y13:Y36">
      <formula1>"01.管理的職業,02.専門的･技術的職業,03.事務的職業,04.販売の職業,05.サービスの職業,06.保安の職業,07.農林漁業の職業,08.生産工程の職業,09.輸送･機械運転の職業,10.建設･採掘の職業,11.運搬の職業,12.清掃の職業,13.包装の職業,14.分類不能の職業"</formula1>
    </dataValidation>
    <dataValidation type="list" allowBlank="1" showInputMessage="1" showErrorMessage="1" sqref="Z13:AG36 D13:Q36">
      <formula1>"1.○"</formula1>
    </dataValidation>
    <dataValidation type="list" allowBlank="1" showInputMessage="1" showErrorMessage="1" sqref="Y37 AA37 V37:W37">
      <formula1>#REF!</formula1>
    </dataValidation>
    <dataValidation type="list" allowBlank="1" showInputMessage="1" showErrorMessage="1" sqref="T13:T36">
      <formula1>"01.男,02.女"</formula1>
    </dataValidation>
    <dataValidation type="list" allowBlank="1" showInputMessage="1" showErrorMessage="1" sqref="U13:U36">
      <formula1>"01.10代, 02.20代, 03.30代, 04.40代, 05.50代, 06.60代, 07.70代, 08.80代!"</formula1>
    </dataValidation>
    <dataValidation type="list" allowBlank="1" showInputMessage="1" showErrorMessage="1" sqref="C13:C36">
      <formula1>INDIRECT($G$6)</formula1>
    </dataValidation>
  </dataValidations>
  <pageMargins left="0.31496062992125984" right="0.31496062992125984" top="0.35433070866141736" bottom="0.35433070866141736" header="0" footer="0"/>
  <pageSetup paperSize="9" scale="63" fitToHeight="2" orientation="landscape" cellComments="asDisplaye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14"/>
  <sheetViews>
    <sheetView showZeros="0" view="pageBreakPreview" zoomScale="60" zoomScaleNormal="100" workbookViewId="0">
      <selection activeCell="C2" sqref="C2"/>
    </sheetView>
  </sheetViews>
  <sheetFormatPr defaultRowHeight="13.5"/>
  <cols>
    <col min="1" max="1" width="12.25" style="1" customWidth="1"/>
    <col min="2" max="2" width="13.875" style="1" customWidth="1"/>
    <col min="3" max="3" width="10.375" style="1" customWidth="1"/>
    <col min="4" max="4" width="21.125" style="1" customWidth="1"/>
    <col min="5" max="5" width="15.25" style="1" customWidth="1"/>
    <col min="6" max="11" width="7.375" style="1" customWidth="1"/>
    <col min="12" max="12" width="2.5" style="1" customWidth="1"/>
    <col min="13" max="16384" width="9" style="1"/>
  </cols>
  <sheetData>
    <row r="1" spans="1:15" s="128" customFormat="1" ht="108">
      <c r="A1" s="123" t="s">
        <v>39</v>
      </c>
      <c r="B1" s="124" t="s">
        <v>36</v>
      </c>
      <c r="C1" s="123" t="s">
        <v>102</v>
      </c>
      <c r="D1" s="125" t="s">
        <v>3</v>
      </c>
      <c r="E1" s="126" t="s">
        <v>5</v>
      </c>
      <c r="F1" s="126" t="s">
        <v>12</v>
      </c>
      <c r="G1" s="126" t="s">
        <v>13</v>
      </c>
      <c r="H1" s="126" t="s">
        <v>24</v>
      </c>
      <c r="I1" s="126" t="s">
        <v>25</v>
      </c>
      <c r="J1" s="126" t="s">
        <v>26</v>
      </c>
      <c r="K1" s="127" t="s">
        <v>131</v>
      </c>
      <c r="M1" s="129" t="s">
        <v>49</v>
      </c>
      <c r="N1" s="129" t="s">
        <v>33</v>
      </c>
      <c r="O1" s="129" t="s">
        <v>38</v>
      </c>
    </row>
    <row r="2" spans="1:15">
      <c r="A2" s="50" t="str">
        <f>IF(F2&lt;&gt;"",'調査票1-1'!$F$6,"")</f>
        <v/>
      </c>
      <c r="B2" s="37" t="str">
        <f>IF(E2&lt;&gt;"",'調査票1-1'!$B12,"")</f>
        <v/>
      </c>
      <c r="C2" s="50" t="str">
        <f>IF(E2&lt;&gt;"",LEFT('調査票1-1'!$C$6,4),"")</f>
        <v/>
      </c>
      <c r="D2" s="36" t="str">
        <f>IF(E2&lt;&gt;"",RIGHT('調査票1-1'!$C$6,LEN('調査票1-1'!$C$6)-4),"")</f>
        <v/>
      </c>
      <c r="E2" s="35" t="str">
        <f>IF(+'調査票1-1'!C12=0,"",+'調査票1-1'!C12)</f>
        <v/>
      </c>
      <c r="F2" s="35" t="str">
        <f>IF(+'調査票1-1'!D12=0,"",+'調査票1-1'!D12)</f>
        <v/>
      </c>
      <c r="G2" s="35" t="str">
        <f>IF(+'調査票1-1'!E12=0,"",+'調査票1-1'!E12)</f>
        <v/>
      </c>
      <c r="H2" s="35" t="str">
        <f>IF(+'調査票1-1'!F12=0,"",+'調査票1-1'!F12)</f>
        <v/>
      </c>
      <c r="I2" s="35" t="str">
        <f>IF(+'調査票1-1'!G12=0,"",+'調査票1-1'!G12)</f>
        <v/>
      </c>
      <c r="J2" s="35" t="str">
        <f>IF(+'調査票1-1'!H12=0,"",+'調査票1-1'!H12)</f>
        <v/>
      </c>
      <c r="K2" s="120" t="str">
        <f>IF(+'調査票1-1'!I12=0,"",+'調査票1-1'!I12)</f>
        <v/>
      </c>
      <c r="M2" s="36" t="str">
        <f>IF(E2&lt;&gt;"",'調査票1-1'!$G$6,"")</f>
        <v/>
      </c>
      <c r="N2" s="36" t="str">
        <f>IF(F2&lt;&gt;"",'調査票1-1'!$H$6,"")</f>
        <v/>
      </c>
      <c r="O2" s="36" t="str">
        <f>IF(E2&lt;&gt;"",'調査票1-1'!$I$6,"")</f>
        <v/>
      </c>
    </row>
    <row r="3" spans="1:15">
      <c r="A3" s="50" t="str">
        <f>IF(F3&lt;&gt;"",'調査票1-1'!$F$6,"")</f>
        <v/>
      </c>
      <c r="B3" s="37" t="str">
        <f>IF(E3&lt;&gt;"",'調査票1-1'!$B13,"")</f>
        <v/>
      </c>
      <c r="C3" s="50" t="str">
        <f>IF(E3&lt;&gt;"",LEFT('調査票1-1'!$C$6,4),"")</f>
        <v/>
      </c>
      <c r="D3" s="36" t="str">
        <f>IF(E3&lt;&gt;"",RIGHT('調査票1-1'!$C$6,LEN('調査票1-1'!$C$6)-4),"")</f>
        <v/>
      </c>
      <c r="E3" s="35" t="str">
        <f>IF(+'調査票1-1'!C13=0,"",+'調査票1-1'!C13)</f>
        <v/>
      </c>
      <c r="F3" s="35" t="str">
        <f>IF(+'調査票1-1'!D13=0,"",+'調査票1-1'!D13)</f>
        <v/>
      </c>
      <c r="G3" s="35" t="str">
        <f>IF(+'調査票1-1'!E13=0,"",+'調査票1-1'!E13)</f>
        <v/>
      </c>
      <c r="H3" s="35" t="str">
        <f>IF(+'調査票1-1'!F13=0,"",+'調査票1-1'!F13)</f>
        <v/>
      </c>
      <c r="I3" s="35" t="str">
        <f>IF(+'調査票1-1'!G13=0,"",+'調査票1-1'!G13)</f>
        <v/>
      </c>
      <c r="J3" s="35" t="str">
        <f>IF(+'調査票1-1'!H13=0,"",+'調査票1-1'!H13)</f>
        <v/>
      </c>
      <c r="K3" s="120" t="str">
        <f>IF(+'調査票1-1'!I13=0,"",+'調査票1-1'!I13)</f>
        <v/>
      </c>
      <c r="M3" s="36" t="str">
        <f>IF(E3&lt;&gt;"",'調査票1-1'!$G$6,"")</f>
        <v/>
      </c>
      <c r="N3" s="36" t="str">
        <f>IF(F3&lt;&gt;"",'調査票1-1'!$H$6,"")</f>
        <v/>
      </c>
      <c r="O3" s="36" t="str">
        <f>IF(E3&lt;&gt;"",'調査票1-1'!$I$6,"")</f>
        <v/>
      </c>
    </row>
    <row r="4" spans="1:15">
      <c r="A4" s="50" t="str">
        <f>IF(F4&lt;&gt;"",'調査票1-1'!$F$6,"")</f>
        <v/>
      </c>
      <c r="B4" s="37" t="str">
        <f>IF(E4&lt;&gt;"",'調査票1-1'!$B14,"")</f>
        <v/>
      </c>
      <c r="C4" s="50" t="str">
        <f>IF(E4&lt;&gt;"",LEFT('調査票1-1'!$C$6,4),"")</f>
        <v/>
      </c>
      <c r="D4" s="36" t="str">
        <f>IF(E4&lt;&gt;"",RIGHT('調査票1-1'!$C$6,LEN('調査票1-1'!$C$6)-4),"")</f>
        <v/>
      </c>
      <c r="E4" s="35" t="str">
        <f>IF(+'調査票1-1'!C14=0,"",+'調査票1-1'!C14)</f>
        <v/>
      </c>
      <c r="F4" s="35" t="str">
        <f>IF(+'調査票1-1'!D14=0,"",+'調査票1-1'!D14)</f>
        <v/>
      </c>
      <c r="G4" s="35" t="str">
        <f>IF(+'調査票1-1'!E14=0,"",+'調査票1-1'!E14)</f>
        <v/>
      </c>
      <c r="H4" s="35" t="str">
        <f>IF(+'調査票1-1'!F14=0,"",+'調査票1-1'!F14)</f>
        <v/>
      </c>
      <c r="I4" s="35" t="str">
        <f>IF(+'調査票1-1'!G14=0,"",+'調査票1-1'!G14)</f>
        <v/>
      </c>
      <c r="J4" s="35" t="str">
        <f>IF(+'調査票1-1'!H14=0,"",+'調査票1-1'!H14)</f>
        <v/>
      </c>
      <c r="K4" s="120" t="str">
        <f>IF(+'調査票1-1'!I14=0,"",+'調査票1-1'!I14)</f>
        <v/>
      </c>
      <c r="M4" s="36" t="str">
        <f>IF(E4&lt;&gt;"",'調査票1-1'!$G$6,"")</f>
        <v/>
      </c>
      <c r="N4" s="36" t="str">
        <f>IF(F4&lt;&gt;"",'調査票1-1'!$H$6,"")</f>
        <v/>
      </c>
      <c r="O4" s="36" t="str">
        <f>IF(E4&lt;&gt;"",'調査票1-1'!$I$6,"")</f>
        <v/>
      </c>
    </row>
    <row r="5" spans="1:15">
      <c r="A5" s="50" t="str">
        <f>IF(F5&lt;&gt;"",'調査票1-1'!$F$6,"")</f>
        <v/>
      </c>
      <c r="B5" s="37" t="str">
        <f>IF(E5&lt;&gt;"",'調査票1-1'!$B15,"")</f>
        <v/>
      </c>
      <c r="C5" s="50" t="str">
        <f>IF(E5&lt;&gt;"",LEFT('調査票1-1'!$C$6,4),"")</f>
        <v/>
      </c>
      <c r="D5" s="36" t="str">
        <f>IF(E5&lt;&gt;"",RIGHT('調査票1-1'!$C$6,LEN('調査票1-1'!$C$6)-4),"")</f>
        <v/>
      </c>
      <c r="E5" s="35" t="str">
        <f>IF(+'調査票1-1'!C15=0,"",+'調査票1-1'!C15)</f>
        <v/>
      </c>
      <c r="F5" s="35" t="str">
        <f>IF(+'調査票1-1'!D15=0,"",+'調査票1-1'!D15)</f>
        <v/>
      </c>
      <c r="G5" s="35" t="str">
        <f>IF(+'調査票1-1'!E15=0,"",+'調査票1-1'!E15)</f>
        <v/>
      </c>
      <c r="H5" s="35" t="str">
        <f>IF(+'調査票1-1'!F15=0,"",+'調査票1-1'!F15)</f>
        <v/>
      </c>
      <c r="I5" s="35" t="str">
        <f>IF(+'調査票1-1'!G15=0,"",+'調査票1-1'!G15)</f>
        <v/>
      </c>
      <c r="J5" s="35" t="str">
        <f>IF(+'調査票1-1'!H15=0,"",+'調査票1-1'!H15)</f>
        <v/>
      </c>
      <c r="K5" s="120" t="str">
        <f>IF(+'調査票1-1'!I15=0,"",+'調査票1-1'!I15)</f>
        <v/>
      </c>
      <c r="M5" s="36" t="str">
        <f>IF(E5&lt;&gt;"",'調査票1-1'!$G$6,"")</f>
        <v/>
      </c>
      <c r="N5" s="36" t="str">
        <f>IF(F5&lt;&gt;"",'調査票1-1'!$H$6,"")</f>
        <v/>
      </c>
      <c r="O5" s="36" t="str">
        <f>IF(E5&lt;&gt;"",'調査票1-1'!$I$6,"")</f>
        <v/>
      </c>
    </row>
    <row r="6" spans="1:15">
      <c r="A6" s="50" t="str">
        <f>IF(F6&lt;&gt;"",'調査票1-1'!$F$6,"")</f>
        <v/>
      </c>
      <c r="B6" s="37" t="str">
        <f>IF(E6&lt;&gt;"",'調査票1-1'!$B16,"")</f>
        <v/>
      </c>
      <c r="C6" s="50" t="str">
        <f>IF(E6&lt;&gt;"",LEFT('調査票1-1'!$C$6,4),"")</f>
        <v/>
      </c>
      <c r="D6" s="36" t="str">
        <f>IF(E6&lt;&gt;"",RIGHT('調査票1-1'!$C$6,LEN('調査票1-1'!$C$6)-4),"")</f>
        <v/>
      </c>
      <c r="E6" s="35" t="str">
        <f>IF(+'調査票1-1'!C16=0,"",+'調査票1-1'!C16)</f>
        <v/>
      </c>
      <c r="F6" s="35" t="str">
        <f>IF(+'調査票1-1'!D16=0,"",+'調査票1-1'!D16)</f>
        <v/>
      </c>
      <c r="G6" s="35" t="str">
        <f>IF(+'調査票1-1'!E16=0,"",+'調査票1-1'!E16)</f>
        <v/>
      </c>
      <c r="H6" s="35" t="str">
        <f>IF(+'調査票1-1'!F16=0,"",+'調査票1-1'!F16)</f>
        <v/>
      </c>
      <c r="I6" s="35" t="str">
        <f>IF(+'調査票1-1'!G16=0,"",+'調査票1-1'!G16)</f>
        <v/>
      </c>
      <c r="J6" s="35" t="str">
        <f>IF(+'調査票1-1'!H16=0,"",+'調査票1-1'!H16)</f>
        <v/>
      </c>
      <c r="K6" s="120" t="str">
        <f>IF(+'調査票1-1'!I16=0,"",+'調査票1-1'!I16)</f>
        <v/>
      </c>
      <c r="M6" s="36" t="str">
        <f>IF(E6&lt;&gt;"",'調査票1-1'!$G$6,"")</f>
        <v/>
      </c>
      <c r="N6" s="36" t="str">
        <f>IF(F6&lt;&gt;"",'調査票1-1'!$H$6,"")</f>
        <v/>
      </c>
      <c r="O6" s="36" t="str">
        <f>IF(E6&lt;&gt;"",'調査票1-1'!$I$6,"")</f>
        <v/>
      </c>
    </row>
    <row r="7" spans="1:15">
      <c r="A7" s="50" t="str">
        <f>IF(F7&lt;&gt;"",'調査票1-1'!$F$6,"")</f>
        <v/>
      </c>
      <c r="B7" s="37" t="str">
        <f>IF(E7&lt;&gt;"",'調査票1-1'!$B17,"")</f>
        <v/>
      </c>
      <c r="C7" s="50" t="str">
        <f>IF(E7&lt;&gt;"",LEFT('調査票1-1'!$C$6,4),"")</f>
        <v/>
      </c>
      <c r="D7" s="36" t="str">
        <f>IF(E7&lt;&gt;"",RIGHT('調査票1-1'!$C$6,LEN('調査票1-1'!$C$6)-4),"")</f>
        <v/>
      </c>
      <c r="E7" s="35" t="str">
        <f>IF(+'調査票1-1'!C17=0,"",+'調査票1-1'!C17)</f>
        <v/>
      </c>
      <c r="F7" s="35" t="str">
        <f>IF(+'調査票1-1'!D17=0,"",+'調査票1-1'!D17)</f>
        <v/>
      </c>
      <c r="G7" s="35" t="str">
        <f>IF(+'調査票1-1'!E17=0,"",+'調査票1-1'!E17)</f>
        <v/>
      </c>
      <c r="H7" s="35" t="str">
        <f>IF(+'調査票1-1'!F17=0,"",+'調査票1-1'!F17)</f>
        <v/>
      </c>
      <c r="I7" s="35" t="str">
        <f>IF(+'調査票1-1'!G17=0,"",+'調査票1-1'!G17)</f>
        <v/>
      </c>
      <c r="J7" s="35" t="str">
        <f>IF(+'調査票1-1'!H17=0,"",+'調査票1-1'!H17)</f>
        <v/>
      </c>
      <c r="K7" s="120" t="str">
        <f>IF(+'調査票1-1'!I17=0,"",+'調査票1-1'!I17)</f>
        <v/>
      </c>
      <c r="M7" s="36" t="str">
        <f>IF(E7&lt;&gt;"",'調査票1-1'!$G$6,"")</f>
        <v/>
      </c>
      <c r="N7" s="36" t="str">
        <f>IF(F7&lt;&gt;"",'調査票1-1'!$H$6,"")</f>
        <v/>
      </c>
      <c r="O7" s="36" t="str">
        <f>IF(E7&lt;&gt;"",'調査票1-1'!$I$6,"")</f>
        <v/>
      </c>
    </row>
    <row r="8" spans="1:15">
      <c r="A8" s="50" t="str">
        <f>IF(F8&lt;&gt;"",'調査票1-1'!$F$6,"")</f>
        <v/>
      </c>
      <c r="B8" s="37" t="str">
        <f>IF(E8&lt;&gt;"",'調査票1-1'!$B18,"")</f>
        <v/>
      </c>
      <c r="C8" s="50" t="str">
        <f>IF(E8&lt;&gt;"",LEFT('調査票1-1'!$C$6,4),"")</f>
        <v/>
      </c>
      <c r="D8" s="36" t="str">
        <f>IF(E8&lt;&gt;"",RIGHT('調査票1-1'!$C$6,LEN('調査票1-1'!$C$6)-4),"")</f>
        <v/>
      </c>
      <c r="E8" s="35" t="str">
        <f>IF(+'調査票1-1'!C18=0,"",+'調査票1-1'!C18)</f>
        <v/>
      </c>
      <c r="F8" s="35" t="str">
        <f>IF(+'調査票1-1'!D18=0,"",+'調査票1-1'!D18)</f>
        <v/>
      </c>
      <c r="G8" s="35" t="str">
        <f>IF(+'調査票1-1'!E18=0,"",+'調査票1-1'!E18)</f>
        <v/>
      </c>
      <c r="H8" s="35" t="str">
        <f>IF(+'調査票1-1'!F18=0,"",+'調査票1-1'!F18)</f>
        <v/>
      </c>
      <c r="I8" s="35" t="str">
        <f>IF(+'調査票1-1'!G18=0,"",+'調査票1-1'!G18)</f>
        <v/>
      </c>
      <c r="J8" s="35" t="str">
        <f>IF(+'調査票1-1'!H18=0,"",+'調査票1-1'!H18)</f>
        <v/>
      </c>
      <c r="K8" s="120" t="str">
        <f>IF(+'調査票1-1'!I18=0,"",+'調査票1-1'!I18)</f>
        <v/>
      </c>
      <c r="M8" s="36" t="str">
        <f>IF(E8&lt;&gt;"",'調査票1-1'!$G$6,"")</f>
        <v/>
      </c>
      <c r="N8" s="36" t="str">
        <f>IF(F8&lt;&gt;"",'調査票1-1'!$H$6,"")</f>
        <v/>
      </c>
      <c r="O8" s="36" t="str">
        <f>IF(E8&lt;&gt;"",'調査票1-1'!$I$6,"")</f>
        <v/>
      </c>
    </row>
    <row r="9" spans="1:15">
      <c r="A9" s="50" t="str">
        <f>IF(F9&lt;&gt;"",'調査票1-1'!$F$6,"")</f>
        <v/>
      </c>
      <c r="B9" s="37" t="str">
        <f>IF(E9&lt;&gt;"",'調査票1-1'!$B19,"")</f>
        <v/>
      </c>
      <c r="C9" s="50" t="str">
        <f>IF(E9&lt;&gt;"",LEFT('調査票1-1'!$C$6,4),"")</f>
        <v/>
      </c>
      <c r="D9" s="36" t="str">
        <f>IF(E9&lt;&gt;"",RIGHT('調査票1-1'!$C$6,LEN('調査票1-1'!$C$6)-4),"")</f>
        <v/>
      </c>
      <c r="E9" s="35" t="str">
        <f>IF(+'調査票1-1'!C19=0,"",+'調査票1-1'!C19)</f>
        <v/>
      </c>
      <c r="F9" s="35" t="str">
        <f>IF(+'調査票1-1'!D19=0,"",+'調査票1-1'!D19)</f>
        <v/>
      </c>
      <c r="G9" s="35" t="str">
        <f>IF(+'調査票1-1'!E19=0,"",+'調査票1-1'!E19)</f>
        <v/>
      </c>
      <c r="H9" s="35" t="str">
        <f>IF(+'調査票1-1'!F19=0,"",+'調査票1-1'!F19)</f>
        <v/>
      </c>
      <c r="I9" s="35" t="str">
        <f>IF(+'調査票1-1'!G19=0,"",+'調査票1-1'!G19)</f>
        <v/>
      </c>
      <c r="J9" s="35" t="str">
        <f>IF(+'調査票1-1'!H19=0,"",+'調査票1-1'!H19)</f>
        <v/>
      </c>
      <c r="K9" s="120" t="str">
        <f>IF(+'調査票1-1'!I19=0,"",+'調査票1-1'!I19)</f>
        <v/>
      </c>
      <c r="M9" s="36" t="str">
        <f>IF(E9&lt;&gt;"",'調査票1-1'!$G$6,"")</f>
        <v/>
      </c>
      <c r="N9" s="36" t="str">
        <f>IF(F9&lt;&gt;"",'調査票1-1'!$H$6,"")</f>
        <v/>
      </c>
      <c r="O9" s="36" t="str">
        <f>IF(E9&lt;&gt;"",'調査票1-1'!$I$6,"")</f>
        <v/>
      </c>
    </row>
    <row r="10" spans="1:15">
      <c r="A10" s="50" t="str">
        <f>IF(F10&lt;&gt;"",'調査票1-1'!$F$6,"")</f>
        <v/>
      </c>
      <c r="B10" s="37" t="str">
        <f>IF(E10&lt;&gt;"",'調査票1-1'!$B20,"")</f>
        <v/>
      </c>
      <c r="C10" s="50" t="str">
        <f>IF(E10&lt;&gt;"",LEFT('調査票1-1'!$C$6,4),"")</f>
        <v/>
      </c>
      <c r="D10" s="36" t="str">
        <f>IF(E10&lt;&gt;"",RIGHT('調査票1-1'!$C$6,LEN('調査票1-1'!$C$6)-4),"")</f>
        <v/>
      </c>
      <c r="E10" s="35" t="str">
        <f>IF(+'調査票1-1'!C20=0,"",+'調査票1-1'!C20)</f>
        <v/>
      </c>
      <c r="F10" s="35" t="str">
        <f>IF(+'調査票1-1'!D20=0,"",+'調査票1-1'!D20)</f>
        <v/>
      </c>
      <c r="G10" s="35" t="str">
        <f>IF(+'調査票1-1'!E20=0,"",+'調査票1-1'!E20)</f>
        <v/>
      </c>
      <c r="H10" s="35" t="str">
        <f>IF(+'調査票1-1'!F20=0,"",+'調査票1-1'!F20)</f>
        <v/>
      </c>
      <c r="I10" s="35" t="str">
        <f>IF(+'調査票1-1'!G20=0,"",+'調査票1-1'!G20)</f>
        <v/>
      </c>
      <c r="J10" s="35" t="str">
        <f>IF(+'調査票1-1'!H20=0,"",+'調査票1-1'!H20)</f>
        <v/>
      </c>
      <c r="K10" s="120" t="str">
        <f>IF(+'調査票1-1'!I20=0,"",+'調査票1-1'!I20)</f>
        <v/>
      </c>
      <c r="M10" s="36" t="str">
        <f>IF(E10&lt;&gt;"",'調査票1-1'!$G$6,"")</f>
        <v/>
      </c>
      <c r="N10" s="36" t="str">
        <f>IF(F10&lt;&gt;"",'調査票1-1'!$H$6,"")</f>
        <v/>
      </c>
      <c r="O10" s="36" t="str">
        <f>IF(E10&lt;&gt;"",'調査票1-1'!$I$6,"")</f>
        <v/>
      </c>
    </row>
    <row r="11" spans="1:15">
      <c r="A11" s="50" t="str">
        <f>IF(F11&lt;&gt;"",'調査票1-1'!$F$6,"")</f>
        <v/>
      </c>
      <c r="B11" s="37" t="str">
        <f>IF(E11&lt;&gt;"",'調査票1-1'!$B21,"")</f>
        <v/>
      </c>
      <c r="C11" s="50" t="str">
        <f>IF(E11&lt;&gt;"",LEFT('調査票1-1'!$C$6,4),"")</f>
        <v/>
      </c>
      <c r="D11" s="36" t="str">
        <f>IF(E11&lt;&gt;"",RIGHT('調査票1-1'!$C$6,LEN('調査票1-1'!$C$6)-4),"")</f>
        <v/>
      </c>
      <c r="E11" s="35" t="str">
        <f>IF(+'調査票1-1'!C21=0,"",+'調査票1-1'!C21)</f>
        <v/>
      </c>
      <c r="F11" s="35" t="str">
        <f>IF(+'調査票1-1'!D21=0,"",+'調査票1-1'!D21)</f>
        <v/>
      </c>
      <c r="G11" s="35" t="str">
        <f>IF(+'調査票1-1'!E21=0,"",+'調査票1-1'!E21)</f>
        <v/>
      </c>
      <c r="H11" s="35" t="str">
        <f>IF(+'調査票1-1'!F21=0,"",+'調査票1-1'!F21)</f>
        <v/>
      </c>
      <c r="I11" s="35" t="str">
        <f>IF(+'調査票1-1'!G21=0,"",+'調査票1-1'!G21)</f>
        <v/>
      </c>
      <c r="J11" s="35" t="str">
        <f>IF(+'調査票1-1'!H21=0,"",+'調査票1-1'!H21)</f>
        <v/>
      </c>
      <c r="K11" s="120" t="str">
        <f>IF(+'調査票1-1'!I21=0,"",+'調査票1-1'!I21)</f>
        <v/>
      </c>
      <c r="M11" s="36" t="str">
        <f>IF(E11&lt;&gt;"",'調査票1-1'!$G$6,"")</f>
        <v/>
      </c>
      <c r="N11" s="36" t="str">
        <f>IF(F11&lt;&gt;"",'調査票1-1'!$H$6,"")</f>
        <v/>
      </c>
      <c r="O11" s="36" t="str">
        <f>IF(E11&lt;&gt;"",'調査票1-1'!$I$6,"")</f>
        <v/>
      </c>
    </row>
    <row r="12" spans="1:15">
      <c r="A12" s="50" t="str">
        <f>IF(F12&lt;&gt;"",'調査票1-1'!$F$6,"")</f>
        <v/>
      </c>
      <c r="B12" s="37" t="str">
        <f>IF(E12&lt;&gt;"",'調査票1-1'!$B22,"")</f>
        <v/>
      </c>
      <c r="C12" s="50" t="str">
        <f>IF(E12&lt;&gt;"",LEFT('調査票1-1'!$C$6,4),"")</f>
        <v/>
      </c>
      <c r="D12" s="36" t="str">
        <f>IF(E12&lt;&gt;"",RIGHT('調査票1-1'!$C$6,LEN('調査票1-1'!$C$6)-4),"")</f>
        <v/>
      </c>
      <c r="E12" s="35" t="str">
        <f>IF(+'調査票1-1'!C22=0,"",+'調査票1-1'!C22)</f>
        <v/>
      </c>
      <c r="F12" s="35" t="str">
        <f>IF(+'調査票1-1'!D22=0,"",+'調査票1-1'!D22)</f>
        <v/>
      </c>
      <c r="G12" s="35" t="str">
        <f>IF(+'調査票1-1'!E22=0,"",+'調査票1-1'!E22)</f>
        <v/>
      </c>
      <c r="H12" s="35" t="str">
        <f>IF(+'調査票1-1'!F22=0,"",+'調査票1-1'!F22)</f>
        <v/>
      </c>
      <c r="I12" s="35" t="str">
        <f>IF(+'調査票1-1'!G22=0,"",+'調査票1-1'!G22)</f>
        <v/>
      </c>
      <c r="J12" s="35" t="str">
        <f>IF(+'調査票1-1'!H22=0,"",+'調査票1-1'!H22)</f>
        <v/>
      </c>
      <c r="K12" s="120" t="str">
        <f>IF(+'調査票1-1'!I22=0,"",+'調査票1-1'!I22)</f>
        <v/>
      </c>
      <c r="M12" s="36" t="str">
        <f>IF(E12&lt;&gt;"",'調査票1-1'!$G$6,"")</f>
        <v/>
      </c>
      <c r="N12" s="36" t="str">
        <f>IF(F12&lt;&gt;"",'調査票1-1'!$H$6,"")</f>
        <v/>
      </c>
      <c r="O12" s="36" t="str">
        <f>IF(E12&lt;&gt;"",'調査票1-1'!$I$6,"")</f>
        <v/>
      </c>
    </row>
    <row r="13" spans="1:15">
      <c r="A13" s="50" t="str">
        <f>IF(F13&lt;&gt;"",'調査票1-1'!$F$6,"")</f>
        <v/>
      </c>
      <c r="B13" s="37" t="str">
        <f>IF(E13&lt;&gt;"",'調査票1-1'!$B23,"")</f>
        <v/>
      </c>
      <c r="C13" s="50" t="str">
        <f>IF(E13&lt;&gt;"",LEFT('調査票1-1'!$C$6,4),"")</f>
        <v/>
      </c>
      <c r="D13" s="36" t="str">
        <f>IF(E13&lt;&gt;"",RIGHT('調査票1-1'!$C$6,LEN('調査票1-1'!$C$6)-4),"")</f>
        <v/>
      </c>
      <c r="E13" s="35" t="str">
        <f>IF(+'調査票1-1'!C23=0,"",+'調査票1-1'!C23)</f>
        <v/>
      </c>
      <c r="F13" s="35" t="str">
        <f>IF(+'調査票1-1'!D23=0,"",+'調査票1-1'!D23)</f>
        <v/>
      </c>
      <c r="G13" s="35" t="str">
        <f>IF(+'調査票1-1'!E23=0,"",+'調査票1-1'!E23)</f>
        <v/>
      </c>
      <c r="H13" s="35" t="str">
        <f>IF(+'調査票1-1'!F23=0,"",+'調査票1-1'!F23)</f>
        <v/>
      </c>
      <c r="I13" s="35" t="str">
        <f>IF(+'調査票1-1'!G23=0,"",+'調査票1-1'!G23)</f>
        <v/>
      </c>
      <c r="J13" s="35" t="str">
        <f>IF(+'調査票1-1'!H23=0,"",+'調査票1-1'!H23)</f>
        <v/>
      </c>
      <c r="K13" s="120" t="str">
        <f>IF(+'調査票1-1'!I23=0,"",+'調査票1-1'!I23)</f>
        <v/>
      </c>
      <c r="M13" s="36" t="str">
        <f>IF(E13&lt;&gt;"",'調査票1-1'!$G$6,"")</f>
        <v/>
      </c>
      <c r="N13" s="36" t="str">
        <f>IF(F13&lt;&gt;"",'調査票1-1'!$H$6,"")</f>
        <v/>
      </c>
      <c r="O13" s="36" t="str">
        <f>IF(E13&lt;&gt;"",'調査票1-1'!$I$6,"")</f>
        <v/>
      </c>
    </row>
    <row r="14" spans="1:15">
      <c r="A14" s="50"/>
      <c r="B14" s="37" t="str">
        <f>IF(E14&lt;&gt;"",'調査票1-1'!$B24,"")</f>
        <v/>
      </c>
      <c r="C14" s="50" t="str">
        <f>IF(E14&lt;&gt;"",LEFT('調査票1-1'!$C$6,4),"")</f>
        <v/>
      </c>
      <c r="D14" s="36" t="str">
        <f>IF(E14&lt;&gt;"",RIGHT('調査票1-1'!$C$6,LEN('調査票1-1'!$C$6)-4),"")</f>
        <v/>
      </c>
      <c r="E14" s="35" t="str">
        <f>IF(+'調査票1-1'!C24=0,"",+'調査票1-1'!C24)</f>
        <v/>
      </c>
      <c r="F14" s="35" t="str">
        <f>IF(+'調査票1-1'!D24=0,"",+'調査票1-1'!D24)</f>
        <v/>
      </c>
      <c r="G14" s="35" t="str">
        <f>IF(+'調査票1-1'!E24=0,"",+'調査票1-1'!E24)</f>
        <v/>
      </c>
      <c r="H14" s="35" t="str">
        <f>IF(+'調査票1-1'!F24=0,"",+'調査票1-1'!F24)</f>
        <v/>
      </c>
      <c r="I14" s="35" t="str">
        <f>IF(+'調査票1-1'!G24=0,"",+'調査票1-1'!G24)</f>
        <v/>
      </c>
      <c r="J14" s="35" t="str">
        <f>IF(+'調査票1-1'!H24=0,"",+'調査票1-1'!H24)</f>
        <v/>
      </c>
      <c r="K14" s="120" t="str">
        <f>IF(+'調査票1-1'!I24=0,"",+'調査票1-1'!I24)</f>
        <v/>
      </c>
      <c r="M14" s="36"/>
      <c r="N14" s="36"/>
      <c r="O14" s="36"/>
    </row>
  </sheetData>
  <sheetProtection password="CCB1" sheet="1" objects="1" scenarios="1"/>
  <phoneticPr fontId="1"/>
  <pageMargins left="0.7" right="0.7" top="0.75" bottom="0.75" header="0.3" footer="0.3"/>
  <pageSetup paperSize="9" scale="7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24"/>
  <sheetViews>
    <sheetView view="pageBreakPreview" zoomScale="112" zoomScaleNormal="100" zoomScaleSheetLayoutView="112" workbookViewId="0">
      <selection activeCell="B3" sqref="B3"/>
    </sheetView>
  </sheetViews>
  <sheetFormatPr defaultRowHeight="13.5"/>
  <cols>
    <col min="1" max="1" width="4.75" style="1" customWidth="1"/>
    <col min="2" max="2" width="9.625" style="1" customWidth="1"/>
    <col min="3" max="3" width="10.875" style="1" customWidth="1"/>
    <col min="4" max="4" width="14.125" style="1" customWidth="1"/>
    <col min="5" max="5" width="18" style="1" customWidth="1"/>
    <col min="6" max="19" width="3" style="1" customWidth="1"/>
    <col min="20" max="22" width="5" style="1" customWidth="1"/>
    <col min="23" max="23" width="7.125" style="1" customWidth="1"/>
    <col min="24" max="24" width="5.375" style="1" customWidth="1"/>
    <col min="25" max="25" width="10.75" style="1" customWidth="1"/>
    <col min="26" max="26" width="5.375" style="1" customWidth="1"/>
    <col min="27" max="32" width="7" style="1" customWidth="1"/>
    <col min="33" max="34" width="10.5" style="1" customWidth="1"/>
    <col min="35" max="16384" width="9" style="1"/>
  </cols>
  <sheetData>
    <row r="1" spans="1:34" s="139" customFormat="1" ht="75.75" customHeight="1">
      <c r="A1" s="130" t="s">
        <v>103</v>
      </c>
      <c r="B1" s="131" t="s">
        <v>102</v>
      </c>
      <c r="C1" s="132" t="s">
        <v>3</v>
      </c>
      <c r="D1" s="132" t="s">
        <v>5</v>
      </c>
      <c r="E1" s="133" t="s">
        <v>89</v>
      </c>
      <c r="F1" s="134" t="s">
        <v>50</v>
      </c>
      <c r="G1" s="134" t="s">
        <v>51</v>
      </c>
      <c r="H1" s="134" t="s">
        <v>52</v>
      </c>
      <c r="I1" s="134" t="s">
        <v>53</v>
      </c>
      <c r="J1" s="135" t="s">
        <v>54</v>
      </c>
      <c r="K1" s="135" t="s">
        <v>55</v>
      </c>
      <c r="L1" s="136" t="s">
        <v>56</v>
      </c>
      <c r="M1" s="135" t="s">
        <v>57</v>
      </c>
      <c r="N1" s="135" t="s">
        <v>58</v>
      </c>
      <c r="O1" s="135" t="s">
        <v>59</v>
      </c>
      <c r="P1" s="135" t="s">
        <v>60</v>
      </c>
      <c r="Q1" s="135" t="s">
        <v>61</v>
      </c>
      <c r="R1" s="136" t="s">
        <v>62</v>
      </c>
      <c r="S1" s="134" t="s">
        <v>63</v>
      </c>
      <c r="T1" s="137" t="s">
        <v>76</v>
      </c>
      <c r="U1" s="133" t="s">
        <v>80</v>
      </c>
      <c r="V1" s="133" t="s">
        <v>81</v>
      </c>
      <c r="W1" s="133" t="s">
        <v>8</v>
      </c>
      <c r="X1" s="133" t="s">
        <v>129</v>
      </c>
      <c r="Y1" s="133" t="s">
        <v>130</v>
      </c>
      <c r="Z1" s="133" t="s">
        <v>82</v>
      </c>
      <c r="AA1" s="133" t="s">
        <v>83</v>
      </c>
      <c r="AB1" s="133" t="s">
        <v>84</v>
      </c>
      <c r="AC1" s="133" t="s">
        <v>85</v>
      </c>
      <c r="AD1" s="133" t="s">
        <v>86</v>
      </c>
      <c r="AE1" s="133" t="s">
        <v>87</v>
      </c>
      <c r="AF1" s="133" t="s">
        <v>88</v>
      </c>
      <c r="AG1" s="133" t="s">
        <v>29</v>
      </c>
      <c r="AH1" s="138" t="s">
        <v>30</v>
      </c>
    </row>
    <row r="2" spans="1:34" ht="21.95" customHeight="1">
      <c r="A2" s="121" t="str">
        <f>IF(D2="","",COUNTA($D$2:D2))</f>
        <v/>
      </c>
      <c r="B2" s="7" t="str">
        <f>IF(D2&lt;&gt;"",LEFT('調査票1-1'!$C$6,4),"")</f>
        <v/>
      </c>
      <c r="C2" s="7" t="str">
        <f>IF(D2&lt;&gt;"",RIGHT('調査票1-1'!$C$6,LEN('調査票1-1'!$C$6)-4),"")</f>
        <v/>
      </c>
      <c r="D2" s="7" t="str">
        <f>IF(+'調査票1-2'!B14=0,"",+'調査票1-2'!B14)</f>
        <v/>
      </c>
      <c r="E2" s="7" t="str">
        <f>IF(+'調査票1-2'!C14=0,"",+'調査票1-2'!C14)</f>
        <v/>
      </c>
      <c r="F2" s="34" t="str">
        <f>IF(+'調査票1-2'!D14=0,"",(LEFT(+'調査票1-2'!D14,1)))</f>
        <v/>
      </c>
      <c r="G2" s="34" t="str">
        <f>IF(+'調査票1-2'!E14=0,"",(LEFT(+'調査票1-2'!E14,1)))</f>
        <v/>
      </c>
      <c r="H2" s="34" t="str">
        <f>IF(+'調査票1-2'!F14=0,"",(LEFT(+'調査票1-2'!F14,1)))</f>
        <v/>
      </c>
      <c r="I2" s="34" t="str">
        <f>IF(+'調査票1-2'!G14=0,"",(LEFT(+'調査票1-2'!G14,1)))</f>
        <v/>
      </c>
      <c r="J2" s="34" t="str">
        <f>IF(+'調査票1-2'!H14=0,"",(LEFT(+'調査票1-2'!H14,1)))</f>
        <v/>
      </c>
      <c r="K2" s="34" t="str">
        <f>IF(+'調査票1-2'!I14=0,"",(LEFT(+'調査票1-2'!I14,1)))</f>
        <v/>
      </c>
      <c r="L2" s="34" t="str">
        <f>IF(+'調査票1-2'!J14=0,"",(LEFT(+'調査票1-2'!J14,1)))</f>
        <v/>
      </c>
      <c r="M2" s="34" t="str">
        <f>IF(+'調査票1-2'!K14=0,"",(LEFT(+'調査票1-2'!K14,1)))</f>
        <v/>
      </c>
      <c r="N2" s="34" t="str">
        <f>IF(+'調査票1-2'!L14=0,"",(LEFT(+'調査票1-2'!L14,1)))</f>
        <v/>
      </c>
      <c r="O2" s="34" t="str">
        <f>IF(+'調査票1-2'!M14=0,"",(LEFT(+'調査票1-2'!M14,1)))</f>
        <v/>
      </c>
      <c r="P2" s="34" t="str">
        <f>IF(+'調査票1-2'!N14=0,"",(LEFT(+'調査票1-2'!N14,1)))</f>
        <v/>
      </c>
      <c r="Q2" s="34" t="str">
        <f>IF(+'調査票1-2'!O14=0,"",(LEFT(+'調査票1-2'!O14,1)))</f>
        <v/>
      </c>
      <c r="R2" s="34" t="str">
        <f>IF(+'調査票1-2'!P14=0,"",(LEFT(+'調査票1-2'!P14,1)))</f>
        <v/>
      </c>
      <c r="S2" s="34" t="str">
        <f>IF(+'調査票1-2'!Q14=0,"",(LEFT(+'調査票1-2'!Q14,1)))</f>
        <v/>
      </c>
      <c r="T2" s="7" t="str">
        <f>IF(+'調査票1-2'!S14=0,"",+'調査票1-2'!R14*12+'調査票1-2'!S14)</f>
        <v/>
      </c>
      <c r="U2" s="7" t="str">
        <f>IF(+'調査票1-2'!T14=0,"",(+MID(+'調査票1-2'!T14,4,LEN(+'調査票1-2'!T14))))</f>
        <v/>
      </c>
      <c r="V2" s="7" t="str">
        <f>IF(+'調査票1-2'!U14=0,"",(+MID(+'調査票1-2'!U14,4,LEN(+'調査票1-2'!U14))))</f>
        <v/>
      </c>
      <c r="W2" s="7" t="str">
        <f>IF(+'調査票1-2'!V14=0,"",+'調査票1-2'!V14)</f>
        <v/>
      </c>
      <c r="X2" s="34" t="str">
        <f>IF(+'調査票1-2'!W14=0,"",(LEFT(+'調査票1-2'!W14,2)))</f>
        <v/>
      </c>
      <c r="Y2" s="7" t="str">
        <f>IF(+'調査票1-2'!X14=0,"",+'調査票1-2'!X14)</f>
        <v/>
      </c>
      <c r="Z2" s="34" t="str">
        <f>IF(+'調査票1-2'!Y14=0,"",(LEFT(+'調査票1-2'!Y14,2)))</f>
        <v/>
      </c>
      <c r="AA2" s="34" t="str">
        <f>IF(+'調査票1-2'!Z14=0,"",(LEFT(+'調査票1-2'!Z14,1)))</f>
        <v/>
      </c>
      <c r="AB2" s="34" t="str">
        <f>IF(+'調査票1-2'!AA14=0,"",(LEFT(+'調査票1-2'!AA14,1)))</f>
        <v/>
      </c>
      <c r="AC2" s="34" t="str">
        <f>IF(+'調査票1-2'!AB14=0,"",(LEFT(+'調査票1-2'!AB14,1)))</f>
        <v/>
      </c>
      <c r="AD2" s="34" t="str">
        <f>IF(+'調査票1-2'!AC14=0,"",(LEFT(+'調査票1-2'!AC14,1)))</f>
        <v/>
      </c>
      <c r="AE2" s="34" t="str">
        <f>IF(+'調査票1-2'!AD14=0,"",(LEFT(+'調査票1-2'!AD14,1)))</f>
        <v/>
      </c>
      <c r="AF2" s="34" t="str">
        <f>IF(+'調査票1-2'!AE14=0,"",(LEFT(+'調査票1-2'!AE14,1)))</f>
        <v/>
      </c>
      <c r="AG2" s="34" t="str">
        <f>IF(+'調査票1-2'!AF14=0,"",(LEFT(+'調査票1-2'!AF14,1)))</f>
        <v/>
      </c>
      <c r="AH2" s="122" t="str">
        <f>IF(+'調査票1-2'!AG14=0,"",(LEFT(+'調査票1-2'!AG14,1)))</f>
        <v/>
      </c>
    </row>
    <row r="3" spans="1:34" ht="21.95" customHeight="1">
      <c r="A3" s="121" t="str">
        <f>IF(D3="","",COUNTA($D$2:D3))</f>
        <v/>
      </c>
      <c r="B3" s="7" t="str">
        <f>IF(D3&lt;&gt;"",LEFT('調査票1-1'!$C$6,4),"")</f>
        <v/>
      </c>
      <c r="C3" s="7" t="str">
        <f>IF(D3&lt;&gt;"",RIGHT('調査票1-1'!$C$6,LEN('調査票1-1'!$C$6)-4),"")</f>
        <v/>
      </c>
      <c r="D3" s="7" t="str">
        <f>IF(+'調査票1-2'!B15=0,"",+'調査票1-2'!B15)</f>
        <v/>
      </c>
      <c r="E3" s="7" t="str">
        <f>IF(+'調査票1-2'!C15=0,"",+'調査票1-2'!C15)</f>
        <v/>
      </c>
      <c r="F3" s="34" t="str">
        <f>IF(+'調査票1-2'!D15=0,"",(LEFT(+'調査票1-2'!D15,1)))</f>
        <v/>
      </c>
      <c r="G3" s="34" t="str">
        <f>IF(+'調査票1-2'!E15=0,"",(LEFT(+'調査票1-2'!E15,1)))</f>
        <v/>
      </c>
      <c r="H3" s="34" t="str">
        <f>IF(+'調査票1-2'!F15=0,"",(LEFT(+'調査票1-2'!F15,1)))</f>
        <v/>
      </c>
      <c r="I3" s="34" t="str">
        <f>IF(+'調査票1-2'!G15=0,"",(LEFT(+'調査票1-2'!G15,1)))</f>
        <v/>
      </c>
      <c r="J3" s="34" t="str">
        <f>IF(+'調査票1-2'!H15=0,"",(LEFT(+'調査票1-2'!H15,1)))</f>
        <v/>
      </c>
      <c r="K3" s="34" t="str">
        <f>IF(+'調査票1-2'!I15=0,"",(LEFT(+'調査票1-2'!I15,1)))</f>
        <v/>
      </c>
      <c r="L3" s="34" t="str">
        <f>IF(+'調査票1-2'!J15=0,"",(LEFT(+'調査票1-2'!J15,1)))</f>
        <v/>
      </c>
      <c r="M3" s="34" t="str">
        <f>IF(+'調査票1-2'!K15=0,"",(LEFT(+'調査票1-2'!K15,1)))</f>
        <v/>
      </c>
      <c r="N3" s="34" t="str">
        <f>IF(+'調査票1-2'!L15=0,"",(LEFT(+'調査票1-2'!L15,1)))</f>
        <v/>
      </c>
      <c r="O3" s="34" t="str">
        <f>IF(+'調査票1-2'!M15=0,"",(LEFT(+'調査票1-2'!M15,1)))</f>
        <v/>
      </c>
      <c r="P3" s="34" t="str">
        <f>IF(+'調査票1-2'!N15=0,"",(LEFT(+'調査票1-2'!N15,1)))</f>
        <v/>
      </c>
      <c r="Q3" s="34" t="str">
        <f>IF(+'調査票1-2'!O15=0,"",(LEFT(+'調査票1-2'!O15,1)))</f>
        <v/>
      </c>
      <c r="R3" s="34" t="str">
        <f>IF(+'調査票1-2'!P15=0,"",(LEFT(+'調査票1-2'!P15,1)))</f>
        <v/>
      </c>
      <c r="S3" s="34" t="str">
        <f>IF(+'調査票1-2'!Q15=0,"",(LEFT(+'調査票1-2'!Q15,1)))</f>
        <v/>
      </c>
      <c r="T3" s="7" t="str">
        <f>IF(+'調査票1-2'!S15=0,"",+'調査票1-2'!R15*12+'調査票1-2'!S15)</f>
        <v/>
      </c>
      <c r="U3" s="7" t="str">
        <f>IF(+'調査票1-2'!T15=0,"",(+MID(+'調査票1-2'!T15,4,LEN(+'調査票1-2'!T15))))</f>
        <v/>
      </c>
      <c r="V3" s="7" t="str">
        <f>IF(+'調査票1-2'!U15=0,"",(+MID(+'調査票1-2'!U15,4,LEN(+'調査票1-2'!U15))))</f>
        <v/>
      </c>
      <c r="W3" s="7" t="str">
        <f>IF(+'調査票1-2'!V15=0,"",+'調査票1-2'!V15)</f>
        <v/>
      </c>
      <c r="X3" s="34" t="str">
        <f>IF(+'調査票1-2'!W15=0,"",(LEFT(+'調査票1-2'!W15,2)))</f>
        <v/>
      </c>
      <c r="Y3" s="7" t="str">
        <f>IF(+'調査票1-2'!X15=0,"",+'調査票1-2'!X15)</f>
        <v/>
      </c>
      <c r="Z3" s="34" t="str">
        <f>IF(+'調査票1-2'!Y15=0,"",(LEFT(+'調査票1-2'!Y15,2)))</f>
        <v/>
      </c>
      <c r="AA3" s="34" t="str">
        <f>IF(+'調査票1-2'!Z15=0,"",(LEFT(+'調査票1-2'!Z15,1)))</f>
        <v/>
      </c>
      <c r="AB3" s="34" t="str">
        <f>IF(+'調査票1-2'!AA15=0,"",(LEFT(+'調査票1-2'!AA15,1)))</f>
        <v/>
      </c>
      <c r="AC3" s="34" t="str">
        <f>IF(+'調査票1-2'!AB15=0,"",(LEFT(+'調査票1-2'!AB15,1)))</f>
        <v/>
      </c>
      <c r="AD3" s="34" t="str">
        <f>IF(+'調査票1-2'!AC15=0,"",(LEFT(+'調査票1-2'!AC15,1)))</f>
        <v/>
      </c>
      <c r="AE3" s="34" t="str">
        <f>IF(+'調査票1-2'!AD15=0,"",(LEFT(+'調査票1-2'!AD15,1)))</f>
        <v/>
      </c>
      <c r="AF3" s="34" t="str">
        <f>IF(+'調査票1-2'!AE15=0,"",(LEFT(+'調査票1-2'!AE15,1)))</f>
        <v/>
      </c>
      <c r="AG3" s="34" t="str">
        <f>IF(+'調査票1-2'!AF15=0,"",(LEFT(+'調査票1-2'!AF15,1)))</f>
        <v/>
      </c>
      <c r="AH3" s="122" t="str">
        <f>IF(+'調査票1-2'!AG15=0,"",(LEFT(+'調査票1-2'!AG15,1)))</f>
        <v/>
      </c>
    </row>
    <row r="4" spans="1:34" ht="21.95" customHeight="1">
      <c r="A4" s="121" t="str">
        <f>IF(D4="","",COUNTA($D$2:D4))</f>
        <v/>
      </c>
      <c r="B4" s="7" t="str">
        <f>IF(D4&lt;&gt;"",LEFT('調査票1-1'!$C$6,4),"")</f>
        <v/>
      </c>
      <c r="C4" s="7" t="str">
        <f>IF(D4&lt;&gt;"",RIGHT('調査票1-1'!$C$6,LEN('調査票1-1'!$C$6)-4),"")</f>
        <v/>
      </c>
      <c r="D4" s="7" t="str">
        <f>IF(+'調査票1-2'!B16=0,"",+'調査票1-2'!B16)</f>
        <v/>
      </c>
      <c r="E4" s="7" t="str">
        <f>IF(+'調査票1-2'!C16=0,"",+'調査票1-2'!C16)</f>
        <v/>
      </c>
      <c r="F4" s="34" t="str">
        <f>IF(+'調査票1-2'!D16=0,"",(LEFT(+'調査票1-2'!D16,1)))</f>
        <v/>
      </c>
      <c r="G4" s="34" t="str">
        <f>IF(+'調査票1-2'!E16=0,"",(LEFT(+'調査票1-2'!E16,1)))</f>
        <v/>
      </c>
      <c r="H4" s="34" t="str">
        <f>IF(+'調査票1-2'!F16=0,"",(LEFT(+'調査票1-2'!F16,1)))</f>
        <v/>
      </c>
      <c r="I4" s="34" t="str">
        <f>IF(+'調査票1-2'!G16=0,"",(LEFT(+'調査票1-2'!G16,1)))</f>
        <v/>
      </c>
      <c r="J4" s="34" t="str">
        <f>IF(+'調査票1-2'!H16=0,"",(LEFT(+'調査票1-2'!H16,1)))</f>
        <v/>
      </c>
      <c r="K4" s="34" t="str">
        <f>IF(+'調査票1-2'!I16=0,"",(LEFT(+'調査票1-2'!I16,1)))</f>
        <v/>
      </c>
      <c r="L4" s="34" t="str">
        <f>IF(+'調査票1-2'!J16=0,"",(LEFT(+'調査票1-2'!J16,1)))</f>
        <v/>
      </c>
      <c r="M4" s="34" t="str">
        <f>IF(+'調査票1-2'!K16=0,"",(LEFT(+'調査票1-2'!K16,1)))</f>
        <v/>
      </c>
      <c r="N4" s="34" t="str">
        <f>IF(+'調査票1-2'!L16=0,"",(LEFT(+'調査票1-2'!L16,1)))</f>
        <v/>
      </c>
      <c r="O4" s="34" t="str">
        <f>IF(+'調査票1-2'!M16=0,"",(LEFT(+'調査票1-2'!M16,1)))</f>
        <v/>
      </c>
      <c r="P4" s="34" t="str">
        <f>IF(+'調査票1-2'!N16=0,"",(LEFT(+'調査票1-2'!N16,1)))</f>
        <v/>
      </c>
      <c r="Q4" s="34" t="str">
        <f>IF(+'調査票1-2'!O16=0,"",(LEFT(+'調査票1-2'!O16,1)))</f>
        <v/>
      </c>
      <c r="R4" s="34" t="str">
        <f>IF(+'調査票1-2'!P16=0,"",(LEFT(+'調査票1-2'!P16,1)))</f>
        <v/>
      </c>
      <c r="S4" s="34" t="str">
        <f>IF(+'調査票1-2'!Q16=0,"",(LEFT(+'調査票1-2'!Q16,1)))</f>
        <v/>
      </c>
      <c r="T4" s="7" t="str">
        <f>IF(+'調査票1-2'!S16=0,"",+'調査票1-2'!R16*12+'調査票1-2'!S16)</f>
        <v/>
      </c>
      <c r="U4" s="7" t="str">
        <f>IF(+'調査票1-2'!T16=0,"",(+MID(+'調査票1-2'!T16,4,LEN(+'調査票1-2'!T16))))</f>
        <v/>
      </c>
      <c r="V4" s="7" t="str">
        <f>IF(+'調査票1-2'!U16=0,"",(+MID(+'調査票1-2'!U16,4,LEN(+'調査票1-2'!U16))))</f>
        <v/>
      </c>
      <c r="W4" s="7" t="str">
        <f>IF(+'調査票1-2'!V16=0,"",+'調査票1-2'!V16)</f>
        <v/>
      </c>
      <c r="X4" s="34" t="str">
        <f>IF(+'調査票1-2'!W16=0,"",(LEFT(+'調査票1-2'!W16,2)))</f>
        <v/>
      </c>
      <c r="Y4" s="7" t="str">
        <f>IF(+'調査票1-2'!X16=0,"",+'調査票1-2'!X16)</f>
        <v/>
      </c>
      <c r="Z4" s="34" t="str">
        <f>IF(+'調査票1-2'!Y16=0,"",(LEFT(+'調査票1-2'!Y16,2)))</f>
        <v/>
      </c>
      <c r="AA4" s="34" t="str">
        <f>IF(+'調査票1-2'!Z16=0,"",(LEFT(+'調査票1-2'!Z16,1)))</f>
        <v/>
      </c>
      <c r="AB4" s="34" t="str">
        <f>IF(+'調査票1-2'!AA16=0,"",(LEFT(+'調査票1-2'!AA16,1)))</f>
        <v/>
      </c>
      <c r="AC4" s="34" t="str">
        <f>IF(+'調査票1-2'!AB16=0,"",(LEFT(+'調査票1-2'!AB16,1)))</f>
        <v/>
      </c>
      <c r="AD4" s="34" t="str">
        <f>IF(+'調査票1-2'!AC16=0,"",(LEFT(+'調査票1-2'!AC16,1)))</f>
        <v/>
      </c>
      <c r="AE4" s="34" t="str">
        <f>IF(+'調査票1-2'!AD16=0,"",(LEFT(+'調査票1-2'!AD16,1)))</f>
        <v/>
      </c>
      <c r="AF4" s="34" t="str">
        <f>IF(+'調査票1-2'!AE16=0,"",(LEFT(+'調査票1-2'!AE16,1)))</f>
        <v/>
      </c>
      <c r="AG4" s="34" t="str">
        <f>IF(+'調査票1-2'!AF16=0,"",(LEFT(+'調査票1-2'!AF16,1)))</f>
        <v/>
      </c>
      <c r="AH4" s="122" t="str">
        <f>IF(+'調査票1-2'!AG16=0,"",(LEFT(+'調査票1-2'!AG16,1)))</f>
        <v/>
      </c>
    </row>
    <row r="5" spans="1:34" ht="21.95" customHeight="1">
      <c r="A5" s="121" t="str">
        <f>IF(D5="","",COUNTA($D$2:D5))</f>
        <v/>
      </c>
      <c r="B5" s="7" t="str">
        <f>IF(D5&lt;&gt;"",LEFT('調査票1-1'!$C$6,4),"")</f>
        <v/>
      </c>
      <c r="C5" s="7" t="str">
        <f>IF(D5&lt;&gt;"",RIGHT('調査票1-1'!$C$6,LEN('調査票1-1'!$C$6)-4),"")</f>
        <v/>
      </c>
      <c r="D5" s="7" t="str">
        <f>IF(+'調査票1-2'!B17=0,"",+'調査票1-2'!B17)</f>
        <v/>
      </c>
      <c r="E5" s="7" t="str">
        <f>IF(+'調査票1-2'!C17=0,"",+'調査票1-2'!C17)</f>
        <v/>
      </c>
      <c r="F5" s="34" t="str">
        <f>IF(+'調査票1-2'!D17=0,"",(LEFT(+'調査票1-2'!D17,1)))</f>
        <v/>
      </c>
      <c r="G5" s="34" t="str">
        <f>IF(+'調査票1-2'!E17=0,"",(LEFT(+'調査票1-2'!E17,1)))</f>
        <v/>
      </c>
      <c r="H5" s="34" t="str">
        <f>IF(+'調査票1-2'!F17=0,"",(LEFT(+'調査票1-2'!F17,1)))</f>
        <v/>
      </c>
      <c r="I5" s="34" t="str">
        <f>IF(+'調査票1-2'!G17=0,"",(LEFT(+'調査票1-2'!G17,1)))</f>
        <v/>
      </c>
      <c r="J5" s="34" t="str">
        <f>IF(+'調査票1-2'!H17=0,"",(LEFT(+'調査票1-2'!H17,1)))</f>
        <v/>
      </c>
      <c r="K5" s="34" t="str">
        <f>IF(+'調査票1-2'!I17=0,"",(LEFT(+'調査票1-2'!I17,1)))</f>
        <v/>
      </c>
      <c r="L5" s="34" t="str">
        <f>IF(+'調査票1-2'!J17=0,"",(LEFT(+'調査票1-2'!J17,1)))</f>
        <v/>
      </c>
      <c r="M5" s="34" t="str">
        <f>IF(+'調査票1-2'!K17=0,"",(LEFT(+'調査票1-2'!K17,1)))</f>
        <v/>
      </c>
      <c r="N5" s="34" t="str">
        <f>IF(+'調査票1-2'!L17=0,"",(LEFT(+'調査票1-2'!L17,1)))</f>
        <v/>
      </c>
      <c r="O5" s="34" t="str">
        <f>IF(+'調査票1-2'!M17=0,"",(LEFT(+'調査票1-2'!M17,1)))</f>
        <v/>
      </c>
      <c r="P5" s="34" t="str">
        <f>IF(+'調査票1-2'!N17=0,"",(LEFT(+'調査票1-2'!N17,1)))</f>
        <v/>
      </c>
      <c r="Q5" s="34" t="str">
        <f>IF(+'調査票1-2'!O17=0,"",(LEFT(+'調査票1-2'!O17,1)))</f>
        <v/>
      </c>
      <c r="R5" s="34" t="str">
        <f>IF(+'調査票1-2'!P17=0,"",(LEFT(+'調査票1-2'!P17,1)))</f>
        <v/>
      </c>
      <c r="S5" s="34" t="str">
        <f>IF(+'調査票1-2'!Q17=0,"",(LEFT(+'調査票1-2'!Q17,1)))</f>
        <v/>
      </c>
      <c r="T5" s="7" t="str">
        <f>IF(+'調査票1-2'!S17=0,"",+'調査票1-2'!R17*12+'調査票1-2'!S17)</f>
        <v/>
      </c>
      <c r="U5" s="7" t="str">
        <f>IF(+'調査票1-2'!T17=0,"",(+MID(+'調査票1-2'!T17,4,LEN(+'調査票1-2'!T17))))</f>
        <v/>
      </c>
      <c r="V5" s="7" t="str">
        <f>IF(+'調査票1-2'!U17=0,"",(+MID(+'調査票1-2'!U17,4,LEN(+'調査票1-2'!U17))))</f>
        <v/>
      </c>
      <c r="W5" s="7" t="str">
        <f>IF(+'調査票1-2'!V17=0,"",+'調査票1-2'!V17)</f>
        <v/>
      </c>
      <c r="X5" s="34" t="str">
        <f>IF(+'調査票1-2'!W17=0,"",(LEFT(+'調査票1-2'!W17,2)))</f>
        <v/>
      </c>
      <c r="Y5" s="7" t="str">
        <f>IF(+'調査票1-2'!X17=0,"",+'調査票1-2'!X17)</f>
        <v/>
      </c>
      <c r="Z5" s="34" t="str">
        <f>IF(+'調査票1-2'!Y17=0,"",(LEFT(+'調査票1-2'!Y17,2)))</f>
        <v/>
      </c>
      <c r="AA5" s="34" t="str">
        <f>IF(+'調査票1-2'!Z17=0,"",(LEFT(+'調査票1-2'!Z17,1)))</f>
        <v/>
      </c>
      <c r="AB5" s="34" t="str">
        <f>IF(+'調査票1-2'!AA17=0,"",(LEFT(+'調査票1-2'!AA17,1)))</f>
        <v/>
      </c>
      <c r="AC5" s="34" t="str">
        <f>IF(+'調査票1-2'!AB17=0,"",(LEFT(+'調査票1-2'!AB17,1)))</f>
        <v/>
      </c>
      <c r="AD5" s="34" t="str">
        <f>IF(+'調査票1-2'!AC17=0,"",(LEFT(+'調査票1-2'!AC17,1)))</f>
        <v/>
      </c>
      <c r="AE5" s="34" t="str">
        <f>IF(+'調査票1-2'!AD17=0,"",(LEFT(+'調査票1-2'!AD17,1)))</f>
        <v/>
      </c>
      <c r="AF5" s="34" t="str">
        <f>IF(+'調査票1-2'!AE17=0,"",(LEFT(+'調査票1-2'!AE17,1)))</f>
        <v/>
      </c>
      <c r="AG5" s="34" t="str">
        <f>IF(+'調査票1-2'!AF17=0,"",(LEFT(+'調査票1-2'!AF17,1)))</f>
        <v/>
      </c>
      <c r="AH5" s="122" t="str">
        <f>IF(+'調査票1-2'!AG17=0,"",(LEFT(+'調査票1-2'!AG17,1)))</f>
        <v/>
      </c>
    </row>
    <row r="6" spans="1:34" ht="21.95" customHeight="1">
      <c r="A6" s="121" t="str">
        <f>IF(D6="","",COUNTA($D$2:D6))</f>
        <v/>
      </c>
      <c r="B6" s="7" t="str">
        <f>IF(D6&lt;&gt;"",LEFT('調査票1-1'!$C$6,4),"")</f>
        <v/>
      </c>
      <c r="C6" s="7" t="str">
        <f>IF(D6&lt;&gt;"",RIGHT('調査票1-1'!$C$6,LEN('調査票1-1'!$C$6)-4),"")</f>
        <v/>
      </c>
      <c r="D6" s="7" t="str">
        <f>IF(+'調査票1-2'!B18=0,"",+'調査票1-2'!B18)</f>
        <v/>
      </c>
      <c r="E6" s="7" t="str">
        <f>IF(+'調査票1-2'!C18=0,"",+'調査票1-2'!C18)</f>
        <v/>
      </c>
      <c r="F6" s="34" t="str">
        <f>IF(+'調査票1-2'!D18=0,"",(LEFT(+'調査票1-2'!D18,1)))</f>
        <v/>
      </c>
      <c r="G6" s="34" t="str">
        <f>IF(+'調査票1-2'!E18=0,"",(LEFT(+'調査票1-2'!E18,1)))</f>
        <v/>
      </c>
      <c r="H6" s="34" t="str">
        <f>IF(+'調査票1-2'!F18=0,"",(LEFT(+'調査票1-2'!F18,1)))</f>
        <v/>
      </c>
      <c r="I6" s="34" t="str">
        <f>IF(+'調査票1-2'!G18=0,"",(LEFT(+'調査票1-2'!G18,1)))</f>
        <v/>
      </c>
      <c r="J6" s="34" t="str">
        <f>IF(+'調査票1-2'!H18=0,"",(LEFT(+'調査票1-2'!H18,1)))</f>
        <v/>
      </c>
      <c r="K6" s="34" t="str">
        <f>IF(+'調査票1-2'!I18=0,"",(LEFT(+'調査票1-2'!I18,1)))</f>
        <v/>
      </c>
      <c r="L6" s="34" t="str">
        <f>IF(+'調査票1-2'!J18=0,"",(LEFT(+'調査票1-2'!J18,1)))</f>
        <v/>
      </c>
      <c r="M6" s="34" t="str">
        <f>IF(+'調査票1-2'!K18=0,"",(LEFT(+'調査票1-2'!K18,1)))</f>
        <v/>
      </c>
      <c r="N6" s="34" t="str">
        <f>IF(+'調査票1-2'!L18=0,"",(LEFT(+'調査票1-2'!L18,1)))</f>
        <v/>
      </c>
      <c r="O6" s="34" t="str">
        <f>IF(+'調査票1-2'!M18=0,"",(LEFT(+'調査票1-2'!M18,1)))</f>
        <v/>
      </c>
      <c r="P6" s="34" t="str">
        <f>IF(+'調査票1-2'!N18=0,"",(LEFT(+'調査票1-2'!N18,1)))</f>
        <v/>
      </c>
      <c r="Q6" s="34" t="str">
        <f>IF(+'調査票1-2'!O18=0,"",(LEFT(+'調査票1-2'!O18,1)))</f>
        <v/>
      </c>
      <c r="R6" s="34" t="str">
        <f>IF(+'調査票1-2'!P18=0,"",(LEFT(+'調査票1-2'!P18,1)))</f>
        <v/>
      </c>
      <c r="S6" s="34" t="str">
        <f>IF(+'調査票1-2'!Q18=0,"",(LEFT(+'調査票1-2'!Q18,1)))</f>
        <v/>
      </c>
      <c r="T6" s="7" t="str">
        <f>IF(+'調査票1-2'!S18=0,"",+'調査票1-2'!R18*12+'調査票1-2'!S18)</f>
        <v/>
      </c>
      <c r="U6" s="7" t="str">
        <f>IF(+'調査票1-2'!T18=0,"",(+MID(+'調査票1-2'!T18,4,LEN(+'調査票1-2'!T18))))</f>
        <v/>
      </c>
      <c r="V6" s="7" t="str">
        <f>IF(+'調査票1-2'!U18=0,"",(+MID(+'調査票1-2'!U18,4,LEN(+'調査票1-2'!U18))))</f>
        <v/>
      </c>
      <c r="W6" s="7" t="str">
        <f>IF(+'調査票1-2'!V18=0,"",+'調査票1-2'!V18)</f>
        <v/>
      </c>
      <c r="X6" s="34" t="str">
        <f>IF(+'調査票1-2'!W18=0,"",(LEFT(+'調査票1-2'!W18,2)))</f>
        <v/>
      </c>
      <c r="Y6" s="7" t="str">
        <f>IF(+'調査票1-2'!X18=0,"",+'調査票1-2'!X18)</f>
        <v/>
      </c>
      <c r="Z6" s="34" t="str">
        <f>IF(+'調査票1-2'!Y18=0,"",(LEFT(+'調査票1-2'!Y18,2)))</f>
        <v/>
      </c>
      <c r="AA6" s="34" t="str">
        <f>IF(+'調査票1-2'!Z18=0,"",(LEFT(+'調査票1-2'!Z18,1)))</f>
        <v/>
      </c>
      <c r="AB6" s="34" t="str">
        <f>IF(+'調査票1-2'!AA18=0,"",(LEFT(+'調査票1-2'!AA18,1)))</f>
        <v/>
      </c>
      <c r="AC6" s="34" t="str">
        <f>IF(+'調査票1-2'!AB18=0,"",(LEFT(+'調査票1-2'!AB18,1)))</f>
        <v/>
      </c>
      <c r="AD6" s="34" t="str">
        <f>IF(+'調査票1-2'!AC18=0,"",(LEFT(+'調査票1-2'!AC18,1)))</f>
        <v/>
      </c>
      <c r="AE6" s="34" t="str">
        <f>IF(+'調査票1-2'!AD18=0,"",(LEFT(+'調査票1-2'!AD18,1)))</f>
        <v/>
      </c>
      <c r="AF6" s="34" t="str">
        <f>IF(+'調査票1-2'!AE18=0,"",(LEFT(+'調査票1-2'!AE18,1)))</f>
        <v/>
      </c>
      <c r="AG6" s="34" t="str">
        <f>IF(+'調査票1-2'!AF18=0,"",(LEFT(+'調査票1-2'!AF18,1)))</f>
        <v/>
      </c>
      <c r="AH6" s="122" t="str">
        <f>IF(+'調査票1-2'!AG18=0,"",(LEFT(+'調査票1-2'!AG18,1)))</f>
        <v/>
      </c>
    </row>
    <row r="7" spans="1:34" ht="21.95" customHeight="1">
      <c r="A7" s="121" t="str">
        <f>IF(D7="","",COUNTA($D$2:D7))</f>
        <v/>
      </c>
      <c r="B7" s="7" t="str">
        <f>IF(D7&lt;&gt;"",LEFT('調査票1-1'!$C$6,4),"")</f>
        <v/>
      </c>
      <c r="C7" s="7" t="str">
        <f>IF(D7&lt;&gt;"",RIGHT('調査票1-1'!$C$6,LEN('調査票1-1'!$C$6)-4),"")</f>
        <v/>
      </c>
      <c r="D7" s="7" t="str">
        <f>IF(+'調査票1-2'!B19=0,"",+'調査票1-2'!B19)</f>
        <v/>
      </c>
      <c r="E7" s="7" t="str">
        <f>IF(+'調査票1-2'!C19=0,"",+'調査票1-2'!C19)</f>
        <v/>
      </c>
      <c r="F7" s="34" t="str">
        <f>IF(+'調査票1-2'!D19=0,"",(LEFT(+'調査票1-2'!D19,1)))</f>
        <v/>
      </c>
      <c r="G7" s="34" t="str">
        <f>IF(+'調査票1-2'!E19=0,"",(LEFT(+'調査票1-2'!E19,1)))</f>
        <v/>
      </c>
      <c r="H7" s="34" t="str">
        <f>IF(+'調査票1-2'!F19=0,"",(LEFT(+'調査票1-2'!F19,1)))</f>
        <v/>
      </c>
      <c r="I7" s="34" t="str">
        <f>IF(+'調査票1-2'!G19=0,"",(LEFT(+'調査票1-2'!G19,1)))</f>
        <v/>
      </c>
      <c r="J7" s="34" t="str">
        <f>IF(+'調査票1-2'!H19=0,"",(LEFT(+'調査票1-2'!H19,1)))</f>
        <v/>
      </c>
      <c r="K7" s="34" t="str">
        <f>IF(+'調査票1-2'!I19=0,"",(LEFT(+'調査票1-2'!I19,1)))</f>
        <v/>
      </c>
      <c r="L7" s="34" t="str">
        <f>IF(+'調査票1-2'!J19=0,"",(LEFT(+'調査票1-2'!J19,1)))</f>
        <v/>
      </c>
      <c r="M7" s="34" t="str">
        <f>IF(+'調査票1-2'!K19=0,"",(LEFT(+'調査票1-2'!K19,1)))</f>
        <v/>
      </c>
      <c r="N7" s="34" t="str">
        <f>IF(+'調査票1-2'!L19=0,"",(LEFT(+'調査票1-2'!L19,1)))</f>
        <v/>
      </c>
      <c r="O7" s="34" t="str">
        <f>IF(+'調査票1-2'!M19=0,"",(LEFT(+'調査票1-2'!M19,1)))</f>
        <v/>
      </c>
      <c r="P7" s="34" t="str">
        <f>IF(+'調査票1-2'!N19=0,"",(LEFT(+'調査票1-2'!N19,1)))</f>
        <v/>
      </c>
      <c r="Q7" s="34" t="str">
        <f>IF(+'調査票1-2'!O19=0,"",(LEFT(+'調査票1-2'!O19,1)))</f>
        <v/>
      </c>
      <c r="R7" s="34" t="str">
        <f>IF(+'調査票1-2'!P19=0,"",(LEFT(+'調査票1-2'!P19,1)))</f>
        <v/>
      </c>
      <c r="S7" s="34" t="str">
        <f>IF(+'調査票1-2'!Q19=0,"",(LEFT(+'調査票1-2'!Q19,1)))</f>
        <v/>
      </c>
      <c r="T7" s="7" t="str">
        <f>IF(+'調査票1-2'!S19=0,"",+'調査票1-2'!R19*12+'調査票1-2'!S19)</f>
        <v/>
      </c>
      <c r="U7" s="7" t="str">
        <f>IF(+'調査票1-2'!T19=0,"",(+MID(+'調査票1-2'!T19,4,LEN(+'調査票1-2'!T19))))</f>
        <v/>
      </c>
      <c r="V7" s="7" t="str">
        <f>IF(+'調査票1-2'!U19=0,"",(+MID(+'調査票1-2'!U19,4,LEN(+'調査票1-2'!U19))))</f>
        <v/>
      </c>
      <c r="W7" s="7" t="str">
        <f>IF(+'調査票1-2'!V19=0,"",+'調査票1-2'!V19)</f>
        <v/>
      </c>
      <c r="X7" s="34" t="str">
        <f>IF(+'調査票1-2'!W19=0,"",(LEFT(+'調査票1-2'!W19,2)))</f>
        <v/>
      </c>
      <c r="Y7" s="7" t="str">
        <f>IF(+'調査票1-2'!X19=0,"",+'調査票1-2'!X19)</f>
        <v/>
      </c>
      <c r="Z7" s="34" t="str">
        <f>IF(+'調査票1-2'!Y19=0,"",(LEFT(+'調査票1-2'!Y19,2)))</f>
        <v/>
      </c>
      <c r="AA7" s="34" t="str">
        <f>IF(+'調査票1-2'!Z19=0,"",(LEFT(+'調査票1-2'!Z19,1)))</f>
        <v/>
      </c>
      <c r="AB7" s="34" t="str">
        <f>IF(+'調査票1-2'!AA19=0,"",(LEFT(+'調査票1-2'!AA19,1)))</f>
        <v/>
      </c>
      <c r="AC7" s="34" t="str">
        <f>IF(+'調査票1-2'!AB19=0,"",(LEFT(+'調査票1-2'!AB19,1)))</f>
        <v/>
      </c>
      <c r="AD7" s="34" t="str">
        <f>IF(+'調査票1-2'!AC19=0,"",(LEFT(+'調査票1-2'!AC19,1)))</f>
        <v/>
      </c>
      <c r="AE7" s="34" t="str">
        <f>IF(+'調査票1-2'!AD19=0,"",(LEFT(+'調査票1-2'!AD19,1)))</f>
        <v/>
      </c>
      <c r="AF7" s="34" t="str">
        <f>IF(+'調査票1-2'!AE19=0,"",(LEFT(+'調査票1-2'!AE19,1)))</f>
        <v/>
      </c>
      <c r="AG7" s="34" t="str">
        <f>IF(+'調査票1-2'!AF19=0,"",(LEFT(+'調査票1-2'!AF19,1)))</f>
        <v/>
      </c>
      <c r="AH7" s="122" t="str">
        <f>IF(+'調査票1-2'!AG19=0,"",(LEFT(+'調査票1-2'!AG19,1)))</f>
        <v/>
      </c>
    </row>
    <row r="8" spans="1:34" ht="21.95" customHeight="1">
      <c r="A8" s="121" t="str">
        <f>IF(D8="","",COUNTA($D$2:D8))</f>
        <v/>
      </c>
      <c r="B8" s="7" t="str">
        <f>IF(D8&lt;&gt;"",LEFT('調査票1-1'!$C$6,4),"")</f>
        <v/>
      </c>
      <c r="C8" s="7" t="str">
        <f>IF(D8&lt;&gt;"",RIGHT('調査票1-1'!$C$6,LEN('調査票1-1'!$C$6)-4),"")</f>
        <v/>
      </c>
      <c r="D8" s="7" t="str">
        <f>IF(+'調査票1-2'!B20=0,"",+'調査票1-2'!B20)</f>
        <v/>
      </c>
      <c r="E8" s="7" t="str">
        <f>IF(+'調査票1-2'!C20=0,"",+'調査票1-2'!C20)</f>
        <v/>
      </c>
      <c r="F8" s="34" t="str">
        <f>IF(+'調査票1-2'!D20=0,"",(LEFT(+'調査票1-2'!D20,1)))</f>
        <v/>
      </c>
      <c r="G8" s="34" t="str">
        <f>IF(+'調査票1-2'!E20=0,"",(LEFT(+'調査票1-2'!E20,1)))</f>
        <v/>
      </c>
      <c r="H8" s="34" t="str">
        <f>IF(+'調査票1-2'!F20=0,"",(LEFT(+'調査票1-2'!F20,1)))</f>
        <v/>
      </c>
      <c r="I8" s="34" t="str">
        <f>IF(+'調査票1-2'!G20=0,"",(LEFT(+'調査票1-2'!G20,1)))</f>
        <v/>
      </c>
      <c r="J8" s="34" t="str">
        <f>IF(+'調査票1-2'!H20=0,"",(LEFT(+'調査票1-2'!H20,1)))</f>
        <v/>
      </c>
      <c r="K8" s="34" t="str">
        <f>IF(+'調査票1-2'!I20=0,"",(LEFT(+'調査票1-2'!I20,1)))</f>
        <v/>
      </c>
      <c r="L8" s="34" t="str">
        <f>IF(+'調査票1-2'!J20=0,"",(LEFT(+'調査票1-2'!J20,1)))</f>
        <v/>
      </c>
      <c r="M8" s="34" t="str">
        <f>IF(+'調査票1-2'!K20=0,"",(LEFT(+'調査票1-2'!K20,1)))</f>
        <v/>
      </c>
      <c r="N8" s="34" t="str">
        <f>IF(+'調査票1-2'!L20=0,"",(LEFT(+'調査票1-2'!L20,1)))</f>
        <v/>
      </c>
      <c r="O8" s="34" t="str">
        <f>IF(+'調査票1-2'!M20=0,"",(LEFT(+'調査票1-2'!M20,1)))</f>
        <v/>
      </c>
      <c r="P8" s="34" t="str">
        <f>IF(+'調査票1-2'!N20=0,"",(LEFT(+'調査票1-2'!N20,1)))</f>
        <v/>
      </c>
      <c r="Q8" s="34" t="str">
        <f>IF(+'調査票1-2'!O20=0,"",(LEFT(+'調査票1-2'!O20,1)))</f>
        <v/>
      </c>
      <c r="R8" s="34" t="str">
        <f>IF(+'調査票1-2'!P20=0,"",(LEFT(+'調査票1-2'!P20,1)))</f>
        <v/>
      </c>
      <c r="S8" s="34" t="str">
        <f>IF(+'調査票1-2'!Q20=0,"",(LEFT(+'調査票1-2'!Q20,1)))</f>
        <v/>
      </c>
      <c r="T8" s="7" t="str">
        <f>IF(+'調査票1-2'!S20=0,"",+'調査票1-2'!R20*12+'調査票1-2'!S20)</f>
        <v/>
      </c>
      <c r="U8" s="7" t="str">
        <f>IF(+'調査票1-2'!T20=0,"",(+MID(+'調査票1-2'!T20,4,LEN(+'調査票1-2'!T20))))</f>
        <v/>
      </c>
      <c r="V8" s="7" t="str">
        <f>IF(+'調査票1-2'!U20=0,"",(+MID(+'調査票1-2'!U20,4,LEN(+'調査票1-2'!U20))))</f>
        <v/>
      </c>
      <c r="W8" s="7" t="str">
        <f>IF(+'調査票1-2'!V20=0,"",+'調査票1-2'!V20)</f>
        <v/>
      </c>
      <c r="X8" s="34" t="str">
        <f>IF(+'調査票1-2'!W20=0,"",(LEFT(+'調査票1-2'!W20,2)))</f>
        <v/>
      </c>
      <c r="Y8" s="7" t="str">
        <f>IF(+'調査票1-2'!X20=0,"",+'調査票1-2'!X20)</f>
        <v/>
      </c>
      <c r="Z8" s="34" t="str">
        <f>IF(+'調査票1-2'!Y20=0,"",(LEFT(+'調査票1-2'!Y20,2)))</f>
        <v/>
      </c>
      <c r="AA8" s="34" t="str">
        <f>IF(+'調査票1-2'!Z20=0,"",(LEFT(+'調査票1-2'!Z20,1)))</f>
        <v/>
      </c>
      <c r="AB8" s="34" t="str">
        <f>IF(+'調査票1-2'!AA20=0,"",(LEFT(+'調査票1-2'!AA20,1)))</f>
        <v/>
      </c>
      <c r="AC8" s="34" t="str">
        <f>IF(+'調査票1-2'!AB20=0,"",(LEFT(+'調査票1-2'!AB20,1)))</f>
        <v/>
      </c>
      <c r="AD8" s="34" t="str">
        <f>IF(+'調査票1-2'!AC20=0,"",(LEFT(+'調査票1-2'!AC20,1)))</f>
        <v/>
      </c>
      <c r="AE8" s="34" t="str">
        <f>IF(+'調査票1-2'!AD20=0,"",(LEFT(+'調査票1-2'!AD20,1)))</f>
        <v/>
      </c>
      <c r="AF8" s="34" t="str">
        <f>IF(+'調査票1-2'!AE20=0,"",(LEFT(+'調査票1-2'!AE20,1)))</f>
        <v/>
      </c>
      <c r="AG8" s="34" t="str">
        <f>IF(+'調査票1-2'!AF20=0,"",(LEFT(+'調査票1-2'!AF20,1)))</f>
        <v/>
      </c>
      <c r="AH8" s="122" t="str">
        <f>IF(+'調査票1-2'!AG20=0,"",(LEFT(+'調査票1-2'!AG20,1)))</f>
        <v/>
      </c>
    </row>
    <row r="9" spans="1:34" ht="21.95" customHeight="1">
      <c r="A9" s="121" t="str">
        <f>IF(D9="","",COUNTA($D$2:D9))</f>
        <v/>
      </c>
      <c r="B9" s="7" t="str">
        <f>IF(D9&lt;&gt;"",LEFT('調査票1-1'!$C$6,4),"")</f>
        <v/>
      </c>
      <c r="C9" s="7" t="str">
        <f>IF(D9&lt;&gt;"",RIGHT('調査票1-1'!$C$6,LEN('調査票1-1'!$C$6)-4),"")</f>
        <v/>
      </c>
      <c r="D9" s="7" t="str">
        <f>IF(+'調査票1-2'!B21=0,"",+'調査票1-2'!B21)</f>
        <v/>
      </c>
      <c r="E9" s="7" t="str">
        <f>IF(+'調査票1-2'!C21=0,"",+'調査票1-2'!C21)</f>
        <v/>
      </c>
      <c r="F9" s="34" t="str">
        <f>IF(+'調査票1-2'!D21=0,"",(LEFT(+'調査票1-2'!D21,1)))</f>
        <v/>
      </c>
      <c r="G9" s="34" t="str">
        <f>IF(+'調査票1-2'!E21=0,"",(LEFT(+'調査票1-2'!E21,1)))</f>
        <v/>
      </c>
      <c r="H9" s="34" t="str">
        <f>IF(+'調査票1-2'!F21=0,"",(LEFT(+'調査票1-2'!F21,1)))</f>
        <v/>
      </c>
      <c r="I9" s="34" t="str">
        <f>IF(+'調査票1-2'!G21=0,"",(LEFT(+'調査票1-2'!G21,1)))</f>
        <v/>
      </c>
      <c r="J9" s="34" t="str">
        <f>IF(+'調査票1-2'!H21=0,"",(LEFT(+'調査票1-2'!H21,1)))</f>
        <v/>
      </c>
      <c r="K9" s="34" t="str">
        <f>IF(+'調査票1-2'!I21=0,"",(LEFT(+'調査票1-2'!I21,1)))</f>
        <v/>
      </c>
      <c r="L9" s="34" t="str">
        <f>IF(+'調査票1-2'!J21=0,"",(LEFT(+'調査票1-2'!J21,1)))</f>
        <v/>
      </c>
      <c r="M9" s="34" t="str">
        <f>IF(+'調査票1-2'!K21=0,"",(LEFT(+'調査票1-2'!K21,1)))</f>
        <v/>
      </c>
      <c r="N9" s="34" t="str">
        <f>IF(+'調査票1-2'!L21=0,"",(LEFT(+'調査票1-2'!L21,1)))</f>
        <v/>
      </c>
      <c r="O9" s="34" t="str">
        <f>IF(+'調査票1-2'!M21=0,"",(LEFT(+'調査票1-2'!M21,1)))</f>
        <v/>
      </c>
      <c r="P9" s="34" t="str">
        <f>IF(+'調査票1-2'!N21=0,"",(LEFT(+'調査票1-2'!N21,1)))</f>
        <v/>
      </c>
      <c r="Q9" s="34" t="str">
        <f>IF(+'調査票1-2'!O21=0,"",(LEFT(+'調査票1-2'!O21,1)))</f>
        <v/>
      </c>
      <c r="R9" s="34" t="str">
        <f>IF(+'調査票1-2'!P21=0,"",(LEFT(+'調査票1-2'!P21,1)))</f>
        <v/>
      </c>
      <c r="S9" s="34" t="str">
        <f>IF(+'調査票1-2'!Q21=0,"",(LEFT(+'調査票1-2'!Q21,1)))</f>
        <v/>
      </c>
      <c r="T9" s="7" t="str">
        <f>IF(+'調査票1-2'!S21=0,"",+'調査票1-2'!R21*12+'調査票1-2'!S21)</f>
        <v/>
      </c>
      <c r="U9" s="7" t="str">
        <f>IF(+'調査票1-2'!T21=0,"",(+MID(+'調査票1-2'!T21,4,LEN(+'調査票1-2'!T21))))</f>
        <v/>
      </c>
      <c r="V9" s="7" t="str">
        <f>IF(+'調査票1-2'!U21=0,"",(+MID(+'調査票1-2'!U21,4,LEN(+'調査票1-2'!U21))))</f>
        <v/>
      </c>
      <c r="W9" s="7" t="str">
        <f>IF(+'調査票1-2'!V21=0,"",+'調査票1-2'!V21)</f>
        <v/>
      </c>
      <c r="X9" s="34" t="str">
        <f>IF(+'調査票1-2'!W21=0,"",(LEFT(+'調査票1-2'!W21,2)))</f>
        <v/>
      </c>
      <c r="Y9" s="7" t="str">
        <f>IF(+'調査票1-2'!X21=0,"",+'調査票1-2'!X21)</f>
        <v/>
      </c>
      <c r="Z9" s="34" t="str">
        <f>IF(+'調査票1-2'!Y21=0,"",(LEFT(+'調査票1-2'!Y21,2)))</f>
        <v/>
      </c>
      <c r="AA9" s="34" t="str">
        <f>IF(+'調査票1-2'!Z21=0,"",(LEFT(+'調査票1-2'!Z21,1)))</f>
        <v/>
      </c>
      <c r="AB9" s="34" t="str">
        <f>IF(+'調査票1-2'!AA21=0,"",(LEFT(+'調査票1-2'!AA21,1)))</f>
        <v/>
      </c>
      <c r="AC9" s="34" t="str">
        <f>IF(+'調査票1-2'!AB21=0,"",(LEFT(+'調査票1-2'!AB21,1)))</f>
        <v/>
      </c>
      <c r="AD9" s="34" t="str">
        <f>IF(+'調査票1-2'!AC21=0,"",(LEFT(+'調査票1-2'!AC21,1)))</f>
        <v/>
      </c>
      <c r="AE9" s="34" t="str">
        <f>IF(+'調査票1-2'!AD21=0,"",(LEFT(+'調査票1-2'!AD21,1)))</f>
        <v/>
      </c>
      <c r="AF9" s="34" t="str">
        <f>IF(+'調査票1-2'!AE21=0,"",(LEFT(+'調査票1-2'!AE21,1)))</f>
        <v/>
      </c>
      <c r="AG9" s="34" t="str">
        <f>IF(+'調査票1-2'!AF21=0,"",(LEFT(+'調査票1-2'!AF21,1)))</f>
        <v/>
      </c>
      <c r="AH9" s="122" t="str">
        <f>IF(+'調査票1-2'!AG21=0,"",(LEFT(+'調査票1-2'!AG21,1)))</f>
        <v/>
      </c>
    </row>
    <row r="10" spans="1:34" ht="21.95" customHeight="1">
      <c r="A10" s="121" t="str">
        <f>IF(D10="","",COUNTA($D$2:D10))</f>
        <v/>
      </c>
      <c r="B10" s="7" t="str">
        <f>IF(D10&lt;&gt;"",LEFT('調査票1-1'!$C$6,4),"")</f>
        <v/>
      </c>
      <c r="C10" s="7" t="str">
        <f>IF(D10&lt;&gt;"",RIGHT('調査票1-1'!$C$6,LEN('調査票1-1'!$C$6)-4),"")</f>
        <v/>
      </c>
      <c r="D10" s="7" t="str">
        <f>IF(+'調査票1-2'!B22=0,"",+'調査票1-2'!B22)</f>
        <v/>
      </c>
      <c r="E10" s="7" t="str">
        <f>IF(+'調査票1-2'!C22=0,"",+'調査票1-2'!C22)</f>
        <v/>
      </c>
      <c r="F10" s="34" t="str">
        <f>IF(+'調査票1-2'!D22=0,"",(LEFT(+'調査票1-2'!D22,1)))</f>
        <v/>
      </c>
      <c r="G10" s="34" t="str">
        <f>IF(+'調査票1-2'!E22=0,"",(LEFT(+'調査票1-2'!E22,1)))</f>
        <v/>
      </c>
      <c r="H10" s="34" t="str">
        <f>IF(+'調査票1-2'!F22=0,"",(LEFT(+'調査票1-2'!F22,1)))</f>
        <v/>
      </c>
      <c r="I10" s="34" t="str">
        <f>IF(+'調査票1-2'!G22=0,"",(LEFT(+'調査票1-2'!G22,1)))</f>
        <v/>
      </c>
      <c r="J10" s="34" t="str">
        <f>IF(+'調査票1-2'!H22=0,"",(LEFT(+'調査票1-2'!H22,1)))</f>
        <v/>
      </c>
      <c r="K10" s="34" t="str">
        <f>IF(+'調査票1-2'!I22=0,"",(LEFT(+'調査票1-2'!I22,1)))</f>
        <v/>
      </c>
      <c r="L10" s="34" t="str">
        <f>IF(+'調査票1-2'!J22=0,"",(LEFT(+'調査票1-2'!J22,1)))</f>
        <v/>
      </c>
      <c r="M10" s="34" t="str">
        <f>IF(+'調査票1-2'!K22=0,"",(LEFT(+'調査票1-2'!K22,1)))</f>
        <v/>
      </c>
      <c r="N10" s="34" t="str">
        <f>IF(+'調査票1-2'!L22=0,"",(LEFT(+'調査票1-2'!L22,1)))</f>
        <v/>
      </c>
      <c r="O10" s="34" t="str">
        <f>IF(+'調査票1-2'!M22=0,"",(LEFT(+'調査票1-2'!M22,1)))</f>
        <v/>
      </c>
      <c r="P10" s="34" t="str">
        <f>IF(+'調査票1-2'!N22=0,"",(LEFT(+'調査票1-2'!N22,1)))</f>
        <v/>
      </c>
      <c r="Q10" s="34" t="str">
        <f>IF(+'調査票1-2'!O22=0,"",(LEFT(+'調査票1-2'!O22,1)))</f>
        <v/>
      </c>
      <c r="R10" s="34" t="str">
        <f>IF(+'調査票1-2'!P22=0,"",(LEFT(+'調査票1-2'!P22,1)))</f>
        <v/>
      </c>
      <c r="S10" s="34" t="str">
        <f>IF(+'調査票1-2'!Q22=0,"",(LEFT(+'調査票1-2'!Q22,1)))</f>
        <v/>
      </c>
      <c r="T10" s="7" t="str">
        <f>IF(+'調査票1-2'!S22=0,"",+'調査票1-2'!R22*12+'調査票1-2'!S22)</f>
        <v/>
      </c>
      <c r="U10" s="7" t="str">
        <f>IF(+'調査票1-2'!T22=0,"",(+MID(+'調査票1-2'!T22,4,LEN(+'調査票1-2'!T22))))</f>
        <v/>
      </c>
      <c r="V10" s="7" t="str">
        <f>IF(+'調査票1-2'!U22=0,"",(+MID(+'調査票1-2'!U22,4,LEN(+'調査票1-2'!U22))))</f>
        <v/>
      </c>
      <c r="W10" s="7" t="str">
        <f>IF(+'調査票1-2'!V22=0,"",+'調査票1-2'!V22)</f>
        <v/>
      </c>
      <c r="X10" s="34" t="str">
        <f>IF(+'調査票1-2'!W22=0,"",(LEFT(+'調査票1-2'!W22,2)))</f>
        <v/>
      </c>
      <c r="Y10" s="7" t="str">
        <f>IF(+'調査票1-2'!X22=0,"",+'調査票1-2'!X22)</f>
        <v/>
      </c>
      <c r="Z10" s="34" t="str">
        <f>IF(+'調査票1-2'!Y22=0,"",(LEFT(+'調査票1-2'!Y22,2)))</f>
        <v/>
      </c>
      <c r="AA10" s="34" t="str">
        <f>IF(+'調査票1-2'!Z22=0,"",(LEFT(+'調査票1-2'!Z22,1)))</f>
        <v/>
      </c>
      <c r="AB10" s="34" t="str">
        <f>IF(+'調査票1-2'!AA22=0,"",(LEFT(+'調査票1-2'!AA22,1)))</f>
        <v/>
      </c>
      <c r="AC10" s="34" t="str">
        <f>IF(+'調査票1-2'!AB22=0,"",(LEFT(+'調査票1-2'!AB22,1)))</f>
        <v/>
      </c>
      <c r="AD10" s="34" t="str">
        <f>IF(+'調査票1-2'!AC22=0,"",(LEFT(+'調査票1-2'!AC22,1)))</f>
        <v/>
      </c>
      <c r="AE10" s="34" t="str">
        <f>IF(+'調査票1-2'!AD22=0,"",(LEFT(+'調査票1-2'!AD22,1)))</f>
        <v/>
      </c>
      <c r="AF10" s="34" t="str">
        <f>IF(+'調査票1-2'!AE22=0,"",(LEFT(+'調査票1-2'!AE22,1)))</f>
        <v/>
      </c>
      <c r="AG10" s="34" t="str">
        <f>IF(+'調査票1-2'!AF22=0,"",(LEFT(+'調査票1-2'!AF22,1)))</f>
        <v/>
      </c>
      <c r="AH10" s="122" t="str">
        <f>IF(+'調査票1-2'!AG22=0,"",(LEFT(+'調査票1-2'!AG22,1)))</f>
        <v/>
      </c>
    </row>
    <row r="11" spans="1:34" ht="21.95" customHeight="1">
      <c r="A11" s="121" t="str">
        <f>IF(D11="","",COUNTA($D$2:D11))</f>
        <v/>
      </c>
      <c r="B11" s="7" t="str">
        <f>IF(D11&lt;&gt;"",LEFT('調査票1-1'!$C$6,4),"")</f>
        <v/>
      </c>
      <c r="C11" s="7" t="str">
        <f>IF(D11&lt;&gt;"",RIGHT('調査票1-1'!$C$6,LEN('調査票1-1'!$C$6)-4),"")</f>
        <v/>
      </c>
      <c r="D11" s="7" t="str">
        <f>IF(+'調査票1-2'!B23=0,"",+'調査票1-2'!B23)</f>
        <v/>
      </c>
      <c r="E11" s="7" t="str">
        <f>IF(+'調査票1-2'!C23=0,"",+'調査票1-2'!C23)</f>
        <v/>
      </c>
      <c r="F11" s="34" t="str">
        <f>IF(+'調査票1-2'!D23=0,"",(LEFT(+'調査票1-2'!D23,1)))</f>
        <v/>
      </c>
      <c r="G11" s="34" t="str">
        <f>IF(+'調査票1-2'!E23=0,"",(LEFT(+'調査票1-2'!E23,1)))</f>
        <v/>
      </c>
      <c r="H11" s="34" t="str">
        <f>IF(+'調査票1-2'!F23=0,"",(LEFT(+'調査票1-2'!F23,1)))</f>
        <v/>
      </c>
      <c r="I11" s="34" t="str">
        <f>IF(+'調査票1-2'!G23=0,"",(LEFT(+'調査票1-2'!G23,1)))</f>
        <v/>
      </c>
      <c r="J11" s="34" t="str">
        <f>IF(+'調査票1-2'!H23=0,"",(LEFT(+'調査票1-2'!H23,1)))</f>
        <v/>
      </c>
      <c r="K11" s="34" t="str">
        <f>IF(+'調査票1-2'!I23=0,"",(LEFT(+'調査票1-2'!I23,1)))</f>
        <v/>
      </c>
      <c r="L11" s="34" t="str">
        <f>IF(+'調査票1-2'!J23=0,"",(LEFT(+'調査票1-2'!J23,1)))</f>
        <v/>
      </c>
      <c r="M11" s="34" t="str">
        <f>IF(+'調査票1-2'!K23=0,"",(LEFT(+'調査票1-2'!K23,1)))</f>
        <v/>
      </c>
      <c r="N11" s="34" t="str">
        <f>IF(+'調査票1-2'!L23=0,"",(LEFT(+'調査票1-2'!L23,1)))</f>
        <v/>
      </c>
      <c r="O11" s="34" t="str">
        <f>IF(+'調査票1-2'!M23=0,"",(LEFT(+'調査票1-2'!M23,1)))</f>
        <v/>
      </c>
      <c r="P11" s="34" t="str">
        <f>IF(+'調査票1-2'!N23=0,"",(LEFT(+'調査票1-2'!N23,1)))</f>
        <v/>
      </c>
      <c r="Q11" s="34" t="str">
        <f>IF(+'調査票1-2'!O23=0,"",(LEFT(+'調査票1-2'!O23,1)))</f>
        <v/>
      </c>
      <c r="R11" s="34" t="str">
        <f>IF(+'調査票1-2'!P23=0,"",(LEFT(+'調査票1-2'!P23,1)))</f>
        <v/>
      </c>
      <c r="S11" s="34" t="str">
        <f>IF(+'調査票1-2'!Q23=0,"",(LEFT(+'調査票1-2'!Q23,1)))</f>
        <v/>
      </c>
      <c r="T11" s="7" t="str">
        <f>IF(+'調査票1-2'!S23=0,"",+'調査票1-2'!R23*12+'調査票1-2'!S23)</f>
        <v/>
      </c>
      <c r="U11" s="7" t="str">
        <f>IF(+'調査票1-2'!T23=0,"",(+MID(+'調査票1-2'!T23,4,LEN(+'調査票1-2'!T23))))</f>
        <v/>
      </c>
      <c r="V11" s="7" t="str">
        <f>IF(+'調査票1-2'!U23=0,"",(+MID(+'調査票1-2'!U23,4,LEN(+'調査票1-2'!U23))))</f>
        <v/>
      </c>
      <c r="W11" s="7" t="str">
        <f>IF(+'調査票1-2'!V23=0,"",+'調査票1-2'!V23)</f>
        <v/>
      </c>
      <c r="X11" s="34" t="str">
        <f>IF(+'調査票1-2'!W23=0,"",(LEFT(+'調査票1-2'!W23,2)))</f>
        <v/>
      </c>
      <c r="Y11" s="7" t="str">
        <f>IF(+'調査票1-2'!X23=0,"",+'調査票1-2'!X23)</f>
        <v/>
      </c>
      <c r="Z11" s="34" t="str">
        <f>IF(+'調査票1-2'!Y23=0,"",(LEFT(+'調査票1-2'!Y23,2)))</f>
        <v/>
      </c>
      <c r="AA11" s="34" t="str">
        <f>IF(+'調査票1-2'!Z23=0,"",(LEFT(+'調査票1-2'!Z23,1)))</f>
        <v/>
      </c>
      <c r="AB11" s="34" t="str">
        <f>IF(+'調査票1-2'!AA23=0,"",(LEFT(+'調査票1-2'!AA23,1)))</f>
        <v/>
      </c>
      <c r="AC11" s="34" t="str">
        <f>IF(+'調査票1-2'!AB23=0,"",(LEFT(+'調査票1-2'!AB23,1)))</f>
        <v/>
      </c>
      <c r="AD11" s="34" t="str">
        <f>IF(+'調査票1-2'!AC23=0,"",(LEFT(+'調査票1-2'!AC23,1)))</f>
        <v/>
      </c>
      <c r="AE11" s="34" t="str">
        <f>IF(+'調査票1-2'!AD23=0,"",(LEFT(+'調査票1-2'!AD23,1)))</f>
        <v/>
      </c>
      <c r="AF11" s="34" t="str">
        <f>IF(+'調査票1-2'!AE23=0,"",(LEFT(+'調査票1-2'!AE23,1)))</f>
        <v/>
      </c>
      <c r="AG11" s="34" t="str">
        <f>IF(+'調査票1-2'!AF23=0,"",(LEFT(+'調査票1-2'!AF23,1)))</f>
        <v/>
      </c>
      <c r="AH11" s="122" t="str">
        <f>IF(+'調査票1-2'!AG23=0,"",(LEFT(+'調査票1-2'!AG23,1)))</f>
        <v/>
      </c>
    </row>
    <row r="12" spans="1:34" ht="21.95" customHeight="1">
      <c r="A12" s="121" t="str">
        <f>IF(D12="","",COUNTA($D$2:D12))</f>
        <v/>
      </c>
      <c r="B12" s="7" t="str">
        <f>IF(D12&lt;&gt;"",LEFT('調査票1-1'!$C$6,4),"")</f>
        <v/>
      </c>
      <c r="C12" s="7" t="str">
        <f>IF(D12&lt;&gt;"",RIGHT('調査票1-1'!$C$6,LEN('調査票1-1'!$C$6)-4),"")</f>
        <v/>
      </c>
      <c r="D12" s="7" t="str">
        <f>IF(+'調査票1-2'!B24=0,"",+'調査票1-2'!B24)</f>
        <v/>
      </c>
      <c r="E12" s="7" t="str">
        <f>IF(+'調査票1-2'!C24=0,"",+'調査票1-2'!C24)</f>
        <v/>
      </c>
      <c r="F12" s="34" t="str">
        <f>IF(+'調査票1-2'!D24=0,"",(LEFT(+'調査票1-2'!D24,1)))</f>
        <v/>
      </c>
      <c r="G12" s="34" t="str">
        <f>IF(+'調査票1-2'!E24=0,"",(LEFT(+'調査票1-2'!E24,1)))</f>
        <v/>
      </c>
      <c r="H12" s="34" t="str">
        <f>IF(+'調査票1-2'!F24=0,"",(LEFT(+'調査票1-2'!F24,1)))</f>
        <v/>
      </c>
      <c r="I12" s="34" t="str">
        <f>IF(+'調査票1-2'!G24=0,"",(LEFT(+'調査票1-2'!G24,1)))</f>
        <v/>
      </c>
      <c r="J12" s="34" t="str">
        <f>IF(+'調査票1-2'!H24=0,"",(LEFT(+'調査票1-2'!H24,1)))</f>
        <v/>
      </c>
      <c r="K12" s="34" t="str">
        <f>IF(+'調査票1-2'!I24=0,"",(LEFT(+'調査票1-2'!I24,1)))</f>
        <v/>
      </c>
      <c r="L12" s="34" t="str">
        <f>IF(+'調査票1-2'!J24=0,"",(LEFT(+'調査票1-2'!J24,1)))</f>
        <v/>
      </c>
      <c r="M12" s="34" t="str">
        <f>IF(+'調査票1-2'!K24=0,"",(LEFT(+'調査票1-2'!K24,1)))</f>
        <v/>
      </c>
      <c r="N12" s="34" t="str">
        <f>IF(+'調査票1-2'!L24=0,"",(LEFT(+'調査票1-2'!L24,1)))</f>
        <v/>
      </c>
      <c r="O12" s="34" t="str">
        <f>IF(+'調査票1-2'!M24=0,"",(LEFT(+'調査票1-2'!M24,1)))</f>
        <v/>
      </c>
      <c r="P12" s="34" t="str">
        <f>IF(+'調査票1-2'!N24=0,"",(LEFT(+'調査票1-2'!N24,1)))</f>
        <v/>
      </c>
      <c r="Q12" s="34" t="str">
        <f>IF(+'調査票1-2'!O24=0,"",(LEFT(+'調査票1-2'!O24,1)))</f>
        <v/>
      </c>
      <c r="R12" s="34" t="str">
        <f>IF(+'調査票1-2'!P24=0,"",(LEFT(+'調査票1-2'!P24,1)))</f>
        <v/>
      </c>
      <c r="S12" s="34" t="str">
        <f>IF(+'調査票1-2'!Q24=0,"",(LEFT(+'調査票1-2'!Q24,1)))</f>
        <v/>
      </c>
      <c r="T12" s="7" t="str">
        <f>IF(+'調査票1-2'!S24=0,"",+'調査票1-2'!R24*12+'調査票1-2'!S24)</f>
        <v/>
      </c>
      <c r="U12" s="7" t="str">
        <f>IF(+'調査票1-2'!T24=0,"",(+MID(+'調査票1-2'!T24,4,LEN(+'調査票1-2'!T24))))</f>
        <v/>
      </c>
      <c r="V12" s="7" t="str">
        <f>IF(+'調査票1-2'!U24=0,"",(+MID(+'調査票1-2'!U24,4,LEN(+'調査票1-2'!U24))))</f>
        <v/>
      </c>
      <c r="W12" s="7" t="str">
        <f>IF(+'調査票1-2'!V24=0,"",+'調査票1-2'!V24)</f>
        <v/>
      </c>
      <c r="X12" s="34" t="str">
        <f>IF(+'調査票1-2'!W24=0,"",(LEFT(+'調査票1-2'!W24,2)))</f>
        <v/>
      </c>
      <c r="Y12" s="7" t="str">
        <f>IF(+'調査票1-2'!X24=0,"",+'調査票1-2'!X24)</f>
        <v/>
      </c>
      <c r="Z12" s="34" t="str">
        <f>IF(+'調査票1-2'!Y24=0,"",(LEFT(+'調査票1-2'!Y24,2)))</f>
        <v/>
      </c>
      <c r="AA12" s="34" t="str">
        <f>IF(+'調査票1-2'!Z24=0,"",(LEFT(+'調査票1-2'!Z24,1)))</f>
        <v/>
      </c>
      <c r="AB12" s="34" t="str">
        <f>IF(+'調査票1-2'!AA24=0,"",(LEFT(+'調査票1-2'!AA24,1)))</f>
        <v/>
      </c>
      <c r="AC12" s="34" t="str">
        <f>IF(+'調査票1-2'!AB24=0,"",(LEFT(+'調査票1-2'!AB24,1)))</f>
        <v/>
      </c>
      <c r="AD12" s="34" t="str">
        <f>IF(+'調査票1-2'!AC24=0,"",(LEFT(+'調査票1-2'!AC24,1)))</f>
        <v/>
      </c>
      <c r="AE12" s="34" t="str">
        <f>IF(+'調査票1-2'!AD24=0,"",(LEFT(+'調査票1-2'!AD24,1)))</f>
        <v/>
      </c>
      <c r="AF12" s="34" t="str">
        <f>IF(+'調査票1-2'!AE24=0,"",(LEFT(+'調査票1-2'!AE24,1)))</f>
        <v/>
      </c>
      <c r="AG12" s="34" t="str">
        <f>IF(+'調査票1-2'!AF24=0,"",(LEFT(+'調査票1-2'!AF24,1)))</f>
        <v/>
      </c>
      <c r="AH12" s="122" t="str">
        <f>IF(+'調査票1-2'!AG24=0,"",(LEFT(+'調査票1-2'!AG24,1)))</f>
        <v/>
      </c>
    </row>
    <row r="13" spans="1:34" ht="21.95" customHeight="1">
      <c r="A13" s="121" t="str">
        <f>IF(D13="","",COUNTA($D$2:D13))</f>
        <v/>
      </c>
      <c r="B13" s="7" t="str">
        <f>IF(D13&lt;&gt;"",LEFT('調査票1-1'!$C$6,4),"")</f>
        <v/>
      </c>
      <c r="C13" s="7" t="str">
        <f>IF(D13&lt;&gt;"",RIGHT('調査票1-1'!$C$6,LEN('調査票1-1'!$C$6)-4),"")</f>
        <v/>
      </c>
      <c r="D13" s="7" t="str">
        <f>IF(+'調査票1-2'!B25=0,"",+'調査票1-2'!B25)</f>
        <v/>
      </c>
      <c r="E13" s="7" t="str">
        <f>IF(+'調査票1-2'!C25=0,"",+'調査票1-2'!C25)</f>
        <v/>
      </c>
      <c r="F13" s="34" t="str">
        <f>IF(+'調査票1-2'!D25=0,"",(LEFT(+'調査票1-2'!D25,1)))</f>
        <v/>
      </c>
      <c r="G13" s="34" t="str">
        <f>IF(+'調査票1-2'!E25=0,"",(LEFT(+'調査票1-2'!E25,1)))</f>
        <v/>
      </c>
      <c r="H13" s="34" t="str">
        <f>IF(+'調査票1-2'!F25=0,"",(LEFT(+'調査票1-2'!F25,1)))</f>
        <v/>
      </c>
      <c r="I13" s="34" t="str">
        <f>IF(+'調査票1-2'!G25=0,"",(LEFT(+'調査票1-2'!G25,1)))</f>
        <v/>
      </c>
      <c r="J13" s="34" t="str">
        <f>IF(+'調査票1-2'!H25=0,"",(LEFT(+'調査票1-2'!H25,1)))</f>
        <v/>
      </c>
      <c r="K13" s="34" t="str">
        <f>IF(+'調査票1-2'!I25=0,"",(LEFT(+'調査票1-2'!I25,1)))</f>
        <v/>
      </c>
      <c r="L13" s="34" t="str">
        <f>IF(+'調査票1-2'!J25=0,"",(LEFT(+'調査票1-2'!J25,1)))</f>
        <v/>
      </c>
      <c r="M13" s="34" t="str">
        <f>IF(+'調査票1-2'!K25=0,"",(LEFT(+'調査票1-2'!K25,1)))</f>
        <v/>
      </c>
      <c r="N13" s="34" t="str">
        <f>IF(+'調査票1-2'!L25=0,"",(LEFT(+'調査票1-2'!L25,1)))</f>
        <v/>
      </c>
      <c r="O13" s="34" t="str">
        <f>IF(+'調査票1-2'!M25=0,"",(LEFT(+'調査票1-2'!M25,1)))</f>
        <v/>
      </c>
      <c r="P13" s="34" t="str">
        <f>IF(+'調査票1-2'!N25=0,"",(LEFT(+'調査票1-2'!N25,1)))</f>
        <v/>
      </c>
      <c r="Q13" s="34" t="str">
        <f>IF(+'調査票1-2'!O25=0,"",(LEFT(+'調査票1-2'!O25,1)))</f>
        <v/>
      </c>
      <c r="R13" s="34" t="str">
        <f>IF(+'調査票1-2'!P25=0,"",(LEFT(+'調査票1-2'!P25,1)))</f>
        <v/>
      </c>
      <c r="S13" s="34" t="str">
        <f>IF(+'調査票1-2'!Q25=0,"",(LEFT(+'調査票1-2'!Q25,1)))</f>
        <v/>
      </c>
      <c r="T13" s="7" t="str">
        <f>IF(+'調査票1-2'!S25=0,"",+'調査票1-2'!R25*12+'調査票1-2'!S25)</f>
        <v/>
      </c>
      <c r="U13" s="7" t="str">
        <f>IF(+'調査票1-2'!T25=0,"",(+MID(+'調査票1-2'!T25,4,LEN(+'調査票1-2'!T25))))</f>
        <v/>
      </c>
      <c r="V13" s="7" t="str">
        <f>IF(+'調査票1-2'!U25=0,"",(+MID(+'調査票1-2'!U25,4,LEN(+'調査票1-2'!U25))))</f>
        <v/>
      </c>
      <c r="W13" s="7" t="str">
        <f>IF(+'調査票1-2'!V25=0,"",+'調査票1-2'!V25)</f>
        <v/>
      </c>
      <c r="X13" s="34" t="str">
        <f>IF(+'調査票1-2'!W25=0,"",(LEFT(+'調査票1-2'!W25,2)))</f>
        <v/>
      </c>
      <c r="Y13" s="7" t="str">
        <f>IF(+'調査票1-2'!X25=0,"",+'調査票1-2'!X25)</f>
        <v/>
      </c>
      <c r="Z13" s="34" t="str">
        <f>IF(+'調査票1-2'!Y25=0,"",(LEFT(+'調査票1-2'!Y25,2)))</f>
        <v/>
      </c>
      <c r="AA13" s="34" t="str">
        <f>IF(+'調査票1-2'!Z25=0,"",(LEFT(+'調査票1-2'!Z25,1)))</f>
        <v/>
      </c>
      <c r="AB13" s="34" t="str">
        <f>IF(+'調査票1-2'!AA25=0,"",(LEFT(+'調査票1-2'!AA25,1)))</f>
        <v/>
      </c>
      <c r="AC13" s="34" t="str">
        <f>IF(+'調査票1-2'!AB25=0,"",(LEFT(+'調査票1-2'!AB25,1)))</f>
        <v/>
      </c>
      <c r="AD13" s="34" t="str">
        <f>IF(+'調査票1-2'!AC25=0,"",(LEFT(+'調査票1-2'!AC25,1)))</f>
        <v/>
      </c>
      <c r="AE13" s="34" t="str">
        <f>IF(+'調査票1-2'!AD25=0,"",(LEFT(+'調査票1-2'!AD25,1)))</f>
        <v/>
      </c>
      <c r="AF13" s="34" t="str">
        <f>IF(+'調査票1-2'!AE25=0,"",(LEFT(+'調査票1-2'!AE25,1)))</f>
        <v/>
      </c>
      <c r="AG13" s="34" t="str">
        <f>IF(+'調査票1-2'!AF25=0,"",(LEFT(+'調査票1-2'!AF25,1)))</f>
        <v/>
      </c>
      <c r="AH13" s="122" t="str">
        <f>IF(+'調査票1-2'!AG25=0,"",(LEFT(+'調査票1-2'!AG25,1)))</f>
        <v/>
      </c>
    </row>
    <row r="14" spans="1:34" ht="21.95" customHeight="1">
      <c r="A14" s="121" t="str">
        <f>IF(D14="","",COUNTA($D$2:D14))</f>
        <v/>
      </c>
      <c r="B14" s="7" t="str">
        <f>IF(D14&lt;&gt;"",LEFT('調査票1-1'!$C$6,4),"")</f>
        <v/>
      </c>
      <c r="C14" s="7" t="str">
        <f>IF(D14&lt;&gt;"",RIGHT('調査票1-1'!$C$6,LEN('調査票1-1'!$C$6)-4),"")</f>
        <v/>
      </c>
      <c r="D14" s="7" t="str">
        <f>IF(+'調査票1-2'!B26=0,"",+'調査票1-2'!B26)</f>
        <v/>
      </c>
      <c r="E14" s="7" t="str">
        <f>IF(+'調査票1-2'!C26=0,"",+'調査票1-2'!C26)</f>
        <v/>
      </c>
      <c r="F14" s="34" t="str">
        <f>IF(+'調査票1-2'!D26=0,"",(LEFT(+'調査票1-2'!D26,1)))</f>
        <v/>
      </c>
      <c r="G14" s="34" t="str">
        <f>IF(+'調査票1-2'!E26=0,"",(LEFT(+'調査票1-2'!E26,1)))</f>
        <v/>
      </c>
      <c r="H14" s="34" t="str">
        <f>IF(+'調査票1-2'!F26=0,"",(LEFT(+'調査票1-2'!F26,1)))</f>
        <v/>
      </c>
      <c r="I14" s="34" t="str">
        <f>IF(+'調査票1-2'!G26=0,"",(LEFT(+'調査票1-2'!G26,1)))</f>
        <v/>
      </c>
      <c r="J14" s="34" t="str">
        <f>IF(+'調査票1-2'!H26=0,"",(LEFT(+'調査票1-2'!H26,1)))</f>
        <v/>
      </c>
      <c r="K14" s="34" t="str">
        <f>IF(+'調査票1-2'!I26=0,"",(LEFT(+'調査票1-2'!I26,1)))</f>
        <v/>
      </c>
      <c r="L14" s="34" t="str">
        <f>IF(+'調査票1-2'!J26=0,"",(LEFT(+'調査票1-2'!J26,1)))</f>
        <v/>
      </c>
      <c r="M14" s="34" t="str">
        <f>IF(+'調査票1-2'!K26=0,"",(LEFT(+'調査票1-2'!K26,1)))</f>
        <v/>
      </c>
      <c r="N14" s="34" t="str">
        <f>IF(+'調査票1-2'!L26=0,"",(LEFT(+'調査票1-2'!L26,1)))</f>
        <v/>
      </c>
      <c r="O14" s="34" t="str">
        <f>IF(+'調査票1-2'!M26=0,"",(LEFT(+'調査票1-2'!M26,1)))</f>
        <v/>
      </c>
      <c r="P14" s="34" t="str">
        <f>IF(+'調査票1-2'!N26=0,"",(LEFT(+'調査票1-2'!N26,1)))</f>
        <v/>
      </c>
      <c r="Q14" s="34" t="str">
        <f>IF(+'調査票1-2'!O26=0,"",(LEFT(+'調査票1-2'!O26,1)))</f>
        <v/>
      </c>
      <c r="R14" s="34" t="str">
        <f>IF(+'調査票1-2'!P26=0,"",(LEFT(+'調査票1-2'!P26,1)))</f>
        <v/>
      </c>
      <c r="S14" s="34" t="str">
        <f>IF(+'調査票1-2'!Q26=0,"",(LEFT(+'調査票1-2'!Q26,1)))</f>
        <v/>
      </c>
      <c r="T14" s="7" t="str">
        <f>IF(+'調査票1-2'!S26=0,"",+'調査票1-2'!R26*12+'調査票1-2'!S26)</f>
        <v/>
      </c>
      <c r="U14" s="7" t="str">
        <f>IF(+'調査票1-2'!T26=0,"",(+MID(+'調査票1-2'!T26,4,LEN(+'調査票1-2'!T26))))</f>
        <v/>
      </c>
      <c r="V14" s="7" t="str">
        <f>IF(+'調査票1-2'!U26=0,"",(+MID(+'調査票1-2'!U26,4,LEN(+'調査票1-2'!U26))))</f>
        <v/>
      </c>
      <c r="W14" s="7" t="str">
        <f>IF(+'調査票1-2'!V26=0,"",+'調査票1-2'!V26)</f>
        <v/>
      </c>
      <c r="X14" s="34" t="str">
        <f>IF(+'調査票1-2'!W26=0,"",(LEFT(+'調査票1-2'!W26,2)))</f>
        <v/>
      </c>
      <c r="Y14" s="7" t="str">
        <f>IF(+'調査票1-2'!X26=0,"",+'調査票1-2'!X26)</f>
        <v/>
      </c>
      <c r="Z14" s="34" t="str">
        <f>IF(+'調査票1-2'!Y26=0,"",(LEFT(+'調査票1-2'!Y26,2)))</f>
        <v/>
      </c>
      <c r="AA14" s="34" t="str">
        <f>IF(+'調査票1-2'!Z26=0,"",(LEFT(+'調査票1-2'!Z26,1)))</f>
        <v/>
      </c>
      <c r="AB14" s="34" t="str">
        <f>IF(+'調査票1-2'!AA26=0,"",(LEFT(+'調査票1-2'!AA26,1)))</f>
        <v/>
      </c>
      <c r="AC14" s="34" t="str">
        <f>IF(+'調査票1-2'!AB26=0,"",(LEFT(+'調査票1-2'!AB26,1)))</f>
        <v/>
      </c>
      <c r="AD14" s="34" t="str">
        <f>IF(+'調査票1-2'!AC26=0,"",(LEFT(+'調査票1-2'!AC26,1)))</f>
        <v/>
      </c>
      <c r="AE14" s="34" t="str">
        <f>IF(+'調査票1-2'!AD26=0,"",(LEFT(+'調査票1-2'!AD26,1)))</f>
        <v/>
      </c>
      <c r="AF14" s="34" t="str">
        <f>IF(+'調査票1-2'!AE26=0,"",(LEFT(+'調査票1-2'!AE26,1)))</f>
        <v/>
      </c>
      <c r="AG14" s="34" t="str">
        <f>IF(+'調査票1-2'!AF26=0,"",(LEFT(+'調査票1-2'!AF26,1)))</f>
        <v/>
      </c>
      <c r="AH14" s="122" t="str">
        <f>IF(+'調査票1-2'!AG26=0,"",(LEFT(+'調査票1-2'!AG26,1)))</f>
        <v/>
      </c>
    </row>
    <row r="15" spans="1:34" ht="21.95" customHeight="1">
      <c r="A15" s="121" t="str">
        <f>IF(D15="","",COUNTA($D$2:D15))</f>
        <v/>
      </c>
      <c r="B15" s="7" t="str">
        <f>IF(D15&lt;&gt;"",LEFT('調査票1-1'!$C$6,4),"")</f>
        <v/>
      </c>
      <c r="C15" s="7" t="str">
        <f>IF(D15&lt;&gt;"",RIGHT('調査票1-1'!$C$6,LEN('調査票1-1'!$C$6)-4),"")</f>
        <v/>
      </c>
      <c r="D15" s="7" t="str">
        <f>IF(+'調査票1-2'!B27=0,"",+'調査票1-2'!B27)</f>
        <v/>
      </c>
      <c r="E15" s="7" t="str">
        <f>IF(+'調査票1-2'!C27=0,"",+'調査票1-2'!C27)</f>
        <v/>
      </c>
      <c r="F15" s="34" t="str">
        <f>IF(+'調査票1-2'!D27=0,"",(LEFT(+'調査票1-2'!D27,1)))</f>
        <v/>
      </c>
      <c r="G15" s="34" t="str">
        <f>IF(+'調査票1-2'!E27=0,"",(LEFT(+'調査票1-2'!E27,1)))</f>
        <v/>
      </c>
      <c r="H15" s="34" t="str">
        <f>IF(+'調査票1-2'!F27=0,"",(LEFT(+'調査票1-2'!F27,1)))</f>
        <v/>
      </c>
      <c r="I15" s="34" t="str">
        <f>IF(+'調査票1-2'!G27=0,"",(LEFT(+'調査票1-2'!G27,1)))</f>
        <v/>
      </c>
      <c r="J15" s="34" t="str">
        <f>IF(+'調査票1-2'!H27=0,"",(LEFT(+'調査票1-2'!H27,1)))</f>
        <v/>
      </c>
      <c r="K15" s="34" t="str">
        <f>IF(+'調査票1-2'!I27=0,"",(LEFT(+'調査票1-2'!I27,1)))</f>
        <v/>
      </c>
      <c r="L15" s="34" t="str">
        <f>IF(+'調査票1-2'!J27=0,"",(LEFT(+'調査票1-2'!J27,1)))</f>
        <v/>
      </c>
      <c r="M15" s="34" t="str">
        <f>IF(+'調査票1-2'!K27=0,"",(LEFT(+'調査票1-2'!K27,1)))</f>
        <v/>
      </c>
      <c r="N15" s="34" t="str">
        <f>IF(+'調査票1-2'!L27=0,"",(LEFT(+'調査票1-2'!L27,1)))</f>
        <v/>
      </c>
      <c r="O15" s="34" t="str">
        <f>IF(+'調査票1-2'!M27=0,"",(LEFT(+'調査票1-2'!M27,1)))</f>
        <v/>
      </c>
      <c r="P15" s="34" t="str">
        <f>IF(+'調査票1-2'!N27=0,"",(LEFT(+'調査票1-2'!N27,1)))</f>
        <v/>
      </c>
      <c r="Q15" s="34" t="str">
        <f>IF(+'調査票1-2'!O27=0,"",(LEFT(+'調査票1-2'!O27,1)))</f>
        <v/>
      </c>
      <c r="R15" s="34" t="str">
        <f>IF(+'調査票1-2'!P27=0,"",(LEFT(+'調査票1-2'!P27,1)))</f>
        <v/>
      </c>
      <c r="S15" s="34" t="str">
        <f>IF(+'調査票1-2'!Q27=0,"",(LEFT(+'調査票1-2'!Q27,1)))</f>
        <v/>
      </c>
      <c r="T15" s="7" t="str">
        <f>IF(+'調査票1-2'!S27=0,"",+'調査票1-2'!R27*12+'調査票1-2'!S27)</f>
        <v/>
      </c>
      <c r="U15" s="7" t="str">
        <f>IF(+'調査票1-2'!T27=0,"",(+MID(+'調査票1-2'!T27,4,LEN(+'調査票1-2'!T27))))</f>
        <v/>
      </c>
      <c r="V15" s="7" t="str">
        <f>IF(+'調査票1-2'!U27=0,"",(+MID(+'調査票1-2'!U27,4,LEN(+'調査票1-2'!U27))))</f>
        <v/>
      </c>
      <c r="W15" s="7" t="str">
        <f>IF(+'調査票1-2'!V27=0,"",+'調査票1-2'!V27)</f>
        <v/>
      </c>
      <c r="X15" s="34" t="str">
        <f>IF(+'調査票1-2'!W27=0,"",(LEFT(+'調査票1-2'!W27,2)))</f>
        <v/>
      </c>
      <c r="Y15" s="7" t="str">
        <f>IF(+'調査票1-2'!X27=0,"",+'調査票1-2'!X27)</f>
        <v/>
      </c>
      <c r="Z15" s="34" t="str">
        <f>IF(+'調査票1-2'!Y27=0,"",(LEFT(+'調査票1-2'!Y27,2)))</f>
        <v/>
      </c>
      <c r="AA15" s="34" t="str">
        <f>IF(+'調査票1-2'!Z27=0,"",(LEFT(+'調査票1-2'!Z27,1)))</f>
        <v/>
      </c>
      <c r="AB15" s="34" t="str">
        <f>IF(+'調査票1-2'!AA27=0,"",(LEFT(+'調査票1-2'!AA27,1)))</f>
        <v/>
      </c>
      <c r="AC15" s="34" t="str">
        <f>IF(+'調査票1-2'!AB27=0,"",(LEFT(+'調査票1-2'!AB27,1)))</f>
        <v/>
      </c>
      <c r="AD15" s="34" t="str">
        <f>IF(+'調査票1-2'!AC27=0,"",(LEFT(+'調査票1-2'!AC27,1)))</f>
        <v/>
      </c>
      <c r="AE15" s="34" t="str">
        <f>IF(+'調査票1-2'!AD27=0,"",(LEFT(+'調査票1-2'!AD27,1)))</f>
        <v/>
      </c>
      <c r="AF15" s="34" t="str">
        <f>IF(+'調査票1-2'!AE27=0,"",(LEFT(+'調査票1-2'!AE27,1)))</f>
        <v/>
      </c>
      <c r="AG15" s="34" t="str">
        <f>IF(+'調査票1-2'!AF27=0,"",(LEFT(+'調査票1-2'!AF27,1)))</f>
        <v/>
      </c>
      <c r="AH15" s="122" t="str">
        <f>IF(+'調査票1-2'!AG27=0,"",(LEFT(+'調査票1-2'!AG27,1)))</f>
        <v/>
      </c>
    </row>
    <row r="16" spans="1:34" ht="21.95" customHeight="1">
      <c r="A16" s="121" t="str">
        <f>IF(D16="","",COUNTA($D$2:D16))</f>
        <v/>
      </c>
      <c r="B16" s="7" t="str">
        <f>IF(D16&lt;&gt;"",LEFT('調査票1-1'!$C$6,4),"")</f>
        <v/>
      </c>
      <c r="C16" s="7" t="str">
        <f>IF(D16&lt;&gt;"",RIGHT('調査票1-1'!$C$6,LEN('調査票1-1'!$C$6)-4),"")</f>
        <v/>
      </c>
      <c r="D16" s="7" t="str">
        <f>IF(+'調査票1-2'!B28=0,"",+'調査票1-2'!B28)</f>
        <v/>
      </c>
      <c r="E16" s="7" t="str">
        <f>IF(+'調査票1-2'!C28=0,"",+'調査票1-2'!C28)</f>
        <v/>
      </c>
      <c r="F16" s="34" t="str">
        <f>IF(+'調査票1-2'!D28=0,"",(LEFT(+'調査票1-2'!D28,1)))</f>
        <v/>
      </c>
      <c r="G16" s="34" t="str">
        <f>IF(+'調査票1-2'!E28=0,"",(LEFT(+'調査票1-2'!E28,1)))</f>
        <v/>
      </c>
      <c r="H16" s="34" t="str">
        <f>IF(+'調査票1-2'!F28=0,"",(LEFT(+'調査票1-2'!F28,1)))</f>
        <v/>
      </c>
      <c r="I16" s="34" t="str">
        <f>IF(+'調査票1-2'!G28=0,"",(LEFT(+'調査票1-2'!G28,1)))</f>
        <v/>
      </c>
      <c r="J16" s="34" t="str">
        <f>IF(+'調査票1-2'!H28=0,"",(LEFT(+'調査票1-2'!H28,1)))</f>
        <v/>
      </c>
      <c r="K16" s="34" t="str">
        <f>IF(+'調査票1-2'!I28=0,"",(LEFT(+'調査票1-2'!I28,1)))</f>
        <v/>
      </c>
      <c r="L16" s="34" t="str">
        <f>IF(+'調査票1-2'!J28=0,"",(LEFT(+'調査票1-2'!J28,1)))</f>
        <v/>
      </c>
      <c r="M16" s="34" t="str">
        <f>IF(+'調査票1-2'!K28=0,"",(LEFT(+'調査票1-2'!K28,1)))</f>
        <v/>
      </c>
      <c r="N16" s="34" t="str">
        <f>IF(+'調査票1-2'!L28=0,"",(LEFT(+'調査票1-2'!L28,1)))</f>
        <v/>
      </c>
      <c r="O16" s="34" t="str">
        <f>IF(+'調査票1-2'!M28=0,"",(LEFT(+'調査票1-2'!M28,1)))</f>
        <v/>
      </c>
      <c r="P16" s="34" t="str">
        <f>IF(+'調査票1-2'!N28=0,"",(LEFT(+'調査票1-2'!N28,1)))</f>
        <v/>
      </c>
      <c r="Q16" s="34" t="str">
        <f>IF(+'調査票1-2'!O28=0,"",(LEFT(+'調査票1-2'!O28,1)))</f>
        <v/>
      </c>
      <c r="R16" s="34" t="str">
        <f>IF(+'調査票1-2'!P28=0,"",(LEFT(+'調査票1-2'!P28,1)))</f>
        <v/>
      </c>
      <c r="S16" s="34" t="str">
        <f>IF(+'調査票1-2'!Q28=0,"",(LEFT(+'調査票1-2'!Q28,1)))</f>
        <v/>
      </c>
      <c r="T16" s="7" t="str">
        <f>IF(+'調査票1-2'!S28=0,"",+'調査票1-2'!R28*12+'調査票1-2'!S28)</f>
        <v/>
      </c>
      <c r="U16" s="7" t="str">
        <f>IF(+'調査票1-2'!T28=0,"",(+MID(+'調査票1-2'!T28,4,LEN(+'調査票1-2'!T28))))</f>
        <v/>
      </c>
      <c r="V16" s="7" t="str">
        <f>IF(+'調査票1-2'!U28=0,"",(+MID(+'調査票1-2'!U28,4,LEN(+'調査票1-2'!U28))))</f>
        <v/>
      </c>
      <c r="W16" s="7" t="str">
        <f>IF(+'調査票1-2'!V28=0,"",+'調査票1-2'!V28)</f>
        <v/>
      </c>
      <c r="X16" s="34" t="str">
        <f>IF(+'調査票1-2'!W28=0,"",(LEFT(+'調査票1-2'!W28,2)))</f>
        <v/>
      </c>
      <c r="Y16" s="7" t="str">
        <f>IF(+'調査票1-2'!X28=0,"",+'調査票1-2'!X28)</f>
        <v/>
      </c>
      <c r="Z16" s="34" t="str">
        <f>IF(+'調査票1-2'!Y28=0,"",(LEFT(+'調査票1-2'!Y28,2)))</f>
        <v/>
      </c>
      <c r="AA16" s="34" t="str">
        <f>IF(+'調査票1-2'!Z28=0,"",(LEFT(+'調査票1-2'!Z28,1)))</f>
        <v/>
      </c>
      <c r="AB16" s="34" t="str">
        <f>IF(+'調査票1-2'!AA28=0,"",(LEFT(+'調査票1-2'!AA28,1)))</f>
        <v/>
      </c>
      <c r="AC16" s="34" t="str">
        <f>IF(+'調査票1-2'!AB28=0,"",(LEFT(+'調査票1-2'!AB28,1)))</f>
        <v/>
      </c>
      <c r="AD16" s="34" t="str">
        <f>IF(+'調査票1-2'!AC28=0,"",(LEFT(+'調査票1-2'!AC28,1)))</f>
        <v/>
      </c>
      <c r="AE16" s="34" t="str">
        <f>IF(+'調査票1-2'!AD28=0,"",(LEFT(+'調査票1-2'!AD28,1)))</f>
        <v/>
      </c>
      <c r="AF16" s="34" t="str">
        <f>IF(+'調査票1-2'!AE28=0,"",(LEFT(+'調査票1-2'!AE28,1)))</f>
        <v/>
      </c>
      <c r="AG16" s="34" t="str">
        <f>IF(+'調査票1-2'!AF28=0,"",(LEFT(+'調査票1-2'!AF28,1)))</f>
        <v/>
      </c>
      <c r="AH16" s="122" t="str">
        <f>IF(+'調査票1-2'!AG28=0,"",(LEFT(+'調査票1-2'!AG28,1)))</f>
        <v/>
      </c>
    </row>
    <row r="17" spans="1:34" ht="21.95" customHeight="1">
      <c r="A17" s="121" t="str">
        <f>IF(D17="","",COUNTA($D$2:D17))</f>
        <v/>
      </c>
      <c r="B17" s="7" t="str">
        <f>IF(D17&lt;&gt;"",LEFT('調査票1-1'!$C$6,4),"")</f>
        <v/>
      </c>
      <c r="C17" s="7" t="str">
        <f>IF(D17&lt;&gt;"",RIGHT('調査票1-1'!$C$6,LEN('調査票1-1'!$C$6)-4),"")</f>
        <v/>
      </c>
      <c r="D17" s="7" t="str">
        <f>IF(+'調査票1-2'!B29=0,"",+'調査票1-2'!B29)</f>
        <v/>
      </c>
      <c r="E17" s="7" t="str">
        <f>IF(+'調査票1-2'!C29=0,"",+'調査票1-2'!C29)</f>
        <v/>
      </c>
      <c r="F17" s="34" t="str">
        <f>IF(+'調査票1-2'!D29=0,"",(LEFT(+'調査票1-2'!D29,1)))</f>
        <v/>
      </c>
      <c r="G17" s="34" t="str">
        <f>IF(+'調査票1-2'!E29=0,"",(LEFT(+'調査票1-2'!E29,1)))</f>
        <v/>
      </c>
      <c r="H17" s="34" t="str">
        <f>IF(+'調査票1-2'!F29=0,"",(LEFT(+'調査票1-2'!F29,1)))</f>
        <v/>
      </c>
      <c r="I17" s="34" t="str">
        <f>IF(+'調査票1-2'!G29=0,"",(LEFT(+'調査票1-2'!G29,1)))</f>
        <v/>
      </c>
      <c r="J17" s="34" t="str">
        <f>IF(+'調査票1-2'!H29=0,"",(LEFT(+'調査票1-2'!H29,1)))</f>
        <v/>
      </c>
      <c r="K17" s="34" t="str">
        <f>IF(+'調査票1-2'!I29=0,"",(LEFT(+'調査票1-2'!I29,1)))</f>
        <v/>
      </c>
      <c r="L17" s="34" t="str">
        <f>IF(+'調査票1-2'!J29=0,"",(LEFT(+'調査票1-2'!J29,1)))</f>
        <v/>
      </c>
      <c r="M17" s="34" t="str">
        <f>IF(+'調査票1-2'!K29=0,"",(LEFT(+'調査票1-2'!K29,1)))</f>
        <v/>
      </c>
      <c r="N17" s="34" t="str">
        <f>IF(+'調査票1-2'!L29=0,"",(LEFT(+'調査票1-2'!L29,1)))</f>
        <v/>
      </c>
      <c r="O17" s="34" t="str">
        <f>IF(+'調査票1-2'!M29=0,"",(LEFT(+'調査票1-2'!M29,1)))</f>
        <v/>
      </c>
      <c r="P17" s="34" t="str">
        <f>IF(+'調査票1-2'!N29=0,"",(LEFT(+'調査票1-2'!N29,1)))</f>
        <v/>
      </c>
      <c r="Q17" s="34" t="str">
        <f>IF(+'調査票1-2'!O29=0,"",(LEFT(+'調査票1-2'!O29,1)))</f>
        <v/>
      </c>
      <c r="R17" s="34" t="str">
        <f>IF(+'調査票1-2'!P29=0,"",(LEFT(+'調査票1-2'!P29,1)))</f>
        <v/>
      </c>
      <c r="S17" s="34" t="str">
        <f>IF(+'調査票1-2'!Q29=0,"",(LEFT(+'調査票1-2'!Q29,1)))</f>
        <v/>
      </c>
      <c r="T17" s="7" t="str">
        <f>IF(+'調査票1-2'!S29=0,"",+'調査票1-2'!R29*12+'調査票1-2'!S29)</f>
        <v/>
      </c>
      <c r="U17" s="7" t="str">
        <f>IF(+'調査票1-2'!T29=0,"",(+MID(+'調査票1-2'!T29,4,LEN(+'調査票1-2'!T29))))</f>
        <v/>
      </c>
      <c r="V17" s="7" t="str">
        <f>IF(+'調査票1-2'!U29=0,"",(+MID(+'調査票1-2'!U29,4,LEN(+'調査票1-2'!U29))))</f>
        <v/>
      </c>
      <c r="W17" s="7" t="str">
        <f>IF(+'調査票1-2'!V29=0,"",+'調査票1-2'!V29)</f>
        <v/>
      </c>
      <c r="X17" s="34" t="str">
        <f>IF(+'調査票1-2'!W29=0,"",(LEFT(+'調査票1-2'!W29,2)))</f>
        <v/>
      </c>
      <c r="Y17" s="7" t="str">
        <f>IF(+'調査票1-2'!X29=0,"",+'調査票1-2'!X29)</f>
        <v/>
      </c>
      <c r="Z17" s="34" t="str">
        <f>IF(+'調査票1-2'!Y29=0,"",(LEFT(+'調査票1-2'!Y29,2)))</f>
        <v/>
      </c>
      <c r="AA17" s="34" t="str">
        <f>IF(+'調査票1-2'!Z29=0,"",(LEFT(+'調査票1-2'!Z29,1)))</f>
        <v/>
      </c>
      <c r="AB17" s="34" t="str">
        <f>IF(+'調査票1-2'!AA29=0,"",(LEFT(+'調査票1-2'!AA29,1)))</f>
        <v/>
      </c>
      <c r="AC17" s="34" t="str">
        <f>IF(+'調査票1-2'!AB29=0,"",(LEFT(+'調査票1-2'!AB29,1)))</f>
        <v/>
      </c>
      <c r="AD17" s="34" t="str">
        <f>IF(+'調査票1-2'!AC29=0,"",(LEFT(+'調査票1-2'!AC29,1)))</f>
        <v/>
      </c>
      <c r="AE17" s="34" t="str">
        <f>IF(+'調査票1-2'!AD29=0,"",(LEFT(+'調査票1-2'!AD29,1)))</f>
        <v/>
      </c>
      <c r="AF17" s="34" t="str">
        <f>IF(+'調査票1-2'!AE29=0,"",(LEFT(+'調査票1-2'!AE29,1)))</f>
        <v/>
      </c>
      <c r="AG17" s="34" t="str">
        <f>IF(+'調査票1-2'!AF29=0,"",(LEFT(+'調査票1-2'!AF29,1)))</f>
        <v/>
      </c>
      <c r="AH17" s="122" t="str">
        <f>IF(+'調査票1-2'!AG29=0,"",(LEFT(+'調査票1-2'!AG29,1)))</f>
        <v/>
      </c>
    </row>
    <row r="18" spans="1:34" ht="21.95" customHeight="1">
      <c r="A18" s="121" t="str">
        <f>IF(D18="","",COUNTA($D$2:D18))</f>
        <v/>
      </c>
      <c r="B18" s="7" t="str">
        <f>IF(D18&lt;&gt;"",LEFT('調査票1-1'!$C$6,4),"")</f>
        <v/>
      </c>
      <c r="C18" s="7" t="str">
        <f>IF(D18&lt;&gt;"",RIGHT('調査票1-1'!$C$6,LEN('調査票1-1'!$C$6)-4),"")</f>
        <v/>
      </c>
      <c r="D18" s="7" t="str">
        <f>IF(+'調査票1-2'!B30=0,"",+'調査票1-2'!B30)</f>
        <v/>
      </c>
      <c r="E18" s="7" t="str">
        <f>IF(+'調査票1-2'!C30=0,"",+'調査票1-2'!C30)</f>
        <v/>
      </c>
      <c r="F18" s="34" t="str">
        <f>IF(+'調査票1-2'!D30=0,"",(LEFT(+'調査票1-2'!D30,1)))</f>
        <v/>
      </c>
      <c r="G18" s="34" t="str">
        <f>IF(+'調査票1-2'!E30=0,"",(LEFT(+'調査票1-2'!E30,1)))</f>
        <v/>
      </c>
      <c r="H18" s="34" t="str">
        <f>IF(+'調査票1-2'!F30=0,"",(LEFT(+'調査票1-2'!F30,1)))</f>
        <v/>
      </c>
      <c r="I18" s="34" t="str">
        <f>IF(+'調査票1-2'!G30=0,"",(LEFT(+'調査票1-2'!G30,1)))</f>
        <v/>
      </c>
      <c r="J18" s="34" t="str">
        <f>IF(+'調査票1-2'!H30=0,"",(LEFT(+'調査票1-2'!H30,1)))</f>
        <v/>
      </c>
      <c r="K18" s="34" t="str">
        <f>IF(+'調査票1-2'!I30=0,"",(LEFT(+'調査票1-2'!I30,1)))</f>
        <v/>
      </c>
      <c r="L18" s="34" t="str">
        <f>IF(+'調査票1-2'!J30=0,"",(LEFT(+'調査票1-2'!J30,1)))</f>
        <v/>
      </c>
      <c r="M18" s="34" t="str">
        <f>IF(+'調査票1-2'!K30=0,"",(LEFT(+'調査票1-2'!K30,1)))</f>
        <v/>
      </c>
      <c r="N18" s="34" t="str">
        <f>IF(+'調査票1-2'!L30=0,"",(LEFT(+'調査票1-2'!L30,1)))</f>
        <v/>
      </c>
      <c r="O18" s="34" t="str">
        <f>IF(+'調査票1-2'!M30=0,"",(LEFT(+'調査票1-2'!M30,1)))</f>
        <v/>
      </c>
      <c r="P18" s="34" t="str">
        <f>IF(+'調査票1-2'!N30=0,"",(LEFT(+'調査票1-2'!N30,1)))</f>
        <v/>
      </c>
      <c r="Q18" s="34" t="str">
        <f>IF(+'調査票1-2'!O30=0,"",(LEFT(+'調査票1-2'!O30,1)))</f>
        <v/>
      </c>
      <c r="R18" s="34" t="str">
        <f>IF(+'調査票1-2'!P30=0,"",(LEFT(+'調査票1-2'!P30,1)))</f>
        <v/>
      </c>
      <c r="S18" s="34" t="str">
        <f>IF(+'調査票1-2'!Q30=0,"",(LEFT(+'調査票1-2'!Q30,1)))</f>
        <v/>
      </c>
      <c r="T18" s="7" t="str">
        <f>IF(+'調査票1-2'!S30=0,"",+'調査票1-2'!R30*12+'調査票1-2'!S30)</f>
        <v/>
      </c>
      <c r="U18" s="7" t="str">
        <f>IF(+'調査票1-2'!T30=0,"",(+MID(+'調査票1-2'!T30,4,LEN(+'調査票1-2'!T30))))</f>
        <v/>
      </c>
      <c r="V18" s="7" t="str">
        <f>IF(+'調査票1-2'!U30=0,"",(+MID(+'調査票1-2'!U30,4,LEN(+'調査票1-2'!U30))))</f>
        <v/>
      </c>
      <c r="W18" s="7" t="str">
        <f>IF(+'調査票1-2'!V30=0,"",+'調査票1-2'!V30)</f>
        <v/>
      </c>
      <c r="X18" s="34" t="str">
        <f>IF(+'調査票1-2'!W30=0,"",(LEFT(+'調査票1-2'!W30,2)))</f>
        <v/>
      </c>
      <c r="Y18" s="7" t="str">
        <f>IF(+'調査票1-2'!X30=0,"",+'調査票1-2'!X30)</f>
        <v/>
      </c>
      <c r="Z18" s="34" t="str">
        <f>IF(+'調査票1-2'!Y30=0,"",(LEFT(+'調査票1-2'!Y30,2)))</f>
        <v/>
      </c>
      <c r="AA18" s="34" t="str">
        <f>IF(+'調査票1-2'!Z30=0,"",(LEFT(+'調査票1-2'!Z30,1)))</f>
        <v/>
      </c>
      <c r="AB18" s="34" t="str">
        <f>IF(+'調査票1-2'!AA30=0,"",(LEFT(+'調査票1-2'!AA30,1)))</f>
        <v/>
      </c>
      <c r="AC18" s="34" t="str">
        <f>IF(+'調査票1-2'!AB30=0,"",(LEFT(+'調査票1-2'!AB30,1)))</f>
        <v/>
      </c>
      <c r="AD18" s="34" t="str">
        <f>IF(+'調査票1-2'!AC30=0,"",(LEFT(+'調査票1-2'!AC30,1)))</f>
        <v/>
      </c>
      <c r="AE18" s="34" t="str">
        <f>IF(+'調査票1-2'!AD30=0,"",(LEFT(+'調査票1-2'!AD30,1)))</f>
        <v/>
      </c>
      <c r="AF18" s="34" t="str">
        <f>IF(+'調査票1-2'!AE30=0,"",(LEFT(+'調査票1-2'!AE30,1)))</f>
        <v/>
      </c>
      <c r="AG18" s="34" t="str">
        <f>IF(+'調査票1-2'!AF30=0,"",(LEFT(+'調査票1-2'!AF30,1)))</f>
        <v/>
      </c>
      <c r="AH18" s="122" t="str">
        <f>IF(+'調査票1-2'!AG30=0,"",(LEFT(+'調査票1-2'!AG30,1)))</f>
        <v/>
      </c>
    </row>
    <row r="19" spans="1:34" ht="21.95" customHeight="1">
      <c r="A19" s="121" t="str">
        <f>IF(D19="","",COUNTA($D$2:D19))</f>
        <v/>
      </c>
      <c r="B19" s="7" t="str">
        <f>IF(D19&lt;&gt;"",LEFT('調査票1-1'!$C$6,4),"")</f>
        <v/>
      </c>
      <c r="C19" s="7" t="str">
        <f>IF(D19&lt;&gt;"",RIGHT('調査票1-1'!$C$6,LEN('調査票1-1'!$C$6)-4),"")</f>
        <v/>
      </c>
      <c r="D19" s="7" t="str">
        <f>IF(+'調査票1-2'!B31=0,"",+'調査票1-2'!B31)</f>
        <v/>
      </c>
      <c r="E19" s="7" t="str">
        <f>IF(+'調査票1-2'!C31=0,"",+'調査票1-2'!C31)</f>
        <v/>
      </c>
      <c r="F19" s="34" t="str">
        <f>IF(+'調査票1-2'!D31=0,"",(LEFT(+'調査票1-2'!D31,1)))</f>
        <v/>
      </c>
      <c r="G19" s="34" t="str">
        <f>IF(+'調査票1-2'!E31=0,"",(LEFT(+'調査票1-2'!E31,1)))</f>
        <v/>
      </c>
      <c r="H19" s="34" t="str">
        <f>IF(+'調査票1-2'!F31=0,"",(LEFT(+'調査票1-2'!F31,1)))</f>
        <v/>
      </c>
      <c r="I19" s="34" t="str">
        <f>IF(+'調査票1-2'!G31=0,"",(LEFT(+'調査票1-2'!G31,1)))</f>
        <v/>
      </c>
      <c r="J19" s="34" t="str">
        <f>IF(+'調査票1-2'!H31=0,"",(LEFT(+'調査票1-2'!H31,1)))</f>
        <v/>
      </c>
      <c r="K19" s="34" t="str">
        <f>IF(+'調査票1-2'!I31=0,"",(LEFT(+'調査票1-2'!I31,1)))</f>
        <v/>
      </c>
      <c r="L19" s="34" t="str">
        <f>IF(+'調査票1-2'!J31=0,"",(LEFT(+'調査票1-2'!J31,1)))</f>
        <v/>
      </c>
      <c r="M19" s="34" t="str">
        <f>IF(+'調査票1-2'!K31=0,"",(LEFT(+'調査票1-2'!K31,1)))</f>
        <v/>
      </c>
      <c r="N19" s="34" t="str">
        <f>IF(+'調査票1-2'!L31=0,"",(LEFT(+'調査票1-2'!L31,1)))</f>
        <v/>
      </c>
      <c r="O19" s="34" t="str">
        <f>IF(+'調査票1-2'!M31=0,"",(LEFT(+'調査票1-2'!M31,1)))</f>
        <v/>
      </c>
      <c r="P19" s="34" t="str">
        <f>IF(+'調査票1-2'!N31=0,"",(LEFT(+'調査票1-2'!N31,1)))</f>
        <v/>
      </c>
      <c r="Q19" s="34" t="str">
        <f>IF(+'調査票1-2'!O31=0,"",(LEFT(+'調査票1-2'!O31,1)))</f>
        <v/>
      </c>
      <c r="R19" s="34" t="str">
        <f>IF(+'調査票1-2'!P31=0,"",(LEFT(+'調査票1-2'!P31,1)))</f>
        <v/>
      </c>
      <c r="S19" s="34" t="str">
        <f>IF(+'調査票1-2'!Q31=0,"",(LEFT(+'調査票1-2'!Q31,1)))</f>
        <v/>
      </c>
      <c r="T19" s="7" t="str">
        <f>IF(+'調査票1-2'!S31=0,"",+'調査票1-2'!R31*12+'調査票1-2'!S31)</f>
        <v/>
      </c>
      <c r="U19" s="7" t="str">
        <f>IF(+'調査票1-2'!T31=0,"",(+MID(+'調査票1-2'!T31,4,LEN(+'調査票1-2'!T31))))</f>
        <v/>
      </c>
      <c r="V19" s="7" t="str">
        <f>IF(+'調査票1-2'!U31=0,"",(+MID(+'調査票1-2'!U31,4,LEN(+'調査票1-2'!U31))))</f>
        <v/>
      </c>
      <c r="W19" s="7" t="str">
        <f>IF(+'調査票1-2'!V31=0,"",+'調査票1-2'!V31)</f>
        <v/>
      </c>
      <c r="X19" s="34" t="str">
        <f>IF(+'調査票1-2'!W31=0,"",(LEFT(+'調査票1-2'!W31,2)))</f>
        <v/>
      </c>
      <c r="Y19" s="7" t="str">
        <f>IF(+'調査票1-2'!X31=0,"",+'調査票1-2'!X31)</f>
        <v/>
      </c>
      <c r="Z19" s="34" t="str">
        <f>IF(+'調査票1-2'!Y31=0,"",(LEFT(+'調査票1-2'!Y31,2)))</f>
        <v/>
      </c>
      <c r="AA19" s="34" t="str">
        <f>IF(+'調査票1-2'!Z31=0,"",(LEFT(+'調査票1-2'!Z31,1)))</f>
        <v/>
      </c>
      <c r="AB19" s="34" t="str">
        <f>IF(+'調査票1-2'!AA31=0,"",(LEFT(+'調査票1-2'!AA31,1)))</f>
        <v/>
      </c>
      <c r="AC19" s="34" t="str">
        <f>IF(+'調査票1-2'!AB31=0,"",(LEFT(+'調査票1-2'!AB31,1)))</f>
        <v/>
      </c>
      <c r="AD19" s="34" t="str">
        <f>IF(+'調査票1-2'!AC31=0,"",(LEFT(+'調査票1-2'!AC31,1)))</f>
        <v/>
      </c>
      <c r="AE19" s="34" t="str">
        <f>IF(+'調査票1-2'!AD31=0,"",(LEFT(+'調査票1-2'!AD31,1)))</f>
        <v/>
      </c>
      <c r="AF19" s="34" t="str">
        <f>IF(+'調査票1-2'!AE31=0,"",(LEFT(+'調査票1-2'!AE31,1)))</f>
        <v/>
      </c>
      <c r="AG19" s="34" t="str">
        <f>IF(+'調査票1-2'!AF31=0,"",(LEFT(+'調査票1-2'!AF31,1)))</f>
        <v/>
      </c>
      <c r="AH19" s="122" t="str">
        <f>IF(+'調査票1-2'!AG31=0,"",(LEFT(+'調査票1-2'!AG31,1)))</f>
        <v/>
      </c>
    </row>
    <row r="20" spans="1:34" ht="21.95" customHeight="1">
      <c r="A20" s="121" t="str">
        <f>IF(D20="","",COUNTA($D$2:D20))</f>
        <v/>
      </c>
      <c r="B20" s="7" t="str">
        <f>IF(D20&lt;&gt;"",LEFT('調査票1-1'!$C$6,4),"")</f>
        <v/>
      </c>
      <c r="C20" s="7" t="str">
        <f>IF(D20&lt;&gt;"",RIGHT('調査票1-1'!$C$6,LEN('調査票1-1'!$C$6)-4),"")</f>
        <v/>
      </c>
      <c r="D20" s="7" t="str">
        <f>IF(+'調査票1-2'!B32=0,"",+'調査票1-2'!B32)</f>
        <v/>
      </c>
      <c r="E20" s="7" t="str">
        <f>IF(+'調査票1-2'!C32=0,"",+'調査票1-2'!C32)</f>
        <v/>
      </c>
      <c r="F20" s="34" t="str">
        <f>IF(+'調査票1-2'!D32=0,"",(LEFT(+'調査票1-2'!D32,1)))</f>
        <v/>
      </c>
      <c r="G20" s="34" t="str">
        <f>IF(+'調査票1-2'!E32=0,"",(LEFT(+'調査票1-2'!E32,1)))</f>
        <v/>
      </c>
      <c r="H20" s="34" t="str">
        <f>IF(+'調査票1-2'!F32=0,"",(LEFT(+'調査票1-2'!F32,1)))</f>
        <v/>
      </c>
      <c r="I20" s="34" t="str">
        <f>IF(+'調査票1-2'!G32=0,"",(LEFT(+'調査票1-2'!G32,1)))</f>
        <v/>
      </c>
      <c r="J20" s="34" t="str">
        <f>IF(+'調査票1-2'!H32=0,"",(LEFT(+'調査票1-2'!H32,1)))</f>
        <v/>
      </c>
      <c r="K20" s="34" t="str">
        <f>IF(+'調査票1-2'!I32=0,"",(LEFT(+'調査票1-2'!I32,1)))</f>
        <v/>
      </c>
      <c r="L20" s="34" t="str">
        <f>IF(+'調査票1-2'!J32=0,"",(LEFT(+'調査票1-2'!J32,1)))</f>
        <v/>
      </c>
      <c r="M20" s="34" t="str">
        <f>IF(+'調査票1-2'!K32=0,"",(LEFT(+'調査票1-2'!K32,1)))</f>
        <v/>
      </c>
      <c r="N20" s="34" t="str">
        <f>IF(+'調査票1-2'!L32=0,"",(LEFT(+'調査票1-2'!L32,1)))</f>
        <v/>
      </c>
      <c r="O20" s="34" t="str">
        <f>IF(+'調査票1-2'!M32=0,"",(LEFT(+'調査票1-2'!M32,1)))</f>
        <v/>
      </c>
      <c r="P20" s="34" t="str">
        <f>IF(+'調査票1-2'!N32=0,"",(LEFT(+'調査票1-2'!N32,1)))</f>
        <v/>
      </c>
      <c r="Q20" s="34" t="str">
        <f>IF(+'調査票1-2'!O32=0,"",(LEFT(+'調査票1-2'!O32,1)))</f>
        <v/>
      </c>
      <c r="R20" s="34" t="str">
        <f>IF(+'調査票1-2'!P32=0,"",(LEFT(+'調査票1-2'!P32,1)))</f>
        <v/>
      </c>
      <c r="S20" s="34" t="str">
        <f>IF(+'調査票1-2'!Q32=0,"",(LEFT(+'調査票1-2'!Q32,1)))</f>
        <v/>
      </c>
      <c r="T20" s="7" t="str">
        <f>IF(+'調査票1-2'!S32=0,"",+'調査票1-2'!R32*12+'調査票1-2'!S32)</f>
        <v/>
      </c>
      <c r="U20" s="7" t="str">
        <f>IF(+'調査票1-2'!T32=0,"",(+MID(+'調査票1-2'!T32,4,LEN(+'調査票1-2'!T32))))</f>
        <v/>
      </c>
      <c r="V20" s="7" t="str">
        <f>IF(+'調査票1-2'!U32=0,"",(+MID(+'調査票1-2'!U32,4,LEN(+'調査票1-2'!U32))))</f>
        <v/>
      </c>
      <c r="W20" s="7" t="str">
        <f>IF(+'調査票1-2'!V32=0,"",+'調査票1-2'!V32)</f>
        <v/>
      </c>
      <c r="X20" s="34" t="str">
        <f>IF(+'調査票1-2'!W32=0,"",(LEFT(+'調査票1-2'!W32,2)))</f>
        <v/>
      </c>
      <c r="Y20" s="7" t="str">
        <f>IF(+'調査票1-2'!X32=0,"",+'調査票1-2'!X32)</f>
        <v/>
      </c>
      <c r="Z20" s="34" t="str">
        <f>IF(+'調査票1-2'!Y32=0,"",(LEFT(+'調査票1-2'!Y32,2)))</f>
        <v/>
      </c>
      <c r="AA20" s="34" t="str">
        <f>IF(+'調査票1-2'!Z32=0,"",(LEFT(+'調査票1-2'!Z32,1)))</f>
        <v/>
      </c>
      <c r="AB20" s="34" t="str">
        <f>IF(+'調査票1-2'!AA32=0,"",(LEFT(+'調査票1-2'!AA32,1)))</f>
        <v/>
      </c>
      <c r="AC20" s="34" t="str">
        <f>IF(+'調査票1-2'!AB32=0,"",(LEFT(+'調査票1-2'!AB32,1)))</f>
        <v/>
      </c>
      <c r="AD20" s="34" t="str">
        <f>IF(+'調査票1-2'!AC32=0,"",(LEFT(+'調査票1-2'!AC32,1)))</f>
        <v/>
      </c>
      <c r="AE20" s="34" t="str">
        <f>IF(+'調査票1-2'!AD32=0,"",(LEFT(+'調査票1-2'!AD32,1)))</f>
        <v/>
      </c>
      <c r="AF20" s="34" t="str">
        <f>IF(+'調査票1-2'!AE32=0,"",(LEFT(+'調査票1-2'!AE32,1)))</f>
        <v/>
      </c>
      <c r="AG20" s="34" t="str">
        <f>IF(+'調査票1-2'!AF32=0,"",(LEFT(+'調査票1-2'!AF32,1)))</f>
        <v/>
      </c>
      <c r="AH20" s="122" t="str">
        <f>IF(+'調査票1-2'!AG32=0,"",(LEFT(+'調査票1-2'!AG32,1)))</f>
        <v/>
      </c>
    </row>
    <row r="21" spans="1:34" ht="21.95" customHeight="1">
      <c r="A21" s="121" t="str">
        <f>IF(D21="","",COUNTA($D$2:D21))</f>
        <v/>
      </c>
      <c r="B21" s="7" t="str">
        <f>IF(D21&lt;&gt;"",LEFT('調査票1-1'!$C$6,4),"")</f>
        <v/>
      </c>
      <c r="C21" s="7" t="str">
        <f>IF(D21&lt;&gt;"",RIGHT('調査票1-1'!$C$6,LEN('調査票1-1'!$C$6)-4),"")</f>
        <v/>
      </c>
      <c r="D21" s="7" t="str">
        <f>IF(+'調査票1-2'!B33=0,"",+'調査票1-2'!B33)</f>
        <v/>
      </c>
      <c r="E21" s="7" t="str">
        <f>IF(+'調査票1-2'!C33=0,"",+'調査票1-2'!C33)</f>
        <v/>
      </c>
      <c r="F21" s="34" t="str">
        <f>IF(+'調査票1-2'!D33=0,"",(LEFT(+'調査票1-2'!D33,1)))</f>
        <v/>
      </c>
      <c r="G21" s="34" t="str">
        <f>IF(+'調査票1-2'!E33=0,"",(LEFT(+'調査票1-2'!E33,1)))</f>
        <v/>
      </c>
      <c r="H21" s="34" t="str">
        <f>IF(+'調査票1-2'!F33=0,"",(LEFT(+'調査票1-2'!F33,1)))</f>
        <v/>
      </c>
      <c r="I21" s="34" t="str">
        <f>IF(+'調査票1-2'!G33=0,"",(LEFT(+'調査票1-2'!G33,1)))</f>
        <v/>
      </c>
      <c r="J21" s="34" t="str">
        <f>IF(+'調査票1-2'!H33=0,"",(LEFT(+'調査票1-2'!H33,1)))</f>
        <v/>
      </c>
      <c r="K21" s="34" t="str">
        <f>IF(+'調査票1-2'!I33=0,"",(LEFT(+'調査票1-2'!I33,1)))</f>
        <v/>
      </c>
      <c r="L21" s="34" t="str">
        <f>IF(+'調査票1-2'!J33=0,"",(LEFT(+'調査票1-2'!J33,1)))</f>
        <v/>
      </c>
      <c r="M21" s="34" t="str">
        <f>IF(+'調査票1-2'!K33=0,"",(LEFT(+'調査票1-2'!K33,1)))</f>
        <v/>
      </c>
      <c r="N21" s="34" t="str">
        <f>IF(+'調査票1-2'!L33=0,"",(LEFT(+'調査票1-2'!L33,1)))</f>
        <v/>
      </c>
      <c r="O21" s="34" t="str">
        <f>IF(+'調査票1-2'!M33=0,"",(LEFT(+'調査票1-2'!M33,1)))</f>
        <v/>
      </c>
      <c r="P21" s="34" t="str">
        <f>IF(+'調査票1-2'!N33=0,"",(LEFT(+'調査票1-2'!N33,1)))</f>
        <v/>
      </c>
      <c r="Q21" s="34" t="str">
        <f>IF(+'調査票1-2'!O33=0,"",(LEFT(+'調査票1-2'!O33,1)))</f>
        <v/>
      </c>
      <c r="R21" s="34" t="str">
        <f>IF(+'調査票1-2'!P33=0,"",(LEFT(+'調査票1-2'!P33,1)))</f>
        <v/>
      </c>
      <c r="S21" s="34" t="str">
        <f>IF(+'調査票1-2'!Q33=0,"",(LEFT(+'調査票1-2'!Q33,1)))</f>
        <v/>
      </c>
      <c r="T21" s="7" t="str">
        <f>IF(+'調査票1-2'!S33=0,"",+'調査票1-2'!R33*12+'調査票1-2'!S33)</f>
        <v/>
      </c>
      <c r="U21" s="7" t="str">
        <f>IF(+'調査票1-2'!T33=0,"",(+MID(+'調査票1-2'!T33,4,LEN(+'調査票1-2'!T33))))</f>
        <v/>
      </c>
      <c r="V21" s="7" t="str">
        <f>IF(+'調査票1-2'!U33=0,"",(+MID(+'調査票1-2'!U33,4,LEN(+'調査票1-2'!U33))))</f>
        <v/>
      </c>
      <c r="W21" s="7" t="str">
        <f>IF(+'調査票1-2'!V33=0,"",+'調査票1-2'!V33)</f>
        <v/>
      </c>
      <c r="X21" s="34" t="str">
        <f>IF(+'調査票1-2'!W33=0,"",(LEFT(+'調査票1-2'!W33,2)))</f>
        <v/>
      </c>
      <c r="Y21" s="7" t="str">
        <f>IF(+'調査票1-2'!X33=0,"",+'調査票1-2'!X33)</f>
        <v/>
      </c>
      <c r="Z21" s="34" t="str">
        <f>IF(+'調査票1-2'!Y33=0,"",(LEFT(+'調査票1-2'!Y33,2)))</f>
        <v/>
      </c>
      <c r="AA21" s="34" t="str">
        <f>IF(+'調査票1-2'!Z33=0,"",(LEFT(+'調査票1-2'!Z33,1)))</f>
        <v/>
      </c>
      <c r="AB21" s="34" t="str">
        <f>IF(+'調査票1-2'!AA33=0,"",(LEFT(+'調査票1-2'!AA33,1)))</f>
        <v/>
      </c>
      <c r="AC21" s="34" t="str">
        <f>IF(+'調査票1-2'!AB33=0,"",(LEFT(+'調査票1-2'!AB33,1)))</f>
        <v/>
      </c>
      <c r="AD21" s="34" t="str">
        <f>IF(+'調査票1-2'!AC33=0,"",(LEFT(+'調査票1-2'!AC33,1)))</f>
        <v/>
      </c>
      <c r="AE21" s="34" t="str">
        <f>IF(+'調査票1-2'!AD33=0,"",(LEFT(+'調査票1-2'!AD33,1)))</f>
        <v/>
      </c>
      <c r="AF21" s="34" t="str">
        <f>IF(+'調査票1-2'!AE33=0,"",(LEFT(+'調査票1-2'!AE33,1)))</f>
        <v/>
      </c>
      <c r="AG21" s="34" t="str">
        <f>IF(+'調査票1-2'!AF33=0,"",(LEFT(+'調査票1-2'!AF33,1)))</f>
        <v/>
      </c>
      <c r="AH21" s="122" t="str">
        <f>IF(+'調査票1-2'!AG33=0,"",(LEFT(+'調査票1-2'!AG33,1)))</f>
        <v/>
      </c>
    </row>
    <row r="22" spans="1:34" ht="21.95" customHeight="1">
      <c r="A22" s="121" t="str">
        <f>IF(D22="","",COUNTA($D$2:D22))</f>
        <v/>
      </c>
      <c r="B22" s="7" t="str">
        <f>IF(D22&lt;&gt;"",LEFT('調査票1-1'!$C$6,4),"")</f>
        <v/>
      </c>
      <c r="C22" s="7" t="str">
        <f>IF(D22&lt;&gt;"",RIGHT('調査票1-1'!$C$6,LEN('調査票1-1'!$C$6)-4),"")</f>
        <v/>
      </c>
      <c r="D22" s="7" t="str">
        <f>IF(+'調査票1-2'!B34=0,"",+'調査票1-2'!B34)</f>
        <v/>
      </c>
      <c r="E22" s="7" t="str">
        <f>IF(+'調査票1-2'!C34=0,"",+'調査票1-2'!C34)</f>
        <v/>
      </c>
      <c r="F22" s="34" t="str">
        <f>IF(+'調査票1-2'!D34=0,"",(LEFT(+'調査票1-2'!D34,1)))</f>
        <v/>
      </c>
      <c r="G22" s="34" t="str">
        <f>IF(+'調査票1-2'!E34=0,"",(LEFT(+'調査票1-2'!E34,1)))</f>
        <v/>
      </c>
      <c r="H22" s="34" t="str">
        <f>IF(+'調査票1-2'!F34=0,"",(LEFT(+'調査票1-2'!F34,1)))</f>
        <v/>
      </c>
      <c r="I22" s="34" t="str">
        <f>IF(+'調査票1-2'!G34=0,"",(LEFT(+'調査票1-2'!G34,1)))</f>
        <v/>
      </c>
      <c r="J22" s="34" t="str">
        <f>IF(+'調査票1-2'!H34=0,"",(LEFT(+'調査票1-2'!H34,1)))</f>
        <v/>
      </c>
      <c r="K22" s="34" t="str">
        <f>IF(+'調査票1-2'!I34=0,"",(LEFT(+'調査票1-2'!I34,1)))</f>
        <v/>
      </c>
      <c r="L22" s="34" t="str">
        <f>IF(+'調査票1-2'!J34=0,"",(LEFT(+'調査票1-2'!J34,1)))</f>
        <v/>
      </c>
      <c r="M22" s="34" t="str">
        <f>IF(+'調査票1-2'!K34=0,"",(LEFT(+'調査票1-2'!K34,1)))</f>
        <v/>
      </c>
      <c r="N22" s="34" t="str">
        <f>IF(+'調査票1-2'!L34=0,"",(LEFT(+'調査票1-2'!L34,1)))</f>
        <v/>
      </c>
      <c r="O22" s="34" t="str">
        <f>IF(+'調査票1-2'!M34=0,"",(LEFT(+'調査票1-2'!M34,1)))</f>
        <v/>
      </c>
      <c r="P22" s="34" t="str">
        <f>IF(+'調査票1-2'!N34=0,"",(LEFT(+'調査票1-2'!N34,1)))</f>
        <v/>
      </c>
      <c r="Q22" s="34" t="str">
        <f>IF(+'調査票1-2'!O34=0,"",(LEFT(+'調査票1-2'!O34,1)))</f>
        <v/>
      </c>
      <c r="R22" s="34" t="str">
        <f>IF(+'調査票1-2'!P34=0,"",(LEFT(+'調査票1-2'!P34,1)))</f>
        <v/>
      </c>
      <c r="S22" s="34" t="str">
        <f>IF(+'調査票1-2'!Q34=0,"",(LEFT(+'調査票1-2'!Q34,1)))</f>
        <v/>
      </c>
      <c r="T22" s="7" t="str">
        <f>IF(+'調査票1-2'!S34=0,"",+'調査票1-2'!R34*12+'調査票1-2'!S34)</f>
        <v/>
      </c>
      <c r="U22" s="7" t="str">
        <f>IF(+'調査票1-2'!T34=0,"",(+MID(+'調査票1-2'!T34,4,LEN(+'調査票1-2'!T34))))</f>
        <v/>
      </c>
      <c r="V22" s="7" t="str">
        <f>IF(+'調査票1-2'!U34=0,"",(+MID(+'調査票1-2'!U34,4,LEN(+'調査票1-2'!U34))))</f>
        <v/>
      </c>
      <c r="W22" s="7" t="str">
        <f>IF(+'調査票1-2'!V34=0,"",+'調査票1-2'!V34)</f>
        <v/>
      </c>
      <c r="X22" s="34" t="str">
        <f>IF(+'調査票1-2'!W34=0,"",(LEFT(+'調査票1-2'!W34,2)))</f>
        <v/>
      </c>
      <c r="Y22" s="7" t="str">
        <f>IF(+'調査票1-2'!X34=0,"",+'調査票1-2'!X34)</f>
        <v/>
      </c>
      <c r="Z22" s="34" t="str">
        <f>IF(+'調査票1-2'!Y34=0,"",(LEFT(+'調査票1-2'!Y34,2)))</f>
        <v/>
      </c>
      <c r="AA22" s="34" t="str">
        <f>IF(+'調査票1-2'!Z34=0,"",(LEFT(+'調査票1-2'!Z34,1)))</f>
        <v/>
      </c>
      <c r="AB22" s="34" t="str">
        <f>IF(+'調査票1-2'!AA34=0,"",(LEFT(+'調査票1-2'!AA34,1)))</f>
        <v/>
      </c>
      <c r="AC22" s="34" t="str">
        <f>IF(+'調査票1-2'!AB34=0,"",(LEFT(+'調査票1-2'!AB34,1)))</f>
        <v/>
      </c>
      <c r="AD22" s="34" t="str">
        <f>IF(+'調査票1-2'!AC34=0,"",(LEFT(+'調査票1-2'!AC34,1)))</f>
        <v/>
      </c>
      <c r="AE22" s="34" t="str">
        <f>IF(+'調査票1-2'!AD34=0,"",(LEFT(+'調査票1-2'!AD34,1)))</f>
        <v/>
      </c>
      <c r="AF22" s="34" t="str">
        <f>IF(+'調査票1-2'!AE34=0,"",(LEFT(+'調査票1-2'!AE34,1)))</f>
        <v/>
      </c>
      <c r="AG22" s="34" t="str">
        <f>IF(+'調査票1-2'!AF34=0,"",(LEFT(+'調査票1-2'!AF34,1)))</f>
        <v/>
      </c>
      <c r="AH22" s="122" t="str">
        <f>IF(+'調査票1-2'!AG34=0,"",(LEFT(+'調査票1-2'!AG34,1)))</f>
        <v/>
      </c>
    </row>
    <row r="23" spans="1:34" ht="21.95" customHeight="1">
      <c r="A23" s="121" t="str">
        <f>IF(D23="","",COUNTA($D$2:D23))</f>
        <v/>
      </c>
      <c r="B23" s="7" t="str">
        <f>IF(D23&lt;&gt;"",LEFT('調査票1-1'!$C$6,4),"")</f>
        <v/>
      </c>
      <c r="C23" s="7" t="str">
        <f>IF(D23&lt;&gt;"",RIGHT('調査票1-1'!$C$6,LEN('調査票1-1'!$C$6)-4),"")</f>
        <v/>
      </c>
      <c r="D23" s="7" t="str">
        <f>IF(+'調査票1-2'!B35=0,"",+'調査票1-2'!B35)</f>
        <v/>
      </c>
      <c r="E23" s="7" t="str">
        <f>IF(+'調査票1-2'!C35=0,"",+'調査票1-2'!C35)</f>
        <v/>
      </c>
      <c r="F23" s="34" t="str">
        <f>IF(+'調査票1-2'!D35=0,"",(LEFT(+'調査票1-2'!D35,1)))</f>
        <v/>
      </c>
      <c r="G23" s="34" t="str">
        <f>IF(+'調査票1-2'!E35=0,"",(LEFT(+'調査票1-2'!E35,1)))</f>
        <v/>
      </c>
      <c r="H23" s="34" t="str">
        <f>IF(+'調査票1-2'!F35=0,"",(LEFT(+'調査票1-2'!F35,1)))</f>
        <v/>
      </c>
      <c r="I23" s="34" t="str">
        <f>IF(+'調査票1-2'!G35=0,"",(LEFT(+'調査票1-2'!G35,1)))</f>
        <v/>
      </c>
      <c r="J23" s="34" t="str">
        <f>IF(+'調査票1-2'!H35=0,"",(LEFT(+'調査票1-2'!H35,1)))</f>
        <v/>
      </c>
      <c r="K23" s="34" t="str">
        <f>IF(+'調査票1-2'!I35=0,"",(LEFT(+'調査票1-2'!I35,1)))</f>
        <v/>
      </c>
      <c r="L23" s="34" t="str">
        <f>IF(+'調査票1-2'!J35=0,"",(LEFT(+'調査票1-2'!J35,1)))</f>
        <v/>
      </c>
      <c r="M23" s="34" t="str">
        <f>IF(+'調査票1-2'!K35=0,"",(LEFT(+'調査票1-2'!K35,1)))</f>
        <v/>
      </c>
      <c r="N23" s="34" t="str">
        <f>IF(+'調査票1-2'!L35=0,"",(LEFT(+'調査票1-2'!L35,1)))</f>
        <v/>
      </c>
      <c r="O23" s="34" t="str">
        <f>IF(+'調査票1-2'!M35=0,"",(LEFT(+'調査票1-2'!M35,1)))</f>
        <v/>
      </c>
      <c r="P23" s="34" t="str">
        <f>IF(+'調査票1-2'!N35=0,"",(LEFT(+'調査票1-2'!N35,1)))</f>
        <v/>
      </c>
      <c r="Q23" s="34" t="str">
        <f>IF(+'調査票1-2'!O35=0,"",(LEFT(+'調査票1-2'!O35,1)))</f>
        <v/>
      </c>
      <c r="R23" s="34" t="str">
        <f>IF(+'調査票1-2'!P35=0,"",(LEFT(+'調査票1-2'!P35,1)))</f>
        <v/>
      </c>
      <c r="S23" s="34" t="str">
        <f>IF(+'調査票1-2'!Q35=0,"",(LEFT(+'調査票1-2'!Q35,1)))</f>
        <v/>
      </c>
      <c r="T23" s="7" t="str">
        <f>IF(+'調査票1-2'!S35=0,"",+'調査票1-2'!R35*12+'調査票1-2'!S35)</f>
        <v/>
      </c>
      <c r="U23" s="7" t="str">
        <f>IF(+'調査票1-2'!T35=0,"",(+MID(+'調査票1-2'!T35,4,LEN(+'調査票1-2'!T35))))</f>
        <v/>
      </c>
      <c r="V23" s="7" t="str">
        <f>IF(+'調査票1-2'!U35=0,"",(+MID(+'調査票1-2'!U35,4,LEN(+'調査票1-2'!U35))))</f>
        <v/>
      </c>
      <c r="W23" s="7" t="str">
        <f>IF(+'調査票1-2'!V35=0,"",+'調査票1-2'!V35)</f>
        <v/>
      </c>
      <c r="X23" s="34" t="str">
        <f>IF(+'調査票1-2'!W35=0,"",(LEFT(+'調査票1-2'!W35,2)))</f>
        <v/>
      </c>
      <c r="Y23" s="7" t="str">
        <f>IF(+'調査票1-2'!X35=0,"",+'調査票1-2'!X35)</f>
        <v/>
      </c>
      <c r="Z23" s="34" t="str">
        <f>IF(+'調査票1-2'!Y35=0,"",(LEFT(+'調査票1-2'!Y35,2)))</f>
        <v/>
      </c>
      <c r="AA23" s="34" t="str">
        <f>IF(+'調査票1-2'!Z35=0,"",(LEFT(+'調査票1-2'!Z35,1)))</f>
        <v/>
      </c>
      <c r="AB23" s="34" t="str">
        <f>IF(+'調査票1-2'!AA35=0,"",(LEFT(+'調査票1-2'!AA35,1)))</f>
        <v/>
      </c>
      <c r="AC23" s="34" t="str">
        <f>IF(+'調査票1-2'!AB35=0,"",(LEFT(+'調査票1-2'!AB35,1)))</f>
        <v/>
      </c>
      <c r="AD23" s="34" t="str">
        <f>IF(+'調査票1-2'!AC35=0,"",(LEFT(+'調査票1-2'!AC35,1)))</f>
        <v/>
      </c>
      <c r="AE23" s="34" t="str">
        <f>IF(+'調査票1-2'!AD35=0,"",(LEFT(+'調査票1-2'!AD35,1)))</f>
        <v/>
      </c>
      <c r="AF23" s="34" t="str">
        <f>IF(+'調査票1-2'!AE35=0,"",(LEFT(+'調査票1-2'!AE35,1)))</f>
        <v/>
      </c>
      <c r="AG23" s="34" t="str">
        <f>IF(+'調査票1-2'!AF35=0,"",(LEFT(+'調査票1-2'!AF35,1)))</f>
        <v/>
      </c>
      <c r="AH23" s="122" t="str">
        <f>IF(+'調査票1-2'!AG35=0,"",(LEFT(+'調査票1-2'!AG35,1)))</f>
        <v/>
      </c>
    </row>
    <row r="24" spans="1:34" ht="21.95" customHeight="1">
      <c r="A24" s="121" t="str">
        <f>IF(D24="","",COUNTA($D$2:D24))</f>
        <v/>
      </c>
      <c r="B24" s="7" t="str">
        <f>IF(D24&lt;&gt;"",LEFT('調査票1-1'!$C$6,4),"")</f>
        <v/>
      </c>
      <c r="C24" s="7" t="str">
        <f>IF(D24&lt;&gt;"",RIGHT('調査票1-1'!$C$6,LEN('調査票1-1'!$C$6)-4),"")</f>
        <v/>
      </c>
      <c r="D24" s="7" t="str">
        <f>IF(+'調査票1-2'!B36=0,"",+'調査票1-2'!B36)</f>
        <v/>
      </c>
      <c r="E24" s="7" t="str">
        <f>IF(+'調査票1-2'!C36=0,"",+'調査票1-2'!C36)</f>
        <v/>
      </c>
      <c r="F24" s="34" t="str">
        <f>IF(+'調査票1-2'!D36=0,"",(LEFT(+'調査票1-2'!D36,1)))</f>
        <v/>
      </c>
      <c r="G24" s="34" t="str">
        <f>IF(+'調査票1-2'!E36=0,"",(LEFT(+'調査票1-2'!E36,1)))</f>
        <v/>
      </c>
      <c r="H24" s="34" t="str">
        <f>IF(+'調査票1-2'!F36=0,"",(LEFT(+'調査票1-2'!F36,1)))</f>
        <v/>
      </c>
      <c r="I24" s="34" t="str">
        <f>IF(+'調査票1-2'!G36=0,"",(LEFT(+'調査票1-2'!G36,1)))</f>
        <v/>
      </c>
      <c r="J24" s="34" t="str">
        <f>IF(+'調査票1-2'!H36=0,"",(LEFT(+'調査票1-2'!H36,1)))</f>
        <v/>
      </c>
      <c r="K24" s="34" t="str">
        <f>IF(+'調査票1-2'!I36=0,"",(LEFT(+'調査票1-2'!I36,1)))</f>
        <v/>
      </c>
      <c r="L24" s="34" t="str">
        <f>IF(+'調査票1-2'!J36=0,"",(LEFT(+'調査票1-2'!J36,1)))</f>
        <v/>
      </c>
      <c r="M24" s="34" t="str">
        <f>IF(+'調査票1-2'!K36=0,"",(LEFT(+'調査票1-2'!K36,1)))</f>
        <v/>
      </c>
      <c r="N24" s="34" t="str">
        <f>IF(+'調査票1-2'!L36=0,"",(LEFT(+'調査票1-2'!L36,1)))</f>
        <v/>
      </c>
      <c r="O24" s="34" t="str">
        <f>IF(+'調査票1-2'!M36=0,"",(LEFT(+'調査票1-2'!M36,1)))</f>
        <v/>
      </c>
      <c r="P24" s="34" t="str">
        <f>IF(+'調査票1-2'!N36=0,"",(LEFT(+'調査票1-2'!N36,1)))</f>
        <v/>
      </c>
      <c r="Q24" s="34" t="str">
        <f>IF(+'調査票1-2'!O36=0,"",(LEFT(+'調査票1-2'!O36,1)))</f>
        <v/>
      </c>
      <c r="R24" s="34" t="str">
        <f>IF(+'調査票1-2'!P36=0,"",(LEFT(+'調査票1-2'!P36,1)))</f>
        <v/>
      </c>
      <c r="S24" s="34" t="str">
        <f>IF(+'調査票1-2'!Q36=0,"",(LEFT(+'調査票1-2'!Q36,1)))</f>
        <v/>
      </c>
      <c r="T24" s="7" t="str">
        <f>IF(+'調査票1-2'!S36=0,"",+'調査票1-2'!R36*12+'調査票1-2'!S36)</f>
        <v/>
      </c>
      <c r="U24" s="7" t="str">
        <f>IF(+'調査票1-2'!T36=0,"",(+MID(+'調査票1-2'!T36,4,LEN(+'調査票1-2'!T36))))</f>
        <v/>
      </c>
      <c r="V24" s="7" t="str">
        <f>IF(+'調査票1-2'!U36=0,"",(+MID(+'調査票1-2'!U36,4,LEN(+'調査票1-2'!U36))))</f>
        <v/>
      </c>
      <c r="W24" s="7" t="str">
        <f>IF(+'調査票1-2'!V36=0,"",+'調査票1-2'!V36)</f>
        <v/>
      </c>
      <c r="X24" s="34" t="str">
        <f>IF(+'調査票1-2'!W36=0,"",(LEFT(+'調査票1-2'!W36,2)))</f>
        <v/>
      </c>
      <c r="Y24" s="7" t="str">
        <f>IF(+'調査票1-2'!X36=0,"",+'調査票1-2'!X36)</f>
        <v/>
      </c>
      <c r="Z24" s="34" t="str">
        <f>IF(+'調査票1-2'!Y36=0,"",(LEFT(+'調査票1-2'!Y36,2)))</f>
        <v/>
      </c>
      <c r="AA24" s="34" t="str">
        <f>IF(+'調査票1-2'!Z36=0,"",(LEFT(+'調査票1-2'!Z36,1)))</f>
        <v/>
      </c>
      <c r="AB24" s="34" t="str">
        <f>IF(+'調査票1-2'!AA36=0,"",(LEFT(+'調査票1-2'!AA36,1)))</f>
        <v/>
      </c>
      <c r="AC24" s="34" t="str">
        <f>IF(+'調査票1-2'!AB36=0,"",(LEFT(+'調査票1-2'!AB36,1)))</f>
        <v/>
      </c>
      <c r="AD24" s="34" t="str">
        <f>IF(+'調査票1-2'!AC36=0,"",(LEFT(+'調査票1-2'!AC36,1)))</f>
        <v/>
      </c>
      <c r="AE24" s="34" t="str">
        <f>IF(+'調査票1-2'!AD36=0,"",(LEFT(+'調査票1-2'!AD36,1)))</f>
        <v/>
      </c>
      <c r="AF24" s="34" t="str">
        <f>IF(+'調査票1-2'!AE36=0,"",(LEFT(+'調査票1-2'!AE36,1)))</f>
        <v/>
      </c>
      <c r="AG24" s="34" t="str">
        <f>IF(+'調査票1-2'!AF36=0,"",(LEFT(+'調査票1-2'!AF36,1)))</f>
        <v/>
      </c>
      <c r="AH24" s="122" t="str">
        <f>IF(+'調査票1-2'!AG36=0,"",(LEFT(+'調査票1-2'!AG36,1)))</f>
        <v/>
      </c>
    </row>
  </sheetData>
  <sheetProtection password="CCB1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63" fitToHeight="2" orientation="landscape" cellComments="asDisplayed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2"/>
  <sheetViews>
    <sheetView topLeftCell="A148" workbookViewId="0">
      <selection activeCell="B165" sqref="B165"/>
    </sheetView>
  </sheetViews>
  <sheetFormatPr defaultRowHeight="12"/>
  <cols>
    <col min="1" max="1" width="34.5" style="141" bestFit="1" customWidth="1"/>
    <col min="2" max="2" width="54.75" style="141" bestFit="1" customWidth="1"/>
    <col min="3" max="3" width="19.25" style="141" bestFit="1" customWidth="1"/>
    <col min="4" max="16384" width="9" style="141"/>
  </cols>
  <sheetData>
    <row r="1" spans="1:3" ht="13.5">
      <c r="A1" s="152" t="s">
        <v>48</v>
      </c>
      <c r="B1" s="152" t="s">
        <v>46</v>
      </c>
      <c r="C1" s="152" t="s">
        <v>47</v>
      </c>
    </row>
    <row r="2" spans="1:3" ht="13.5">
      <c r="A2" s="149" t="s">
        <v>270</v>
      </c>
      <c r="B2" s="148" t="s">
        <v>141</v>
      </c>
      <c r="C2" s="150" t="s">
        <v>136</v>
      </c>
    </row>
    <row r="3" spans="1:3" ht="13.5">
      <c r="A3" s="147" t="s">
        <v>271</v>
      </c>
      <c r="B3" s="144" t="s">
        <v>142</v>
      </c>
      <c r="C3" s="150" t="s">
        <v>137</v>
      </c>
    </row>
    <row r="4" spans="1:3" ht="13.5">
      <c r="A4" s="147" t="s">
        <v>272</v>
      </c>
      <c r="B4" s="144" t="s">
        <v>143</v>
      </c>
      <c r="C4" s="150" t="s">
        <v>138</v>
      </c>
    </row>
    <row r="5" spans="1:3" ht="13.5">
      <c r="A5" s="147" t="s">
        <v>273</v>
      </c>
      <c r="B5" s="144" t="s">
        <v>144</v>
      </c>
      <c r="C5" s="150" t="s">
        <v>139</v>
      </c>
    </row>
    <row r="6" spans="1:3" ht="13.5">
      <c r="A6" s="147" t="s">
        <v>274</v>
      </c>
      <c r="B6" s="144" t="s">
        <v>145</v>
      </c>
      <c r="C6" s="150" t="s">
        <v>140</v>
      </c>
    </row>
    <row r="7" spans="1:3" ht="13.5">
      <c r="A7" s="147" t="s">
        <v>275</v>
      </c>
      <c r="B7" s="144" t="s">
        <v>146</v>
      </c>
    </row>
    <row r="8" spans="1:3" ht="13.5">
      <c r="A8" s="147" t="s">
        <v>276</v>
      </c>
      <c r="B8" s="144" t="s">
        <v>147</v>
      </c>
    </row>
    <row r="9" spans="1:3" ht="13.5">
      <c r="A9" s="147" t="s">
        <v>277</v>
      </c>
      <c r="B9" s="144" t="s">
        <v>148</v>
      </c>
    </row>
    <row r="10" spans="1:3" ht="13.5">
      <c r="A10" s="147" t="s">
        <v>278</v>
      </c>
      <c r="B10" s="144" t="s">
        <v>149</v>
      </c>
    </row>
    <row r="11" spans="1:3" ht="13.5">
      <c r="A11" s="147" t="s">
        <v>279</v>
      </c>
      <c r="B11" s="144" t="s">
        <v>150</v>
      </c>
    </row>
    <row r="12" spans="1:3" ht="13.5">
      <c r="A12" s="147" t="s">
        <v>280</v>
      </c>
      <c r="B12" s="144" t="s">
        <v>151</v>
      </c>
    </row>
    <row r="13" spans="1:3" ht="13.5">
      <c r="A13" s="147" t="s">
        <v>281</v>
      </c>
      <c r="B13" s="144" t="s">
        <v>152</v>
      </c>
    </row>
    <row r="14" spans="1:3" ht="13.5">
      <c r="A14" s="147" t="s">
        <v>282</v>
      </c>
      <c r="B14" s="144" t="s">
        <v>153</v>
      </c>
    </row>
    <row r="15" spans="1:3" ht="13.5">
      <c r="A15" s="147" t="s">
        <v>283</v>
      </c>
      <c r="B15" s="144" t="s">
        <v>154</v>
      </c>
    </row>
    <row r="16" spans="1:3" ht="13.5">
      <c r="A16" s="147" t="s">
        <v>284</v>
      </c>
      <c r="B16" s="144" t="s">
        <v>155</v>
      </c>
    </row>
    <row r="17" spans="1:2" ht="13.5">
      <c r="A17" s="147" t="s">
        <v>285</v>
      </c>
      <c r="B17" s="144" t="s">
        <v>156</v>
      </c>
    </row>
    <row r="18" spans="1:2" ht="13.5">
      <c r="A18" s="147" t="s">
        <v>286</v>
      </c>
      <c r="B18" s="144" t="s">
        <v>157</v>
      </c>
    </row>
    <row r="19" spans="1:2" ht="13.5">
      <c r="A19" s="147" t="s">
        <v>287</v>
      </c>
      <c r="B19" s="144" t="s">
        <v>158</v>
      </c>
    </row>
    <row r="20" spans="1:2" ht="13.5">
      <c r="A20" s="147" t="s">
        <v>288</v>
      </c>
      <c r="B20" s="144" t="s">
        <v>159</v>
      </c>
    </row>
    <row r="21" spans="1:2">
      <c r="A21" s="146" t="s">
        <v>350</v>
      </c>
      <c r="B21" s="144" t="s">
        <v>160</v>
      </c>
    </row>
    <row r="22" spans="1:2">
      <c r="A22" s="146" t="s">
        <v>351</v>
      </c>
      <c r="B22" s="144" t="s">
        <v>161</v>
      </c>
    </row>
    <row r="23" spans="1:2">
      <c r="A23" s="146" t="s">
        <v>352</v>
      </c>
      <c r="B23" s="144" t="s">
        <v>162</v>
      </c>
    </row>
    <row r="24" spans="1:2">
      <c r="A24" s="146" t="s">
        <v>353</v>
      </c>
      <c r="B24" s="144" t="s">
        <v>163</v>
      </c>
    </row>
    <row r="25" spans="1:2">
      <c r="A25" s="146" t="s">
        <v>354</v>
      </c>
      <c r="B25" s="144" t="s">
        <v>164</v>
      </c>
    </row>
    <row r="26" spans="1:2">
      <c r="A26" s="146" t="s">
        <v>355</v>
      </c>
      <c r="B26" s="144" t="s">
        <v>165</v>
      </c>
    </row>
    <row r="27" spans="1:2">
      <c r="A27" s="146" t="s">
        <v>356</v>
      </c>
      <c r="B27" s="144" t="s">
        <v>166</v>
      </c>
    </row>
    <row r="28" spans="1:2">
      <c r="A28" s="146" t="s">
        <v>357</v>
      </c>
      <c r="B28" s="144" t="s">
        <v>167</v>
      </c>
    </row>
    <row r="29" spans="1:2">
      <c r="A29" s="146" t="s">
        <v>358</v>
      </c>
      <c r="B29" s="144" t="s">
        <v>168</v>
      </c>
    </row>
    <row r="30" spans="1:2">
      <c r="A30" s="146" t="s">
        <v>359</v>
      </c>
      <c r="B30" s="144" t="s">
        <v>169</v>
      </c>
    </row>
    <row r="31" spans="1:2">
      <c r="A31" s="145"/>
      <c r="B31" s="144" t="s">
        <v>170</v>
      </c>
    </row>
    <row r="32" spans="1:2">
      <c r="A32" s="145"/>
      <c r="B32" s="144" t="s">
        <v>171</v>
      </c>
    </row>
    <row r="33" spans="1:2">
      <c r="A33" s="145"/>
      <c r="B33" s="144" t="s">
        <v>172</v>
      </c>
    </row>
    <row r="34" spans="1:2">
      <c r="A34" s="145"/>
      <c r="B34" s="144" t="s">
        <v>173</v>
      </c>
    </row>
    <row r="35" spans="1:2">
      <c r="A35" s="145"/>
      <c r="B35" s="144" t="s">
        <v>174</v>
      </c>
    </row>
    <row r="36" spans="1:2">
      <c r="A36" s="145"/>
      <c r="B36" s="144" t="s">
        <v>175</v>
      </c>
    </row>
    <row r="37" spans="1:2">
      <c r="A37" s="145"/>
      <c r="B37" s="144" t="s">
        <v>176</v>
      </c>
    </row>
    <row r="38" spans="1:2">
      <c r="A38" s="145"/>
      <c r="B38" s="144" t="s">
        <v>177</v>
      </c>
    </row>
    <row r="39" spans="1:2">
      <c r="A39" s="145"/>
      <c r="B39" s="144" t="s">
        <v>178</v>
      </c>
    </row>
    <row r="40" spans="1:2">
      <c r="A40" s="145"/>
      <c r="B40" s="144" t="s">
        <v>179</v>
      </c>
    </row>
    <row r="41" spans="1:2">
      <c r="A41" s="145"/>
      <c r="B41" s="144" t="s">
        <v>180</v>
      </c>
    </row>
    <row r="42" spans="1:2">
      <c r="A42" s="145"/>
      <c r="B42" s="144" t="s">
        <v>181</v>
      </c>
    </row>
    <row r="43" spans="1:2">
      <c r="A43" s="145"/>
      <c r="B43" s="144" t="s">
        <v>182</v>
      </c>
    </row>
    <row r="44" spans="1:2">
      <c r="A44" s="145"/>
      <c r="B44" s="144" t="s">
        <v>183</v>
      </c>
    </row>
    <row r="45" spans="1:2">
      <c r="A45" s="145"/>
      <c r="B45" s="144" t="s">
        <v>184</v>
      </c>
    </row>
    <row r="46" spans="1:2">
      <c r="A46" s="145"/>
      <c r="B46" s="144" t="s">
        <v>185</v>
      </c>
    </row>
    <row r="47" spans="1:2">
      <c r="A47" s="145"/>
      <c r="B47" s="144" t="s">
        <v>186</v>
      </c>
    </row>
    <row r="48" spans="1:2">
      <c r="A48" s="145"/>
      <c r="B48" s="144" t="s">
        <v>187</v>
      </c>
    </row>
    <row r="49" spans="1:2">
      <c r="A49" s="145"/>
      <c r="B49" s="144" t="s">
        <v>188</v>
      </c>
    </row>
    <row r="50" spans="1:2">
      <c r="A50" s="145"/>
      <c r="B50" s="144" t="s">
        <v>189</v>
      </c>
    </row>
    <row r="51" spans="1:2">
      <c r="A51" s="145"/>
      <c r="B51" s="144" t="s">
        <v>190</v>
      </c>
    </row>
    <row r="52" spans="1:2">
      <c r="A52" s="145"/>
      <c r="B52" s="144" t="s">
        <v>191</v>
      </c>
    </row>
    <row r="53" spans="1:2">
      <c r="A53" s="145"/>
      <c r="B53" s="144" t="s">
        <v>192</v>
      </c>
    </row>
    <row r="54" spans="1:2">
      <c r="A54" s="145"/>
      <c r="B54" s="144" t="s">
        <v>193</v>
      </c>
    </row>
    <row r="55" spans="1:2">
      <c r="A55" s="145"/>
      <c r="B55" s="144" t="s">
        <v>194</v>
      </c>
    </row>
    <row r="56" spans="1:2">
      <c r="A56" s="145"/>
      <c r="B56" s="144" t="s">
        <v>195</v>
      </c>
    </row>
    <row r="57" spans="1:2">
      <c r="A57" s="145"/>
      <c r="B57" s="144" t="s">
        <v>196</v>
      </c>
    </row>
    <row r="58" spans="1:2">
      <c r="A58" s="145"/>
      <c r="B58" s="144" t="s">
        <v>197</v>
      </c>
    </row>
    <row r="59" spans="1:2">
      <c r="A59" s="145"/>
      <c r="B59" s="144" t="s">
        <v>198</v>
      </c>
    </row>
    <row r="60" spans="1:2">
      <c r="A60" s="145"/>
      <c r="B60" s="144" t="s">
        <v>199</v>
      </c>
    </row>
    <row r="61" spans="1:2">
      <c r="A61" s="145"/>
      <c r="B61" s="144" t="s">
        <v>200</v>
      </c>
    </row>
    <row r="62" spans="1:2">
      <c r="A62" s="145"/>
      <c r="B62" s="144" t="s">
        <v>201</v>
      </c>
    </row>
    <row r="63" spans="1:2">
      <c r="A63" s="145"/>
      <c r="B63" s="144" t="s">
        <v>202</v>
      </c>
    </row>
    <row r="64" spans="1:2">
      <c r="A64" s="145"/>
      <c r="B64" s="144" t="s">
        <v>203</v>
      </c>
    </row>
    <row r="65" spans="1:2">
      <c r="A65" s="145"/>
      <c r="B65" s="144" t="s">
        <v>204</v>
      </c>
    </row>
    <row r="66" spans="1:2">
      <c r="A66" s="145"/>
      <c r="B66" s="144" t="s">
        <v>205</v>
      </c>
    </row>
    <row r="67" spans="1:2">
      <c r="A67" s="145"/>
      <c r="B67" s="144" t="s">
        <v>206</v>
      </c>
    </row>
    <row r="68" spans="1:2">
      <c r="A68" s="145"/>
      <c r="B68" s="144" t="s">
        <v>207</v>
      </c>
    </row>
    <row r="69" spans="1:2">
      <c r="A69" s="145"/>
      <c r="B69" s="144" t="s">
        <v>208</v>
      </c>
    </row>
    <row r="70" spans="1:2">
      <c r="A70" s="145"/>
      <c r="B70" s="144" t="s">
        <v>209</v>
      </c>
    </row>
    <row r="71" spans="1:2">
      <c r="A71" s="145"/>
      <c r="B71" s="144" t="s">
        <v>210</v>
      </c>
    </row>
    <row r="72" spans="1:2">
      <c r="A72" s="145"/>
      <c r="B72" s="144" t="s">
        <v>211</v>
      </c>
    </row>
    <row r="73" spans="1:2">
      <c r="A73" s="145"/>
      <c r="B73" s="144" t="s">
        <v>212</v>
      </c>
    </row>
    <row r="74" spans="1:2">
      <c r="A74" s="145"/>
      <c r="B74" s="144" t="s">
        <v>213</v>
      </c>
    </row>
    <row r="75" spans="1:2">
      <c r="A75" s="145"/>
      <c r="B75" s="144" t="s">
        <v>214</v>
      </c>
    </row>
    <row r="76" spans="1:2">
      <c r="A76" s="145"/>
      <c r="B76" s="144" t="s">
        <v>215</v>
      </c>
    </row>
    <row r="77" spans="1:2">
      <c r="A77" s="145"/>
      <c r="B77" s="144" t="s">
        <v>216</v>
      </c>
    </row>
    <row r="78" spans="1:2">
      <c r="A78" s="145"/>
      <c r="B78" s="144" t="s">
        <v>217</v>
      </c>
    </row>
    <row r="79" spans="1:2">
      <c r="A79" s="145"/>
      <c r="B79" s="144" t="s">
        <v>218</v>
      </c>
    </row>
    <row r="80" spans="1:2">
      <c r="A80" s="145"/>
      <c r="B80" s="144" t="s">
        <v>219</v>
      </c>
    </row>
    <row r="81" spans="1:2">
      <c r="A81" s="145"/>
      <c r="B81" s="144" t="s">
        <v>220</v>
      </c>
    </row>
    <row r="82" spans="1:2">
      <c r="A82" s="145"/>
      <c r="B82" s="144" t="s">
        <v>221</v>
      </c>
    </row>
    <row r="83" spans="1:2">
      <c r="A83" s="145"/>
      <c r="B83" s="144" t="s">
        <v>222</v>
      </c>
    </row>
    <row r="84" spans="1:2">
      <c r="A84" s="145"/>
      <c r="B84" s="144" t="s">
        <v>223</v>
      </c>
    </row>
    <row r="85" spans="1:2">
      <c r="A85" s="145"/>
      <c r="B85" s="144" t="s">
        <v>224</v>
      </c>
    </row>
    <row r="86" spans="1:2">
      <c r="A86" s="145"/>
      <c r="B86" s="144" t="s">
        <v>225</v>
      </c>
    </row>
    <row r="87" spans="1:2">
      <c r="A87" s="145"/>
      <c r="B87" s="144" t="s">
        <v>226</v>
      </c>
    </row>
    <row r="88" spans="1:2">
      <c r="A88" s="145"/>
      <c r="B88" s="144" t="s">
        <v>227</v>
      </c>
    </row>
    <row r="89" spans="1:2">
      <c r="A89" s="145"/>
      <c r="B89" s="144" t="s">
        <v>228</v>
      </c>
    </row>
    <row r="90" spans="1:2">
      <c r="A90" s="145"/>
      <c r="B90" s="144" t="s">
        <v>229</v>
      </c>
    </row>
    <row r="91" spans="1:2">
      <c r="A91" s="145"/>
      <c r="B91" s="144" t="s">
        <v>230</v>
      </c>
    </row>
    <row r="92" spans="1:2">
      <c r="A92" s="145"/>
      <c r="B92" s="144" t="s">
        <v>231</v>
      </c>
    </row>
    <row r="93" spans="1:2">
      <c r="A93" s="145"/>
      <c r="B93" s="144" t="s">
        <v>232</v>
      </c>
    </row>
    <row r="94" spans="1:2">
      <c r="A94" s="145"/>
      <c r="B94" s="144" t="s">
        <v>233</v>
      </c>
    </row>
    <row r="95" spans="1:2">
      <c r="A95" s="145"/>
      <c r="B95" s="144" t="s">
        <v>234</v>
      </c>
    </row>
    <row r="96" spans="1:2">
      <c r="A96" s="145"/>
      <c r="B96" s="144" t="s">
        <v>235</v>
      </c>
    </row>
    <row r="97" spans="1:2">
      <c r="A97" s="145"/>
      <c r="B97" s="144" t="s">
        <v>236</v>
      </c>
    </row>
    <row r="98" spans="1:2">
      <c r="A98" s="145"/>
      <c r="B98" s="144" t="s">
        <v>237</v>
      </c>
    </row>
    <row r="99" spans="1:2">
      <c r="A99" s="145"/>
      <c r="B99" s="144" t="s">
        <v>238</v>
      </c>
    </row>
    <row r="100" spans="1:2">
      <c r="A100" s="145"/>
      <c r="B100" s="144" t="s">
        <v>239</v>
      </c>
    </row>
    <row r="101" spans="1:2">
      <c r="A101" s="145"/>
      <c r="B101" s="144" t="s">
        <v>240</v>
      </c>
    </row>
    <row r="102" spans="1:2">
      <c r="A102" s="145"/>
      <c r="B102" s="144" t="s">
        <v>241</v>
      </c>
    </row>
    <row r="103" spans="1:2">
      <c r="A103" s="145"/>
      <c r="B103" s="144" t="s">
        <v>242</v>
      </c>
    </row>
    <row r="104" spans="1:2">
      <c r="A104" s="145"/>
      <c r="B104" s="144" t="s">
        <v>243</v>
      </c>
    </row>
    <row r="105" spans="1:2">
      <c r="A105" s="145"/>
      <c r="B105" s="144" t="s">
        <v>244</v>
      </c>
    </row>
    <row r="106" spans="1:2">
      <c r="A106" s="145"/>
      <c r="B106" s="144" t="s">
        <v>245</v>
      </c>
    </row>
    <row r="107" spans="1:2">
      <c r="A107" s="145"/>
      <c r="B107" s="144" t="s">
        <v>246</v>
      </c>
    </row>
    <row r="108" spans="1:2">
      <c r="A108" s="145"/>
      <c r="B108" s="144" t="s">
        <v>247</v>
      </c>
    </row>
    <row r="109" spans="1:2">
      <c r="A109" s="145"/>
      <c r="B109" s="144" t="s">
        <v>248</v>
      </c>
    </row>
    <row r="110" spans="1:2">
      <c r="A110" s="145"/>
      <c r="B110" s="144" t="s">
        <v>249</v>
      </c>
    </row>
    <row r="111" spans="1:2">
      <c r="A111" s="145"/>
      <c r="B111" s="144" t="s">
        <v>250</v>
      </c>
    </row>
    <row r="112" spans="1:2">
      <c r="A112" s="145"/>
      <c r="B112" s="144" t="s">
        <v>251</v>
      </c>
    </row>
    <row r="113" spans="1:2">
      <c r="A113" s="145"/>
      <c r="B113" s="144" t="s">
        <v>252</v>
      </c>
    </row>
    <row r="114" spans="1:2">
      <c r="A114" s="145"/>
      <c r="B114" s="144" t="s">
        <v>253</v>
      </c>
    </row>
    <row r="115" spans="1:2">
      <c r="A115" s="145"/>
      <c r="B115" s="144" t="s">
        <v>254</v>
      </c>
    </row>
    <row r="116" spans="1:2">
      <c r="A116" s="145"/>
      <c r="B116" s="144" t="s">
        <v>255</v>
      </c>
    </row>
    <row r="117" spans="1:2">
      <c r="A117" s="145"/>
      <c r="B117" s="144" t="s">
        <v>256</v>
      </c>
    </row>
    <row r="118" spans="1:2">
      <c r="A118" s="145"/>
      <c r="B118" s="144" t="s">
        <v>257</v>
      </c>
    </row>
    <row r="119" spans="1:2">
      <c r="A119" s="145"/>
      <c r="B119" s="144" t="s">
        <v>258</v>
      </c>
    </row>
    <row r="120" spans="1:2">
      <c r="A120" s="145"/>
      <c r="B120" s="144" t="s">
        <v>259</v>
      </c>
    </row>
    <row r="121" spans="1:2">
      <c r="A121" s="145"/>
      <c r="B121" s="144" t="s">
        <v>260</v>
      </c>
    </row>
    <row r="122" spans="1:2">
      <c r="A122" s="145"/>
      <c r="B122" s="144" t="s">
        <v>261</v>
      </c>
    </row>
    <row r="123" spans="1:2">
      <c r="A123" s="145"/>
      <c r="B123" s="144" t="s">
        <v>262</v>
      </c>
    </row>
    <row r="124" spans="1:2">
      <c r="A124" s="145"/>
      <c r="B124" s="144" t="s">
        <v>263</v>
      </c>
    </row>
    <row r="125" spans="1:2">
      <c r="A125" s="145"/>
      <c r="B125" s="144" t="s">
        <v>264</v>
      </c>
    </row>
    <row r="126" spans="1:2">
      <c r="A126" s="145"/>
      <c r="B126" s="144" t="s">
        <v>265</v>
      </c>
    </row>
    <row r="127" spans="1:2">
      <c r="A127" s="145"/>
      <c r="B127" s="144" t="s">
        <v>266</v>
      </c>
    </row>
    <row r="128" spans="1:2">
      <c r="A128" s="145"/>
      <c r="B128" s="144" t="s">
        <v>267</v>
      </c>
    </row>
    <row r="129" spans="1:2">
      <c r="A129" s="145"/>
      <c r="B129" s="144" t="s">
        <v>268</v>
      </c>
    </row>
    <row r="130" spans="1:2">
      <c r="A130" s="145"/>
      <c r="B130" s="144" t="s">
        <v>269</v>
      </c>
    </row>
    <row r="131" spans="1:2">
      <c r="A131" s="145"/>
      <c r="B131" s="144" t="s">
        <v>289</v>
      </c>
    </row>
    <row r="132" spans="1:2">
      <c r="A132" s="145"/>
      <c r="B132" s="144" t="s">
        <v>290</v>
      </c>
    </row>
    <row r="133" spans="1:2">
      <c r="A133" s="145"/>
      <c r="B133" s="144" t="s">
        <v>291</v>
      </c>
    </row>
    <row r="134" spans="1:2">
      <c r="A134" s="145"/>
      <c r="B134" s="144" t="s">
        <v>292</v>
      </c>
    </row>
    <row r="135" spans="1:2">
      <c r="A135" s="145"/>
      <c r="B135" s="144" t="s">
        <v>293</v>
      </c>
    </row>
    <row r="136" spans="1:2">
      <c r="A136" s="145"/>
      <c r="B136" s="144" t="s">
        <v>294</v>
      </c>
    </row>
    <row r="137" spans="1:2">
      <c r="A137" s="145"/>
      <c r="B137" s="144" t="s">
        <v>295</v>
      </c>
    </row>
    <row r="138" spans="1:2">
      <c r="A138" s="145"/>
      <c r="B138" s="144" t="s">
        <v>296</v>
      </c>
    </row>
    <row r="139" spans="1:2">
      <c r="A139" s="145"/>
      <c r="B139" s="144" t="s">
        <v>297</v>
      </c>
    </row>
    <row r="140" spans="1:2">
      <c r="A140" s="145"/>
      <c r="B140" s="144" t="s">
        <v>298</v>
      </c>
    </row>
    <row r="141" spans="1:2">
      <c r="A141" s="145"/>
      <c r="B141" s="144" t="s">
        <v>299</v>
      </c>
    </row>
    <row r="142" spans="1:2">
      <c r="A142" s="145"/>
      <c r="B142" s="144" t="s">
        <v>300</v>
      </c>
    </row>
    <row r="143" spans="1:2">
      <c r="A143" s="145"/>
      <c r="B143" s="144" t="s">
        <v>301</v>
      </c>
    </row>
    <row r="144" spans="1:2">
      <c r="A144" s="145"/>
      <c r="B144" s="144" t="s">
        <v>302</v>
      </c>
    </row>
    <row r="145" spans="1:2">
      <c r="A145" s="145"/>
      <c r="B145" s="144" t="s">
        <v>303</v>
      </c>
    </row>
    <row r="146" spans="1:2">
      <c r="A146" s="145"/>
      <c r="B146" s="144" t="s">
        <v>304</v>
      </c>
    </row>
    <row r="147" spans="1:2">
      <c r="A147" s="145"/>
      <c r="B147" s="144" t="s">
        <v>305</v>
      </c>
    </row>
    <row r="148" spans="1:2">
      <c r="A148" s="145"/>
      <c r="B148" s="144" t="s">
        <v>306</v>
      </c>
    </row>
    <row r="149" spans="1:2">
      <c r="A149" s="145"/>
      <c r="B149" s="144" t="s">
        <v>307</v>
      </c>
    </row>
    <row r="150" spans="1:2">
      <c r="A150" s="145"/>
      <c r="B150" s="144" t="s">
        <v>308</v>
      </c>
    </row>
    <row r="151" spans="1:2">
      <c r="A151" s="145"/>
      <c r="B151" s="144" t="s">
        <v>309</v>
      </c>
    </row>
    <row r="152" spans="1:2">
      <c r="A152" s="145"/>
      <c r="B152" s="144" t="s">
        <v>310</v>
      </c>
    </row>
    <row r="153" spans="1:2">
      <c r="A153" s="145"/>
      <c r="B153" s="144" t="s">
        <v>311</v>
      </c>
    </row>
    <row r="154" spans="1:2">
      <c r="A154" s="145"/>
      <c r="B154" s="144" t="s">
        <v>312</v>
      </c>
    </row>
    <row r="155" spans="1:2">
      <c r="A155" s="145"/>
      <c r="B155" s="144" t="s">
        <v>313</v>
      </c>
    </row>
    <row r="156" spans="1:2">
      <c r="A156" s="145"/>
      <c r="B156" s="144" t="s">
        <v>314</v>
      </c>
    </row>
    <row r="157" spans="1:2">
      <c r="A157" s="145"/>
      <c r="B157" s="144" t="s">
        <v>315</v>
      </c>
    </row>
    <row r="158" spans="1:2">
      <c r="A158" s="145"/>
      <c r="B158" s="144" t="s">
        <v>316</v>
      </c>
    </row>
    <row r="159" spans="1:2">
      <c r="A159" s="145"/>
      <c r="B159" s="144" t="s">
        <v>317</v>
      </c>
    </row>
    <row r="160" spans="1:2">
      <c r="A160" s="145"/>
      <c r="B160" s="144" t="s">
        <v>318</v>
      </c>
    </row>
    <row r="161" spans="1:2">
      <c r="A161" s="145"/>
      <c r="B161" s="144" t="s">
        <v>319</v>
      </c>
    </row>
    <row r="162" spans="1:2">
      <c r="A162" s="145"/>
      <c r="B162" s="144" t="s">
        <v>320</v>
      </c>
    </row>
    <row r="163" spans="1:2">
      <c r="A163" s="145"/>
      <c r="B163" s="144" t="s">
        <v>321</v>
      </c>
    </row>
    <row r="164" spans="1:2">
      <c r="A164" s="145"/>
      <c r="B164" s="144" t="s">
        <v>322</v>
      </c>
    </row>
    <row r="165" spans="1:2">
      <c r="A165" s="145"/>
      <c r="B165" s="144" t="s">
        <v>323</v>
      </c>
    </row>
    <row r="166" spans="1:2">
      <c r="A166" s="145"/>
      <c r="B166" s="144" t="s">
        <v>324</v>
      </c>
    </row>
    <row r="167" spans="1:2">
      <c r="A167" s="145"/>
      <c r="B167" s="144" t="s">
        <v>325</v>
      </c>
    </row>
    <row r="168" spans="1:2">
      <c r="A168" s="145"/>
      <c r="B168" s="144" t="s">
        <v>326</v>
      </c>
    </row>
    <row r="169" spans="1:2">
      <c r="A169" s="145"/>
      <c r="B169" s="144" t="s">
        <v>327</v>
      </c>
    </row>
    <row r="170" spans="1:2">
      <c r="A170" s="145"/>
      <c r="B170" s="144" t="s">
        <v>328</v>
      </c>
    </row>
    <row r="171" spans="1:2">
      <c r="A171" s="145"/>
      <c r="B171" s="144" t="s">
        <v>329</v>
      </c>
    </row>
    <row r="172" spans="1:2">
      <c r="A172" s="145"/>
      <c r="B172" s="144" t="s">
        <v>330</v>
      </c>
    </row>
    <row r="173" spans="1:2">
      <c r="A173" s="145"/>
      <c r="B173" s="144" t="s">
        <v>331</v>
      </c>
    </row>
    <row r="174" spans="1:2">
      <c r="A174" s="145"/>
      <c r="B174" s="144" t="s">
        <v>332</v>
      </c>
    </row>
    <row r="175" spans="1:2">
      <c r="A175" s="145"/>
      <c r="B175" s="144" t="s">
        <v>333</v>
      </c>
    </row>
    <row r="176" spans="1:2">
      <c r="A176" s="145"/>
      <c r="B176" s="144" t="s">
        <v>334</v>
      </c>
    </row>
    <row r="177" spans="1:2">
      <c r="A177" s="145"/>
      <c r="B177" s="144" t="s">
        <v>335</v>
      </c>
    </row>
    <row r="178" spans="1:2">
      <c r="A178" s="145"/>
      <c r="B178" s="144" t="s">
        <v>336</v>
      </c>
    </row>
    <row r="179" spans="1:2">
      <c r="A179" s="145"/>
      <c r="B179" s="144" t="s">
        <v>337</v>
      </c>
    </row>
    <row r="180" spans="1:2">
      <c r="A180" s="145"/>
      <c r="B180" s="144" t="s">
        <v>338</v>
      </c>
    </row>
    <row r="181" spans="1:2">
      <c r="A181" s="145"/>
      <c r="B181" s="144" t="s">
        <v>339</v>
      </c>
    </row>
    <row r="182" spans="1:2">
      <c r="A182" s="145"/>
      <c r="B182" s="144" t="s">
        <v>340</v>
      </c>
    </row>
    <row r="183" spans="1:2">
      <c r="A183" s="145"/>
      <c r="B183" s="144" t="s">
        <v>341</v>
      </c>
    </row>
    <row r="184" spans="1:2">
      <c r="A184" s="145"/>
      <c r="B184" s="144" t="s">
        <v>342</v>
      </c>
    </row>
    <row r="185" spans="1:2">
      <c r="A185" s="145"/>
      <c r="B185" s="144" t="s">
        <v>343</v>
      </c>
    </row>
    <row r="186" spans="1:2">
      <c r="A186" s="145"/>
      <c r="B186" s="144" t="s">
        <v>344</v>
      </c>
    </row>
    <row r="187" spans="1:2">
      <c r="A187" s="145"/>
      <c r="B187" s="144" t="s">
        <v>345</v>
      </c>
    </row>
    <row r="188" spans="1:2">
      <c r="A188" s="145"/>
      <c r="B188" s="144" t="s">
        <v>346</v>
      </c>
    </row>
    <row r="189" spans="1:2">
      <c r="A189" s="145"/>
      <c r="B189" s="144" t="s">
        <v>347</v>
      </c>
    </row>
    <row r="190" spans="1:2">
      <c r="A190" s="145"/>
      <c r="B190" s="144" t="s">
        <v>348</v>
      </c>
    </row>
    <row r="191" spans="1:2">
      <c r="A191" s="143"/>
      <c r="B191" s="142" t="s">
        <v>349</v>
      </c>
    </row>
    <row r="192" spans="1:2">
      <c r="A192" s="157"/>
      <c r="B192" s="142" t="s">
        <v>360</v>
      </c>
    </row>
  </sheetData>
  <phoneticPr fontId="1"/>
  <pageMargins left="0.7" right="0.7" top="0.75" bottom="0.75" header="0.3" footer="0.3"/>
  <pageSetup paperSize="9" orientation="portrait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G A A B Q S w M E F A A C A A g A G n 9 P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G n 9 P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p / T 1 Y T s z e U L A M A A E 8 J A A A T A B w A R m 9 y b X V s Y X M v U 2 V j d G l v b j E u b S C i G A A o o B Q A A A A A A A A A A A A A A A A A A A A A A A A A A A C 1 V U 1 P G m E Q v p P w H w i 9 a E J M + p E m T e P J 9 N p D a 9 K D 8 Y B 2 T Y 0 I D W B S Q 0 z Y X b B L w a I F i g q K i B Q U R B E M y I f + l w 7 v v s u J v 9 D Z 3 a S h L K t 7 s H v Z 5 J 1 5 n p l 3 Z t 5 n P M y i d 9 n l t L x X / 0 9 f m 0 1 m k + e T 3 c 1 8 t E h n d 2 K m T f P F Q W f H M m 1 x M F 6 z y Y I f c F 3 g O 8 D d 4 O G b L 4 u M Y 2 p m z e 1 m n N 4 P L v f K g s u 1 M j H p m 3 t r X 2 W m r c B v y q 7 8 T + B L z 6 z z G 3 M z L q c X P e d t K h U 5 C Y m p O r A J 4 C L A Z s h h G D l n 7 Q s O Z m r W b X d 6 l l z u 1 R m X Y 2 3 V O b v + m f F M / A 1 t 8 / m s Y s h P 0 k X S 5 G i 8 J R 7 s W G 0 W L z p Z 7 M 7 1 D Z v F Z y W R F h E 2 R 0 / F W q L X a t H E G Y k 2 x t v I 9 t a o o d c K i / l z O Z 7 W R i r 7 J J b V n A q n N F 6 U / E E x c T l q + 7 1 z R I J l E q x K b A N p S S W E H E g O b E W s c n h I 9 9 r 9 y J U e O N v f T 5 N K D c 3 k s o p 4 4 N s 0 n h H r b T F + I U b r w L W B r w F 3 J x e K r d z P d Y x c w G L p A z J d I S 4 V k 1 I x R h v Y k g q J J q V y S g + Z w + D k W 5 0 W 2 l I 2 o j o 9 m X A s T Q 4 6 w q C T x U Y O 1 a w E n H / Q C Q 2 T b E y a T c t O v S H Q m c I f j z C F L x 9 7 C g f d 7 4 N u 9 L + P G X D X y h 1 i G J Y W K 0 T I Y 6 X V E R 8 p r e w t t U q 9 b u x v c 0 f N N J O n + w F 9 8 9 U t z R / q m v u p H E 0 G H w g J f p b u t f p s X J d G C z B K 3 C / t i u W s F K i J p x m J 7 x q 9 5 s M p a Q H j U x r j Z z S l f 0 t r I C U N Q C c l r Z / B l M R Q m D R r w J 4 B m 9 T I W L p I q 1 t i W h i j A a K / g F O o Q d z U e + 2 c Z r K 7 U U W t V Y 3 Q l W w a z 8 m C K O R V t 7 E C r l G X L R 3 d A b a E G o V y i v e S X / V R n W w L 4 9 6 K q s L 3 B g U + C v y 5 8 g A v l K d / o T j T 6 w i N V z E Q c A J w Y e U M J R x f t + b N a D R b J d A R b j U V Z Y f I W y E d o g H N i g G e B T 4 H f F l B N d V 7 G w E O a 7 7 q P y T 8 x i I L w J 8 C d w L c M U p q P / U V v Q 0 B u S b w B V m I u Z p S T N Y I 6 t 1 z H K o X O I S D 7 u E r / A F 7 C 2 w B q 9 5 r + i W h r C 4 i t c l 4 I 8 X E Y T e A D W u G s / F L K u 7 K u 2 0 z q M J w 8 9 I D v 9 o A t Y K y V T + f B / b W H 1 B L A Q I t A B Q A A g A I A B p / T 1 b l a W u D p w A A A P g A A A A S A A A A A A A A A A A A A A A A A A A A A A B D b 2 5 m a W c v U G F j a 2 F n Z S 5 4 b W x Q S w E C L Q A U A A I A C A A a f 0 9 W D 8 r p q 6 Q A A A D p A A A A E w A A A A A A A A A A A A A A A A D z A A A A W 0 N v b n R l b n R f V H l w Z X N d L n h t b F B L A Q I t A B Q A A g A I A B p / T 1 Y T s z e U L A M A A E 8 J A A A T A A A A A A A A A A A A A A A A A O Q B A A B G b 3 J t d W x h c y 9 T Z W N 0 a W 9 u M S 5 t U E s F B g A A A A A D A A M A w g A A A F 0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0 K A A A A A A A A 2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O C V B Q S V C R i V F N i U 5 R i V C Q i V F N y V B N S V B O C V F R i V C Q y U 5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i 0 x N V Q w N D o y N z o 1 O S 4 z M j g 5 O T k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U E l Q k Y l R T Y l O U Y l Q k I l R T c l Q T U l Q T g l R U Y l Q k M l O T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F B J U J G J U U 2 J T l G J U J C J U U 3 J U E 1 J U E 4 J U V G J U J D J T k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Q S V C R i V F N i U 5 R i V C Q i V F N y V B N S V B O C V F R i V C Q y U 5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i 0 x N V Q w N D o y O T o y M S 4 x N j A 1 M z k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U E l Q k Y l R T Y l O U Y l Q k I l R T c l Q T U l Q T g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F B J U J G J U U 2 J T l G J U J C J U U 3 J U E 1 J U E 4 J U V G J U J D J T k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m y I D X r t N S J F K x U j 4 x s D X A A A A A A I A A A A A A A N m A A D A A A A A E A A A A M Q 7 n H n d I n M x g 9 U N x q z F 8 c Y A A A A A B I A A A K A A A A A Q A A A A 4 B Y v 5 T f C h 6 9 w j d c 6 a j 0 y w F A A A A D R m R c t n z v M / h 0 P m s p S D 0 E f x y 7 e F a m e t i f s W W k r D o z R V x j 2 R P I C T M t r U u t x 9 k 2 e C s b j 0 H l 1 6 z y B y A W H m Y y C j z g 2 K o O I s Y / W i r A b y Q o s d p k + P R Q A A A B L r r i O J Y b d T 2 1 q 7 d 0 G 0 a 7 f x v C 3 H g = = < / D a t a M a s h u p > 
</file>

<file path=customXml/itemProps1.xml><?xml version="1.0" encoding="utf-8"?>
<ds:datastoreItem xmlns:ds="http://schemas.openxmlformats.org/officeDocument/2006/customXml" ds:itemID="{81D82533-C91A-4F2B-B5AD-ACE84C8CD7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17</vt:i4>
      </vt:variant>
    </vt:vector>
  </HeadingPairs>
  <TitlesOfParts>
    <vt:vector size="23" baseType="lpstr">
      <vt:lpstr>調査　要領</vt:lpstr>
      <vt:lpstr>調査票1-1</vt:lpstr>
      <vt:lpstr>調査票1-2</vt:lpstr>
      <vt:lpstr>調査票１　データ</vt:lpstr>
      <vt:lpstr>調査票 ２　データ</vt:lpstr>
      <vt:lpstr>Sheet3</vt:lpstr>
      <vt:lpstr>'調査　要領'!Print_Area</vt:lpstr>
      <vt:lpstr>'調査票 ２　データ'!Print_Area</vt:lpstr>
      <vt:lpstr>'調査票１　データ'!Print_Area</vt:lpstr>
      <vt:lpstr>'調査票1-1'!Print_Area</vt:lpstr>
      <vt:lpstr>'調査票1-2'!Print_Area</vt:lpstr>
      <vt:lpstr>区分</vt:lpstr>
      <vt:lpstr>支援施設</vt:lpstr>
      <vt:lpstr>児入所施設</vt:lpstr>
      <vt:lpstr>者支援施設</vt:lpstr>
      <vt:lpstr>就労移行者</vt:lpstr>
      <vt:lpstr>所在市町村</vt:lpstr>
      <vt:lpstr>障害児入所施設</vt:lpstr>
      <vt:lpstr>障害者支援施設</vt:lpstr>
      <vt:lpstr>障害福祉サービス事業所</vt:lpstr>
      <vt:lpstr>日中系</vt:lpstr>
      <vt:lpstr>福祉サービス事業所</vt:lpstr>
      <vt:lpstr>法人名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</dc:creator>
  <cp:lastModifiedBy>Windows ユーザー</cp:lastModifiedBy>
  <cp:lastPrinted>2023-02-15T07:02:56Z</cp:lastPrinted>
  <dcterms:created xsi:type="dcterms:W3CDTF">2008-06-13T05:39:49Z</dcterms:created>
  <dcterms:modified xsi:type="dcterms:W3CDTF">2023-04-13T04:57:09Z</dcterms:modified>
</cp:coreProperties>
</file>