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3\○ホームページ\掲載データ\"/>
    </mc:Choice>
  </mc:AlternateContent>
  <bookViews>
    <workbookView xWindow="0" yWindow="0" windowWidth="28800" windowHeight="12210" tabRatio="822"/>
  </bookViews>
  <sheets>
    <sheet name="（はじめにお読みください）このファイルの使い方" sheetId="25" r:id="rId1"/>
    <sheet name="様式１申請" sheetId="43" r:id="rId2"/>
    <sheet name="総括表" sheetId="20" r:id="rId3"/>
    <sheet name="申請額一覧 " sheetId="24" r:id="rId4"/>
    <sheet name="個表1" sheetId="27" r:id="rId5"/>
    <sheet name="個表2" sheetId="29" r:id="rId6"/>
    <sheet name="個表3" sheetId="30" r:id="rId7"/>
    <sheet name="個表4" sheetId="31" r:id="rId8"/>
    <sheet name="個表5" sheetId="32" r:id="rId9"/>
    <sheet name="個表6" sheetId="33" r:id="rId10"/>
    <sheet name="個表7" sheetId="34" r:id="rId11"/>
    <sheet name="個表8" sheetId="35" r:id="rId12"/>
    <sheet name="個表9" sheetId="36" r:id="rId13"/>
    <sheet name="個表10" sheetId="37" r:id="rId14"/>
    <sheet name="個表11" sheetId="38" r:id="rId15"/>
    <sheet name="個表12" sheetId="39" r:id="rId16"/>
    <sheet name="個表13" sheetId="40" r:id="rId17"/>
    <sheet name="個表14" sheetId="41" r:id="rId18"/>
    <sheet name="個表15" sheetId="42" r:id="rId19"/>
    <sheet name="個表（コピー用）" sheetId="45" r:id="rId20"/>
  </sheets>
  <definedNames>
    <definedName name="_xlnm._FilterDatabase" localSheetId="3" hidden="1">'申請額一覧 '!$B$4:$B$44</definedName>
    <definedName name="_xlnm.Print_Area" localSheetId="19">'個表（コピー用）'!$A$1:$AM$89</definedName>
    <definedName name="_xlnm.Print_Area" localSheetId="4">個表1!$A$1:$AM$89</definedName>
    <definedName name="_xlnm.Print_Area" localSheetId="13">個表10!$A$1:$AM$89</definedName>
    <definedName name="_xlnm.Print_Area" localSheetId="14">個表11!$A$1:$AM$89</definedName>
    <definedName name="_xlnm.Print_Area" localSheetId="15">個表12!$A$1:$AM$89</definedName>
    <definedName name="_xlnm.Print_Area" localSheetId="16">個表13!$A$1:$AM$89</definedName>
    <definedName name="_xlnm.Print_Area" localSheetId="17">個表14!$A$1:$AM$89</definedName>
    <definedName name="_xlnm.Print_Area" localSheetId="18">個表15!$A$1:$AM$89</definedName>
    <definedName name="_xlnm.Print_Area" localSheetId="5">個表2!$A$1:$AM$89</definedName>
    <definedName name="_xlnm.Print_Area" localSheetId="6">個表3!$A$1:$AM$89</definedName>
    <definedName name="_xlnm.Print_Area" localSheetId="7">個表4!$A$1:$AM$89</definedName>
    <definedName name="_xlnm.Print_Area" localSheetId="8">個表5!$A$1:$AM$89</definedName>
    <definedName name="_xlnm.Print_Area" localSheetId="9">個表6!$A$1:$AM$89</definedName>
    <definedName name="_xlnm.Print_Area" localSheetId="10">個表7!$A$1:$AM$89</definedName>
    <definedName name="_xlnm.Print_Area" localSheetId="11">個表8!$A$1:$AM$89</definedName>
    <definedName name="_xlnm.Print_Area" localSheetId="12">個表9!$A$1:$AM$89</definedName>
    <definedName name="_xlnm.Print_Area" localSheetId="3">'申請額一覧 '!$A$1:$M$51</definedName>
    <definedName name="_xlnm.Print_Area" localSheetId="2">総括表!$A$1:$AM$60</definedName>
    <definedName name="_xlnm.Print_Area" localSheetId="1">様式１申請!$A$1:$G$34</definedName>
    <definedName name="_xlnm.Print_Titles" localSheetId="3">'申請額一覧 '!$3:$5</definedName>
  </definedNames>
  <calcPr calcId="162913"/>
</workbook>
</file>

<file path=xl/calcChain.xml><?xml version="1.0" encoding="utf-8"?>
<calcChain xmlns="http://schemas.openxmlformats.org/spreadsheetml/2006/main">
  <c r="F8" i="43" l="1"/>
  <c r="C129" i="45" l="1"/>
  <c r="B129" i="45"/>
  <c r="C128" i="45"/>
  <c r="B128" i="45"/>
  <c r="C127" i="45"/>
  <c r="B127" i="45"/>
  <c r="C126" i="45"/>
  <c r="B126" i="45"/>
  <c r="C125" i="45"/>
  <c r="B125" i="45"/>
  <c r="C124" i="45"/>
  <c r="B124" i="45"/>
  <c r="C123" i="45"/>
  <c r="B123" i="45"/>
  <c r="C122" i="45"/>
  <c r="B122" i="45"/>
  <c r="C121" i="45"/>
  <c r="B121" i="45"/>
  <c r="C120" i="45"/>
  <c r="B120" i="45"/>
  <c r="C119" i="45"/>
  <c r="B119" i="45"/>
  <c r="C118" i="45"/>
  <c r="B118" i="45"/>
  <c r="C117" i="45"/>
  <c r="B117" i="45"/>
  <c r="C116" i="45"/>
  <c r="B116" i="45"/>
  <c r="C104" i="45"/>
  <c r="B104" i="45"/>
  <c r="C103" i="45"/>
  <c r="B103" i="45"/>
  <c r="F65" i="45"/>
  <c r="AI47" i="45" s="1"/>
  <c r="AA47" i="45"/>
  <c r="F45" i="45"/>
  <c r="AI13" i="45"/>
  <c r="AA13" i="45"/>
  <c r="I11" i="45"/>
  <c r="I10" i="45"/>
  <c r="AP5" i="45"/>
  <c r="AC5" i="45" s="1"/>
  <c r="B3" i="24" l="1"/>
  <c r="J42" i="24"/>
  <c r="D34" i="24"/>
  <c r="G34" i="24"/>
  <c r="C42" i="24"/>
  <c r="G37" i="24"/>
  <c r="D36" i="24"/>
  <c r="J32" i="24"/>
  <c r="C39" i="24"/>
  <c r="J36" i="24"/>
  <c r="G30" i="24"/>
  <c r="D33" i="24"/>
  <c r="G32" i="24"/>
  <c r="E41" i="24"/>
  <c r="J35" i="24"/>
  <c r="C38" i="24"/>
  <c r="J43" i="24"/>
  <c r="D40" i="24"/>
  <c r="G40" i="24"/>
  <c r="C36" i="24"/>
  <c r="G36" i="24"/>
  <c r="D42" i="24"/>
  <c r="G35" i="24"/>
  <c r="E32" i="24"/>
  <c r="G42" i="24"/>
  <c r="E30" i="24"/>
  <c r="E40" i="24"/>
  <c r="J41" i="24"/>
  <c r="G43" i="24"/>
  <c r="J40" i="24"/>
  <c r="D43" i="24"/>
  <c r="E37" i="24"/>
  <c r="E39" i="24"/>
  <c r="E43" i="24"/>
  <c r="C41" i="24"/>
  <c r="C35" i="24"/>
  <c r="E38" i="24"/>
  <c r="J34" i="24"/>
  <c r="E42" i="24"/>
  <c r="J33" i="24"/>
  <c r="J37" i="24"/>
  <c r="J30" i="24"/>
  <c r="D30" i="24"/>
  <c r="C32" i="24"/>
  <c r="E31" i="24"/>
  <c r="D38" i="24"/>
  <c r="D41" i="24"/>
  <c r="C30" i="24"/>
  <c r="C31" i="24"/>
  <c r="E34" i="24"/>
  <c r="C33" i="24"/>
  <c r="D31" i="24"/>
  <c r="G39" i="24"/>
  <c r="G41" i="24"/>
  <c r="J31" i="24"/>
  <c r="E35" i="24"/>
  <c r="J38" i="24"/>
  <c r="J39" i="24"/>
  <c r="G33" i="24"/>
  <c r="C43" i="24"/>
  <c r="E33" i="24"/>
  <c r="D39" i="24"/>
  <c r="D37" i="24"/>
  <c r="G38" i="24"/>
  <c r="G31" i="24"/>
  <c r="C40" i="24"/>
  <c r="D32" i="24"/>
  <c r="E36" i="24"/>
  <c r="C37" i="24"/>
  <c r="C34" i="24"/>
  <c r="D35" i="24"/>
  <c r="F10" i="43" l="1"/>
  <c r="F9" i="43"/>
  <c r="F7" i="43"/>
  <c r="I42" i="24"/>
  <c r="F30" i="24"/>
  <c r="C28" i="24"/>
  <c r="G26" i="24"/>
  <c r="F41" i="24"/>
  <c r="D28" i="24"/>
  <c r="J29" i="24"/>
  <c r="D21" i="24"/>
  <c r="G29" i="24"/>
  <c r="I41" i="24"/>
  <c r="C29" i="24"/>
  <c r="D22" i="24"/>
  <c r="F31" i="24"/>
  <c r="I34" i="24"/>
  <c r="E22" i="24"/>
  <c r="I43" i="24"/>
  <c r="G24" i="24"/>
  <c r="C26" i="24"/>
  <c r="J21" i="24"/>
  <c r="J23" i="24"/>
  <c r="J24" i="24"/>
  <c r="C25" i="24"/>
  <c r="I40" i="24"/>
  <c r="I30" i="24"/>
  <c r="E21" i="24"/>
  <c r="D26" i="24"/>
  <c r="G21" i="24"/>
  <c r="C23" i="24"/>
  <c r="I36" i="24"/>
  <c r="D27" i="24"/>
  <c r="F36" i="24"/>
  <c r="I35" i="24"/>
  <c r="J27" i="24"/>
  <c r="F40" i="24"/>
  <c r="E24" i="24"/>
  <c r="E26" i="24"/>
  <c r="G22" i="24"/>
  <c r="I33" i="24"/>
  <c r="F43" i="24"/>
  <c r="J26" i="24"/>
  <c r="E23" i="24"/>
  <c r="F38" i="24"/>
  <c r="D23" i="24"/>
  <c r="E28" i="24"/>
  <c r="J28" i="24"/>
  <c r="D24" i="24"/>
  <c r="D29" i="24"/>
  <c r="E27" i="24"/>
  <c r="I38" i="24"/>
  <c r="C22" i="24"/>
  <c r="I39" i="24"/>
  <c r="C24" i="24"/>
  <c r="F34" i="24"/>
  <c r="G28" i="24"/>
  <c r="F37" i="24"/>
  <c r="F32" i="24"/>
  <c r="I32" i="24"/>
  <c r="J22" i="24"/>
  <c r="I31" i="24"/>
  <c r="G25" i="24"/>
  <c r="I37" i="24"/>
  <c r="C27" i="24"/>
  <c r="F33" i="24"/>
  <c r="F39" i="24"/>
  <c r="G27" i="24"/>
  <c r="E29" i="24"/>
  <c r="C21" i="24"/>
  <c r="J25" i="24"/>
  <c r="D25" i="24"/>
  <c r="F42" i="24"/>
  <c r="E25" i="24"/>
  <c r="G23" i="24"/>
  <c r="F35" i="24"/>
  <c r="H30" i="24" l="1"/>
  <c r="H38" i="24"/>
  <c r="K34" i="24"/>
  <c r="K35" i="24"/>
  <c r="K43" i="24"/>
  <c r="H37" i="24"/>
  <c r="K32" i="24"/>
  <c r="H32" i="24"/>
  <c r="H40" i="24"/>
  <c r="K38" i="24"/>
  <c r="K37" i="24"/>
  <c r="H31" i="24"/>
  <c r="H39" i="24"/>
  <c r="K36" i="24"/>
  <c r="H34" i="24"/>
  <c r="L34" i="24" s="1"/>
  <c r="H42" i="24"/>
  <c r="K31" i="24"/>
  <c r="K39" i="24"/>
  <c r="H33" i="24"/>
  <c r="H41" i="24"/>
  <c r="K40" i="24"/>
  <c r="H36" i="24"/>
  <c r="L36" i="24" s="1"/>
  <c r="H43" i="24"/>
  <c r="K33" i="24"/>
  <c r="K41" i="24"/>
  <c r="H35" i="24"/>
  <c r="K30" i="24"/>
  <c r="K42" i="24"/>
  <c r="A89" i="27"/>
  <c r="A89" i="29"/>
  <c r="A89" i="30"/>
  <c r="A89" i="31"/>
  <c r="A89" i="32"/>
  <c r="A89" i="33"/>
  <c r="A89" i="34"/>
  <c r="A89" i="35"/>
  <c r="A89" i="36"/>
  <c r="A89" i="37"/>
  <c r="A89" i="38"/>
  <c r="A89" i="39"/>
  <c r="A89" i="40"/>
  <c r="A89" i="41"/>
  <c r="A89" i="42"/>
  <c r="C129" i="42"/>
  <c r="B129" i="42"/>
  <c r="C128" i="42"/>
  <c r="B128" i="42"/>
  <c r="C127" i="42"/>
  <c r="B127" i="42"/>
  <c r="C126" i="42"/>
  <c r="B126" i="42"/>
  <c r="C125" i="42"/>
  <c r="B125" i="42"/>
  <c r="C124" i="42"/>
  <c r="B124" i="42"/>
  <c r="C123" i="42"/>
  <c r="B123" i="42"/>
  <c r="C122" i="42"/>
  <c r="B122" i="42"/>
  <c r="C121" i="42"/>
  <c r="B121" i="42"/>
  <c r="C120" i="42"/>
  <c r="B120" i="42"/>
  <c r="C119" i="42"/>
  <c r="B119" i="42"/>
  <c r="C118" i="42"/>
  <c r="B118" i="42"/>
  <c r="C117" i="42"/>
  <c r="B117" i="42"/>
  <c r="C116" i="42"/>
  <c r="B116" i="42"/>
  <c r="C104" i="42"/>
  <c r="B104" i="42"/>
  <c r="C103" i="42"/>
  <c r="B103" i="42"/>
  <c r="F65" i="42"/>
  <c r="AI47" i="42" s="1"/>
  <c r="AA47" i="42"/>
  <c r="F45" i="42"/>
  <c r="AI13" i="42" s="1"/>
  <c r="AA13" i="42"/>
  <c r="I11" i="42"/>
  <c r="I10" i="42"/>
  <c r="AP5" i="42"/>
  <c r="AC5" i="42" s="1"/>
  <c r="C129" i="41"/>
  <c r="B129" i="41"/>
  <c r="C128" i="41"/>
  <c r="B128" i="41"/>
  <c r="C127" i="41"/>
  <c r="B127" i="41"/>
  <c r="C126" i="41"/>
  <c r="B126" i="41"/>
  <c r="C125" i="41"/>
  <c r="B125" i="41"/>
  <c r="C124" i="41"/>
  <c r="B124" i="41"/>
  <c r="C123" i="41"/>
  <c r="B123" i="41"/>
  <c r="C122" i="41"/>
  <c r="B122" i="41"/>
  <c r="C121" i="41"/>
  <c r="B121" i="41"/>
  <c r="C120" i="41"/>
  <c r="B120" i="41"/>
  <c r="C119" i="41"/>
  <c r="B119" i="41"/>
  <c r="C118" i="41"/>
  <c r="B118" i="41"/>
  <c r="C117" i="41"/>
  <c r="B117" i="41"/>
  <c r="C116" i="41"/>
  <c r="B116" i="41"/>
  <c r="C104" i="41"/>
  <c r="B104" i="41"/>
  <c r="C103" i="41"/>
  <c r="B103" i="41"/>
  <c r="F65" i="41"/>
  <c r="AI47" i="41" s="1"/>
  <c r="AA47" i="41"/>
  <c r="F45" i="41"/>
  <c r="AI13" i="41" s="1"/>
  <c r="AA13" i="41"/>
  <c r="I11" i="41"/>
  <c r="I10" i="41"/>
  <c r="AP5" i="41"/>
  <c r="AC5" i="41" s="1"/>
  <c r="C129" i="40"/>
  <c r="B129" i="40"/>
  <c r="C128" i="40"/>
  <c r="B128" i="40"/>
  <c r="C127" i="40"/>
  <c r="B127" i="40"/>
  <c r="C126" i="40"/>
  <c r="B126" i="40"/>
  <c r="C125" i="40"/>
  <c r="B125" i="40"/>
  <c r="C124" i="40"/>
  <c r="B124" i="40"/>
  <c r="C123" i="40"/>
  <c r="B123" i="40"/>
  <c r="C122" i="40"/>
  <c r="B122" i="40"/>
  <c r="C121" i="40"/>
  <c r="B121" i="40"/>
  <c r="C120" i="40"/>
  <c r="B120" i="40"/>
  <c r="C119" i="40"/>
  <c r="B119" i="40"/>
  <c r="C118" i="40"/>
  <c r="B118" i="40"/>
  <c r="C117" i="40"/>
  <c r="B117" i="40"/>
  <c r="C116" i="40"/>
  <c r="B116" i="40"/>
  <c r="C104" i="40"/>
  <c r="B104" i="40"/>
  <c r="C103" i="40"/>
  <c r="B103" i="40"/>
  <c r="F65" i="40"/>
  <c r="AI47" i="40" s="1"/>
  <c r="AA47" i="40"/>
  <c r="F45" i="40"/>
  <c r="AI13" i="40" s="1"/>
  <c r="AA13" i="40"/>
  <c r="I11" i="40"/>
  <c r="I10" i="40"/>
  <c r="AP5" i="40"/>
  <c r="AC5" i="40" s="1"/>
  <c r="C129" i="39"/>
  <c r="B129" i="39"/>
  <c r="C128" i="39"/>
  <c r="B128" i="39"/>
  <c r="C127" i="39"/>
  <c r="B127" i="39"/>
  <c r="C126" i="39"/>
  <c r="B126" i="39"/>
  <c r="C125" i="39"/>
  <c r="B125" i="39"/>
  <c r="C124" i="39"/>
  <c r="B124" i="39"/>
  <c r="C123" i="39"/>
  <c r="B123" i="39"/>
  <c r="C122" i="39"/>
  <c r="B122" i="39"/>
  <c r="C121" i="39"/>
  <c r="B121" i="39"/>
  <c r="C120" i="39"/>
  <c r="B120" i="39"/>
  <c r="C119" i="39"/>
  <c r="B119" i="39"/>
  <c r="C118" i="39"/>
  <c r="B118" i="39"/>
  <c r="C117" i="39"/>
  <c r="B117" i="39"/>
  <c r="C116" i="39"/>
  <c r="B116" i="39"/>
  <c r="C104" i="39"/>
  <c r="B104" i="39"/>
  <c r="C103" i="39"/>
  <c r="B103" i="39"/>
  <c r="F65" i="39"/>
  <c r="AI47" i="39" s="1"/>
  <c r="AA47" i="39"/>
  <c r="F45" i="39"/>
  <c r="AI13" i="39" s="1"/>
  <c r="AA13" i="39"/>
  <c r="I11" i="39"/>
  <c r="I10" i="39"/>
  <c r="AP5" i="39"/>
  <c r="AC5" i="39" s="1"/>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04" i="38"/>
  <c r="B104" i="38"/>
  <c r="C103" i="38"/>
  <c r="B103" i="38"/>
  <c r="F65" i="38"/>
  <c r="AI47" i="38" s="1"/>
  <c r="AA47" i="38"/>
  <c r="F45" i="38"/>
  <c r="AI13" i="38" s="1"/>
  <c r="AA13" i="38"/>
  <c r="I11" i="38"/>
  <c r="I10" i="38"/>
  <c r="AP5" i="38"/>
  <c r="AC5" i="38" s="1"/>
  <c r="C129" i="37"/>
  <c r="B129" i="37"/>
  <c r="C128" i="37"/>
  <c r="B128" i="37"/>
  <c r="C127" i="37"/>
  <c r="B127" i="37"/>
  <c r="C126" i="37"/>
  <c r="B126" i="37"/>
  <c r="C125" i="37"/>
  <c r="B125" i="37"/>
  <c r="C124" i="37"/>
  <c r="B124" i="37"/>
  <c r="C123" i="37"/>
  <c r="B123" i="37"/>
  <c r="C122" i="37"/>
  <c r="B122" i="37"/>
  <c r="C121" i="37"/>
  <c r="B121" i="37"/>
  <c r="C120" i="37"/>
  <c r="B120" i="37"/>
  <c r="C119" i="37"/>
  <c r="B119" i="37"/>
  <c r="C118" i="37"/>
  <c r="B118" i="37"/>
  <c r="C117" i="37"/>
  <c r="B117" i="37"/>
  <c r="C116" i="37"/>
  <c r="B116" i="37"/>
  <c r="C104" i="37"/>
  <c r="B104" i="37"/>
  <c r="C103" i="37"/>
  <c r="B103" i="37"/>
  <c r="F65" i="37"/>
  <c r="AI47" i="37" s="1"/>
  <c r="AA47" i="37"/>
  <c r="F45" i="37"/>
  <c r="AI13" i="37"/>
  <c r="AA13" i="37"/>
  <c r="I11" i="37"/>
  <c r="I10" i="37"/>
  <c r="AP5" i="37"/>
  <c r="AC5" i="37" s="1"/>
  <c r="C129" i="36"/>
  <c r="B129" i="36"/>
  <c r="C128" i="36"/>
  <c r="B128" i="36"/>
  <c r="C127" i="36"/>
  <c r="B127" i="36"/>
  <c r="C126" i="36"/>
  <c r="B126" i="36"/>
  <c r="C125" i="36"/>
  <c r="B125" i="36"/>
  <c r="C124" i="36"/>
  <c r="B124" i="36"/>
  <c r="C123" i="36"/>
  <c r="B123" i="36"/>
  <c r="C122" i="36"/>
  <c r="B122" i="36"/>
  <c r="C121" i="36"/>
  <c r="B121" i="36"/>
  <c r="C120" i="36"/>
  <c r="B120" i="36"/>
  <c r="C119" i="36"/>
  <c r="B119" i="36"/>
  <c r="C118" i="36"/>
  <c r="B118" i="36"/>
  <c r="C117" i="36"/>
  <c r="B117" i="36"/>
  <c r="C116" i="36"/>
  <c r="B116" i="36"/>
  <c r="C104" i="36"/>
  <c r="B104" i="36"/>
  <c r="C103" i="36"/>
  <c r="B103" i="36"/>
  <c r="F65" i="36"/>
  <c r="AI47" i="36" s="1"/>
  <c r="AA47" i="36"/>
  <c r="F45" i="36"/>
  <c r="AI13" i="36"/>
  <c r="AA13" i="36"/>
  <c r="I11" i="36"/>
  <c r="I10" i="36"/>
  <c r="AP5" i="36"/>
  <c r="AC5" i="36" s="1"/>
  <c r="C129" i="35"/>
  <c r="B129" i="35"/>
  <c r="C128" i="35"/>
  <c r="B128" i="35"/>
  <c r="C127" i="35"/>
  <c r="B127" i="35"/>
  <c r="C126" i="35"/>
  <c r="B126" i="35"/>
  <c r="C125" i="35"/>
  <c r="B125" i="35"/>
  <c r="C124" i="35"/>
  <c r="B124" i="35"/>
  <c r="C123" i="35"/>
  <c r="B123" i="35"/>
  <c r="C122" i="35"/>
  <c r="B122" i="35"/>
  <c r="C121" i="35"/>
  <c r="B121" i="35"/>
  <c r="C120" i="35"/>
  <c r="B120" i="35"/>
  <c r="C119" i="35"/>
  <c r="B119" i="35"/>
  <c r="C118" i="35"/>
  <c r="B118" i="35"/>
  <c r="C117" i="35"/>
  <c r="B117" i="35"/>
  <c r="C116" i="35"/>
  <c r="B116" i="35"/>
  <c r="C104" i="35"/>
  <c r="B104" i="35"/>
  <c r="C103" i="35"/>
  <c r="B103" i="35"/>
  <c r="F65" i="35"/>
  <c r="AI47" i="35" s="1"/>
  <c r="AA47" i="35"/>
  <c r="F45" i="35"/>
  <c r="AI13" i="35" s="1"/>
  <c r="AA13" i="35"/>
  <c r="I11" i="35"/>
  <c r="I10" i="35"/>
  <c r="AP5" i="35"/>
  <c r="AC5" i="35" s="1"/>
  <c r="C129" i="34"/>
  <c r="B129" i="34"/>
  <c r="C128" i="34"/>
  <c r="B128" i="34"/>
  <c r="C127" i="34"/>
  <c r="B127" i="34"/>
  <c r="C126" i="34"/>
  <c r="B126" i="34"/>
  <c r="C125" i="34"/>
  <c r="B125" i="34"/>
  <c r="C124" i="34"/>
  <c r="B124" i="34"/>
  <c r="C123" i="34"/>
  <c r="B123" i="34"/>
  <c r="C122" i="34"/>
  <c r="B122" i="34"/>
  <c r="C121" i="34"/>
  <c r="B121" i="34"/>
  <c r="C120" i="34"/>
  <c r="B120" i="34"/>
  <c r="C119" i="34"/>
  <c r="B119" i="34"/>
  <c r="C118" i="34"/>
  <c r="B118" i="34"/>
  <c r="C117" i="34"/>
  <c r="B117" i="34"/>
  <c r="C116" i="34"/>
  <c r="B116" i="34"/>
  <c r="C104" i="34"/>
  <c r="B104" i="34"/>
  <c r="C103" i="34"/>
  <c r="B103" i="34"/>
  <c r="F65" i="34"/>
  <c r="AI47" i="34" s="1"/>
  <c r="AA47" i="34"/>
  <c r="F45" i="34"/>
  <c r="AI13" i="34"/>
  <c r="AA13" i="34"/>
  <c r="I11" i="34"/>
  <c r="I10" i="34"/>
  <c r="AP5" i="34"/>
  <c r="AC5" i="34" s="1"/>
  <c r="C129" i="33"/>
  <c r="B129" i="33"/>
  <c r="C128" i="33"/>
  <c r="B128" i="33"/>
  <c r="C127" i="33"/>
  <c r="B127" i="33"/>
  <c r="C126" i="33"/>
  <c r="B126" i="33"/>
  <c r="C125" i="33"/>
  <c r="B125" i="33"/>
  <c r="C124" i="33"/>
  <c r="B124" i="33"/>
  <c r="C123" i="33"/>
  <c r="B123" i="33"/>
  <c r="C122" i="33"/>
  <c r="B122" i="33"/>
  <c r="C121" i="33"/>
  <c r="B121" i="33"/>
  <c r="C120" i="33"/>
  <c r="B120" i="33"/>
  <c r="C119" i="33"/>
  <c r="B119" i="33"/>
  <c r="C118" i="33"/>
  <c r="B118" i="33"/>
  <c r="C117" i="33"/>
  <c r="B117" i="33"/>
  <c r="C116" i="33"/>
  <c r="B116" i="33"/>
  <c r="C104" i="33"/>
  <c r="B104" i="33"/>
  <c r="C103" i="33"/>
  <c r="B103" i="33"/>
  <c r="F65" i="33"/>
  <c r="AI47" i="33" s="1"/>
  <c r="AA47" i="33"/>
  <c r="F45" i="33"/>
  <c r="AI13" i="33"/>
  <c r="AA13" i="33"/>
  <c r="I11" i="33"/>
  <c r="I10" i="33"/>
  <c r="AP5" i="33"/>
  <c r="AC5" i="33" s="1"/>
  <c r="C129" i="32"/>
  <c r="B129" i="32"/>
  <c r="C128" i="32"/>
  <c r="B128" i="32"/>
  <c r="C127" i="32"/>
  <c r="B127" i="32"/>
  <c r="C126" i="32"/>
  <c r="B126" i="32"/>
  <c r="C125" i="32"/>
  <c r="B125" i="32"/>
  <c r="C124" i="32"/>
  <c r="B124" i="32"/>
  <c r="C123" i="32"/>
  <c r="B123" i="32"/>
  <c r="C122" i="32"/>
  <c r="B122" i="32"/>
  <c r="C121" i="32"/>
  <c r="B121" i="32"/>
  <c r="C120" i="32"/>
  <c r="B120" i="32"/>
  <c r="C119" i="32"/>
  <c r="B119" i="32"/>
  <c r="C118" i="32"/>
  <c r="B118" i="32"/>
  <c r="C117" i="32"/>
  <c r="B117" i="32"/>
  <c r="C116" i="32"/>
  <c r="B116" i="32"/>
  <c r="C104" i="32"/>
  <c r="B104" i="32"/>
  <c r="C103" i="32"/>
  <c r="B103" i="32"/>
  <c r="F65" i="32"/>
  <c r="AI47" i="32" s="1"/>
  <c r="AA47" i="32"/>
  <c r="F45" i="32"/>
  <c r="AI13" i="32" s="1"/>
  <c r="AA13" i="32"/>
  <c r="I11" i="32"/>
  <c r="I10" i="32"/>
  <c r="AP5" i="32"/>
  <c r="AC5" i="32" s="1"/>
  <c r="C129" i="31"/>
  <c r="B129" i="31"/>
  <c r="C128" i="31"/>
  <c r="B128" i="31"/>
  <c r="C127" i="31"/>
  <c r="B127" i="31"/>
  <c r="C126" i="31"/>
  <c r="B126" i="31"/>
  <c r="C125" i="31"/>
  <c r="B125" i="31"/>
  <c r="C124" i="31"/>
  <c r="B124" i="31"/>
  <c r="C123" i="31"/>
  <c r="B123" i="31"/>
  <c r="C122" i="31"/>
  <c r="B122" i="31"/>
  <c r="C121" i="31"/>
  <c r="B121" i="31"/>
  <c r="C120" i="31"/>
  <c r="B120" i="31"/>
  <c r="C119" i="31"/>
  <c r="B119" i="31"/>
  <c r="C118" i="31"/>
  <c r="B118" i="31"/>
  <c r="C117" i="31"/>
  <c r="B117" i="31"/>
  <c r="C116" i="31"/>
  <c r="B116" i="31"/>
  <c r="C104" i="31"/>
  <c r="B104" i="31"/>
  <c r="C103" i="31"/>
  <c r="B103" i="31"/>
  <c r="F65" i="31"/>
  <c r="AI47" i="31" s="1"/>
  <c r="AA47" i="31"/>
  <c r="F45" i="31"/>
  <c r="AI13" i="31" s="1"/>
  <c r="AA13" i="31"/>
  <c r="I11" i="31"/>
  <c r="I10" i="31"/>
  <c r="AP5" i="31"/>
  <c r="AC5" i="31" s="1"/>
  <c r="C129" i="30"/>
  <c r="B129" i="30"/>
  <c r="C128" i="30"/>
  <c r="B128" i="30"/>
  <c r="C127" i="30"/>
  <c r="B127" i="30"/>
  <c r="C126" i="30"/>
  <c r="B126" i="30"/>
  <c r="C125" i="30"/>
  <c r="B125" i="30"/>
  <c r="C124" i="30"/>
  <c r="B124" i="30"/>
  <c r="C123" i="30"/>
  <c r="B123" i="30"/>
  <c r="C122" i="30"/>
  <c r="B122" i="30"/>
  <c r="C121" i="30"/>
  <c r="B121" i="30"/>
  <c r="C120" i="30"/>
  <c r="B120" i="30"/>
  <c r="C119" i="30"/>
  <c r="B119" i="30"/>
  <c r="C118" i="30"/>
  <c r="B118" i="30"/>
  <c r="C117" i="30"/>
  <c r="B117" i="30"/>
  <c r="C116" i="30"/>
  <c r="B116" i="30"/>
  <c r="C104" i="30"/>
  <c r="B104" i="30"/>
  <c r="C103" i="30"/>
  <c r="B103" i="30"/>
  <c r="F65" i="30"/>
  <c r="AI47" i="30" s="1"/>
  <c r="AA47" i="30"/>
  <c r="F45" i="30"/>
  <c r="AI13" i="30" s="1"/>
  <c r="AA13" i="30"/>
  <c r="I11" i="30"/>
  <c r="I10" i="30"/>
  <c r="AP5" i="30"/>
  <c r="AC5" i="30" s="1"/>
  <c r="C129" i="29"/>
  <c r="B129" i="29"/>
  <c r="C128" i="29"/>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04" i="29"/>
  <c r="B104" i="29"/>
  <c r="C103" i="29"/>
  <c r="B103" i="29"/>
  <c r="F65" i="29"/>
  <c r="AI47" i="29" s="1"/>
  <c r="AA47" i="29"/>
  <c r="F45" i="29"/>
  <c r="AI13" i="29" s="1"/>
  <c r="AA13" i="29"/>
  <c r="I11" i="29"/>
  <c r="I10" i="29"/>
  <c r="AP5" i="29"/>
  <c r="AC5" i="29" s="1"/>
  <c r="F22" i="24"/>
  <c r="I23" i="24"/>
  <c r="F23" i="24"/>
  <c r="F26" i="24"/>
  <c r="I22" i="24"/>
  <c r="I29" i="24"/>
  <c r="I21" i="24"/>
  <c r="I28" i="24"/>
  <c r="I24" i="24"/>
  <c r="I26" i="24"/>
  <c r="F24" i="24"/>
  <c r="F28" i="24"/>
  <c r="I25" i="24"/>
  <c r="F25" i="24"/>
  <c r="F29" i="24"/>
  <c r="F27" i="24"/>
  <c r="F21" i="24"/>
  <c r="I27" i="24"/>
  <c r="L43" i="24" l="1"/>
  <c r="L39" i="24"/>
  <c r="L35" i="24"/>
  <c r="L32" i="24"/>
  <c r="L37" i="24"/>
  <c r="L41" i="24"/>
  <c r="L42" i="24"/>
  <c r="L31" i="24"/>
  <c r="L33" i="24"/>
  <c r="L38" i="24"/>
  <c r="L40" i="24"/>
  <c r="L30" i="24"/>
  <c r="H29" i="24"/>
  <c r="H22" i="24"/>
  <c r="K28" i="24"/>
  <c r="H26" i="24"/>
  <c r="H23" i="24"/>
  <c r="H24" i="24"/>
  <c r="K23" i="24"/>
  <c r="K22" i="24"/>
  <c r="H25" i="24"/>
  <c r="H28" i="24"/>
  <c r="K25" i="24"/>
  <c r="K24" i="24"/>
  <c r="K29" i="24"/>
  <c r="H27" i="24"/>
  <c r="K26" i="24"/>
  <c r="K27" i="24"/>
  <c r="K21" i="24"/>
  <c r="H21" i="24"/>
  <c r="C129" i="27"/>
  <c r="B129" i="27"/>
  <c r="C128" i="27"/>
  <c r="B128" i="27"/>
  <c r="C127" i="27"/>
  <c r="B127" i="27"/>
  <c r="C126" i="27"/>
  <c r="B126" i="27"/>
  <c r="C125" i="27"/>
  <c r="B125" i="27"/>
  <c r="C124" i="27"/>
  <c r="B124" i="27"/>
  <c r="C123" i="27"/>
  <c r="B123" i="27"/>
  <c r="C122" i="27"/>
  <c r="B122" i="27"/>
  <c r="C121" i="27"/>
  <c r="B121" i="27"/>
  <c r="C120" i="27"/>
  <c r="B120" i="27"/>
  <c r="C119" i="27"/>
  <c r="B119" i="27"/>
  <c r="C118" i="27"/>
  <c r="B118" i="27"/>
  <c r="C117" i="27"/>
  <c r="B117" i="27"/>
  <c r="C116" i="27"/>
  <c r="B116" i="27"/>
  <c r="C104" i="27"/>
  <c r="B104" i="27"/>
  <c r="C103" i="27"/>
  <c r="B103" i="27"/>
  <c r="F65" i="27"/>
  <c r="AI47" i="27" s="1"/>
  <c r="AA47" i="27"/>
  <c r="F45" i="27"/>
  <c r="AI13" i="27" s="1"/>
  <c r="AA13" i="27"/>
  <c r="I11" i="27"/>
  <c r="I10" i="27"/>
  <c r="AP5" i="27"/>
  <c r="AC5" i="27" s="1"/>
  <c r="D16" i="24"/>
  <c r="E7" i="24"/>
  <c r="G7" i="24"/>
  <c r="E8" i="24"/>
  <c r="D20" i="24"/>
  <c r="D17" i="24"/>
  <c r="E13" i="24"/>
  <c r="J17" i="24"/>
  <c r="C15" i="24"/>
  <c r="J15" i="24"/>
  <c r="C12" i="24"/>
  <c r="C18" i="24"/>
  <c r="D19" i="24"/>
  <c r="D8" i="24"/>
  <c r="J13" i="24"/>
  <c r="G15" i="24"/>
  <c r="D7" i="24"/>
  <c r="J20" i="24"/>
  <c r="G14" i="24"/>
  <c r="G6" i="24"/>
  <c r="G11" i="24"/>
  <c r="E16" i="24"/>
  <c r="E10" i="24"/>
  <c r="E12" i="24"/>
  <c r="C14" i="24"/>
  <c r="E15" i="24"/>
  <c r="C9" i="24"/>
  <c r="J11" i="24"/>
  <c r="G12" i="24"/>
  <c r="C8" i="24"/>
  <c r="G17" i="24"/>
  <c r="C11" i="24"/>
  <c r="G18" i="24"/>
  <c r="G10" i="24"/>
  <c r="D15" i="24"/>
  <c r="D10" i="24"/>
  <c r="J14" i="24"/>
  <c r="C19" i="24"/>
  <c r="G13" i="24"/>
  <c r="J16" i="24"/>
  <c r="D11" i="24"/>
  <c r="C20" i="24"/>
  <c r="D12" i="24"/>
  <c r="C7" i="24"/>
  <c r="E14" i="24"/>
  <c r="C13" i="24"/>
  <c r="G8" i="24"/>
  <c r="J10" i="24"/>
  <c r="E6" i="24"/>
  <c r="G16" i="24"/>
  <c r="D18" i="24"/>
  <c r="J6" i="24"/>
  <c r="E17" i="24"/>
  <c r="J8" i="24"/>
  <c r="G9" i="24"/>
  <c r="J7" i="24"/>
  <c r="J19" i="24"/>
  <c r="G20" i="24"/>
  <c r="J12" i="24"/>
  <c r="D13" i="24"/>
  <c r="E18" i="24"/>
  <c r="E20" i="24"/>
  <c r="G19" i="24"/>
  <c r="C16" i="24"/>
  <c r="E19" i="24"/>
  <c r="C10" i="24"/>
  <c r="C6" i="24"/>
  <c r="E9" i="24"/>
  <c r="J9" i="24"/>
  <c r="D6" i="24"/>
  <c r="C17" i="24"/>
  <c r="J18" i="24"/>
  <c r="D14" i="24"/>
  <c r="D9" i="24"/>
  <c r="E11" i="24"/>
  <c r="L28" i="24" l="1"/>
  <c r="L25" i="24"/>
  <c r="L27" i="24"/>
  <c r="L22" i="24"/>
  <c r="L23" i="24"/>
  <c r="L24" i="24"/>
  <c r="L26" i="24"/>
  <c r="L29" i="24"/>
  <c r="L21" i="24"/>
  <c r="X52" i="20"/>
  <c r="X48" i="20"/>
  <c r="X45" i="20"/>
  <c r="X44" i="20"/>
  <c r="X42" i="20"/>
  <c r="X41" i="20"/>
  <c r="X40" i="20"/>
  <c r="X38" i="20"/>
  <c r="X36" i="20"/>
  <c r="X35" i="20"/>
  <c r="X34" i="20"/>
  <c r="X32" i="20"/>
  <c r="X31" i="20"/>
  <c r="X27" i="20"/>
  <c r="X24" i="20"/>
  <c r="AH52" i="20"/>
  <c r="AH50" i="20"/>
  <c r="AH48" i="20"/>
  <c r="AH45" i="20"/>
  <c r="AH44" i="20"/>
  <c r="AH42" i="20"/>
  <c r="AH41" i="20"/>
  <c r="AH40" i="20"/>
  <c r="AH38" i="20"/>
  <c r="AH37" i="20"/>
  <c r="AH36" i="20"/>
  <c r="AH35" i="20"/>
  <c r="AH34" i="20"/>
  <c r="AH32" i="20"/>
  <c r="AH31" i="20"/>
  <c r="AH27" i="20"/>
  <c r="AH24" i="20"/>
  <c r="I6" i="24"/>
  <c r="F9" i="24"/>
  <c r="I9" i="24"/>
  <c r="I8" i="24"/>
  <c r="I19" i="24"/>
  <c r="I7" i="24"/>
  <c r="I15" i="24"/>
  <c r="I17" i="24"/>
  <c r="I18" i="24"/>
  <c r="I10" i="24"/>
  <c r="I12" i="24"/>
  <c r="F11" i="24"/>
  <c r="I16" i="24"/>
  <c r="F16" i="24"/>
  <c r="F13" i="24"/>
  <c r="I13" i="24"/>
  <c r="I14" i="24"/>
  <c r="F12" i="24"/>
  <c r="F15" i="24"/>
  <c r="F18" i="24"/>
  <c r="F10" i="24"/>
  <c r="F14" i="24"/>
  <c r="F17" i="24"/>
  <c r="I11" i="24"/>
  <c r="F19" i="24"/>
  <c r="F8" i="24"/>
  <c r="I20" i="24"/>
  <c r="F20" i="24"/>
  <c r="F7" i="24"/>
  <c r="F6" i="24"/>
  <c r="H11" i="24" l="1"/>
  <c r="H15" i="24"/>
  <c r="H19" i="24"/>
  <c r="K20" i="24"/>
  <c r="H8" i="24"/>
  <c r="K7" i="24"/>
  <c r="AD52" i="20" s="1"/>
  <c r="H7" i="24"/>
  <c r="X50" i="20" s="1"/>
  <c r="H12" i="24"/>
  <c r="K12" i="24"/>
  <c r="H20" i="24"/>
  <c r="K11" i="24"/>
  <c r="K14" i="24"/>
  <c r="K10" i="24"/>
  <c r="K19" i="24"/>
  <c r="H17" i="24"/>
  <c r="K13" i="24"/>
  <c r="K18" i="24"/>
  <c r="K8" i="24"/>
  <c r="H14" i="24"/>
  <c r="H13" i="24"/>
  <c r="K17" i="24"/>
  <c r="K9" i="24"/>
  <c r="H10" i="24"/>
  <c r="H16" i="24"/>
  <c r="K15" i="24"/>
  <c r="H9" i="24"/>
  <c r="L9" i="24" s="1"/>
  <c r="H18" i="24"/>
  <c r="K16" i="24"/>
  <c r="T50" i="20"/>
  <c r="T52" i="20"/>
  <c r="AD48" i="20"/>
  <c r="AD50" i="20"/>
  <c r="T48" i="20"/>
  <c r="AD45" i="20"/>
  <c r="T44" i="20"/>
  <c r="T45" i="20"/>
  <c r="AD40" i="20"/>
  <c r="AD44" i="20"/>
  <c r="T38" i="20"/>
  <c r="T40" i="20"/>
  <c r="AD37" i="20"/>
  <c r="AD38" i="20"/>
  <c r="AD35" i="20"/>
  <c r="AD36" i="20"/>
  <c r="T35" i="20"/>
  <c r="T36" i="20"/>
  <c r="AD32" i="20"/>
  <c r="AD34" i="20"/>
  <c r="T32" i="20"/>
  <c r="T34" i="20"/>
  <c r="AD31" i="20"/>
  <c r="T31" i="20"/>
  <c r="AD41" i="20"/>
  <c r="AD42" i="20"/>
  <c r="T41" i="20"/>
  <c r="T42" i="20"/>
  <c r="AD27" i="20"/>
  <c r="T27" i="20"/>
  <c r="AD24" i="20"/>
  <c r="T24" i="20"/>
  <c r="L15" i="24" l="1"/>
  <c r="L19" i="24"/>
  <c r="L7" i="24"/>
  <c r="L13" i="24"/>
  <c r="L18" i="24"/>
  <c r="L17" i="24"/>
  <c r="L10" i="24"/>
  <c r="L8" i="24"/>
  <c r="L11" i="24"/>
  <c r="L16" i="24"/>
  <c r="L14" i="24"/>
  <c r="L12" i="24"/>
  <c r="L20" i="24"/>
  <c r="K6" i="24" l="1"/>
  <c r="K44" i="24" s="1"/>
  <c r="AD28" i="20"/>
  <c r="AH28" i="20"/>
  <c r="AD22" i="20" l="1"/>
  <c r="AH22" i="20"/>
  <c r="AH47" i="20"/>
  <c r="AD47" i="20"/>
  <c r="AH54" i="20"/>
  <c r="AD54" i="20"/>
  <c r="AH46" i="20"/>
  <c r="AD46" i="20"/>
  <c r="AH20" i="20"/>
  <c r="AH49" i="20"/>
  <c r="AD49" i="20"/>
  <c r="AD25" i="20"/>
  <c r="AH25" i="20"/>
  <c r="AD30" i="20"/>
  <c r="AH30" i="20"/>
  <c r="AD43" i="20"/>
  <c r="AH43" i="20"/>
  <c r="AD51" i="20"/>
  <c r="AH51" i="20"/>
  <c r="AH53" i="20"/>
  <c r="AD53" i="20"/>
  <c r="AD39" i="20"/>
  <c r="AH39" i="20"/>
  <c r="AD20" i="20"/>
  <c r="AD23" i="20"/>
  <c r="AH23" i="20"/>
  <c r="AD33" i="20"/>
  <c r="AH33" i="20"/>
  <c r="AD29" i="20"/>
  <c r="AH29" i="20"/>
  <c r="AD26" i="20"/>
  <c r="AH26" i="20"/>
  <c r="AD21" i="20" l="1"/>
  <c r="AD55" i="20" s="1"/>
  <c r="AH21" i="20"/>
  <c r="AH55" i="20" l="1"/>
  <c r="H6" i="24" l="1"/>
  <c r="H44" i="24" s="1"/>
  <c r="T22" i="20" l="1"/>
  <c r="X22" i="20"/>
  <c r="X47" i="20"/>
  <c r="T47" i="20"/>
  <c r="X54" i="20"/>
  <c r="T54" i="20"/>
  <c r="X46" i="20"/>
  <c r="T46" i="20"/>
  <c r="X49" i="20"/>
  <c r="T49" i="20"/>
  <c r="T25" i="20"/>
  <c r="X25" i="20"/>
  <c r="T30" i="20"/>
  <c r="X30" i="20"/>
  <c r="T43" i="20"/>
  <c r="X43" i="20"/>
  <c r="T51" i="20"/>
  <c r="X51" i="20"/>
  <c r="T53" i="20"/>
  <c r="X53" i="20"/>
  <c r="T39" i="20"/>
  <c r="X39" i="20"/>
  <c r="X23" i="20"/>
  <c r="T23" i="20"/>
  <c r="X20" i="20"/>
  <c r="T20" i="20"/>
  <c r="T33" i="20"/>
  <c r="X33" i="20"/>
  <c r="X29" i="20"/>
  <c r="T29" i="20"/>
  <c r="T26" i="20"/>
  <c r="X26" i="20"/>
  <c r="T21" i="20"/>
  <c r="X21" i="20"/>
  <c r="T28" i="20"/>
  <c r="X28" i="20"/>
  <c r="L44" i="24"/>
  <c r="L6" i="24"/>
  <c r="X55" i="20" l="1"/>
  <c r="T56" i="20" s="1"/>
  <c r="E19" i="43" s="1"/>
  <c r="T55" i="20"/>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5.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<sst xmlns="http://schemas.openxmlformats.org/spreadsheetml/2006/main" count="2628" uniqueCount="207">
  <si>
    <t>フリガナ</t>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</si>
  <si>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</si>
  <si>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</si>
  <si>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</si>
  <si>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</si>
  <si>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</si>
  <si>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</si>
  <si>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</si>
  <si>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</si>
  <si>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</si>
  <si>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</si>
  <si>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</si>
  <si>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</si>
  <si>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</si>
  <si>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</si>
  <si>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</si>
  <si>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</si>
  <si>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</si>
  <si>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</si>
  <si>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</si>
  <si>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</si>
  <si>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</si>
  <si>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</si>
  <si>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</si>
  <si>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</si>
  <si>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</si>
  <si>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</si>
  <si>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</si>
  <si>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</si>
  <si>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</si>
  <si>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</si>
  <si>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</si>
  <si>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</si>
  <si>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</si>
  <si>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</si>
  <si>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</si>
  <si>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</si>
  <si>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</si>
  <si>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</si>
  <si>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</si>
  <si>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</si>
  <si>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</si>
  <si>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</si>
  <si>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</si>
  <si>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</si>
  <si>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</si>
  <si>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</si>
  <si>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</si>
  <si>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</si>
  <si>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</si>
  <si>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</si>
  <si>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</si>
  <si>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</si>
  <si>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</si>
  <si>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</si>
  <si>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</si>
  <si>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</si>
  <si>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</si>
  <si>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</si>
  <si>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</si>
  <si>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</si>
  <si>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</si>
  <si>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</si>
  <si>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</si>
  <si>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</si>
  <si>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</si>
  <si>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</si>
  <si>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</si>
  <si>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</si>
  <si>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</si>
  <si>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</si>
  <si>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</si>
  <si>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</si>
  <si>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</si>
  <si>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</si>
  <si>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</si>
  <si>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</si>
  <si>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</si>
  <si>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</si>
  <si>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</si>
  <si>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</si>
  <si>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</si>
  <si>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</si>
  <si>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</si>
  <si>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</si>
  <si>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</si>
  <si>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</si>
  <si>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合計（①）</t>
    <rPh sb="0" eb="2">
      <t>ゴウケイ</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</si>
  <si>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</si>
  <si>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</si>
  <si>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</si>
  <si>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事業者からExcelファイルを受領し、内容を審査</t>
    <rPh sb="0" eb="3">
      <t>ジギョウシャ</t>
    </rPh>
    <rPh sb="15" eb="17">
      <t>ジュリョウ</t>
    </rPh>
    <rPh sb="19" eb="21">
      <t>ナイヨウ</t>
    </rPh>
    <rPh sb="22" eb="24">
      <t>シンサ</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</si>
  <si>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</si>
  <si>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</si>
  <si>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</si>
  <si>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</si>
  <si>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</si>
  <si>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</si>
  <si>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</si>
  <si>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</si>
  <si>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</si>
  <si>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</si>
  <si>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</si>
  <si>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</si>
  <si>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</si>
  <si>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</si>
  <si>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</si>
  <si>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</si>
  <si>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</si>
  <si>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</si>
  <si>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</si>
  <si>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</si>
  <si>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</si>
  <si>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</si>
  <si>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</si>
  <si>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</si>
  <si>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</si>
  <si>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</si>
  <si>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</si>
  <si>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</si>
  <si>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</si>
  <si>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</si>
  <si>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</si>
  <si>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</si>
  <si>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</si>
  <si>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</si>
  <si>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</si>
  <si>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</si>
  <si>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</si>
  <si>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</si>
  <si>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</si>
  <si>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</si>
  <si>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</si>
  <si>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</si>
  <si>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</si>
  <si>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</si>
  <si>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</si>
  <si>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</si>
  <si>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</si>
  <si>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</si>
  <si>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</si>
  <si>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</si>
  <si>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</si>
  <si>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</si>
  <si>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</si>
  <si>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</si>
  <si>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</si>
  <si>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</si>
  <si>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</si>
  <si>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</si>
  <si>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</si>
  <si>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</si>
  <si>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</si>
  <si>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</si>
  <si>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</si>
  <si>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</si>
  <si>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</si>
  <si>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</si>
  <si>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</si>
  <si>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</si>
  <si>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</si>
  <si>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</si>
  <si>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</si>
  <si>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事業総括表</t>
    <rPh sb="0" eb="2">
      <t>ジギョウ</t>
    </rPh>
    <rPh sb="2" eb="4">
      <t>ソウカツ</t>
    </rPh>
    <rPh sb="4" eb="5">
      <t>ヒョウ</t>
    </rPh>
    <phoneticPr fontId="2"/>
  </si>
  <si>
    <r>
      <t>（ア）新型コロナウイルス感染者が発生又は濃厚接触者に対応した介護サービス事業所・施設等（休業要請を受けた事業所・施設等を含む）
　①利用者又は職員に感染者が発生した介護サービス事業所・施設等</t>
    </r>
    <r>
      <rPr>
        <sz val="7"/>
        <color theme="1"/>
        <rFont val="ＭＳ Ｐ明朝"/>
        <family val="1"/>
        <charset val="128"/>
      </rPr>
      <t>（職員に複数の濃厚接触者が発生し、職員が不足した場合を含む）</t>
    </r>
    <r>
      <rPr>
        <sz val="7.5"/>
        <color theme="1"/>
        <rFont val="ＭＳ Ｐ明朝"/>
        <family val="1"/>
        <charset val="128"/>
      </rPr>
      <t>（※１～※４）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
　除く）であって、当該事業所の職員により、居宅で生活している利用者に対して、利用者からの連絡を受ける体制を整えた上で、居宅を訪問し、個別
　サービス計画の内容を踏まえ、できる限りのサービスを提供した事業所（通常形態での通所サービス提供が困難であり、感染の未然に代替措置を取
　った場合（近隣自治体や近隣事業所・施設等で感染者が発生している場合又は感染拡大地域で新型コロナウイルス感染症が流行している場合（感
　染者が一定数継続して発生している状況等）に限る））</t>
    </r>
    <phoneticPr fontId="2"/>
  </si>
  <si>
    <t>各事業所から回収した個表の入力内容を確認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</si>
  <si>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各事業所の個表のシート名を「個表●」（●は１からの通し番号）に修正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</si>
  <si>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シート名を修正した個表を一つのExcelファイルに集約</t>
    <rPh sb="3" eb="4">
      <t>メイ</t>
    </rPh>
    <rPh sb="5" eb="7">
      <t>シュウセイ</t>
    </rPh>
    <rPh sb="9" eb="11">
      <t>コヒョウ</t>
    </rPh>
    <rPh sb="12" eb="13">
      <t>ヒト</t>
    </rPh>
    <rPh sb="25" eb="27">
      <t>シュウヤク</t>
    </rPh>
    <phoneticPr fontId="2"/>
  </si>
  <si>
    <t>県の作業</t>
    <rPh sb="0" eb="1">
      <t>ケン</t>
    </rPh>
    <rPh sb="2" eb="4">
      <t>サギョウ</t>
    </rPh>
    <phoneticPr fontId="2"/>
  </si>
  <si>
    <r>
      <t>（ア）･･･</t>
    </r>
    <r>
      <rPr>
        <sz val="7"/>
        <color theme="1"/>
        <rFont val="ＭＳ 明朝"/>
        <family val="1"/>
        <charset val="128"/>
      </rPr>
      <t>新型コロナウイルス感染者が発生又は濃厚接触者に対応した介護サービス事業所・施設等（休業要請を受けた事業所・施設等を含む）</t>
    </r>
    <phoneticPr fontId="2"/>
  </si>
  <si>
    <r>
      <t>（イ）･･･</t>
    </r>
    <r>
      <rPr>
        <sz val="7.5"/>
        <color theme="1"/>
        <rFont val="ＭＳ 明朝"/>
        <family val="1"/>
        <charset val="128"/>
      </rPr>
      <t>新型コロナウイルス感染症の流行に伴い居宅でサービスを提供する通所系サービス事業所</t>
    </r>
    <phoneticPr fontId="2"/>
  </si>
  <si>
    <t xml:space="preserve">別紙３（個表●）の着色セルを入力（黄色セル：必要情報の入力・該当する取組内容のチェック、緑色セル：クリックしてプルダウンから選択）し、事業者（法人本部）へ返送
</t>
    <rPh sb="0" eb="2">
      <t>ベッシ</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</si>
  <si>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本Excelを各事業所に配布し、別紙３（個表）を記入するように依頼　</t>
    <rPh sb="0" eb="1">
      <t>ホン</t>
    </rPh>
    <rPh sb="7" eb="8">
      <t>カク</t>
    </rPh>
    <rPh sb="8" eb="11">
      <t>ジギョウショ</t>
    </rPh>
    <rPh sb="12" eb="14">
      <t>ハイフ</t>
    </rPh>
    <rPh sb="20" eb="22">
      <t>コヒョウ</t>
    </rPh>
    <rPh sb="24" eb="26">
      <t>キニュウ</t>
    </rPh>
    <rPh sb="31" eb="33">
      <t>イライ</t>
    </rPh>
    <phoneticPr fontId="2"/>
  </si>
  <si>
    <t>（別紙１）総括表</t>
    <rPh sb="5" eb="8">
      <t>ソウカツヒョウ</t>
    </rPh>
    <phoneticPr fontId="2"/>
  </si>
  <si>
    <t>（別紙２）事業所・施設別申請額一覧</t>
    <rPh sb="5" eb="8">
      <t>ジギョウショ</t>
    </rPh>
    <rPh sb="9" eb="11">
      <t>シセツ</t>
    </rPh>
    <rPh sb="11" eb="12">
      <t>ベツ</t>
    </rPh>
    <rPh sb="12" eb="15">
      <t>シンセイガク</t>
    </rPh>
    <rPh sb="15" eb="17">
      <t>イチラン</t>
    </rPh>
    <phoneticPr fontId="2"/>
  </si>
  <si>
    <t>(別紙３）事業所・施設別個表</t>
    <rPh sb="5" eb="8">
      <t>ジギョウショ</t>
    </rPh>
    <rPh sb="9" eb="11">
      <t>シセツ</t>
    </rPh>
    <rPh sb="11" eb="12">
      <t>ベツ</t>
    </rPh>
    <rPh sb="12" eb="14">
      <t>コヒョウ</t>
    </rPh>
    <phoneticPr fontId="2"/>
  </si>
  <si>
    <t>　「所要額(b)」及び「所要額(e)」は「（別紙３）事業所・施設別個表」に記載した所要額（千円未満切り捨て）を記入すること。</t>
    <rPh sb="2" eb="5">
      <t>ショヨウガク</t>
    </rPh>
    <rPh sb="9" eb="10">
      <t>オヨ</t>
    </rPh>
    <rPh sb="12" eb="15">
      <t>ショヨウガク</t>
    </rPh>
    <rPh sb="34" eb="35">
      <t>ヒョウ</t>
    </rPh>
    <rPh sb="37" eb="39">
      <t>キサイ</t>
    </rPh>
    <rPh sb="41" eb="44">
      <t>ショヨウガク</t>
    </rPh>
    <rPh sb="45" eb="46">
      <t>セン</t>
    </rPh>
    <rPh sb="46" eb="49">
      <t>エンミマン</t>
    </rPh>
    <rPh sb="49" eb="50">
      <t>キ</t>
    </rPh>
    <rPh sb="51" eb="52">
      <t>ス</t>
    </rPh>
    <rPh sb="55" eb="57">
      <t>キニュウ</t>
    </rPh>
    <phoneticPr fontId="2"/>
  </si>
  <si>
    <t>※合計（①）の額の千円未満切り捨て</t>
    <rPh sb="1" eb="3">
      <t>ゴウケイ</t>
    </rPh>
    <rPh sb="7" eb="8">
      <t>ガク</t>
    </rPh>
    <rPh sb="9" eb="10">
      <t>セン</t>
    </rPh>
    <rPh sb="10" eb="13">
      <t>エンミマン</t>
    </rPh>
    <rPh sb="13" eb="14">
      <t>キ</t>
    </rPh>
    <rPh sb="15" eb="16">
      <t>ス</t>
    </rPh>
    <phoneticPr fontId="2"/>
  </si>
  <si>
    <t>※合計（②）の額の千円未満切り捨て</t>
    <rPh sb="1" eb="3">
      <t>ゴウケイ</t>
    </rPh>
    <rPh sb="7" eb="8">
      <t>ガク</t>
    </rPh>
    <rPh sb="9" eb="10">
      <t>セン</t>
    </rPh>
    <rPh sb="10" eb="13">
      <t>エンミマン</t>
    </rPh>
    <rPh sb="13" eb="14">
      <t>キ</t>
    </rPh>
    <rPh sb="15" eb="16">
      <t>ス</t>
    </rPh>
    <phoneticPr fontId="2"/>
  </si>
  <si>
    <t>提出用ファイルの使い方</t>
    <rPh sb="0" eb="2">
      <t>テイシュツ</t>
    </rPh>
    <rPh sb="2" eb="3">
      <t>ヨウ</t>
    </rPh>
    <rPh sb="8" eb="9">
      <t>ツカ</t>
    </rPh>
    <rPh sb="10" eb="11">
      <t>カタ</t>
    </rPh>
    <phoneticPr fontId="2"/>
  </si>
  <si>
    <t>サービス提供体制確保事業</t>
    <phoneticPr fontId="2"/>
  </si>
  <si>
    <t>事　業　者</t>
    <rPh sb="0" eb="1">
      <t>コト</t>
    </rPh>
    <rPh sb="2" eb="3">
      <t>ギョウ</t>
    </rPh>
    <rPh sb="4" eb="5">
      <t>シャ</t>
    </rPh>
    <phoneticPr fontId="2"/>
  </si>
  <si>
    <t>事業内容</t>
    <rPh sb="0" eb="2">
      <t>ジギョウ</t>
    </rPh>
    <rPh sb="2" eb="4">
      <t>ナイヨウ</t>
    </rPh>
    <phoneticPr fontId="2"/>
  </si>
  <si>
    <t>完成したExcelファイルを県の担当者に送付</t>
    <rPh sb="0" eb="2">
      <t>カンセイ</t>
    </rPh>
    <rPh sb="14" eb="15">
      <t>ケン</t>
    </rPh>
    <rPh sb="16" eb="19">
      <t>タントウシャ</t>
    </rPh>
    <rPh sb="20" eb="22">
      <t>ソウフ</t>
    </rPh>
    <phoneticPr fontId="2"/>
  </si>
  <si>
    <t>（注）次の中から該当するもの（番号）を１つ選択
　　　（複数該当する場合には一番上のものを記入）</t>
    <rPh sb="1" eb="2">
      <t>ソソ</t>
    </rPh>
    <rPh sb="3" eb="4">
      <t>ツギ</t>
    </rPh>
    <rPh sb="5" eb="6">
      <t>ナカ</t>
    </rPh>
    <rPh sb="8" eb="10">
      <t>ガイトウ</t>
    </rPh>
    <rPh sb="15" eb="17">
      <t>バンゴウ</t>
    </rPh>
    <rPh sb="21" eb="23">
      <t>センタク</t>
    </rPh>
    <rPh sb="28" eb="30">
      <t>フクスウ</t>
    </rPh>
    <rPh sb="30" eb="32">
      <t>ガイトウ</t>
    </rPh>
    <rPh sb="34" eb="36">
      <t>バアイ</t>
    </rPh>
    <rPh sb="38" eb="40">
      <t>イチバン</t>
    </rPh>
    <rPh sb="40" eb="41">
      <t>ウエ</t>
    </rPh>
    <rPh sb="45" eb="47">
      <t>キニュウ</t>
    </rPh>
    <phoneticPr fontId="2"/>
  </si>
  <si>
    <t>（注）次の中から該当するものを１つ選択
　　　（複数該当する場合には一番上のものを記入）</t>
    <rPh sb="1" eb="2">
      <t>ソソ</t>
    </rPh>
    <rPh sb="3" eb="4">
      <t>ツギ</t>
    </rPh>
    <rPh sb="5" eb="6">
      <t>ナカ</t>
    </rPh>
    <rPh sb="8" eb="10">
      <t>ガイトウ</t>
    </rPh>
    <rPh sb="17" eb="19">
      <t>センタク</t>
    </rPh>
    <rPh sb="24" eb="26">
      <t>フクスウ</t>
    </rPh>
    <rPh sb="26" eb="28">
      <t>ガイトウ</t>
    </rPh>
    <rPh sb="30" eb="32">
      <t>バアイ</t>
    </rPh>
    <rPh sb="34" eb="36">
      <t>イチバン</t>
    </rPh>
    <rPh sb="36" eb="37">
      <t>ウエ</t>
    </rPh>
    <rPh sb="41" eb="43">
      <t>キニュウ</t>
    </rPh>
    <phoneticPr fontId="2"/>
  </si>
  <si>
    <t>　（３）事業所・施設別個表</t>
    <phoneticPr fontId="2"/>
  </si>
  <si>
    <t>　（２）事業所・施設別申請額一覧</t>
    <rPh sb="4" eb="7">
      <t>ジギョウショ</t>
    </rPh>
    <rPh sb="8" eb="10">
      <t>シセツ</t>
    </rPh>
    <rPh sb="10" eb="11">
      <t>ベツ</t>
    </rPh>
    <rPh sb="11" eb="14">
      <t>シンセイガク</t>
    </rPh>
    <rPh sb="14" eb="16">
      <t>イチラン</t>
    </rPh>
    <phoneticPr fontId="2"/>
  </si>
  <si>
    <t>　（１）事業総括表</t>
    <phoneticPr fontId="2"/>
  </si>
  <si>
    <t>　２　添付書類</t>
    <phoneticPr fontId="2"/>
  </si>
  <si>
    <t>　１　交付申請額</t>
    <rPh sb="3" eb="5">
      <t>コウフ</t>
    </rPh>
    <phoneticPr fontId="2"/>
  </si>
  <si>
    <t>記</t>
    <rPh sb="0" eb="1">
      <t>キ</t>
    </rPh>
    <phoneticPr fontId="2"/>
  </si>
  <si>
    <t>この補助金について、下記のとおり交付されるよう関係書類を添えて申請します。</t>
    <rPh sb="10" eb="12">
      <t>カキ</t>
    </rPh>
    <phoneticPr fontId="2"/>
  </si>
  <si>
    <t xml:space="preserve"> 　令和３年度島根県新型コロナウイルス感染症流行下における介護サービス
 　事業所等のサービス提供体制確保事業費補助金交付申請書</t>
    <rPh sb="2" eb="4">
      <t>レイワ</t>
    </rPh>
    <rPh sb="5" eb="7">
      <t>ネンド</t>
    </rPh>
    <rPh sb="7" eb="10">
      <t>シマネケン</t>
    </rPh>
    <rPh sb="10" eb="12">
      <t>シンガタ</t>
    </rPh>
    <rPh sb="19" eb="22">
      <t>カンセンショウ</t>
    </rPh>
    <rPh sb="22" eb="24">
      <t>リュウコウ</t>
    </rPh>
    <rPh sb="24" eb="25">
      <t>カ</t>
    </rPh>
    <rPh sb="29" eb="31">
      <t>カイゴ</t>
    </rPh>
    <rPh sb="38" eb="41">
      <t>ジギョウショ</t>
    </rPh>
    <rPh sb="41" eb="42">
      <t>トウ</t>
    </rPh>
    <rPh sb="47" eb="49">
      <t>テイキョウ</t>
    </rPh>
    <rPh sb="49" eb="51">
      <t>タイセイ</t>
    </rPh>
    <rPh sb="51" eb="53">
      <t>カクホ</t>
    </rPh>
    <rPh sb="53" eb="56">
      <t>ジギョウヒ</t>
    </rPh>
    <rPh sb="56" eb="59">
      <t>ホジョキン</t>
    </rPh>
    <rPh sb="59" eb="61">
      <t>コウフ</t>
    </rPh>
    <rPh sb="61" eb="64">
      <t>シンセイショ</t>
    </rPh>
    <phoneticPr fontId="2"/>
  </si>
  <si>
    <t>代表者職・氏名</t>
    <phoneticPr fontId="2"/>
  </si>
  <si>
    <t>事業実施主体名</t>
    <rPh sb="2" eb="4">
      <t>ジッシ</t>
    </rPh>
    <rPh sb="4" eb="6">
      <t>シュタイ</t>
    </rPh>
    <phoneticPr fontId="2"/>
  </si>
  <si>
    <t>所在地</t>
    <phoneticPr fontId="2"/>
  </si>
  <si>
    <t>島根県知事　　　様</t>
    <phoneticPr fontId="2"/>
  </si>
  <si>
    <t>様式第１号（第６条関係）</t>
    <rPh sb="2" eb="3">
      <t>ダイ</t>
    </rPh>
    <rPh sb="4" eb="5">
      <t>ゴウ</t>
    </rPh>
    <rPh sb="6" eb="7">
      <t>ダイ</t>
    </rPh>
    <rPh sb="8" eb="9">
      <t>ジョウ</t>
    </rPh>
    <rPh sb="9" eb="11">
      <t>カンケイ</t>
    </rPh>
    <phoneticPr fontId="2"/>
  </si>
  <si>
    <t>令和　年　　月　　日</t>
    <rPh sb="0" eb="2">
      <t>レイワ</t>
    </rPh>
    <rPh sb="3" eb="4">
      <t>トシ</t>
    </rPh>
    <rPh sb="6" eb="7">
      <t>ツキ</t>
    </rPh>
    <rPh sb="9" eb="10">
      <t>ヒ</t>
    </rPh>
    <phoneticPr fontId="2"/>
  </si>
  <si>
    <t>　　第　　　　号</t>
    <rPh sb="2" eb="3">
      <t>ダイ</t>
    </rPh>
    <phoneticPr fontId="2"/>
  </si>
  <si>
    <t>　行の追加、列の挿入は絶対に行わないこと。</t>
    <rPh sb="1" eb="2">
      <t>ギョウ</t>
    </rPh>
    <rPh sb="3" eb="5">
      <t>ツイカ</t>
    </rPh>
    <rPh sb="6" eb="7">
      <t>レツ</t>
    </rPh>
    <rPh sb="8" eb="10">
      <t>ソウニュウ</t>
    </rPh>
    <rPh sb="11" eb="13">
      <t>ゼッタイ</t>
    </rPh>
    <rPh sb="14" eb="15">
      <t>オコナ</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</si>
  <si>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</si>
  <si>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　「基準単価(a)」及び「基準単価(d)」は、「令和３年度新型コロナウイルス感染症流行下における介護サービス事業所等のサービス提供体制確保事業実施要綱」の別添３に記載された基準単価を記入すること。</t>
    <phoneticPr fontId="2"/>
  </si>
  <si>
    <t>本Excelを管内の事業者・事業所に配布（島根県ホームページに掲載）</t>
    <rPh sb="0" eb="1">
      <t>ホン</t>
    </rPh>
    <rPh sb="7" eb="9">
      <t>カンナイ</t>
    </rPh>
    <rPh sb="10" eb="13">
      <t>ジギョウシャ</t>
    </rPh>
    <rPh sb="14" eb="17">
      <t>ジギョウショ</t>
    </rPh>
    <rPh sb="18" eb="20">
      <t>ハイフ</t>
    </rPh>
    <rPh sb="21" eb="24">
      <t>シマネケン</t>
    </rPh>
    <rPh sb="31" eb="33">
      <t>ケイサイ</t>
    </rPh>
    <phoneticPr fontId="2"/>
  </si>
  <si>
    <t>別紙２（事業所・施設別申請額一覧）に全事業所分が正しく反映されているか確認</t>
    <rPh sb="11" eb="14">
      <t>シンセイガク</t>
    </rPh>
    <rPh sb="14" eb="16">
      <t>イチラン</t>
    </rPh>
    <rPh sb="18" eb="22">
      <t>ゼンジギョウショ</t>
    </rPh>
    <rPh sb="22" eb="23">
      <t>ブン</t>
    </rPh>
    <rPh sb="24" eb="25">
      <t>タダ</t>
    </rPh>
    <rPh sb="27" eb="29">
      <t>ハンエイ</t>
    </rPh>
    <rPh sb="35" eb="37">
      <t>カクニン</t>
    </rPh>
    <phoneticPr fontId="2"/>
  </si>
  <si>
    <t>各個表及び別紙２の内容が別紙１（総括表）にも正しく反映されていることを確認するとともに、別紙１の記入欄（黄色セル）を記載</t>
    <rPh sb="0" eb="1">
      <t>カク</t>
    </rPh>
    <rPh sb="1" eb="2">
      <t>コ</t>
    </rPh>
    <rPh sb="2" eb="3">
      <t>ヒョウ</t>
    </rPh>
    <rPh sb="3" eb="4">
      <t>オヨ</t>
    </rPh>
    <rPh sb="9" eb="11">
      <t>ナイヨウ</t>
    </rPh>
    <rPh sb="16" eb="19">
      <t>ソウカツヒョウ</t>
    </rPh>
    <rPh sb="22" eb="23">
      <t>タダ</t>
    </rPh>
    <rPh sb="25" eb="27">
      <t>ハンエイ</t>
    </rPh>
    <rPh sb="35" eb="37">
      <t>カクニン</t>
    </rPh>
    <rPh sb="48" eb="51">
      <t>キニュウラン</t>
    </rPh>
    <rPh sb="52" eb="54">
      <t>キイロ</t>
    </rPh>
    <rPh sb="58" eb="6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</si>
</sst>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411]ggge&quot;年&quot;m&quot;月&quot;d&quot;日&quot;;@"/>
    <numFmt numFmtId="180" formatCode="&quot;金 &quot;#,##0\ &quot;千円&quot;;[Red]\-#,##0"/>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7.5"/>
      <color theme="1"/>
      <name val="ＭＳ 明朝"/>
      <family val="1"/>
      <charset val="128"/>
    </font>
    <font>
      <sz val="7"/>
      <color theme="1"/>
      <name val="ＭＳ 明朝"/>
      <family val="1"/>
      <charset val="128"/>
    </font>
    <font>
      <sz val="12"/>
      <name val="Arial"/>
      <family val="2"/>
    </font>
    <font>
      <sz val="12"/>
      <name val="ＭＳ 明朝"/>
      <family val="1"/>
      <charset val="128"/>
    </font>
    <font>
      <sz val="12"/>
      <name val="ＭＳ 明朝"/>
      <family val="1"/>
    </font>
    <font>
      <sz val="9"/>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4" fillId="0" borderId="0"/>
  </cellStyleXfs>
  <cellXfs count="415">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4" xfId="0" applyFont="1" applyFill="1" applyBorder="1" applyAlignment="1">
      <alignment horizontal="left" vertical="center"/>
    </xf>
    <xf numFmtId="0" fontId="10" fillId="2" borderId="55" xfId="0" applyFont="1" applyFill="1" applyBorder="1" applyAlignment="1">
      <alignment vertical="center"/>
    </xf>
    <xf numFmtId="0" fontId="10" fillId="2" borderId="55" xfId="0" applyFont="1" applyFill="1" applyBorder="1" applyAlignment="1">
      <alignment horizontal="center" vertical="center"/>
    </xf>
    <xf numFmtId="0" fontId="10" fillId="0" borderId="55" xfId="0" applyFont="1" applyFill="1" applyBorder="1">
      <alignment vertical="center"/>
    </xf>
    <xf numFmtId="0" fontId="10" fillId="0" borderId="56" xfId="0" applyFont="1" applyFill="1" applyBorder="1">
      <alignment vertical="center"/>
    </xf>
    <xf numFmtId="0" fontId="16" fillId="2" borderId="57"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58"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58" xfId="0" applyFont="1" applyFill="1" applyBorder="1" applyAlignment="1">
      <alignment horizontal="left" vertical="center"/>
    </xf>
    <xf numFmtId="0" fontId="8" fillId="2" borderId="0" xfId="0" applyFont="1" applyFill="1" applyBorder="1" applyAlignment="1">
      <alignment vertical="center"/>
    </xf>
    <xf numFmtId="0" fontId="8" fillId="2" borderId="58"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57" xfId="0" applyFont="1" applyFill="1" applyBorder="1">
      <alignment vertical="center"/>
    </xf>
    <xf numFmtId="0" fontId="10" fillId="2" borderId="0" xfId="0" applyFont="1" applyFill="1" applyBorder="1">
      <alignment vertical="center"/>
    </xf>
    <xf numFmtId="0" fontId="10" fillId="0" borderId="58" xfId="0" applyFont="1" applyFill="1" applyBorder="1">
      <alignment vertical="center"/>
    </xf>
    <xf numFmtId="0" fontId="16" fillId="0" borderId="59" xfId="0" applyFont="1" applyFill="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0" fillId="0" borderId="0" xfId="0" applyFont="1">
      <alignment vertical="center"/>
    </xf>
    <xf numFmtId="0" fontId="7" fillId="3" borderId="36"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9" fillId="0" borderId="0" xfId="0" applyFont="1">
      <alignment vertical="center"/>
    </xf>
    <xf numFmtId="0" fontId="9" fillId="0" borderId="0" xfId="0" applyFont="1" applyFill="1" applyAlignment="1">
      <alignment horizontal="left"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178" fontId="10" fillId="0" borderId="62" xfId="4" applyNumberFormat="1" applyFont="1" applyBorder="1" applyAlignment="1">
      <alignment horizontal="right" vertical="center" shrinkToFit="1"/>
    </xf>
    <xf numFmtId="178" fontId="10" fillId="0" borderId="63" xfId="4" applyNumberFormat="1" applyFont="1" applyBorder="1" applyAlignment="1">
      <alignment horizontal="right"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left" vertical="center" shrinkToFit="1"/>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57"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7" xfId="0" applyFont="1" applyFill="1" applyBorder="1" applyAlignment="1">
      <alignment horizontal="left"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178" fontId="9" fillId="0" borderId="1" xfId="0" applyNumberFormat="1" applyFont="1" applyBorder="1" applyAlignment="1">
      <alignment horizontal="left" vertical="center" wrapText="1" shrinkToFit="1"/>
    </xf>
    <xf numFmtId="178" fontId="9" fillId="0" borderId="36" xfId="0" applyNumberFormat="1" applyFont="1" applyBorder="1" applyAlignment="1">
      <alignment horizontal="left" vertical="center" wrapText="1" shrinkToFit="1"/>
    </xf>
    <xf numFmtId="0" fontId="10" fillId="0" borderId="0" xfId="0" applyFont="1" applyFill="1" applyAlignment="1">
      <alignment horizontal="center" vertical="center" shrinkToFit="1"/>
    </xf>
    <xf numFmtId="0" fontId="25" fillId="0" borderId="0" xfId="5" applyFont="1" applyAlignment="1">
      <alignment vertical="center"/>
    </xf>
    <xf numFmtId="0" fontId="26" fillId="0" borderId="0" xfId="5" applyFont="1" applyAlignment="1">
      <alignment horizontal="right" vertical="center"/>
    </xf>
    <xf numFmtId="176" fontId="26" fillId="0" borderId="0" xfId="5" applyNumberFormat="1" applyFont="1" applyAlignment="1">
      <alignment vertical="center"/>
    </xf>
    <xf numFmtId="0" fontId="26" fillId="0" borderId="0" xfId="5" applyFont="1" applyAlignment="1">
      <alignment vertical="center" wrapText="1"/>
    </xf>
    <xf numFmtId="0" fontId="26" fillId="0" borderId="0" xfId="5" applyFont="1" applyAlignment="1">
      <alignment vertical="distributed" wrapText="1"/>
    </xf>
    <xf numFmtId="0" fontId="27" fillId="0" borderId="0" xfId="5" applyFont="1" applyAlignment="1">
      <alignment vertical="distributed" wrapText="1"/>
    </xf>
    <xf numFmtId="180" fontId="25" fillId="0" borderId="0" xfId="4" applyNumberFormat="1" applyFont="1" applyAlignment="1">
      <alignment horizontal="center" vertical="center" shrinkToFit="1"/>
    </xf>
    <xf numFmtId="0" fontId="7" fillId="0" borderId="0"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7" xfId="0" applyFont="1" applyFill="1" applyBorder="1" applyAlignment="1">
      <alignment horizontal="left"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178" fontId="10" fillId="0" borderId="51" xfId="0" applyNumberFormat="1" applyFont="1" applyBorder="1" applyAlignment="1">
      <alignment horizontal="centerContinuous" vertical="center" shrinkToFit="1"/>
    </xf>
    <xf numFmtId="178" fontId="10" fillId="0" borderId="52" xfId="0" applyNumberFormat="1" applyFont="1" applyBorder="1" applyAlignment="1">
      <alignment horizontal="centerContinuous" vertical="center" shrinkToFit="1"/>
    </xf>
    <xf numFmtId="0" fontId="26" fillId="0" borderId="0" xfId="5" applyFont="1" applyAlignment="1" applyProtection="1">
      <alignment horizontal="distributed" vertical="center"/>
      <protection locked="0"/>
    </xf>
    <xf numFmtId="179" fontId="25" fillId="5" borderId="0" xfId="5" applyNumberFormat="1" applyFont="1" applyFill="1" applyAlignment="1" applyProtection="1">
      <alignment horizontal="distributed" vertical="center"/>
      <protection locked="0"/>
    </xf>
    <xf numFmtId="0" fontId="26" fillId="0" borderId="0" xfId="5" applyFont="1" applyAlignment="1">
      <alignment horizontal="center" vertical="center"/>
    </xf>
    <xf numFmtId="0" fontId="26" fillId="0" borderId="0" xfId="5" applyFont="1" applyAlignment="1">
      <alignment horizontal="left" vertical="center" wrapText="1"/>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pplyProtection="1">
      <alignment vertical="center"/>
      <protection locked="0"/>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8" fillId="5" borderId="1" xfId="0" applyFont="1" applyFill="1" applyBorder="1" applyAlignment="1" applyProtection="1">
      <alignment vertical="center" wrapText="1"/>
      <protection locked="0"/>
    </xf>
    <xf numFmtId="0" fontId="18" fillId="5" borderId="2" xfId="0" applyFont="1" applyFill="1" applyBorder="1" applyAlignment="1" applyProtection="1">
      <alignment vertical="center" wrapText="1"/>
      <protection locked="0"/>
    </xf>
    <xf numFmtId="0" fontId="18" fillId="5" borderId="3" xfId="0" applyFont="1" applyFill="1" applyBorder="1" applyAlignment="1" applyProtection="1">
      <alignment vertical="center" wrapText="1"/>
      <protection locked="0"/>
    </xf>
    <xf numFmtId="0" fontId="11" fillId="0" borderId="0" xfId="0" applyFont="1" applyAlignment="1">
      <alignment horizontal="center" vertical="center"/>
    </xf>
    <xf numFmtId="49" fontId="11" fillId="5" borderId="5" xfId="0" applyNumberFormat="1" applyFont="1" applyFill="1" applyBorder="1" applyAlignment="1" applyProtection="1">
      <alignment horizontal="center" vertical="center"/>
      <protection locked="0"/>
    </xf>
    <xf numFmtId="0" fontId="11" fillId="5" borderId="9" xfId="0" applyFont="1" applyFill="1" applyBorder="1" applyAlignment="1" applyProtection="1">
      <alignment vertical="center"/>
      <protection locked="0"/>
    </xf>
    <xf numFmtId="0" fontId="11" fillId="5" borderId="0" xfId="0" applyFont="1" applyFill="1" applyBorder="1" applyAlignment="1" applyProtection="1">
      <alignment vertical="center"/>
      <protection locked="0"/>
    </xf>
    <xf numFmtId="0" fontId="11" fillId="5" borderId="10" xfId="0" applyFont="1" applyFill="1" applyBorder="1" applyAlignment="1" applyProtection="1">
      <alignment vertical="center"/>
      <protection locked="0"/>
    </xf>
    <xf numFmtId="0" fontId="11" fillId="5" borderId="11" xfId="0" applyFont="1" applyFill="1" applyBorder="1" applyAlignment="1" applyProtection="1">
      <alignment vertical="center"/>
      <protection locked="0"/>
    </xf>
    <xf numFmtId="0" fontId="11" fillId="5" borderId="8" xfId="0" applyFont="1" applyFill="1" applyBorder="1" applyAlignment="1" applyProtection="1">
      <alignment vertical="center"/>
      <protection locked="0"/>
    </xf>
    <xf numFmtId="0" fontId="11" fillId="5" borderId="12" xfId="0" applyFont="1" applyFill="1" applyBorder="1" applyAlignment="1" applyProtection="1">
      <alignment vertical="center"/>
      <protection locked="0"/>
    </xf>
    <xf numFmtId="0" fontId="11" fillId="5" borderId="15" xfId="0" applyFont="1"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11" fillId="5" borderId="17" xfId="0" applyFont="1" applyFill="1" applyBorder="1" applyAlignment="1" applyProtection="1">
      <alignment vertical="center"/>
      <protection locked="0"/>
    </xf>
    <xf numFmtId="0" fontId="11" fillId="5" borderId="13" xfId="0" applyFont="1" applyFill="1" applyBorder="1" applyAlignment="1" applyProtection="1">
      <alignment vertical="center"/>
      <protection locked="0"/>
    </xf>
    <xf numFmtId="0" fontId="11" fillId="5" borderId="14" xfId="0" applyFont="1" applyFill="1" applyBorder="1" applyAlignment="1" applyProtection="1">
      <alignment vertical="center"/>
      <protection locked="0"/>
    </xf>
    <xf numFmtId="0" fontId="11" fillId="5" borderId="16" xfId="0" applyFont="1" applyFill="1" applyBorder="1" applyAlignment="1" applyProtection="1">
      <alignment vertical="center"/>
      <protection locked="0"/>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48" xfId="0" applyFont="1" applyBorder="1" applyAlignment="1">
      <alignment horizontal="left" vertical="center" wrapText="1"/>
    </xf>
    <xf numFmtId="0" fontId="18" fillId="0" borderId="49" xfId="0" applyFont="1" applyBorder="1" applyAlignment="1">
      <alignment horizontal="left" vertical="center"/>
    </xf>
    <xf numFmtId="0" fontId="18" fillId="0" borderId="50"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49" fontId="9" fillId="0" borderId="51"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57"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57" xfId="0" applyFont="1" applyFill="1" applyBorder="1" applyAlignment="1">
      <alignment horizontal="left" vertical="center"/>
    </xf>
    <xf numFmtId="0" fontId="8" fillId="5" borderId="36" xfId="0" applyFont="1" applyFill="1" applyBorder="1" applyAlignment="1" applyProtection="1">
      <alignment vertical="center" shrinkToFit="1"/>
      <protection locked="0"/>
    </xf>
    <xf numFmtId="177" fontId="8" fillId="5" borderId="36" xfId="4" applyNumberFormat="1" applyFont="1" applyFill="1" applyBorder="1" applyAlignment="1" applyProtection="1">
      <alignment vertical="center" shrinkToFit="1"/>
      <protection locked="0"/>
    </xf>
    <xf numFmtId="0" fontId="8" fillId="5" borderId="36" xfId="0" applyFont="1" applyFill="1" applyBorder="1" applyAlignment="1" applyProtection="1">
      <alignment horizontal="left" vertical="center" shrinkToFit="1"/>
      <protection locked="0"/>
    </xf>
    <xf numFmtId="0" fontId="8" fillId="5" borderId="40" xfId="0" applyFont="1" applyFill="1" applyBorder="1" applyAlignment="1" applyProtection="1">
      <alignment vertical="center" shrinkToFit="1"/>
      <protection locked="0"/>
    </xf>
    <xf numFmtId="0" fontId="8" fillId="5" borderId="41" xfId="0" applyFont="1" applyFill="1" applyBorder="1" applyAlignment="1" applyProtection="1">
      <alignment vertical="center" shrinkToFit="1"/>
      <protection locked="0"/>
    </xf>
    <xf numFmtId="0" fontId="8" fillId="5" borderId="42" xfId="0" applyFont="1" applyFill="1" applyBorder="1" applyAlignment="1" applyProtection="1">
      <alignment vertical="center" shrinkToFit="1"/>
      <protection locked="0"/>
    </xf>
    <xf numFmtId="177" fontId="8" fillId="5" borderId="40" xfId="4" applyNumberFormat="1" applyFont="1" applyFill="1" applyBorder="1" applyAlignment="1" applyProtection="1">
      <alignment vertical="center" shrinkToFit="1"/>
      <protection locked="0"/>
    </xf>
    <xf numFmtId="177" fontId="8" fillId="5" borderId="41" xfId="4" applyNumberFormat="1" applyFont="1" applyFill="1" applyBorder="1" applyAlignment="1" applyProtection="1">
      <alignment vertical="center" shrinkToFit="1"/>
      <protection locked="0"/>
    </xf>
    <xf numFmtId="0" fontId="8" fillId="5" borderId="39" xfId="0" applyFont="1" applyFill="1" applyBorder="1" applyAlignment="1" applyProtection="1">
      <alignment horizontal="left"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38" fontId="10" fillId="0" borderId="51" xfId="4" applyFont="1" applyFill="1" applyBorder="1" applyAlignment="1">
      <alignment horizontal="right" vertical="center" shrinkToFit="1"/>
    </xf>
    <xf numFmtId="38" fontId="10" fillId="0" borderId="52" xfId="4" applyFont="1" applyFill="1" applyBorder="1" applyAlignment="1">
      <alignment horizontal="right" vertical="center" shrinkToFit="1"/>
    </xf>
    <xf numFmtId="38" fontId="10" fillId="0" borderId="53" xfId="4" applyFont="1" applyFill="1" applyBorder="1" applyAlignment="1">
      <alignment horizontal="right" vertical="center" shrinkToFit="1"/>
    </xf>
    <xf numFmtId="0" fontId="10" fillId="0" borderId="4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177" fontId="8" fillId="5" borderId="42" xfId="4" applyNumberFormat="1" applyFont="1" applyFill="1" applyBorder="1" applyAlignment="1" applyProtection="1">
      <alignment vertical="center" shrinkToFit="1"/>
      <protection locked="0"/>
    </xf>
    <xf numFmtId="0" fontId="8" fillId="5" borderId="18"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5" borderId="1" xfId="0" applyFont="1" applyFill="1" applyBorder="1" applyAlignment="1" applyProtection="1">
      <alignment vertical="center" shrinkToFit="1"/>
      <protection locked="0"/>
    </xf>
    <xf numFmtId="0" fontId="11" fillId="5" borderId="2" xfId="0" applyFont="1" applyFill="1" applyBorder="1" applyAlignment="1" applyProtection="1">
      <alignment vertical="center" shrinkToFit="1"/>
      <protection locked="0"/>
    </xf>
    <xf numFmtId="0" fontId="11" fillId="5" borderId="3" xfId="0" applyFont="1" applyFill="1" applyBorder="1" applyAlignment="1" applyProtection="1">
      <alignment vertical="center" shrinkToFit="1"/>
      <protection locked="0"/>
    </xf>
    <xf numFmtId="0" fontId="12" fillId="5" borderId="1" xfId="0" applyFont="1" applyFill="1" applyBorder="1" applyAlignment="1" applyProtection="1">
      <alignment vertical="center" wrapText="1" shrinkToFit="1"/>
      <protection locked="0"/>
    </xf>
    <xf numFmtId="0" fontId="12" fillId="5" borderId="2" xfId="0" applyFont="1" applyFill="1" applyBorder="1" applyAlignment="1" applyProtection="1">
      <alignment vertical="center" wrapText="1" shrinkToFit="1"/>
      <protection locked="0"/>
    </xf>
    <xf numFmtId="0" fontId="12" fillId="5" borderId="3" xfId="0" applyFont="1" applyFill="1" applyBorder="1" applyAlignment="1" applyProtection="1">
      <alignment vertical="center" wrapText="1" shrinkToFit="1"/>
      <protection locked="0"/>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0" fontId="11" fillId="5" borderId="11"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12" xfId="0" applyFont="1" applyFill="1" applyBorder="1" applyAlignment="1" applyProtection="1">
      <alignment horizontal="left" vertical="center" shrinkToFit="1"/>
      <protection locked="0"/>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pplyProtection="1">
      <alignment horizontal="left" vertical="center" shrinkToFit="1"/>
      <protection locked="0"/>
    </xf>
    <xf numFmtId="0" fontId="11" fillId="5" borderId="14" xfId="0" applyFont="1" applyFill="1" applyBorder="1" applyAlignment="1" applyProtection="1">
      <alignment horizontal="left" vertical="center" shrinkToFit="1"/>
      <protection locked="0"/>
    </xf>
    <xf numFmtId="0" fontId="11" fillId="5" borderId="16" xfId="0" applyFont="1" applyFill="1" applyBorder="1" applyAlignment="1" applyProtection="1">
      <alignment horizontal="left" vertical="center" shrinkToFit="1"/>
      <protection locked="0"/>
    </xf>
    <xf numFmtId="49" fontId="11" fillId="5" borderId="11" xfId="0" applyNumberFormat="1" applyFont="1" applyFill="1" applyBorder="1" applyAlignment="1" applyProtection="1">
      <alignment horizontal="center" vertical="center" shrinkToFit="1"/>
      <protection locked="0"/>
    </xf>
    <xf numFmtId="49" fontId="11" fillId="5" borderId="8" xfId="0" applyNumberFormat="1" applyFont="1" applyFill="1" applyBorder="1" applyAlignment="1" applyProtection="1">
      <alignment horizontal="center" vertical="center" shrinkToFit="1"/>
      <protection locked="0"/>
    </xf>
    <xf numFmtId="49" fontId="11" fillId="5"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7" fillId="5" borderId="8" xfId="0"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cellXfs>
  <cellStyles count="6">
    <cellStyle name="パーセント 2" xfId="2"/>
    <cellStyle name="桁区切り" xfId="4" builtinId="6"/>
    <cellStyle name="桁区切り 2" xfId="1"/>
    <cellStyle name="標準" xfId="0" builtinId="0"/>
    <cellStyle name="標準 2" xfId="3"/>
    <cellStyle name="標準 3" xfId="5"/>
  </cellStyles>
  <dxfs count="16">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9525</xdr:colOff>
      <xdr:row>3</xdr:row>
      <xdr:rowOff>9525</xdr:rowOff>
    </xdr:from>
    <xdr:ext cx="1900072" cy="242374"/>
    <xdr:sp macro="" textlink="">
      <xdr:nvSpPr>
        <xdr:cNvPr id="3" name="正方形/長方形 2"/>
        <xdr:cNvSpPr/>
      </xdr:nvSpPr>
      <xdr:spPr>
        <a:xfrm>
          <a:off x="4114800" y="866775"/>
          <a:ext cx="190007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　日付は、必ず記入してください。</a:t>
          </a:r>
          <a:endParaRPr kumimoji="1" lang="en-US" altLang="ja-JP" sz="900" u="none">
            <a:solidFill>
              <a:schemeClr val="bg1"/>
            </a:solidFill>
            <a:latin typeface="+mn-ea"/>
            <a:ea typeface="+mn-ea"/>
          </a:endParaRPr>
        </a:p>
      </xdr:txBody>
    </xdr:sp>
    <xdr:clientData fPrintsWithSheet="0"/>
  </xdr:oneCellAnchor>
  <xdr:oneCellAnchor>
    <xdr:from>
      <xdr:col>5</xdr:col>
      <xdr:colOff>9525</xdr:colOff>
      <xdr:row>10</xdr:row>
      <xdr:rowOff>0</xdr:rowOff>
    </xdr:from>
    <xdr:ext cx="1360885" cy="242374"/>
    <xdr:sp macro="" textlink="">
      <xdr:nvSpPr>
        <xdr:cNvPr id="4" name="正方形/長方形 3"/>
        <xdr:cNvSpPr/>
      </xdr:nvSpPr>
      <xdr:spPr>
        <a:xfrm>
          <a:off x="4114800" y="2857500"/>
          <a:ext cx="1360885"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押印は、省略可能です。</a:t>
          </a:r>
          <a:endParaRPr kumimoji="1" lang="en-US" altLang="ja-JP" sz="900" u="none">
            <a:solidFill>
              <a:schemeClr val="bg1"/>
            </a:solidFill>
            <a:latin typeface="+mn-ea"/>
            <a:ea typeface="+mn-ea"/>
          </a:endParaRPr>
        </a:p>
      </xdr:txBody>
    </xdr:sp>
    <xdr:clientData fPrintsWithSheet="0"/>
  </xdr:oneCellAnchor>
  <xdr:oneCellAnchor>
    <xdr:from>
      <xdr:col>3</xdr:col>
      <xdr:colOff>9525</xdr:colOff>
      <xdr:row>0</xdr:row>
      <xdr:rowOff>142875</xdr:rowOff>
    </xdr:from>
    <xdr:ext cx="2466894" cy="425758"/>
    <xdr:sp macro="" textlink="">
      <xdr:nvSpPr>
        <xdr:cNvPr id="5" name="正方形/長方形 4"/>
        <xdr:cNvSpPr/>
      </xdr:nvSpPr>
      <xdr:spPr>
        <a:xfrm>
          <a:off x="1752600" y="142875"/>
          <a:ext cx="2466894" cy="425758"/>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貴法人の文書管理上の番号がない場合は</a:t>
          </a:r>
          <a:endParaRPr kumimoji="1" lang="en-US" altLang="ja-JP" sz="900" u="none">
            <a:solidFill>
              <a:schemeClr val="bg1"/>
            </a:solidFill>
            <a:latin typeface="+mn-ea"/>
            <a:ea typeface="+mn-ea"/>
          </a:endParaRPr>
        </a:p>
        <a:p>
          <a:pPr algn="l"/>
          <a:r>
            <a:rPr kumimoji="1" lang="ja-JP" altLang="en-US" sz="900" u="none">
              <a:solidFill>
                <a:schemeClr val="bg1"/>
              </a:solidFill>
              <a:latin typeface="+mn-ea"/>
              <a:ea typeface="+mn-ea"/>
            </a:rPr>
            <a:t>特に記載していただく必要はありません　　</a:t>
          </a:r>
          <a:r>
            <a:rPr kumimoji="1" lang="ja-JP" altLang="ja-JP" sz="1100">
              <a:solidFill>
                <a:schemeClr val="lt1"/>
              </a:solidFill>
              <a:effectLst/>
              <a:latin typeface="+mn-lt"/>
              <a:ea typeface="+mn-ea"/>
              <a:cs typeface="+mn-cs"/>
            </a:rPr>
            <a:t>　→</a:t>
          </a:r>
          <a:endParaRPr kumimoji="1" lang="en-US" altLang="ja-JP" sz="900" u="none">
            <a:solidFill>
              <a:schemeClr val="bg1"/>
            </a:solidFill>
            <a:latin typeface="+mn-ea"/>
            <a:ea typeface="+mn-ea"/>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9525</xdr:colOff>
      <xdr:row>5</xdr:row>
      <xdr:rowOff>28575</xdr:rowOff>
    </xdr:from>
    <xdr:ext cx="2161617" cy="264560"/>
    <xdr:sp macro="" textlink="">
      <xdr:nvSpPr>
        <xdr:cNvPr id="2" name="正方形/長方形 1"/>
        <xdr:cNvSpPr/>
      </xdr:nvSpPr>
      <xdr:spPr>
        <a:xfrm>
          <a:off x="1924050" y="866775"/>
          <a:ext cx="2161617" cy="264560"/>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ja-JP" sz="1100">
              <a:solidFill>
                <a:schemeClr val="lt1"/>
              </a:solidFill>
              <a:effectLst/>
              <a:latin typeface="+mn-lt"/>
              <a:ea typeface="+mn-ea"/>
              <a:cs typeface="+mn-cs"/>
            </a:rPr>
            <a:t>↓</a:t>
          </a:r>
          <a:r>
            <a:rPr kumimoji="1" lang="ja-JP" altLang="en-US" sz="1100" baseline="0">
              <a:solidFill>
                <a:schemeClr val="lt1"/>
              </a:solidFill>
              <a:effectLst/>
              <a:latin typeface="+mn-lt"/>
              <a:ea typeface="+mn-ea"/>
              <a:cs typeface="+mn-cs"/>
            </a:rPr>
            <a:t> </a:t>
          </a:r>
          <a:r>
            <a:rPr kumimoji="1" lang="ja-JP" altLang="en-US" sz="900" u="none">
              <a:solidFill>
                <a:schemeClr val="bg1"/>
              </a:solidFill>
              <a:latin typeface="+mn-ea"/>
              <a:ea typeface="+mn-ea"/>
            </a:rPr>
            <a:t>事業者名（法人名）を記載してください</a:t>
          </a:r>
          <a:endParaRPr kumimoji="1" lang="en-US" altLang="ja-JP" sz="900" u="none">
            <a:solidFill>
              <a:schemeClr val="bg1"/>
            </a:solidFill>
            <a:latin typeface="+mn-ea"/>
            <a:ea typeface="+mn-ea"/>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9525</xdr:colOff>
      <xdr:row>44</xdr:row>
      <xdr:rowOff>85725</xdr:rowOff>
    </xdr:from>
    <xdr:ext cx="6204712" cy="542456"/>
    <xdr:sp macro="" textlink="">
      <xdr:nvSpPr>
        <xdr:cNvPr id="4" name="正方形/長方形 3"/>
        <xdr:cNvSpPr/>
      </xdr:nvSpPr>
      <xdr:spPr>
        <a:xfrm>
          <a:off x="2686050" y="5810250"/>
          <a:ext cx="6204712" cy="54245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b="0" u="none">
              <a:solidFill>
                <a:schemeClr val="bg1"/>
              </a:solidFill>
              <a:latin typeface="+mn-ea"/>
              <a:ea typeface="+mn-ea"/>
            </a:rPr>
            <a:t>エクセルでは、</a:t>
          </a:r>
          <a:r>
            <a:rPr kumimoji="1" lang="en-US" altLang="ja-JP" sz="900" b="0" u="none">
              <a:solidFill>
                <a:schemeClr val="bg1"/>
              </a:solidFill>
              <a:latin typeface="+mn-ea"/>
              <a:ea typeface="+mn-ea"/>
            </a:rPr>
            <a:t>No.16</a:t>
          </a:r>
          <a:r>
            <a:rPr kumimoji="1" lang="ja-JP" altLang="en-US" sz="900" b="0" u="none">
              <a:solidFill>
                <a:schemeClr val="bg1"/>
              </a:solidFill>
              <a:latin typeface="+mn-ea"/>
              <a:ea typeface="+mn-ea"/>
            </a:rPr>
            <a:t>以降の行は非表示としています。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必要な場合は、オートフィルター（「</a:t>
          </a:r>
          <a:r>
            <a:rPr kumimoji="1" lang="en-US" altLang="ja-JP" sz="900" b="0" u="none">
              <a:solidFill>
                <a:schemeClr val="bg1"/>
              </a:solidFill>
              <a:latin typeface="+mn-ea"/>
              <a:ea typeface="+mn-ea"/>
            </a:rPr>
            <a:t>No.</a:t>
          </a:r>
          <a:r>
            <a:rPr kumimoji="1" lang="ja-JP" altLang="en-US" sz="900" b="0" u="none">
              <a:solidFill>
                <a:schemeClr val="bg1"/>
              </a:solidFill>
              <a:latin typeface="+mn-ea"/>
              <a:ea typeface="+mn-ea"/>
            </a:rPr>
            <a:t>」のセルにあるボタンをクリック）で「（すべて選択）」にチェックを入れると、表示されます。</a:t>
          </a:r>
          <a:endParaRPr kumimoji="1" lang="en-US" altLang="ja-JP" sz="900" b="0" u="none">
            <a:solidFill>
              <a:schemeClr val="bg1"/>
            </a:solidFill>
            <a:latin typeface="+mn-ea"/>
            <a:ea typeface="+mn-ea"/>
          </a:endParaRPr>
        </a:p>
        <a:p>
          <a:pPr algn="l"/>
          <a:r>
            <a:rPr kumimoji="1" lang="ja-JP" altLang="en-US" sz="900" b="0" u="none">
              <a:solidFill>
                <a:schemeClr val="bg1"/>
              </a:solidFill>
              <a:latin typeface="+mn-ea"/>
              <a:ea typeface="+mn-ea"/>
            </a:rPr>
            <a:t>ただし、個表のシートは、</a:t>
          </a:r>
          <a:r>
            <a:rPr kumimoji="1" lang="en-US" altLang="ja-JP" sz="900" b="0" u="none">
              <a:solidFill>
                <a:schemeClr val="bg1"/>
              </a:solidFill>
              <a:latin typeface="+mn-ea"/>
              <a:ea typeface="+mn-ea"/>
            </a:rPr>
            <a:t>No.15</a:t>
          </a:r>
          <a:r>
            <a:rPr kumimoji="1" lang="ja-JP" altLang="en-US" sz="900" b="0" u="none">
              <a:solidFill>
                <a:schemeClr val="bg1"/>
              </a:solidFill>
              <a:latin typeface="+mn-ea"/>
              <a:ea typeface="+mn-ea"/>
            </a:rPr>
            <a:t>までしかありませんので、</a:t>
          </a:r>
          <a:r>
            <a:rPr kumimoji="1" lang="en-US" altLang="ja-JP" sz="900" b="0" u="none">
              <a:solidFill>
                <a:schemeClr val="bg1"/>
              </a:solidFill>
              <a:latin typeface="+mn-ea"/>
              <a:ea typeface="+mn-ea"/>
            </a:rPr>
            <a:t>No.16</a:t>
          </a:r>
          <a:r>
            <a:rPr kumimoji="1" lang="ja-JP" altLang="en-US" sz="900" b="0" u="none">
              <a:solidFill>
                <a:schemeClr val="bg1"/>
              </a:solidFill>
              <a:latin typeface="+mn-ea"/>
              <a:ea typeface="+mn-ea"/>
            </a:rPr>
            <a:t>以降は、シートを追加してください。</a:t>
          </a:r>
          <a:endParaRPr kumimoji="1" lang="en-US" altLang="ja-JP" sz="900" b="0" u="none">
            <a:solidFill>
              <a:schemeClr val="bg1"/>
            </a:solidFill>
            <a:latin typeface="+mn-ea"/>
            <a:ea typeface="+mn-ea"/>
          </a:endParaRPr>
        </a:p>
      </xdr:txBody>
    </xdr:sp>
    <xdr:clientData fPrintsWithSheet="0"/>
  </xdr:oneCellAnchor>
  <xdr:oneCellAnchor>
    <xdr:from>
      <xdr:col>4</xdr:col>
      <xdr:colOff>0</xdr:colOff>
      <xdr:row>0</xdr:row>
      <xdr:rowOff>0</xdr:rowOff>
    </xdr:from>
    <xdr:ext cx="2216056" cy="242374"/>
    <xdr:sp macro="" textlink="">
      <xdr:nvSpPr>
        <xdr:cNvPr id="6" name="正方形/長方形 5"/>
        <xdr:cNvSpPr/>
      </xdr:nvSpPr>
      <xdr:spPr>
        <a:xfrm>
          <a:off x="2676525" y="0"/>
          <a:ext cx="2216056"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mn-ea"/>
              <a:ea typeface="+mn-ea"/>
            </a:rPr>
            <a:t>エクセルでは個表から自動転記されます。</a:t>
          </a:r>
          <a:endParaRPr kumimoji="1" lang="en-US" altLang="ja-JP" sz="900" u="none">
            <a:solidFill>
              <a:schemeClr val="bg1"/>
            </a:solidFill>
            <a:latin typeface="+mn-ea"/>
            <a:ea typeface="+mn-ea"/>
          </a:endParaRPr>
        </a:p>
      </xdr:txBody>
    </xdr:sp>
    <xdr:clientData fPrintsWithSheet="0"/>
  </xdr:oneCellAnchor>
  <xdr:oneCellAnchor>
    <xdr:from>
      <xdr:col>10</xdr:col>
      <xdr:colOff>0</xdr:colOff>
      <xdr:row>48</xdr:row>
      <xdr:rowOff>47625</xdr:rowOff>
    </xdr:from>
    <xdr:ext cx="1618969" cy="492571"/>
    <xdr:sp macro="" textlink="">
      <xdr:nvSpPr>
        <xdr:cNvPr id="7" name="正方形/長方形 6"/>
        <xdr:cNvSpPr/>
      </xdr:nvSpPr>
      <xdr:spPr>
        <a:xfrm>
          <a:off x="8401050" y="6667500"/>
          <a:ext cx="1618969" cy="492571"/>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u="none">
              <a:solidFill>
                <a:schemeClr val="bg1"/>
              </a:solidFill>
              <a:latin typeface="+mn-ea"/>
              <a:ea typeface="+mn-ea"/>
            </a:rPr>
            <a:t>エクセルでは個表から</a:t>
          </a:r>
          <a:endParaRPr kumimoji="1" lang="en-US" altLang="ja-JP" sz="1200" u="none">
            <a:solidFill>
              <a:schemeClr val="bg1"/>
            </a:solidFill>
            <a:latin typeface="+mn-ea"/>
            <a:ea typeface="+mn-ea"/>
          </a:endParaRPr>
        </a:p>
        <a:p>
          <a:pPr algn="l"/>
          <a:r>
            <a:rPr kumimoji="1" lang="ja-JP" altLang="en-US" sz="1200" u="none">
              <a:solidFill>
                <a:schemeClr val="bg1"/>
              </a:solidFill>
              <a:latin typeface="+mn-ea"/>
              <a:ea typeface="+mn-ea"/>
            </a:rPr>
            <a:t>自動転記されます。</a:t>
          </a:r>
          <a:endParaRPr kumimoji="1" lang="en-US" altLang="ja-JP" sz="1200" u="none">
            <a:solidFill>
              <a:schemeClr val="bg1"/>
            </a:solidFill>
            <a:latin typeface="+mn-ea"/>
            <a:ea typeface="+mn-ea"/>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098800"/>
          <a:ext cx="73152" cy="155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3" name="左大かっこ 2"/>
        <xdr:cNvSpPr/>
      </xdr:nvSpPr>
      <xdr:spPr>
        <a:xfrm>
          <a:off x="228600" y="8750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E18"/>
  <sheetViews>
    <sheetView tabSelected="1" view="pageBreakPreview" zoomScaleNormal="100" zoomScaleSheetLayoutView="100" workbookViewId="0">
      <pane ySplit="7" topLeftCell="A8" activePane="bottomLeft" state="frozen"/>
      <selection pane="bottomLeft"/>
    </sheetView>
  </sheetViews>
  <sheetFormatPr defaultRowHeight="13.5"/>
  <cols>
    <col min="1" max="1" width="3.125" style="146" customWidth="1"/>
    <col min="2" max="2" width="7.75" style="146" customWidth="1"/>
    <col min="3" max="3" width="27.5" style="145" customWidth="1"/>
    <col min="4" max="4" width="32.375" style="145" customWidth="1"/>
    <col min="5" max="5" width="27.5" style="145" customWidth="1"/>
    <col min="6" max="6" width="4.25" style="146" customWidth="1"/>
    <col min="7" max="16384" width="9" style="146"/>
  </cols>
  <sheetData>
    <row r="2" spans="2:5" ht="17.25">
      <c r="B2" s="1" t="s">
        <v>179</v>
      </c>
      <c r="D2" s="2"/>
    </row>
    <row r="3" spans="2:5" ht="17.25">
      <c r="B3" s="1"/>
      <c r="D3" s="2"/>
    </row>
    <row r="4" spans="2:5" s="151" customFormat="1" ht="17.25">
      <c r="B4" s="152" t="s">
        <v>161</v>
      </c>
      <c r="C4" s="153"/>
      <c r="D4" s="154"/>
      <c r="E4" s="153"/>
    </row>
    <row r="5" spans="2:5" s="151" customFormat="1" ht="17.25">
      <c r="B5" s="152" t="s">
        <v>180</v>
      </c>
      <c r="C5" s="153"/>
      <c r="D5" s="154"/>
      <c r="E5" s="153"/>
    </row>
    <row r="6" spans="2:5" ht="14.25">
      <c r="C6" s="2"/>
      <c r="D6" s="2"/>
    </row>
    <row r="7" spans="2:5" ht="14.25">
      <c r="B7" s="147" t="s">
        <v>89</v>
      </c>
      <c r="C7" s="3" t="s">
        <v>168</v>
      </c>
      <c r="D7" s="4" t="s">
        <v>90</v>
      </c>
      <c r="E7" s="4" t="s">
        <v>88</v>
      </c>
    </row>
    <row r="8" spans="2:5" ht="45.75" customHeight="1">
      <c r="B8" s="147">
        <v>1</v>
      </c>
      <c r="C8" s="5" t="s">
        <v>204</v>
      </c>
      <c r="D8" s="6"/>
      <c r="E8" s="6"/>
    </row>
    <row r="9" spans="2:5" ht="45.75" customHeight="1">
      <c r="B9" s="147">
        <v>2</v>
      </c>
      <c r="C9" s="5"/>
      <c r="D9" s="6" t="s">
        <v>172</v>
      </c>
      <c r="E9" s="6"/>
    </row>
    <row r="10" spans="2:5" ht="110.25" customHeight="1">
      <c r="B10" s="147">
        <v>3</v>
      </c>
      <c r="C10" s="5"/>
      <c r="D10" s="6"/>
      <c r="E10" s="6" t="s">
        <v>171</v>
      </c>
    </row>
    <row r="11" spans="2:5" ht="39" customHeight="1">
      <c r="B11" s="147">
        <v>4</v>
      </c>
      <c r="C11" s="5"/>
      <c r="D11" s="6" t="s">
        <v>165</v>
      </c>
      <c r="E11" s="6"/>
    </row>
    <row r="12" spans="2:5" ht="48.75" customHeight="1">
      <c r="B12" s="147">
        <v>5</v>
      </c>
      <c r="C12" s="5"/>
      <c r="D12" s="6" t="s">
        <v>166</v>
      </c>
      <c r="E12" s="6"/>
    </row>
    <row r="13" spans="2:5" ht="34.5" customHeight="1">
      <c r="B13" s="147">
        <v>6</v>
      </c>
      <c r="C13" s="5"/>
      <c r="D13" s="6" t="s">
        <v>167</v>
      </c>
      <c r="E13" s="6"/>
    </row>
    <row r="14" spans="2:5" ht="48.75" customHeight="1">
      <c r="B14" s="147">
        <v>7</v>
      </c>
      <c r="C14" s="5"/>
      <c r="D14" s="6" t="s">
        <v>205</v>
      </c>
      <c r="E14" s="6"/>
    </row>
    <row r="15" spans="2:5" ht="75.75" customHeight="1">
      <c r="B15" s="147">
        <v>8</v>
      </c>
      <c r="C15" s="5"/>
      <c r="D15" s="6" t="s">
        <v>206</v>
      </c>
      <c r="E15" s="6"/>
    </row>
    <row r="16" spans="2:5" ht="37.5" customHeight="1">
      <c r="B16" s="147">
        <v>9</v>
      </c>
      <c r="C16" s="5"/>
      <c r="D16" s="6" t="s">
        <v>183</v>
      </c>
      <c r="E16" s="6"/>
    </row>
    <row r="17" spans="2:5" ht="39" customHeight="1">
      <c r="B17" s="147">
        <v>10</v>
      </c>
      <c r="C17" s="5" t="s">
        <v>91</v>
      </c>
      <c r="D17" s="6"/>
      <c r="E17" s="6"/>
    </row>
    <row r="18" spans="2:5" ht="54" customHeight="1"/>
  </sheetData>
  <sheetProtection sheet="1" objects="1" scenarios="1"/>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6</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6</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0"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7</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7</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9"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8</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8</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8"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9</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9</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7"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10</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10</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6"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11</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11</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5"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12</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12</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4"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13</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13</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3"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14</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14</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2"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15</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15</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2"/>
  <sheetViews>
    <sheetView view="pageBreakPreview" zoomScaleNormal="100" zoomScaleSheetLayoutView="100" workbookViewId="0">
      <selection activeCell="F3" sqref="F3"/>
    </sheetView>
  </sheetViews>
  <sheetFormatPr defaultRowHeight="14.25"/>
  <cols>
    <col min="1" max="1" width="3.125" style="193" customWidth="1"/>
    <col min="2" max="4" width="9.875" style="193" customWidth="1"/>
    <col min="5" max="5" width="21.125" style="193" customWidth="1"/>
    <col min="6" max="6" width="25.625" style="193" customWidth="1"/>
    <col min="7" max="7" width="5.625" style="193" customWidth="1"/>
    <col min="8" max="256" width="9" style="193"/>
    <col min="257" max="257" width="3.125" style="193" customWidth="1"/>
    <col min="258" max="260" width="9.875" style="193" customWidth="1"/>
    <col min="261" max="261" width="21.125" style="193" customWidth="1"/>
    <col min="262" max="262" width="23.375" style="193" customWidth="1"/>
    <col min="263" max="263" width="3.125" style="193" customWidth="1"/>
    <col min="264" max="512" width="9" style="193"/>
    <col min="513" max="513" width="3.125" style="193" customWidth="1"/>
    <col min="514" max="516" width="9.875" style="193" customWidth="1"/>
    <col min="517" max="517" width="21.125" style="193" customWidth="1"/>
    <col min="518" max="518" width="23.375" style="193" customWidth="1"/>
    <col min="519" max="519" width="3.125" style="193" customWidth="1"/>
    <col min="520" max="768" width="9" style="193"/>
    <col min="769" max="769" width="3.125" style="193" customWidth="1"/>
    <col min="770" max="772" width="9.875" style="193" customWidth="1"/>
    <col min="773" max="773" width="21.125" style="193" customWidth="1"/>
    <col min="774" max="774" width="23.375" style="193" customWidth="1"/>
    <col min="775" max="775" width="3.125" style="193" customWidth="1"/>
    <col min="776" max="1024" width="9" style="193"/>
    <col min="1025" max="1025" width="3.125" style="193" customWidth="1"/>
    <col min="1026" max="1028" width="9.875" style="193" customWidth="1"/>
    <col min="1029" max="1029" width="21.125" style="193" customWidth="1"/>
    <col min="1030" max="1030" width="23.375" style="193" customWidth="1"/>
    <col min="1031" max="1031" width="3.125" style="193" customWidth="1"/>
    <col min="1032" max="1280" width="9" style="193"/>
    <col min="1281" max="1281" width="3.125" style="193" customWidth="1"/>
    <col min="1282" max="1284" width="9.875" style="193" customWidth="1"/>
    <col min="1285" max="1285" width="21.125" style="193" customWidth="1"/>
    <col min="1286" max="1286" width="23.375" style="193" customWidth="1"/>
    <col min="1287" max="1287" width="3.125" style="193" customWidth="1"/>
    <col min="1288" max="1536" width="9" style="193"/>
    <col min="1537" max="1537" width="3.125" style="193" customWidth="1"/>
    <col min="1538" max="1540" width="9.875" style="193" customWidth="1"/>
    <col min="1541" max="1541" width="21.125" style="193" customWidth="1"/>
    <col min="1542" max="1542" width="23.375" style="193" customWidth="1"/>
    <col min="1543" max="1543" width="3.125" style="193" customWidth="1"/>
    <col min="1544" max="1792" width="9" style="193"/>
    <col min="1793" max="1793" width="3.125" style="193" customWidth="1"/>
    <col min="1794" max="1796" width="9.875" style="193" customWidth="1"/>
    <col min="1797" max="1797" width="21.125" style="193" customWidth="1"/>
    <col min="1798" max="1798" width="23.375" style="193" customWidth="1"/>
    <col min="1799" max="1799" width="3.125" style="193" customWidth="1"/>
    <col min="1800" max="2048" width="9" style="193"/>
    <col min="2049" max="2049" width="3.125" style="193" customWidth="1"/>
    <col min="2050" max="2052" width="9.875" style="193" customWidth="1"/>
    <col min="2053" max="2053" width="21.125" style="193" customWidth="1"/>
    <col min="2054" max="2054" width="23.375" style="193" customWidth="1"/>
    <col min="2055" max="2055" width="3.125" style="193" customWidth="1"/>
    <col min="2056" max="2304" width="9" style="193"/>
    <col min="2305" max="2305" width="3.125" style="193" customWidth="1"/>
    <col min="2306" max="2308" width="9.875" style="193" customWidth="1"/>
    <col min="2309" max="2309" width="21.125" style="193" customWidth="1"/>
    <col min="2310" max="2310" width="23.375" style="193" customWidth="1"/>
    <col min="2311" max="2311" width="3.125" style="193" customWidth="1"/>
    <col min="2312" max="2560" width="9" style="193"/>
    <col min="2561" max="2561" width="3.125" style="193" customWidth="1"/>
    <col min="2562" max="2564" width="9.875" style="193" customWidth="1"/>
    <col min="2565" max="2565" width="21.125" style="193" customWidth="1"/>
    <col min="2566" max="2566" width="23.375" style="193" customWidth="1"/>
    <col min="2567" max="2567" width="3.125" style="193" customWidth="1"/>
    <col min="2568" max="2816" width="9" style="193"/>
    <col min="2817" max="2817" width="3.125" style="193" customWidth="1"/>
    <col min="2818" max="2820" width="9.875" style="193" customWidth="1"/>
    <col min="2821" max="2821" width="21.125" style="193" customWidth="1"/>
    <col min="2822" max="2822" width="23.375" style="193" customWidth="1"/>
    <col min="2823" max="2823" width="3.125" style="193" customWidth="1"/>
    <col min="2824" max="3072" width="9" style="193"/>
    <col min="3073" max="3073" width="3.125" style="193" customWidth="1"/>
    <col min="3074" max="3076" width="9.875" style="193" customWidth="1"/>
    <col min="3077" max="3077" width="21.125" style="193" customWidth="1"/>
    <col min="3078" max="3078" width="23.375" style="193" customWidth="1"/>
    <col min="3079" max="3079" width="3.125" style="193" customWidth="1"/>
    <col min="3080" max="3328" width="9" style="193"/>
    <col min="3329" max="3329" width="3.125" style="193" customWidth="1"/>
    <col min="3330" max="3332" width="9.875" style="193" customWidth="1"/>
    <col min="3333" max="3333" width="21.125" style="193" customWidth="1"/>
    <col min="3334" max="3334" width="23.375" style="193" customWidth="1"/>
    <col min="3335" max="3335" width="3.125" style="193" customWidth="1"/>
    <col min="3336" max="3584" width="9" style="193"/>
    <col min="3585" max="3585" width="3.125" style="193" customWidth="1"/>
    <col min="3586" max="3588" width="9.875" style="193" customWidth="1"/>
    <col min="3589" max="3589" width="21.125" style="193" customWidth="1"/>
    <col min="3590" max="3590" width="23.375" style="193" customWidth="1"/>
    <col min="3591" max="3591" width="3.125" style="193" customWidth="1"/>
    <col min="3592" max="3840" width="9" style="193"/>
    <col min="3841" max="3841" width="3.125" style="193" customWidth="1"/>
    <col min="3842" max="3844" width="9.875" style="193" customWidth="1"/>
    <col min="3845" max="3845" width="21.125" style="193" customWidth="1"/>
    <col min="3846" max="3846" width="23.375" style="193" customWidth="1"/>
    <col min="3847" max="3847" width="3.125" style="193" customWidth="1"/>
    <col min="3848" max="4096" width="9" style="193"/>
    <col min="4097" max="4097" width="3.125" style="193" customWidth="1"/>
    <col min="4098" max="4100" width="9.875" style="193" customWidth="1"/>
    <col min="4101" max="4101" width="21.125" style="193" customWidth="1"/>
    <col min="4102" max="4102" width="23.375" style="193" customWidth="1"/>
    <col min="4103" max="4103" width="3.125" style="193" customWidth="1"/>
    <col min="4104" max="4352" width="9" style="193"/>
    <col min="4353" max="4353" width="3.125" style="193" customWidth="1"/>
    <col min="4354" max="4356" width="9.875" style="193" customWidth="1"/>
    <col min="4357" max="4357" width="21.125" style="193" customWidth="1"/>
    <col min="4358" max="4358" width="23.375" style="193" customWidth="1"/>
    <col min="4359" max="4359" width="3.125" style="193" customWidth="1"/>
    <col min="4360" max="4608" width="9" style="193"/>
    <col min="4609" max="4609" width="3.125" style="193" customWidth="1"/>
    <col min="4610" max="4612" width="9.875" style="193" customWidth="1"/>
    <col min="4613" max="4613" width="21.125" style="193" customWidth="1"/>
    <col min="4614" max="4614" width="23.375" style="193" customWidth="1"/>
    <col min="4615" max="4615" width="3.125" style="193" customWidth="1"/>
    <col min="4616" max="4864" width="9" style="193"/>
    <col min="4865" max="4865" width="3.125" style="193" customWidth="1"/>
    <col min="4866" max="4868" width="9.875" style="193" customWidth="1"/>
    <col min="4869" max="4869" width="21.125" style="193" customWidth="1"/>
    <col min="4870" max="4870" width="23.375" style="193" customWidth="1"/>
    <col min="4871" max="4871" width="3.125" style="193" customWidth="1"/>
    <col min="4872" max="5120" width="9" style="193"/>
    <col min="5121" max="5121" width="3.125" style="193" customWidth="1"/>
    <col min="5122" max="5124" width="9.875" style="193" customWidth="1"/>
    <col min="5125" max="5125" width="21.125" style="193" customWidth="1"/>
    <col min="5126" max="5126" width="23.375" style="193" customWidth="1"/>
    <col min="5127" max="5127" width="3.125" style="193" customWidth="1"/>
    <col min="5128" max="5376" width="9" style="193"/>
    <col min="5377" max="5377" width="3.125" style="193" customWidth="1"/>
    <col min="5378" max="5380" width="9.875" style="193" customWidth="1"/>
    <col min="5381" max="5381" width="21.125" style="193" customWidth="1"/>
    <col min="5382" max="5382" width="23.375" style="193" customWidth="1"/>
    <col min="5383" max="5383" width="3.125" style="193" customWidth="1"/>
    <col min="5384" max="5632" width="9" style="193"/>
    <col min="5633" max="5633" width="3.125" style="193" customWidth="1"/>
    <col min="5634" max="5636" width="9.875" style="193" customWidth="1"/>
    <col min="5637" max="5637" width="21.125" style="193" customWidth="1"/>
    <col min="5638" max="5638" width="23.375" style="193" customWidth="1"/>
    <col min="5639" max="5639" width="3.125" style="193" customWidth="1"/>
    <col min="5640" max="5888" width="9" style="193"/>
    <col min="5889" max="5889" width="3.125" style="193" customWidth="1"/>
    <col min="5890" max="5892" width="9.875" style="193" customWidth="1"/>
    <col min="5893" max="5893" width="21.125" style="193" customWidth="1"/>
    <col min="5894" max="5894" width="23.375" style="193" customWidth="1"/>
    <col min="5895" max="5895" width="3.125" style="193" customWidth="1"/>
    <col min="5896" max="6144" width="9" style="193"/>
    <col min="6145" max="6145" width="3.125" style="193" customWidth="1"/>
    <col min="6146" max="6148" width="9.875" style="193" customWidth="1"/>
    <col min="6149" max="6149" width="21.125" style="193" customWidth="1"/>
    <col min="6150" max="6150" width="23.375" style="193" customWidth="1"/>
    <col min="6151" max="6151" width="3.125" style="193" customWidth="1"/>
    <col min="6152" max="6400" width="9" style="193"/>
    <col min="6401" max="6401" width="3.125" style="193" customWidth="1"/>
    <col min="6402" max="6404" width="9.875" style="193" customWidth="1"/>
    <col min="6405" max="6405" width="21.125" style="193" customWidth="1"/>
    <col min="6406" max="6406" width="23.375" style="193" customWidth="1"/>
    <col min="6407" max="6407" width="3.125" style="193" customWidth="1"/>
    <col min="6408" max="6656" width="9" style="193"/>
    <col min="6657" max="6657" width="3.125" style="193" customWidth="1"/>
    <col min="6658" max="6660" width="9.875" style="193" customWidth="1"/>
    <col min="6661" max="6661" width="21.125" style="193" customWidth="1"/>
    <col min="6662" max="6662" width="23.375" style="193" customWidth="1"/>
    <col min="6663" max="6663" width="3.125" style="193" customWidth="1"/>
    <col min="6664" max="6912" width="9" style="193"/>
    <col min="6913" max="6913" width="3.125" style="193" customWidth="1"/>
    <col min="6914" max="6916" width="9.875" style="193" customWidth="1"/>
    <col min="6917" max="6917" width="21.125" style="193" customWidth="1"/>
    <col min="6918" max="6918" width="23.375" style="193" customWidth="1"/>
    <col min="6919" max="6919" width="3.125" style="193" customWidth="1"/>
    <col min="6920" max="7168" width="9" style="193"/>
    <col min="7169" max="7169" width="3.125" style="193" customWidth="1"/>
    <col min="7170" max="7172" width="9.875" style="193" customWidth="1"/>
    <col min="7173" max="7173" width="21.125" style="193" customWidth="1"/>
    <col min="7174" max="7174" width="23.375" style="193" customWidth="1"/>
    <col min="7175" max="7175" width="3.125" style="193" customWidth="1"/>
    <col min="7176" max="7424" width="9" style="193"/>
    <col min="7425" max="7425" width="3.125" style="193" customWidth="1"/>
    <col min="7426" max="7428" width="9.875" style="193" customWidth="1"/>
    <col min="7429" max="7429" width="21.125" style="193" customWidth="1"/>
    <col min="7430" max="7430" width="23.375" style="193" customWidth="1"/>
    <col min="7431" max="7431" width="3.125" style="193" customWidth="1"/>
    <col min="7432" max="7680" width="9" style="193"/>
    <col min="7681" max="7681" width="3.125" style="193" customWidth="1"/>
    <col min="7682" max="7684" width="9.875" style="193" customWidth="1"/>
    <col min="7685" max="7685" width="21.125" style="193" customWidth="1"/>
    <col min="7686" max="7686" width="23.375" style="193" customWidth="1"/>
    <col min="7687" max="7687" width="3.125" style="193" customWidth="1"/>
    <col min="7688" max="7936" width="9" style="193"/>
    <col min="7937" max="7937" width="3.125" style="193" customWidth="1"/>
    <col min="7938" max="7940" width="9.875" style="193" customWidth="1"/>
    <col min="7941" max="7941" width="21.125" style="193" customWidth="1"/>
    <col min="7942" max="7942" width="23.375" style="193" customWidth="1"/>
    <col min="7943" max="7943" width="3.125" style="193" customWidth="1"/>
    <col min="7944" max="8192" width="9" style="193"/>
    <col min="8193" max="8193" width="3.125" style="193" customWidth="1"/>
    <col min="8194" max="8196" width="9.875" style="193" customWidth="1"/>
    <col min="8197" max="8197" width="21.125" style="193" customWidth="1"/>
    <col min="8198" max="8198" width="23.375" style="193" customWidth="1"/>
    <col min="8199" max="8199" width="3.125" style="193" customWidth="1"/>
    <col min="8200" max="8448" width="9" style="193"/>
    <col min="8449" max="8449" width="3.125" style="193" customWidth="1"/>
    <col min="8450" max="8452" width="9.875" style="193" customWidth="1"/>
    <col min="8453" max="8453" width="21.125" style="193" customWidth="1"/>
    <col min="8454" max="8454" width="23.375" style="193" customWidth="1"/>
    <col min="8455" max="8455" width="3.125" style="193" customWidth="1"/>
    <col min="8456" max="8704" width="9" style="193"/>
    <col min="8705" max="8705" width="3.125" style="193" customWidth="1"/>
    <col min="8706" max="8708" width="9.875" style="193" customWidth="1"/>
    <col min="8709" max="8709" width="21.125" style="193" customWidth="1"/>
    <col min="8710" max="8710" width="23.375" style="193" customWidth="1"/>
    <col min="8711" max="8711" width="3.125" style="193" customWidth="1"/>
    <col min="8712" max="8960" width="9" style="193"/>
    <col min="8961" max="8961" width="3.125" style="193" customWidth="1"/>
    <col min="8962" max="8964" width="9.875" style="193" customWidth="1"/>
    <col min="8965" max="8965" width="21.125" style="193" customWidth="1"/>
    <col min="8966" max="8966" width="23.375" style="193" customWidth="1"/>
    <col min="8967" max="8967" width="3.125" style="193" customWidth="1"/>
    <col min="8968" max="9216" width="9" style="193"/>
    <col min="9217" max="9217" width="3.125" style="193" customWidth="1"/>
    <col min="9218" max="9220" width="9.875" style="193" customWidth="1"/>
    <col min="9221" max="9221" width="21.125" style="193" customWidth="1"/>
    <col min="9222" max="9222" width="23.375" style="193" customWidth="1"/>
    <col min="9223" max="9223" width="3.125" style="193" customWidth="1"/>
    <col min="9224" max="9472" width="9" style="193"/>
    <col min="9473" max="9473" width="3.125" style="193" customWidth="1"/>
    <col min="9474" max="9476" width="9.875" style="193" customWidth="1"/>
    <col min="9477" max="9477" width="21.125" style="193" customWidth="1"/>
    <col min="9478" max="9478" width="23.375" style="193" customWidth="1"/>
    <col min="9479" max="9479" width="3.125" style="193" customWidth="1"/>
    <col min="9480" max="9728" width="9" style="193"/>
    <col min="9729" max="9729" width="3.125" style="193" customWidth="1"/>
    <col min="9730" max="9732" width="9.875" style="193" customWidth="1"/>
    <col min="9733" max="9733" width="21.125" style="193" customWidth="1"/>
    <col min="9734" max="9734" width="23.375" style="193" customWidth="1"/>
    <col min="9735" max="9735" width="3.125" style="193" customWidth="1"/>
    <col min="9736" max="9984" width="9" style="193"/>
    <col min="9985" max="9985" width="3.125" style="193" customWidth="1"/>
    <col min="9986" max="9988" width="9.875" style="193" customWidth="1"/>
    <col min="9989" max="9989" width="21.125" style="193" customWidth="1"/>
    <col min="9990" max="9990" width="23.375" style="193" customWidth="1"/>
    <col min="9991" max="9991" width="3.125" style="193" customWidth="1"/>
    <col min="9992" max="10240" width="9" style="193"/>
    <col min="10241" max="10241" width="3.125" style="193" customWidth="1"/>
    <col min="10242" max="10244" width="9.875" style="193" customWidth="1"/>
    <col min="10245" max="10245" width="21.125" style="193" customWidth="1"/>
    <col min="10246" max="10246" width="23.375" style="193" customWidth="1"/>
    <col min="10247" max="10247" width="3.125" style="193" customWidth="1"/>
    <col min="10248" max="10496" width="9" style="193"/>
    <col min="10497" max="10497" width="3.125" style="193" customWidth="1"/>
    <col min="10498" max="10500" width="9.875" style="193" customWidth="1"/>
    <col min="10501" max="10501" width="21.125" style="193" customWidth="1"/>
    <col min="10502" max="10502" width="23.375" style="193" customWidth="1"/>
    <col min="10503" max="10503" width="3.125" style="193" customWidth="1"/>
    <col min="10504" max="10752" width="9" style="193"/>
    <col min="10753" max="10753" width="3.125" style="193" customWidth="1"/>
    <col min="10754" max="10756" width="9.875" style="193" customWidth="1"/>
    <col min="10757" max="10757" width="21.125" style="193" customWidth="1"/>
    <col min="10758" max="10758" width="23.375" style="193" customWidth="1"/>
    <col min="10759" max="10759" width="3.125" style="193" customWidth="1"/>
    <col min="10760" max="11008" width="9" style="193"/>
    <col min="11009" max="11009" width="3.125" style="193" customWidth="1"/>
    <col min="11010" max="11012" width="9.875" style="193" customWidth="1"/>
    <col min="11013" max="11013" width="21.125" style="193" customWidth="1"/>
    <col min="11014" max="11014" width="23.375" style="193" customWidth="1"/>
    <col min="11015" max="11015" width="3.125" style="193" customWidth="1"/>
    <col min="11016" max="11264" width="9" style="193"/>
    <col min="11265" max="11265" width="3.125" style="193" customWidth="1"/>
    <col min="11266" max="11268" width="9.875" style="193" customWidth="1"/>
    <col min="11269" max="11269" width="21.125" style="193" customWidth="1"/>
    <col min="11270" max="11270" width="23.375" style="193" customWidth="1"/>
    <col min="11271" max="11271" width="3.125" style="193" customWidth="1"/>
    <col min="11272" max="11520" width="9" style="193"/>
    <col min="11521" max="11521" width="3.125" style="193" customWidth="1"/>
    <col min="11522" max="11524" width="9.875" style="193" customWidth="1"/>
    <col min="11525" max="11525" width="21.125" style="193" customWidth="1"/>
    <col min="11526" max="11526" width="23.375" style="193" customWidth="1"/>
    <col min="11527" max="11527" width="3.125" style="193" customWidth="1"/>
    <col min="11528" max="11776" width="9" style="193"/>
    <col min="11777" max="11777" width="3.125" style="193" customWidth="1"/>
    <col min="11778" max="11780" width="9.875" style="193" customWidth="1"/>
    <col min="11781" max="11781" width="21.125" style="193" customWidth="1"/>
    <col min="11782" max="11782" width="23.375" style="193" customWidth="1"/>
    <col min="11783" max="11783" width="3.125" style="193" customWidth="1"/>
    <col min="11784" max="12032" width="9" style="193"/>
    <col min="12033" max="12033" width="3.125" style="193" customWidth="1"/>
    <col min="12034" max="12036" width="9.875" style="193" customWidth="1"/>
    <col min="12037" max="12037" width="21.125" style="193" customWidth="1"/>
    <col min="12038" max="12038" width="23.375" style="193" customWidth="1"/>
    <col min="12039" max="12039" width="3.125" style="193" customWidth="1"/>
    <col min="12040" max="12288" width="9" style="193"/>
    <col min="12289" max="12289" width="3.125" style="193" customWidth="1"/>
    <col min="12290" max="12292" width="9.875" style="193" customWidth="1"/>
    <col min="12293" max="12293" width="21.125" style="193" customWidth="1"/>
    <col min="12294" max="12294" width="23.375" style="193" customWidth="1"/>
    <col min="12295" max="12295" width="3.125" style="193" customWidth="1"/>
    <col min="12296" max="12544" width="9" style="193"/>
    <col min="12545" max="12545" width="3.125" style="193" customWidth="1"/>
    <col min="12546" max="12548" width="9.875" style="193" customWidth="1"/>
    <col min="12549" max="12549" width="21.125" style="193" customWidth="1"/>
    <col min="12550" max="12550" width="23.375" style="193" customWidth="1"/>
    <col min="12551" max="12551" width="3.125" style="193" customWidth="1"/>
    <col min="12552" max="12800" width="9" style="193"/>
    <col min="12801" max="12801" width="3.125" style="193" customWidth="1"/>
    <col min="12802" max="12804" width="9.875" style="193" customWidth="1"/>
    <col min="12805" max="12805" width="21.125" style="193" customWidth="1"/>
    <col min="12806" max="12806" width="23.375" style="193" customWidth="1"/>
    <col min="12807" max="12807" width="3.125" style="193" customWidth="1"/>
    <col min="12808" max="13056" width="9" style="193"/>
    <col min="13057" max="13057" width="3.125" style="193" customWidth="1"/>
    <col min="13058" max="13060" width="9.875" style="193" customWidth="1"/>
    <col min="13061" max="13061" width="21.125" style="193" customWidth="1"/>
    <col min="13062" max="13062" width="23.375" style="193" customWidth="1"/>
    <col min="13063" max="13063" width="3.125" style="193" customWidth="1"/>
    <col min="13064" max="13312" width="9" style="193"/>
    <col min="13313" max="13313" width="3.125" style="193" customWidth="1"/>
    <col min="13314" max="13316" width="9.875" style="193" customWidth="1"/>
    <col min="13317" max="13317" width="21.125" style="193" customWidth="1"/>
    <col min="13318" max="13318" width="23.375" style="193" customWidth="1"/>
    <col min="13319" max="13319" width="3.125" style="193" customWidth="1"/>
    <col min="13320" max="13568" width="9" style="193"/>
    <col min="13569" max="13569" width="3.125" style="193" customWidth="1"/>
    <col min="13570" max="13572" width="9.875" style="193" customWidth="1"/>
    <col min="13573" max="13573" width="21.125" style="193" customWidth="1"/>
    <col min="13574" max="13574" width="23.375" style="193" customWidth="1"/>
    <col min="13575" max="13575" width="3.125" style="193" customWidth="1"/>
    <col min="13576" max="13824" width="9" style="193"/>
    <col min="13825" max="13825" width="3.125" style="193" customWidth="1"/>
    <col min="13826" max="13828" width="9.875" style="193" customWidth="1"/>
    <col min="13829" max="13829" width="21.125" style="193" customWidth="1"/>
    <col min="13830" max="13830" width="23.375" style="193" customWidth="1"/>
    <col min="13831" max="13831" width="3.125" style="193" customWidth="1"/>
    <col min="13832" max="14080" width="9" style="193"/>
    <col min="14081" max="14081" width="3.125" style="193" customWidth="1"/>
    <col min="14082" max="14084" width="9.875" style="193" customWidth="1"/>
    <col min="14085" max="14085" width="21.125" style="193" customWidth="1"/>
    <col min="14086" max="14086" width="23.375" style="193" customWidth="1"/>
    <col min="14087" max="14087" width="3.125" style="193" customWidth="1"/>
    <col min="14088" max="14336" width="9" style="193"/>
    <col min="14337" max="14337" width="3.125" style="193" customWidth="1"/>
    <col min="14338" max="14340" width="9.875" style="193" customWidth="1"/>
    <col min="14341" max="14341" width="21.125" style="193" customWidth="1"/>
    <col min="14342" max="14342" width="23.375" style="193" customWidth="1"/>
    <col min="14343" max="14343" width="3.125" style="193" customWidth="1"/>
    <col min="14344" max="14592" width="9" style="193"/>
    <col min="14593" max="14593" width="3.125" style="193" customWidth="1"/>
    <col min="14594" max="14596" width="9.875" style="193" customWidth="1"/>
    <col min="14597" max="14597" width="21.125" style="193" customWidth="1"/>
    <col min="14598" max="14598" width="23.375" style="193" customWidth="1"/>
    <col min="14599" max="14599" width="3.125" style="193" customWidth="1"/>
    <col min="14600" max="14848" width="9" style="193"/>
    <col min="14849" max="14849" width="3.125" style="193" customWidth="1"/>
    <col min="14850" max="14852" width="9.875" style="193" customWidth="1"/>
    <col min="14853" max="14853" width="21.125" style="193" customWidth="1"/>
    <col min="14854" max="14854" width="23.375" style="193" customWidth="1"/>
    <col min="14855" max="14855" width="3.125" style="193" customWidth="1"/>
    <col min="14856" max="15104" width="9" style="193"/>
    <col min="15105" max="15105" width="3.125" style="193" customWidth="1"/>
    <col min="15106" max="15108" width="9.875" style="193" customWidth="1"/>
    <col min="15109" max="15109" width="21.125" style="193" customWidth="1"/>
    <col min="15110" max="15110" width="23.375" style="193" customWidth="1"/>
    <col min="15111" max="15111" width="3.125" style="193" customWidth="1"/>
    <col min="15112" max="15360" width="9" style="193"/>
    <col min="15361" max="15361" width="3.125" style="193" customWidth="1"/>
    <col min="15362" max="15364" width="9.875" style="193" customWidth="1"/>
    <col min="15365" max="15365" width="21.125" style="193" customWidth="1"/>
    <col min="15366" max="15366" width="23.375" style="193" customWidth="1"/>
    <col min="15367" max="15367" width="3.125" style="193" customWidth="1"/>
    <col min="15368" max="15616" width="9" style="193"/>
    <col min="15617" max="15617" width="3.125" style="193" customWidth="1"/>
    <col min="15618" max="15620" width="9.875" style="193" customWidth="1"/>
    <col min="15621" max="15621" width="21.125" style="193" customWidth="1"/>
    <col min="15622" max="15622" width="23.375" style="193" customWidth="1"/>
    <col min="15623" max="15623" width="3.125" style="193" customWidth="1"/>
    <col min="15624" max="15872" width="9" style="193"/>
    <col min="15873" max="15873" width="3.125" style="193" customWidth="1"/>
    <col min="15874" max="15876" width="9.875" style="193" customWidth="1"/>
    <col min="15877" max="15877" width="21.125" style="193" customWidth="1"/>
    <col min="15878" max="15878" width="23.375" style="193" customWidth="1"/>
    <col min="15879" max="15879" width="3.125" style="193" customWidth="1"/>
    <col min="15880" max="16128" width="9" style="193"/>
    <col min="16129" max="16129" width="3.125" style="193" customWidth="1"/>
    <col min="16130" max="16132" width="9.875" style="193" customWidth="1"/>
    <col min="16133" max="16133" width="21.125" style="193" customWidth="1"/>
    <col min="16134" max="16134" width="23.375" style="193" customWidth="1"/>
    <col min="16135" max="16135" width="3.125" style="193" customWidth="1"/>
    <col min="16136" max="16384" width="9" style="193"/>
  </cols>
  <sheetData>
    <row r="1" spans="1:6" ht="22.5" customHeight="1">
      <c r="A1" s="193" t="s">
        <v>198</v>
      </c>
    </row>
    <row r="2" spans="1:6" ht="22.5" customHeight="1">
      <c r="F2" s="211" t="s">
        <v>200</v>
      </c>
    </row>
    <row r="3" spans="1:6" ht="22.5" customHeight="1">
      <c r="F3" s="212" t="s">
        <v>199</v>
      </c>
    </row>
    <row r="4" spans="1:6" ht="22.5" customHeight="1"/>
    <row r="5" spans="1:6" ht="22.5" customHeight="1">
      <c r="B5" s="193" t="s">
        <v>197</v>
      </c>
    </row>
    <row r="6" spans="1:6" ht="22.5" customHeight="1"/>
    <row r="7" spans="1:6" ht="22.5" customHeight="1">
      <c r="E7" s="197" t="s">
        <v>196</v>
      </c>
      <c r="F7" s="198" t="str">
        <f>IF(総括表!L11="","（エクセルでは総括表から自動転記されます）",総括表!L11)</f>
        <v>（エクセルでは総括表から自動転記されます）</v>
      </c>
    </row>
    <row r="8" spans="1:6" ht="22.5" customHeight="1">
      <c r="E8" s="197"/>
      <c r="F8" s="198" t="str">
        <f>IF(総括表!L12="","",総括表!L12)</f>
        <v/>
      </c>
    </row>
    <row r="9" spans="1:6" ht="22.5" customHeight="1">
      <c r="E9" s="197" t="s">
        <v>195</v>
      </c>
      <c r="F9" s="198" t="str">
        <f>IF(総括表!L9="","（エクセルでは総括表から自動転記されます）",総括表!L9)</f>
        <v>（エクセルでは総括表から自動転記されます）</v>
      </c>
    </row>
    <row r="10" spans="1:6" ht="22.5" customHeight="1">
      <c r="E10" s="197" t="s">
        <v>194</v>
      </c>
      <c r="F10" s="198" t="str">
        <f>IF(総括表!S14="","（エクセルでは総括表から自動転記されます）",総括表!S14&amp;"　"&amp;総括表!AG14)</f>
        <v>（エクセルでは総括表から自動転記されます）</v>
      </c>
    </row>
    <row r="11" spans="1:6" ht="22.5" customHeight="1"/>
    <row r="12" spans="1:6" ht="22.5" customHeight="1">
      <c r="B12" s="214" t="s">
        <v>193</v>
      </c>
      <c r="C12" s="214"/>
      <c r="D12" s="214"/>
      <c r="E12" s="214"/>
      <c r="F12" s="214"/>
    </row>
    <row r="13" spans="1:6" ht="22.5" customHeight="1">
      <c r="B13" s="214"/>
      <c r="C13" s="214"/>
      <c r="D13" s="214"/>
      <c r="E13" s="214"/>
      <c r="F13" s="214"/>
    </row>
    <row r="14" spans="1:6" ht="22.5" customHeight="1">
      <c r="B14" s="196"/>
      <c r="C14" s="196"/>
      <c r="D14" s="196"/>
      <c r="E14" s="196"/>
      <c r="F14" s="196"/>
    </row>
    <row r="15" spans="1:6" ht="22.5" customHeight="1">
      <c r="B15" s="193" t="s">
        <v>192</v>
      </c>
    </row>
    <row r="16" spans="1:6" ht="22.5" customHeight="1"/>
    <row r="17" spans="2:6" ht="22.5" customHeight="1">
      <c r="B17" s="213" t="s">
        <v>191</v>
      </c>
      <c r="C17" s="213"/>
      <c r="D17" s="213"/>
      <c r="E17" s="213"/>
      <c r="F17" s="213"/>
    </row>
    <row r="18" spans="2:6" ht="22.5" customHeight="1"/>
    <row r="19" spans="2:6" ht="22.5" customHeight="1">
      <c r="B19" s="193" t="s">
        <v>190</v>
      </c>
      <c r="C19" s="195"/>
      <c r="D19" s="194"/>
      <c r="E19" s="199" t="str">
        <f ca="1">IF(総括表!T56=0,"（エクセルでは総括表から自動転記）",総括表!T56)</f>
        <v>（エクセルでは総括表から自動転記）</v>
      </c>
    </row>
    <row r="20" spans="2:6" ht="22.5" customHeight="1"/>
    <row r="21" spans="2:6" ht="22.5" customHeight="1">
      <c r="B21" s="193" t="s">
        <v>189</v>
      </c>
    </row>
    <row r="22" spans="2:6" ht="22.5" customHeight="1">
      <c r="B22" s="193" t="s">
        <v>188</v>
      </c>
    </row>
    <row r="23" spans="2:6" ht="22.5" customHeight="1">
      <c r="B23" s="193" t="s">
        <v>187</v>
      </c>
    </row>
    <row r="24" spans="2:6" ht="22.5" customHeight="1">
      <c r="B24" s="193" t="s">
        <v>186</v>
      </c>
    </row>
    <row r="25" spans="2:6" ht="22.5" customHeight="1"/>
    <row r="26" spans="2:6" ht="22.5" customHeight="1"/>
    <row r="27" spans="2:6" ht="22.5" customHeight="1"/>
    <row r="28" spans="2:6" ht="22.5" customHeight="1"/>
    <row r="29" spans="2:6" ht="22.5" customHeight="1"/>
    <row r="30" spans="2:6" ht="22.5" customHeight="1"/>
    <row r="31" spans="2:6" ht="22.5" customHeight="1"/>
    <row r="32" spans="2: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sheet="1" objects="1" scenarios="1"/>
  <mergeCells count="2">
    <mergeCell ref="B17:F17"/>
    <mergeCell ref="B12:F13"/>
  </mergeCells>
  <phoneticPr fontId="2"/>
  <printOptions horizontalCentered="1"/>
  <pageMargins left="0.78740157480314965" right="0.78740157480314965" top="0.98425196850393704" bottom="0.78740157480314965" header="0.78740157480314965" footer="0.59055118110236227"/>
  <pageSetup paperSize="9" orientation="portrait" blackAndWhite="1"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208"/>
      <c r="D8" s="208"/>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208"/>
      <c r="D9" s="208"/>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205"/>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208"/>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4"/>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205"/>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208"/>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7"/>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202" t="s">
        <v>104</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202" t="s">
        <v>107</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68"/>
      <c r="AM74" s="69"/>
    </row>
    <row r="75" spans="1:39" s="70" customFormat="1" ht="11.25" customHeight="1">
      <c r="A75" s="202"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202"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202"/>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202" t="s">
        <v>117</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68"/>
      <c r="AM79" s="69"/>
    </row>
    <row r="80" spans="1:39" s="70" customFormat="1" ht="11.25" customHeight="1">
      <c r="A80" s="202" t="s">
        <v>109</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68"/>
      <c r="AM80" s="69"/>
    </row>
    <row r="81" spans="1:39" s="70" customFormat="1" ht="3" customHeight="1">
      <c r="A81" s="202"/>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202"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202"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202"/>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202"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0"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60"/>
  <sheetViews>
    <sheetView view="pageBreakPreview" zoomScaleNormal="100" zoomScaleSheetLayoutView="100" workbookViewId="0">
      <pane xSplit="1" ySplit="9" topLeftCell="B10" activePane="bottomRight" state="frozen"/>
      <selection pane="topRight" activeCell="B1" sqref="B1"/>
      <selection pane="bottomLeft" activeCell="A10" sqref="A10"/>
      <selection pane="bottomRight" activeCell="L8" sqref="L8:AM8"/>
    </sheetView>
  </sheetViews>
  <sheetFormatPr defaultColWidth="2.25" defaultRowHeight="12"/>
  <cols>
    <col min="1" max="1" width="2.625" style="104" customWidth="1"/>
    <col min="2" max="16384" width="2.25" style="104"/>
  </cols>
  <sheetData>
    <row r="1" spans="1:39" ht="13.5" customHeight="1">
      <c r="A1" s="101" t="s">
        <v>173</v>
      </c>
      <c r="B1" s="102"/>
      <c r="C1" s="103"/>
      <c r="D1" s="103"/>
    </row>
    <row r="2" spans="1:39" ht="8.25" customHeight="1">
      <c r="A2" s="101"/>
      <c r="B2" s="102"/>
      <c r="C2" s="103"/>
      <c r="D2" s="103"/>
    </row>
    <row r="3" spans="1:39" ht="18" customHeight="1">
      <c r="A3" s="238" t="s">
        <v>162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row>
    <row r="4" spans="1:39" ht="18" customHeight="1">
      <c r="A4" s="238" t="s">
        <v>163</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row>
    <row r="5" spans="1:39" ht="8.2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39">
      <c r="B6" s="102"/>
      <c r="C6" s="103"/>
      <c r="D6" s="103"/>
    </row>
    <row r="7" spans="1:39" ht="11.25" customHeight="1">
      <c r="B7" s="102"/>
      <c r="C7" s="103"/>
      <c r="D7" s="103"/>
    </row>
    <row r="8" spans="1:39" ht="13.5" customHeight="1">
      <c r="A8" s="232" t="s">
        <v>181</v>
      </c>
      <c r="B8" s="106" t="s">
        <v>1</v>
      </c>
      <c r="C8" s="107"/>
      <c r="D8" s="107"/>
      <c r="E8" s="108"/>
      <c r="F8" s="108"/>
      <c r="G8" s="108"/>
      <c r="H8" s="108"/>
      <c r="I8" s="108"/>
      <c r="J8" s="108"/>
      <c r="K8" s="109"/>
      <c r="L8" s="249"/>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1"/>
    </row>
    <row r="9" spans="1:39" ht="21" customHeight="1">
      <c r="A9" s="233"/>
      <c r="B9" s="110" t="s">
        <v>2</v>
      </c>
      <c r="C9" s="111"/>
      <c r="D9" s="111"/>
      <c r="E9" s="112"/>
      <c r="F9" s="112"/>
      <c r="G9" s="112"/>
      <c r="H9" s="112"/>
      <c r="I9" s="112"/>
      <c r="J9" s="112"/>
      <c r="K9" s="113"/>
      <c r="L9" s="246"/>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8"/>
    </row>
    <row r="10" spans="1:39">
      <c r="A10" s="233"/>
      <c r="B10" s="252" t="s">
        <v>59</v>
      </c>
      <c r="C10" s="253"/>
      <c r="D10" s="253"/>
      <c r="E10" s="253"/>
      <c r="F10" s="253"/>
      <c r="G10" s="253"/>
      <c r="H10" s="253"/>
      <c r="I10" s="253"/>
      <c r="J10" s="253"/>
      <c r="K10" s="254"/>
      <c r="L10" s="114" t="s">
        <v>3</v>
      </c>
      <c r="M10" s="114"/>
      <c r="N10" s="114"/>
      <c r="O10" s="114"/>
      <c r="P10" s="114"/>
      <c r="Q10" s="239"/>
      <c r="R10" s="239"/>
      <c r="S10" s="114" t="s">
        <v>4</v>
      </c>
      <c r="T10" s="239"/>
      <c r="U10" s="239"/>
      <c r="V10" s="239"/>
      <c r="W10" s="114" t="s">
        <v>5</v>
      </c>
      <c r="X10" s="114"/>
      <c r="Y10" s="114"/>
      <c r="Z10" s="114"/>
      <c r="AA10" s="114"/>
      <c r="AB10" s="114"/>
      <c r="AC10" s="114"/>
      <c r="AD10" s="114"/>
      <c r="AE10" s="114"/>
      <c r="AF10" s="114"/>
      <c r="AG10" s="114"/>
      <c r="AH10" s="114"/>
      <c r="AI10" s="114"/>
      <c r="AJ10" s="114"/>
      <c r="AK10" s="114"/>
      <c r="AL10" s="114"/>
      <c r="AM10" s="115"/>
    </row>
    <row r="11" spans="1:39" ht="13.5" customHeight="1">
      <c r="A11" s="233"/>
      <c r="B11" s="255"/>
      <c r="C11" s="256"/>
      <c r="D11" s="256"/>
      <c r="E11" s="256"/>
      <c r="F11" s="256"/>
      <c r="G11" s="256"/>
      <c r="H11" s="256"/>
      <c r="I11" s="256"/>
      <c r="J11" s="256"/>
      <c r="K11" s="257"/>
      <c r="L11" s="240"/>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2"/>
    </row>
    <row r="12" spans="1:39" ht="13.5" customHeight="1">
      <c r="A12" s="233"/>
      <c r="B12" s="258"/>
      <c r="C12" s="259"/>
      <c r="D12" s="259"/>
      <c r="E12" s="259"/>
      <c r="F12" s="259"/>
      <c r="G12" s="259"/>
      <c r="H12" s="259"/>
      <c r="I12" s="259"/>
      <c r="J12" s="259"/>
      <c r="K12" s="260"/>
      <c r="L12" s="243"/>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5"/>
    </row>
    <row r="13" spans="1:39" ht="18" customHeight="1">
      <c r="A13" s="233"/>
      <c r="B13" s="116" t="s">
        <v>6</v>
      </c>
      <c r="C13" s="117"/>
      <c r="D13" s="117"/>
      <c r="E13" s="118"/>
      <c r="F13" s="118"/>
      <c r="G13" s="118"/>
      <c r="H13" s="118"/>
      <c r="I13" s="118"/>
      <c r="J13" s="118"/>
      <c r="K13" s="118"/>
      <c r="L13" s="116" t="s">
        <v>7</v>
      </c>
      <c r="M13" s="118"/>
      <c r="N13" s="118"/>
      <c r="O13" s="118"/>
      <c r="P13" s="118"/>
      <c r="Q13" s="118"/>
      <c r="R13" s="119"/>
      <c r="S13" s="229"/>
      <c r="T13" s="230"/>
      <c r="U13" s="230"/>
      <c r="V13" s="230"/>
      <c r="W13" s="230"/>
      <c r="X13" s="230"/>
      <c r="Y13" s="231"/>
      <c r="Z13" s="116" t="s">
        <v>60</v>
      </c>
      <c r="AA13" s="118"/>
      <c r="AB13" s="118"/>
      <c r="AC13" s="118"/>
      <c r="AD13" s="118"/>
      <c r="AE13" s="118"/>
      <c r="AF13" s="119"/>
      <c r="AG13" s="235"/>
      <c r="AH13" s="236"/>
      <c r="AI13" s="236"/>
      <c r="AJ13" s="236"/>
      <c r="AK13" s="236"/>
      <c r="AL13" s="236"/>
      <c r="AM13" s="237"/>
    </row>
    <row r="14" spans="1:39" ht="18" customHeight="1">
      <c r="A14" s="233"/>
      <c r="B14" s="116" t="s">
        <v>8</v>
      </c>
      <c r="C14" s="117"/>
      <c r="D14" s="117"/>
      <c r="E14" s="118"/>
      <c r="F14" s="118"/>
      <c r="G14" s="118"/>
      <c r="H14" s="118"/>
      <c r="I14" s="118"/>
      <c r="J14" s="118"/>
      <c r="K14" s="118"/>
      <c r="L14" s="116" t="s">
        <v>9</v>
      </c>
      <c r="M14" s="118"/>
      <c r="N14" s="118"/>
      <c r="O14" s="118"/>
      <c r="P14" s="118"/>
      <c r="Q14" s="118"/>
      <c r="R14" s="119"/>
      <c r="S14" s="229"/>
      <c r="T14" s="230"/>
      <c r="U14" s="230"/>
      <c r="V14" s="230"/>
      <c r="W14" s="230"/>
      <c r="X14" s="230"/>
      <c r="Y14" s="231"/>
      <c r="Z14" s="116" t="s">
        <v>10</v>
      </c>
      <c r="AA14" s="118"/>
      <c r="AB14" s="118"/>
      <c r="AC14" s="118"/>
      <c r="AD14" s="118"/>
      <c r="AE14" s="118"/>
      <c r="AF14" s="119"/>
      <c r="AG14" s="229"/>
      <c r="AH14" s="230"/>
      <c r="AI14" s="230"/>
      <c r="AJ14" s="230"/>
      <c r="AK14" s="230"/>
      <c r="AL14" s="230"/>
      <c r="AM14" s="231"/>
    </row>
    <row r="15" spans="1:39" ht="18.75" customHeight="1">
      <c r="A15" s="234"/>
      <c r="B15" s="116" t="s">
        <v>11</v>
      </c>
      <c r="C15" s="117"/>
      <c r="D15" s="117"/>
      <c r="E15" s="118"/>
      <c r="F15" s="118"/>
      <c r="G15" s="118"/>
      <c r="H15" s="118"/>
      <c r="I15" s="118"/>
      <c r="J15" s="118"/>
      <c r="K15" s="118"/>
      <c r="L15" s="116" t="s">
        <v>9</v>
      </c>
      <c r="M15" s="118"/>
      <c r="N15" s="118"/>
      <c r="O15" s="118"/>
      <c r="P15" s="118"/>
      <c r="Q15" s="118"/>
      <c r="R15" s="119"/>
      <c r="S15" s="229"/>
      <c r="T15" s="230"/>
      <c r="U15" s="230"/>
      <c r="V15" s="230"/>
      <c r="W15" s="230"/>
      <c r="X15" s="230"/>
      <c r="Y15" s="231"/>
      <c r="Z15" s="116" t="s">
        <v>10</v>
      </c>
      <c r="AA15" s="118"/>
      <c r="AB15" s="118"/>
      <c r="AC15" s="118"/>
      <c r="AD15" s="118"/>
      <c r="AE15" s="118"/>
      <c r="AF15" s="119"/>
      <c r="AG15" s="229"/>
      <c r="AH15" s="230"/>
      <c r="AI15" s="230"/>
      <c r="AJ15" s="230"/>
      <c r="AK15" s="230"/>
      <c r="AL15" s="230"/>
      <c r="AM15" s="231"/>
    </row>
    <row r="16" spans="1:39" ht="18" customHeight="1">
      <c r="A16" s="116" t="s">
        <v>182</v>
      </c>
      <c r="B16" s="118"/>
      <c r="C16" s="118"/>
      <c r="D16" s="118"/>
      <c r="E16" s="118"/>
      <c r="F16" s="118"/>
      <c r="G16" s="120"/>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row>
    <row r="17" spans="1:39" ht="22.5" customHeight="1">
      <c r="A17" s="299" t="s">
        <v>36</v>
      </c>
      <c r="B17" s="300"/>
      <c r="C17" s="300"/>
      <c r="D17" s="300"/>
      <c r="E17" s="300"/>
      <c r="F17" s="300"/>
      <c r="G17" s="300"/>
      <c r="H17" s="300"/>
      <c r="I17" s="300"/>
      <c r="J17" s="300"/>
      <c r="K17" s="300"/>
      <c r="L17" s="300"/>
      <c r="M17" s="300"/>
      <c r="N17" s="300"/>
      <c r="O17" s="300"/>
      <c r="P17" s="300"/>
      <c r="Q17" s="300"/>
      <c r="R17" s="300"/>
      <c r="S17" s="301"/>
      <c r="T17" s="314" t="s">
        <v>94</v>
      </c>
      <c r="U17" s="315"/>
      <c r="V17" s="315"/>
      <c r="W17" s="315"/>
      <c r="X17" s="315"/>
      <c r="Y17" s="315"/>
      <c r="Z17" s="315"/>
      <c r="AA17" s="315"/>
      <c r="AB17" s="315"/>
      <c r="AC17" s="315"/>
      <c r="AD17" s="315"/>
      <c r="AE17" s="315"/>
      <c r="AF17" s="315"/>
      <c r="AG17" s="315"/>
      <c r="AH17" s="315"/>
      <c r="AI17" s="315"/>
      <c r="AJ17" s="315"/>
      <c r="AK17" s="315"/>
      <c r="AL17" s="315"/>
      <c r="AM17" s="316"/>
    </row>
    <row r="18" spans="1:39" ht="22.5" customHeight="1">
      <c r="A18" s="302"/>
      <c r="B18" s="303"/>
      <c r="C18" s="303"/>
      <c r="D18" s="303"/>
      <c r="E18" s="303"/>
      <c r="F18" s="303"/>
      <c r="G18" s="303"/>
      <c r="H18" s="303"/>
      <c r="I18" s="303"/>
      <c r="J18" s="303"/>
      <c r="K18" s="303"/>
      <c r="L18" s="303"/>
      <c r="M18" s="303"/>
      <c r="N18" s="303"/>
      <c r="O18" s="303"/>
      <c r="P18" s="303"/>
      <c r="Q18" s="303"/>
      <c r="R18" s="303"/>
      <c r="S18" s="304"/>
      <c r="T18" s="314" t="s">
        <v>95</v>
      </c>
      <c r="U18" s="315"/>
      <c r="V18" s="315"/>
      <c r="W18" s="315"/>
      <c r="X18" s="315"/>
      <c r="Y18" s="315"/>
      <c r="Z18" s="315"/>
      <c r="AA18" s="315"/>
      <c r="AB18" s="315"/>
      <c r="AC18" s="316"/>
      <c r="AD18" s="314" t="s">
        <v>96</v>
      </c>
      <c r="AE18" s="315"/>
      <c r="AF18" s="315"/>
      <c r="AG18" s="315"/>
      <c r="AH18" s="315"/>
      <c r="AI18" s="315"/>
      <c r="AJ18" s="315"/>
      <c r="AK18" s="315"/>
      <c r="AL18" s="315"/>
      <c r="AM18" s="316"/>
    </row>
    <row r="19" spans="1:39" ht="12.75" customHeight="1">
      <c r="A19" s="305"/>
      <c r="B19" s="306"/>
      <c r="C19" s="306"/>
      <c r="D19" s="306"/>
      <c r="E19" s="306"/>
      <c r="F19" s="306"/>
      <c r="G19" s="306"/>
      <c r="H19" s="306"/>
      <c r="I19" s="306"/>
      <c r="J19" s="306"/>
      <c r="K19" s="306"/>
      <c r="L19" s="306"/>
      <c r="M19" s="306"/>
      <c r="N19" s="306"/>
      <c r="O19" s="306"/>
      <c r="P19" s="306"/>
      <c r="Q19" s="306"/>
      <c r="R19" s="306"/>
      <c r="S19" s="307"/>
      <c r="T19" s="275" t="s">
        <v>65</v>
      </c>
      <c r="U19" s="276"/>
      <c r="V19" s="276"/>
      <c r="W19" s="277"/>
      <c r="X19" s="273" t="s">
        <v>12</v>
      </c>
      <c r="Y19" s="273"/>
      <c r="Z19" s="273"/>
      <c r="AA19" s="273"/>
      <c r="AB19" s="273"/>
      <c r="AC19" s="274"/>
      <c r="AD19" s="275" t="s">
        <v>65</v>
      </c>
      <c r="AE19" s="276"/>
      <c r="AF19" s="276"/>
      <c r="AG19" s="277"/>
      <c r="AH19" s="271" t="s">
        <v>12</v>
      </c>
      <c r="AI19" s="271"/>
      <c r="AJ19" s="271"/>
      <c r="AK19" s="271"/>
      <c r="AL19" s="271"/>
      <c r="AM19" s="272"/>
    </row>
    <row r="20" spans="1:39" ht="12.75" customHeight="1">
      <c r="A20" s="233" t="s">
        <v>125</v>
      </c>
      <c r="B20" s="106" t="s">
        <v>47</v>
      </c>
      <c r="C20" s="108"/>
      <c r="D20" s="108"/>
      <c r="E20" s="108"/>
      <c r="F20" s="108"/>
      <c r="G20" s="108"/>
      <c r="H20" s="108"/>
      <c r="I20" s="108"/>
      <c r="J20" s="108"/>
      <c r="K20" s="108"/>
      <c r="L20" s="108"/>
      <c r="M20" s="108"/>
      <c r="N20" s="108"/>
      <c r="O20" s="108"/>
      <c r="P20" s="108"/>
      <c r="Q20" s="108"/>
      <c r="R20" s="108"/>
      <c r="S20" s="109"/>
      <c r="T20" s="267">
        <f ca="1">COUNTIFS('申請額一覧 '!$E$6:$E$20,B20,'申請額一覧 '!$H$6:$H$20,"&gt;0")</f>
        <v>0</v>
      </c>
      <c r="U20" s="268"/>
      <c r="V20" s="265" t="s">
        <v>13</v>
      </c>
      <c r="W20" s="266"/>
      <c r="X20" s="225">
        <f ca="1">SUMIF('申請額一覧 '!$E$6:$E$20,B20,'申請額一覧 '!$H$6:$H$20)</f>
        <v>0</v>
      </c>
      <c r="Y20" s="226"/>
      <c r="Z20" s="226"/>
      <c r="AA20" s="226"/>
      <c r="AB20" s="121" t="s">
        <v>76</v>
      </c>
      <c r="AC20" s="122"/>
      <c r="AD20" s="267">
        <f ca="1">COUNTIFS('申請額一覧 '!$E$6:$E$20,B20,'申請額一覧 '!$K$6:$K$20,"&gt;0")</f>
        <v>0</v>
      </c>
      <c r="AE20" s="268"/>
      <c r="AF20" s="265" t="s">
        <v>13</v>
      </c>
      <c r="AG20" s="266"/>
      <c r="AH20" s="225">
        <f ca="1">SUMIF('申請額一覧 '!$E$6:$E$20,B20,'申請額一覧 '!$K$6:$K$20)</f>
        <v>0</v>
      </c>
      <c r="AI20" s="226"/>
      <c r="AJ20" s="226"/>
      <c r="AK20" s="226"/>
      <c r="AL20" s="121" t="s">
        <v>76</v>
      </c>
      <c r="AM20" s="122"/>
    </row>
    <row r="21" spans="1:39" ht="12.75" customHeight="1">
      <c r="A21" s="233"/>
      <c r="B21" s="123" t="s">
        <v>48</v>
      </c>
      <c r="C21" s="124"/>
      <c r="D21" s="124"/>
      <c r="E21" s="124"/>
      <c r="F21" s="124"/>
      <c r="G21" s="124"/>
      <c r="H21" s="124"/>
      <c r="I21" s="124"/>
      <c r="J21" s="124"/>
      <c r="K21" s="124"/>
      <c r="L21" s="124"/>
      <c r="M21" s="124"/>
      <c r="N21" s="124"/>
      <c r="O21" s="124"/>
      <c r="P21" s="124"/>
      <c r="Q21" s="124"/>
      <c r="R21" s="124"/>
      <c r="S21" s="125"/>
      <c r="T21" s="263">
        <f ca="1">COUNTIFS('申請額一覧 '!$E$6:$E$20,B21,'申請額一覧 '!$H$6:$H$20,"&gt;0")</f>
        <v>0</v>
      </c>
      <c r="U21" s="264"/>
      <c r="V21" s="261" t="s">
        <v>13</v>
      </c>
      <c r="W21" s="262"/>
      <c r="X21" s="221">
        <f ca="1">SUMIF('申請額一覧 '!$E$6:$E$20,B21,'申請額一覧 '!$H$6:$H$20)</f>
        <v>0</v>
      </c>
      <c r="Y21" s="222"/>
      <c r="Z21" s="222"/>
      <c r="AA21" s="222"/>
      <c r="AB21" s="126" t="s">
        <v>76</v>
      </c>
      <c r="AC21" s="127"/>
      <c r="AD21" s="263">
        <f ca="1">COUNTIFS('申請額一覧 '!$E$6:$E$20,B21,'申請額一覧 '!$K$6:$K$20,"&gt;0")</f>
        <v>0</v>
      </c>
      <c r="AE21" s="264"/>
      <c r="AF21" s="261" t="s">
        <v>13</v>
      </c>
      <c r="AG21" s="262"/>
      <c r="AH21" s="215">
        <f ca="1">SUMIF('申請額一覧 '!$E$6:$E$20,B21,'申請額一覧 '!$K$6:$K$20)</f>
        <v>0</v>
      </c>
      <c r="AI21" s="216"/>
      <c r="AJ21" s="216"/>
      <c r="AK21" s="216"/>
      <c r="AL21" s="126" t="s">
        <v>76</v>
      </c>
      <c r="AM21" s="127"/>
    </row>
    <row r="22" spans="1:39" ht="12.75" customHeight="1">
      <c r="A22" s="233"/>
      <c r="B22" s="123" t="s">
        <v>49</v>
      </c>
      <c r="C22" s="124"/>
      <c r="D22" s="124"/>
      <c r="E22" s="124"/>
      <c r="F22" s="124"/>
      <c r="G22" s="124"/>
      <c r="H22" s="124"/>
      <c r="I22" s="124"/>
      <c r="J22" s="124"/>
      <c r="K22" s="124"/>
      <c r="L22" s="124"/>
      <c r="M22" s="124"/>
      <c r="N22" s="124"/>
      <c r="O22" s="124"/>
      <c r="P22" s="124"/>
      <c r="Q22" s="124"/>
      <c r="R22" s="124"/>
      <c r="S22" s="125"/>
      <c r="T22" s="263">
        <f ca="1">COUNTIFS('申請額一覧 '!$E$6:$E$20,B22,'申請額一覧 '!$H$6:$H$20,"&gt;0")</f>
        <v>0</v>
      </c>
      <c r="U22" s="264"/>
      <c r="V22" s="261" t="s">
        <v>13</v>
      </c>
      <c r="W22" s="262"/>
      <c r="X22" s="215">
        <f ca="1">SUMIF('申請額一覧 '!$E$6:$E$20,B22,'申請額一覧 '!$H$6:$H$20)</f>
        <v>0</v>
      </c>
      <c r="Y22" s="216"/>
      <c r="Z22" s="216"/>
      <c r="AA22" s="216"/>
      <c r="AB22" s="126" t="s">
        <v>76</v>
      </c>
      <c r="AC22" s="127"/>
      <c r="AD22" s="263">
        <f ca="1">COUNTIFS('申請額一覧 '!$E$6:$E$20,B22,'申請額一覧 '!$K$6:$K$20,"&gt;0")</f>
        <v>0</v>
      </c>
      <c r="AE22" s="264"/>
      <c r="AF22" s="261" t="s">
        <v>13</v>
      </c>
      <c r="AG22" s="262"/>
      <c r="AH22" s="215">
        <f ca="1">SUMIF('申請額一覧 '!$E$6:$E$20,B22,'申請額一覧 '!$K$6:$K$20)</f>
        <v>0</v>
      </c>
      <c r="AI22" s="216"/>
      <c r="AJ22" s="216"/>
      <c r="AK22" s="216"/>
      <c r="AL22" s="126" t="s">
        <v>76</v>
      </c>
      <c r="AM22" s="127"/>
    </row>
    <row r="23" spans="1:39" ht="12.75" customHeight="1">
      <c r="A23" s="233"/>
      <c r="B23" s="128" t="s">
        <v>64</v>
      </c>
      <c r="C23" s="124"/>
      <c r="D23" s="124"/>
      <c r="E23" s="124"/>
      <c r="F23" s="124"/>
      <c r="G23" s="124"/>
      <c r="H23" s="124"/>
      <c r="I23" s="124"/>
      <c r="J23" s="124"/>
      <c r="K23" s="124"/>
      <c r="L23" s="124"/>
      <c r="M23" s="124"/>
      <c r="N23" s="124"/>
      <c r="O23" s="124"/>
      <c r="P23" s="124"/>
      <c r="Q23" s="124"/>
      <c r="R23" s="124"/>
      <c r="S23" s="124"/>
      <c r="T23" s="263">
        <f ca="1">COUNTIFS('申請額一覧 '!$E$6:$E$20,B23,'申請額一覧 '!$H$6:$H$20,"&gt;0")</f>
        <v>0</v>
      </c>
      <c r="U23" s="264"/>
      <c r="V23" s="261" t="s">
        <v>13</v>
      </c>
      <c r="W23" s="262"/>
      <c r="X23" s="215">
        <f ca="1">SUMIF('申請額一覧 '!$E$6:$E$20,B23,'申請額一覧 '!$H$6:$H$20)</f>
        <v>0</v>
      </c>
      <c r="Y23" s="216"/>
      <c r="Z23" s="216"/>
      <c r="AA23" s="216"/>
      <c r="AB23" s="129" t="s">
        <v>76</v>
      </c>
      <c r="AC23" s="127"/>
      <c r="AD23" s="263">
        <f ca="1">COUNTIFS('申請額一覧 '!$E$6:$E$20,B23,'申請額一覧 '!$K$6:$K$20,"&gt;0")</f>
        <v>0</v>
      </c>
      <c r="AE23" s="264"/>
      <c r="AF23" s="261" t="s">
        <v>13</v>
      </c>
      <c r="AG23" s="262"/>
      <c r="AH23" s="215">
        <f ca="1">SUMIF('申請額一覧 '!$E$6:$E$20,B23,'申請額一覧 '!$K$6:$K$20)</f>
        <v>0</v>
      </c>
      <c r="AI23" s="216"/>
      <c r="AJ23" s="216"/>
      <c r="AK23" s="216"/>
      <c r="AL23" s="129" t="s">
        <v>76</v>
      </c>
      <c r="AM23" s="127"/>
    </row>
    <row r="24" spans="1:39" ht="12.75" customHeight="1">
      <c r="A24" s="233"/>
      <c r="B24" s="123" t="s">
        <v>14</v>
      </c>
      <c r="C24" s="124"/>
      <c r="D24" s="124"/>
      <c r="E24" s="124"/>
      <c r="F24" s="124"/>
      <c r="G24" s="124"/>
      <c r="H24" s="124"/>
      <c r="I24" s="124"/>
      <c r="J24" s="124"/>
      <c r="K24" s="124"/>
      <c r="L24" s="124"/>
      <c r="M24" s="124"/>
      <c r="N24" s="124"/>
      <c r="O24" s="124"/>
      <c r="P24" s="124"/>
      <c r="Q24" s="124"/>
      <c r="R24" s="124"/>
      <c r="S24" s="124"/>
      <c r="T24" s="263">
        <f ca="1">COUNTIFS('申請額一覧 '!$E$6:$E$20,B24,'申請額一覧 '!$H$6:$H$20,"&gt;0")</f>
        <v>0</v>
      </c>
      <c r="U24" s="264"/>
      <c r="V24" s="261" t="s">
        <v>13</v>
      </c>
      <c r="W24" s="262"/>
      <c r="X24" s="215">
        <f ca="1">SUMIF('申請額一覧 '!$E$6:$E$20,B24,'申請額一覧 '!$H$6:$H$20)</f>
        <v>0</v>
      </c>
      <c r="Y24" s="216"/>
      <c r="Z24" s="216"/>
      <c r="AA24" s="216"/>
      <c r="AB24" s="129" t="s">
        <v>76</v>
      </c>
      <c r="AC24" s="127"/>
      <c r="AD24" s="263">
        <f ca="1">COUNTIFS('申請額一覧 '!$E$6:$E$20,B24,'申請額一覧 '!$K$6:$K$20,"&gt;0")</f>
        <v>0</v>
      </c>
      <c r="AE24" s="264"/>
      <c r="AF24" s="261" t="s">
        <v>13</v>
      </c>
      <c r="AG24" s="262"/>
      <c r="AH24" s="215">
        <f ca="1">SUMIF('申請額一覧 '!$E$6:$E$20,B24,'申請額一覧 '!$K$6:$K$20)</f>
        <v>0</v>
      </c>
      <c r="AI24" s="216"/>
      <c r="AJ24" s="216"/>
      <c r="AK24" s="216"/>
      <c r="AL24" s="129" t="s">
        <v>76</v>
      </c>
      <c r="AM24" s="127"/>
    </row>
    <row r="25" spans="1:39" ht="12.75" customHeight="1">
      <c r="A25" s="233"/>
      <c r="B25" s="123" t="s">
        <v>122</v>
      </c>
      <c r="C25" s="124"/>
      <c r="D25" s="124"/>
      <c r="E25" s="124"/>
      <c r="F25" s="124"/>
      <c r="G25" s="124"/>
      <c r="H25" s="124"/>
      <c r="I25" s="124"/>
      <c r="J25" s="124"/>
      <c r="K25" s="124"/>
      <c r="L25" s="124"/>
      <c r="M25" s="124"/>
      <c r="N25" s="124"/>
      <c r="O25" s="124"/>
      <c r="P25" s="124"/>
      <c r="Q25" s="124"/>
      <c r="R25" s="124"/>
      <c r="S25" s="124"/>
      <c r="T25" s="263">
        <f ca="1">COUNTIFS('申請額一覧 '!$E$6:$E$20,B25,'申請額一覧 '!$H$6:$H$20,"&gt;0")</f>
        <v>0</v>
      </c>
      <c r="U25" s="264"/>
      <c r="V25" s="261" t="s">
        <v>13</v>
      </c>
      <c r="W25" s="262"/>
      <c r="X25" s="215">
        <f ca="1">SUMIF('申請額一覧 '!$E$6:$E$20,B25,'申請額一覧 '!$H$6:$H$20)</f>
        <v>0</v>
      </c>
      <c r="Y25" s="216"/>
      <c r="Z25" s="216"/>
      <c r="AA25" s="216"/>
      <c r="AB25" s="126" t="s">
        <v>76</v>
      </c>
      <c r="AC25" s="127"/>
      <c r="AD25" s="263">
        <f ca="1">COUNTIFS('申請額一覧 '!$E$6:$E$20,B25,'申請額一覧 '!$K$6:$K$20,"&gt;0")</f>
        <v>0</v>
      </c>
      <c r="AE25" s="264"/>
      <c r="AF25" s="261" t="s">
        <v>13</v>
      </c>
      <c r="AG25" s="262"/>
      <c r="AH25" s="215">
        <f ca="1">SUMIF('申請額一覧 '!$E$6:$E$20,B25,'申請額一覧 '!$K$6:$K$20)</f>
        <v>0</v>
      </c>
      <c r="AI25" s="216"/>
      <c r="AJ25" s="216"/>
      <c r="AK25" s="216"/>
      <c r="AL25" s="126" t="s">
        <v>76</v>
      </c>
      <c r="AM25" s="127"/>
    </row>
    <row r="26" spans="1:39" ht="12.75" customHeight="1">
      <c r="A26" s="233"/>
      <c r="B26" s="123" t="s">
        <v>123</v>
      </c>
      <c r="C26" s="124"/>
      <c r="D26" s="124"/>
      <c r="E26" s="124"/>
      <c r="F26" s="124"/>
      <c r="G26" s="124"/>
      <c r="H26" s="124"/>
      <c r="I26" s="124"/>
      <c r="J26" s="124"/>
      <c r="K26" s="124"/>
      <c r="L26" s="124"/>
      <c r="M26" s="124"/>
      <c r="N26" s="124"/>
      <c r="O26" s="124"/>
      <c r="P26" s="124"/>
      <c r="Q26" s="124"/>
      <c r="R26" s="124"/>
      <c r="S26" s="124"/>
      <c r="T26" s="263">
        <f ca="1">COUNTIFS('申請額一覧 '!$E$6:$E$20,B26,'申請額一覧 '!$H$6:$H$20,"&gt;0")</f>
        <v>0</v>
      </c>
      <c r="U26" s="264"/>
      <c r="V26" s="261" t="s">
        <v>13</v>
      </c>
      <c r="W26" s="262"/>
      <c r="X26" s="215">
        <f ca="1">SUMIF('申請額一覧 '!$E$6:$E$20,B26,'申請額一覧 '!$H$6:$H$20)</f>
        <v>0</v>
      </c>
      <c r="Y26" s="216"/>
      <c r="Z26" s="216"/>
      <c r="AA26" s="216"/>
      <c r="AB26" s="126" t="s">
        <v>76</v>
      </c>
      <c r="AC26" s="127"/>
      <c r="AD26" s="263">
        <f ca="1">COUNTIFS('申請額一覧 '!$E$6:$E$20,B26,'申請額一覧 '!$K$6:$K$20,"&gt;0")</f>
        <v>0</v>
      </c>
      <c r="AE26" s="264"/>
      <c r="AF26" s="261" t="s">
        <v>13</v>
      </c>
      <c r="AG26" s="262"/>
      <c r="AH26" s="215">
        <f ca="1">SUMIF('申請額一覧 '!$E$6:$E$20,B26,'申請額一覧 '!$K$6:$K$20)</f>
        <v>0</v>
      </c>
      <c r="AI26" s="216"/>
      <c r="AJ26" s="216"/>
      <c r="AK26" s="216"/>
      <c r="AL26" s="126" t="s">
        <v>76</v>
      </c>
      <c r="AM26" s="127"/>
    </row>
    <row r="27" spans="1:39" ht="12.75" customHeight="1">
      <c r="A27" s="234"/>
      <c r="B27" s="130" t="s">
        <v>124</v>
      </c>
      <c r="C27" s="131"/>
      <c r="D27" s="131"/>
      <c r="E27" s="131"/>
      <c r="F27" s="131"/>
      <c r="G27" s="131"/>
      <c r="H27" s="131"/>
      <c r="I27" s="131"/>
      <c r="J27" s="131"/>
      <c r="K27" s="131"/>
      <c r="L27" s="131"/>
      <c r="M27" s="131"/>
      <c r="N27" s="131"/>
      <c r="O27" s="131"/>
      <c r="P27" s="131"/>
      <c r="Q27" s="131"/>
      <c r="R27" s="131"/>
      <c r="S27" s="131"/>
      <c r="T27" s="269">
        <f ca="1">COUNTIFS('申請額一覧 '!$E$6:$E$20,B27,'申請額一覧 '!$H$6:$H$20,"&gt;0")</f>
        <v>0</v>
      </c>
      <c r="U27" s="270"/>
      <c r="V27" s="278" t="s">
        <v>13</v>
      </c>
      <c r="W27" s="279"/>
      <c r="X27" s="223">
        <f ca="1">SUMIF('申請額一覧 '!$E$6:$E$20,B27,'申請額一覧 '!$H$6:$H$20)</f>
        <v>0</v>
      </c>
      <c r="Y27" s="224"/>
      <c r="Z27" s="224"/>
      <c r="AA27" s="224"/>
      <c r="AB27" s="132" t="s">
        <v>76</v>
      </c>
      <c r="AC27" s="133"/>
      <c r="AD27" s="280">
        <f ca="1">COUNTIFS('申請額一覧 '!$E$6:$E$20,B27,'申請額一覧 '!$K$6:$K$20,"&gt;0")</f>
        <v>0</v>
      </c>
      <c r="AE27" s="281"/>
      <c r="AF27" s="282" t="s">
        <v>13</v>
      </c>
      <c r="AG27" s="283"/>
      <c r="AH27" s="223">
        <f ca="1">SUMIF('申請額一覧 '!$E$6:$E$20,B27,'申請額一覧 '!$K$6:$K$20)</f>
        <v>0</v>
      </c>
      <c r="AI27" s="224"/>
      <c r="AJ27" s="224"/>
      <c r="AK27" s="224"/>
      <c r="AL27" s="132" t="s">
        <v>76</v>
      </c>
      <c r="AM27" s="133"/>
    </row>
    <row r="28" spans="1:39" ht="12.75" customHeight="1">
      <c r="A28" s="312" t="s">
        <v>61</v>
      </c>
      <c r="B28" s="106" t="s">
        <v>34</v>
      </c>
      <c r="C28" s="108"/>
      <c r="D28" s="108"/>
      <c r="E28" s="108"/>
      <c r="F28" s="108"/>
      <c r="G28" s="108"/>
      <c r="H28" s="108"/>
      <c r="I28" s="108"/>
      <c r="J28" s="108"/>
      <c r="K28" s="108"/>
      <c r="L28" s="108"/>
      <c r="M28" s="108"/>
      <c r="N28" s="108"/>
      <c r="O28" s="108"/>
      <c r="P28" s="108"/>
      <c r="Q28" s="108"/>
      <c r="R28" s="108"/>
      <c r="S28" s="108"/>
      <c r="T28" s="267">
        <f ca="1">COUNTIFS('申請額一覧 '!$E$6:$E$20,B28,'申請額一覧 '!$H$6:$H$20,"&gt;0")</f>
        <v>0</v>
      </c>
      <c r="U28" s="268"/>
      <c r="V28" s="265" t="s">
        <v>13</v>
      </c>
      <c r="W28" s="266"/>
      <c r="X28" s="225">
        <f ca="1">SUMIF('申請額一覧 '!$E$6:$E$20,B28,'申請額一覧 '!$H$6:$H$20)</f>
        <v>0</v>
      </c>
      <c r="Y28" s="226"/>
      <c r="Z28" s="226"/>
      <c r="AA28" s="226"/>
      <c r="AB28" s="134" t="s">
        <v>76</v>
      </c>
      <c r="AC28" s="122"/>
      <c r="AD28" s="267">
        <f ca="1">COUNTIFS('申請額一覧 '!$E$6:$E$20,B28,'申請額一覧 '!$K$6:$K$20,"&gt;0")</f>
        <v>0</v>
      </c>
      <c r="AE28" s="268"/>
      <c r="AF28" s="265" t="s">
        <v>13</v>
      </c>
      <c r="AG28" s="266"/>
      <c r="AH28" s="225">
        <f ca="1">SUMIF('申請額一覧 '!$E$6:$E$20,B28,'申請額一覧 '!$K$6:$K$20)</f>
        <v>0</v>
      </c>
      <c r="AI28" s="226"/>
      <c r="AJ28" s="226"/>
      <c r="AK28" s="226"/>
      <c r="AL28" s="134" t="s">
        <v>76</v>
      </c>
      <c r="AM28" s="122"/>
    </row>
    <row r="29" spans="1:39" ht="12.75" customHeight="1">
      <c r="A29" s="313"/>
      <c r="B29" s="112" t="s">
        <v>33</v>
      </c>
      <c r="C29" s="112"/>
      <c r="D29" s="112"/>
      <c r="E29" s="112"/>
      <c r="F29" s="112"/>
      <c r="G29" s="112"/>
      <c r="H29" s="112"/>
      <c r="I29" s="112"/>
      <c r="J29" s="112"/>
      <c r="K29" s="112"/>
      <c r="L29" s="112"/>
      <c r="M29" s="112"/>
      <c r="N29" s="112"/>
      <c r="O29" s="112"/>
      <c r="P29" s="112"/>
      <c r="Q29" s="112"/>
      <c r="R29" s="112"/>
      <c r="S29" s="112"/>
      <c r="T29" s="255">
        <f ca="1">COUNTIFS('申請額一覧 '!$E$6:$E$20,B29,'申請額一覧 '!$H$6:$H$20,"&gt;0")</f>
        <v>0</v>
      </c>
      <c r="U29" s="256"/>
      <c r="V29" s="288" t="s">
        <v>13</v>
      </c>
      <c r="W29" s="289"/>
      <c r="X29" s="227">
        <f ca="1">SUMIF('申請額一覧 '!$E$6:$E$20,B29,'申請額一覧 '!$H$6:$H$20)</f>
        <v>0</v>
      </c>
      <c r="Y29" s="228"/>
      <c r="Z29" s="228"/>
      <c r="AA29" s="228"/>
      <c r="AB29" s="135" t="s">
        <v>76</v>
      </c>
      <c r="AC29" s="136"/>
      <c r="AD29" s="258">
        <f ca="1">COUNTIFS('申請額一覧 '!$E$6:$E$20,B29,'申請額一覧 '!$K$6:$K$20,"&gt;0")</f>
        <v>0</v>
      </c>
      <c r="AE29" s="259"/>
      <c r="AF29" s="290" t="s">
        <v>13</v>
      </c>
      <c r="AG29" s="291"/>
      <c r="AH29" s="227">
        <f ca="1">SUMIF('申請額一覧 '!$E$6:$E$20,B29,'申請額一覧 '!$K$6:$K$20)</f>
        <v>0</v>
      </c>
      <c r="AI29" s="228"/>
      <c r="AJ29" s="228"/>
      <c r="AK29" s="228"/>
      <c r="AL29" s="135" t="s">
        <v>76</v>
      </c>
      <c r="AM29" s="136"/>
    </row>
    <row r="30" spans="1:39" ht="12.75" customHeight="1">
      <c r="A30" s="232" t="s">
        <v>31</v>
      </c>
      <c r="B30" s="108" t="s">
        <v>15</v>
      </c>
      <c r="C30" s="108"/>
      <c r="D30" s="108"/>
      <c r="E30" s="108"/>
      <c r="F30" s="108"/>
      <c r="G30" s="108"/>
      <c r="H30" s="108"/>
      <c r="I30" s="108"/>
      <c r="J30" s="108"/>
      <c r="K30" s="108"/>
      <c r="L30" s="108"/>
      <c r="M30" s="108"/>
      <c r="N30" s="108"/>
      <c r="O30" s="108"/>
      <c r="P30" s="108"/>
      <c r="Q30" s="108"/>
      <c r="R30" s="108"/>
      <c r="S30" s="108"/>
      <c r="T30" s="267">
        <f ca="1">COUNTIFS('申請額一覧 '!$E$6:$E$20,B30,'申請額一覧 '!$H$6:$H$20,"&gt;0")</f>
        <v>0</v>
      </c>
      <c r="U30" s="268"/>
      <c r="V30" s="265" t="s">
        <v>13</v>
      </c>
      <c r="W30" s="266"/>
      <c r="X30" s="221">
        <f ca="1">SUMIF('申請額一覧 '!$E$6:$E$20,B30,'申請額一覧 '!$H$6:$H$20)</f>
        <v>0</v>
      </c>
      <c r="Y30" s="222"/>
      <c r="Z30" s="222"/>
      <c r="AA30" s="222"/>
      <c r="AB30" s="137" t="s">
        <v>76</v>
      </c>
      <c r="AC30" s="138"/>
      <c r="AD30" s="284">
        <f ca="1">COUNTIFS('申請額一覧 '!$E$6:$E$20,B30,'申請額一覧 '!$K$6:$K$20,"&gt;0")</f>
        <v>0</v>
      </c>
      <c r="AE30" s="285"/>
      <c r="AF30" s="286" t="s">
        <v>13</v>
      </c>
      <c r="AG30" s="287"/>
      <c r="AH30" s="221">
        <f ca="1">SUMIF('申請額一覧 '!$E$6:$E$20,B30,'申請額一覧 '!$K$6:$K$20)</f>
        <v>0</v>
      </c>
      <c r="AI30" s="222"/>
      <c r="AJ30" s="222"/>
      <c r="AK30" s="222"/>
      <c r="AL30" s="137" t="s">
        <v>76</v>
      </c>
      <c r="AM30" s="138"/>
    </row>
    <row r="31" spans="1:39" ht="12.75" customHeight="1">
      <c r="A31" s="233"/>
      <c r="B31" s="124" t="s">
        <v>16</v>
      </c>
      <c r="C31" s="124"/>
      <c r="D31" s="124"/>
      <c r="E31" s="124"/>
      <c r="F31" s="124"/>
      <c r="G31" s="124"/>
      <c r="H31" s="124"/>
      <c r="I31" s="124"/>
      <c r="J31" s="124"/>
      <c r="K31" s="124"/>
      <c r="L31" s="124"/>
      <c r="M31" s="124"/>
      <c r="N31" s="124"/>
      <c r="O31" s="124"/>
      <c r="P31" s="124"/>
      <c r="Q31" s="124"/>
      <c r="R31" s="124"/>
      <c r="S31" s="124"/>
      <c r="T31" s="263">
        <f ca="1">COUNTIFS('申請額一覧 '!$E$6:$E$20,B31,'申請額一覧 '!$H$6:$H$20,"&gt;0")</f>
        <v>0</v>
      </c>
      <c r="U31" s="264"/>
      <c r="V31" s="261" t="s">
        <v>13</v>
      </c>
      <c r="W31" s="262"/>
      <c r="X31" s="215">
        <f ca="1">SUMIF('申請額一覧 '!$E$6:$E$20,B31,'申請額一覧 '!$H$6:$H$20)</f>
        <v>0</v>
      </c>
      <c r="Y31" s="216"/>
      <c r="Z31" s="216"/>
      <c r="AA31" s="216"/>
      <c r="AB31" s="126" t="s">
        <v>76</v>
      </c>
      <c r="AC31" s="127"/>
      <c r="AD31" s="263">
        <f ca="1">COUNTIFS('申請額一覧 '!$E$6:$E$20,B31,'申請額一覧 '!$K$6:$K$20,"&gt;0")</f>
        <v>0</v>
      </c>
      <c r="AE31" s="264"/>
      <c r="AF31" s="261" t="s">
        <v>13</v>
      </c>
      <c r="AG31" s="262"/>
      <c r="AH31" s="215">
        <f ca="1">SUMIF('申請額一覧 '!$E$6:$E$20,B31,'申請額一覧 '!$K$6:$K$20)</f>
        <v>0</v>
      </c>
      <c r="AI31" s="216"/>
      <c r="AJ31" s="216"/>
      <c r="AK31" s="216"/>
      <c r="AL31" s="126" t="s">
        <v>76</v>
      </c>
      <c r="AM31" s="127"/>
    </row>
    <row r="32" spans="1:39" ht="12.75" customHeight="1">
      <c r="A32" s="233"/>
      <c r="B32" s="124" t="s">
        <v>17</v>
      </c>
      <c r="C32" s="124"/>
      <c r="D32" s="124"/>
      <c r="E32" s="124"/>
      <c r="F32" s="124"/>
      <c r="G32" s="124"/>
      <c r="H32" s="124"/>
      <c r="I32" s="124"/>
      <c r="J32" s="124"/>
      <c r="K32" s="124"/>
      <c r="L32" s="124"/>
      <c r="M32" s="124"/>
      <c r="N32" s="124"/>
      <c r="O32" s="124"/>
      <c r="P32" s="124"/>
      <c r="Q32" s="124"/>
      <c r="R32" s="124"/>
      <c r="S32" s="124"/>
      <c r="T32" s="263">
        <f ca="1">COUNTIFS('申請額一覧 '!$E$6:$E$20,B32,'申請額一覧 '!$H$6:$H$20,"&gt;0")</f>
        <v>0</v>
      </c>
      <c r="U32" s="264"/>
      <c r="V32" s="261" t="s">
        <v>13</v>
      </c>
      <c r="W32" s="262"/>
      <c r="X32" s="215">
        <f ca="1">SUMIF('申請額一覧 '!$E$6:$E$20,B32,'申請額一覧 '!$H$6:$H$20)</f>
        <v>0</v>
      </c>
      <c r="Y32" s="216"/>
      <c r="Z32" s="216"/>
      <c r="AA32" s="216"/>
      <c r="AB32" s="126" t="s">
        <v>76</v>
      </c>
      <c r="AC32" s="127"/>
      <c r="AD32" s="263">
        <f ca="1">COUNTIFS('申請額一覧 '!$E$6:$E$20,B32,'申請額一覧 '!$K$6:$K$20,"&gt;0")</f>
        <v>0</v>
      </c>
      <c r="AE32" s="264"/>
      <c r="AF32" s="261" t="s">
        <v>13</v>
      </c>
      <c r="AG32" s="262"/>
      <c r="AH32" s="215">
        <f ca="1">SUMIF('申請額一覧 '!$E$6:$E$20,B32,'申請額一覧 '!$K$6:$K$20)</f>
        <v>0</v>
      </c>
      <c r="AI32" s="216"/>
      <c r="AJ32" s="216"/>
      <c r="AK32" s="216"/>
      <c r="AL32" s="126" t="s">
        <v>76</v>
      </c>
      <c r="AM32" s="127"/>
    </row>
    <row r="33" spans="1:39" ht="12.75" customHeight="1">
      <c r="A33" s="233"/>
      <c r="B33" s="124" t="s">
        <v>18</v>
      </c>
      <c r="C33" s="124"/>
      <c r="D33" s="124"/>
      <c r="E33" s="124"/>
      <c r="F33" s="124"/>
      <c r="G33" s="124"/>
      <c r="H33" s="124"/>
      <c r="I33" s="124"/>
      <c r="J33" s="124"/>
      <c r="K33" s="124"/>
      <c r="L33" s="124"/>
      <c r="M33" s="124"/>
      <c r="N33" s="124"/>
      <c r="O33" s="124"/>
      <c r="P33" s="124"/>
      <c r="Q33" s="124"/>
      <c r="R33" s="124"/>
      <c r="S33" s="124"/>
      <c r="T33" s="263">
        <f ca="1">COUNTIFS('申請額一覧 '!$E$6:$E$20,B33,'申請額一覧 '!$H$6:$H$20,"&gt;0")</f>
        <v>0</v>
      </c>
      <c r="U33" s="264"/>
      <c r="V33" s="261" t="s">
        <v>13</v>
      </c>
      <c r="W33" s="262"/>
      <c r="X33" s="215">
        <f ca="1">SUMIF('申請額一覧 '!$E$6:$E$20,B33,'申請額一覧 '!$H$6:$H$20)</f>
        <v>0</v>
      </c>
      <c r="Y33" s="216"/>
      <c r="Z33" s="216"/>
      <c r="AA33" s="216"/>
      <c r="AB33" s="126" t="s">
        <v>76</v>
      </c>
      <c r="AC33" s="127"/>
      <c r="AD33" s="263">
        <f ca="1">COUNTIFS('申請額一覧 '!$E$6:$E$20,B33,'申請額一覧 '!$K$6:$K$20,"&gt;0")</f>
        <v>0</v>
      </c>
      <c r="AE33" s="264"/>
      <c r="AF33" s="261" t="s">
        <v>13</v>
      </c>
      <c r="AG33" s="262"/>
      <c r="AH33" s="215">
        <f ca="1">SUMIF('申請額一覧 '!$E$6:$E$20,B33,'申請額一覧 '!$K$6:$K$20)</f>
        <v>0</v>
      </c>
      <c r="AI33" s="216"/>
      <c r="AJ33" s="216"/>
      <c r="AK33" s="216"/>
      <c r="AL33" s="126" t="s">
        <v>76</v>
      </c>
      <c r="AM33" s="127"/>
    </row>
    <row r="34" spans="1:39" ht="12.75" customHeight="1">
      <c r="A34" s="233"/>
      <c r="B34" s="124" t="s">
        <v>19</v>
      </c>
      <c r="C34" s="124"/>
      <c r="D34" s="124"/>
      <c r="E34" s="124"/>
      <c r="F34" s="124"/>
      <c r="G34" s="124"/>
      <c r="H34" s="124"/>
      <c r="I34" s="124"/>
      <c r="J34" s="124"/>
      <c r="K34" s="124"/>
      <c r="L34" s="124"/>
      <c r="M34" s="124"/>
      <c r="N34" s="124"/>
      <c r="O34" s="124"/>
      <c r="P34" s="124"/>
      <c r="Q34" s="124"/>
      <c r="R34" s="124"/>
      <c r="S34" s="124"/>
      <c r="T34" s="263">
        <f ca="1">COUNTIFS('申請額一覧 '!$E$6:$E$20,B34,'申請額一覧 '!$H$6:$H$20,"&gt;0")</f>
        <v>0</v>
      </c>
      <c r="U34" s="264"/>
      <c r="V34" s="261" t="s">
        <v>13</v>
      </c>
      <c r="W34" s="262"/>
      <c r="X34" s="215">
        <f ca="1">SUMIF('申請額一覧 '!$E$6:$E$20,B34,'申請額一覧 '!$H$6:$H$20)</f>
        <v>0</v>
      </c>
      <c r="Y34" s="216"/>
      <c r="Z34" s="216"/>
      <c r="AA34" s="216"/>
      <c r="AB34" s="126" t="s">
        <v>76</v>
      </c>
      <c r="AC34" s="127"/>
      <c r="AD34" s="263">
        <f ca="1">COUNTIFS('申請額一覧 '!$E$6:$E$20,B34,'申請額一覧 '!$K$6:$K$20,"&gt;0")</f>
        <v>0</v>
      </c>
      <c r="AE34" s="264"/>
      <c r="AF34" s="261" t="s">
        <v>13</v>
      </c>
      <c r="AG34" s="262"/>
      <c r="AH34" s="215">
        <f ca="1">SUMIF('申請額一覧 '!$E$6:$E$20,B34,'申請額一覧 '!$K$6:$K$20)</f>
        <v>0</v>
      </c>
      <c r="AI34" s="216"/>
      <c r="AJ34" s="216"/>
      <c r="AK34" s="216"/>
      <c r="AL34" s="126" t="s">
        <v>76</v>
      </c>
      <c r="AM34" s="127"/>
    </row>
    <row r="35" spans="1:39" ht="12.75" customHeight="1">
      <c r="A35" s="233"/>
      <c r="B35" s="124" t="s">
        <v>20</v>
      </c>
      <c r="C35" s="124"/>
      <c r="D35" s="124"/>
      <c r="E35" s="124"/>
      <c r="F35" s="124"/>
      <c r="G35" s="124"/>
      <c r="H35" s="124"/>
      <c r="I35" s="124"/>
      <c r="J35" s="124"/>
      <c r="K35" s="124"/>
      <c r="L35" s="124"/>
      <c r="M35" s="124"/>
      <c r="N35" s="124"/>
      <c r="O35" s="124"/>
      <c r="P35" s="124"/>
      <c r="Q35" s="124"/>
      <c r="R35" s="124"/>
      <c r="S35" s="124"/>
      <c r="T35" s="263">
        <f ca="1">COUNTIFS('申請額一覧 '!$E$6:$E$20,B35,'申請額一覧 '!$H$6:$H$20,"&gt;0")</f>
        <v>0</v>
      </c>
      <c r="U35" s="264"/>
      <c r="V35" s="261" t="s">
        <v>13</v>
      </c>
      <c r="W35" s="262"/>
      <c r="X35" s="215">
        <f ca="1">SUMIF('申請額一覧 '!$E$6:$E$20,B35,'申請額一覧 '!$H$6:$H$20)</f>
        <v>0</v>
      </c>
      <c r="Y35" s="216"/>
      <c r="Z35" s="216"/>
      <c r="AA35" s="216"/>
      <c r="AB35" s="126" t="s">
        <v>76</v>
      </c>
      <c r="AC35" s="127"/>
      <c r="AD35" s="263">
        <f ca="1">COUNTIFS('申請額一覧 '!$E$6:$E$20,B35,'申請額一覧 '!$K$6:$K$20,"&gt;0")</f>
        <v>0</v>
      </c>
      <c r="AE35" s="264"/>
      <c r="AF35" s="261" t="s">
        <v>13</v>
      </c>
      <c r="AG35" s="262"/>
      <c r="AH35" s="215">
        <f ca="1">SUMIF('申請額一覧 '!$E$6:$E$20,B35,'申請額一覧 '!$K$6:$K$20)</f>
        <v>0</v>
      </c>
      <c r="AI35" s="216"/>
      <c r="AJ35" s="216"/>
      <c r="AK35" s="216"/>
      <c r="AL35" s="126" t="s">
        <v>76</v>
      </c>
      <c r="AM35" s="127"/>
    </row>
    <row r="36" spans="1:39" ht="12.75" customHeight="1">
      <c r="A36" s="233"/>
      <c r="B36" s="124" t="s">
        <v>21</v>
      </c>
      <c r="C36" s="124"/>
      <c r="D36" s="124"/>
      <c r="E36" s="124"/>
      <c r="F36" s="124"/>
      <c r="G36" s="124"/>
      <c r="H36" s="124"/>
      <c r="I36" s="124"/>
      <c r="J36" s="124"/>
      <c r="K36" s="124"/>
      <c r="L36" s="124"/>
      <c r="M36" s="124"/>
      <c r="N36" s="124"/>
      <c r="O36" s="124"/>
      <c r="P36" s="124"/>
      <c r="Q36" s="124"/>
      <c r="R36" s="124"/>
      <c r="S36" s="124"/>
      <c r="T36" s="263">
        <f ca="1">COUNTIFS('申請額一覧 '!$E$6:$E$20,B36,'申請額一覧 '!$H$6:$H$20,"&gt;0")</f>
        <v>0</v>
      </c>
      <c r="U36" s="264"/>
      <c r="V36" s="261" t="s">
        <v>13</v>
      </c>
      <c r="W36" s="262"/>
      <c r="X36" s="215">
        <f ca="1">SUMIF('申請額一覧 '!$E$6:$E$20,B36,'申請額一覧 '!$H$6:$H$20)</f>
        <v>0</v>
      </c>
      <c r="Y36" s="216"/>
      <c r="Z36" s="216"/>
      <c r="AA36" s="216"/>
      <c r="AB36" s="126" t="s">
        <v>76</v>
      </c>
      <c r="AC36" s="127"/>
      <c r="AD36" s="263">
        <f ca="1">COUNTIFS('申請額一覧 '!$E$6:$E$20,B36,'申請額一覧 '!$K$6:$K$20,"&gt;0")</f>
        <v>0</v>
      </c>
      <c r="AE36" s="264"/>
      <c r="AF36" s="261" t="s">
        <v>13</v>
      </c>
      <c r="AG36" s="262"/>
      <c r="AH36" s="215">
        <f ca="1">SUMIF('申請額一覧 '!$E$6:$E$20,B36,'申請額一覧 '!$K$6:$K$20)</f>
        <v>0</v>
      </c>
      <c r="AI36" s="216"/>
      <c r="AJ36" s="216"/>
      <c r="AK36" s="216"/>
      <c r="AL36" s="126" t="s">
        <v>76</v>
      </c>
      <c r="AM36" s="127"/>
    </row>
    <row r="37" spans="1:39" ht="12.75" customHeight="1">
      <c r="A37" s="233"/>
      <c r="B37" s="124" t="s">
        <v>22</v>
      </c>
      <c r="C37" s="124"/>
      <c r="D37" s="124"/>
      <c r="E37" s="124"/>
      <c r="F37" s="124"/>
      <c r="G37" s="124"/>
      <c r="H37" s="124"/>
      <c r="I37" s="124"/>
      <c r="J37" s="124"/>
      <c r="K37" s="124"/>
      <c r="L37" s="124"/>
      <c r="M37" s="124"/>
      <c r="N37" s="124"/>
      <c r="O37" s="124"/>
      <c r="P37" s="124"/>
      <c r="Q37" s="124"/>
      <c r="R37" s="124"/>
      <c r="S37" s="124"/>
      <c r="T37" s="292" t="s">
        <v>92</v>
      </c>
      <c r="U37" s="293"/>
      <c r="V37" s="261" t="s">
        <v>93</v>
      </c>
      <c r="W37" s="262"/>
      <c r="X37" s="294" t="s">
        <v>92</v>
      </c>
      <c r="Y37" s="295"/>
      <c r="Z37" s="295"/>
      <c r="AA37" s="295"/>
      <c r="AB37" s="126" t="s">
        <v>76</v>
      </c>
      <c r="AC37" s="127"/>
      <c r="AD37" s="263">
        <f ca="1">COUNTIFS('申請額一覧 '!$E$6:$E$20,B37,'申請額一覧 '!$K$6:$K$20,"&gt;0")</f>
        <v>0</v>
      </c>
      <c r="AE37" s="264"/>
      <c r="AF37" s="261" t="s">
        <v>13</v>
      </c>
      <c r="AG37" s="262"/>
      <c r="AH37" s="215">
        <f ca="1">SUMIF('申請額一覧 '!$E$6:$E$20,B37,'申請額一覧 '!$K$6:$K$20)</f>
        <v>0</v>
      </c>
      <c r="AI37" s="216"/>
      <c r="AJ37" s="216"/>
      <c r="AK37" s="216"/>
      <c r="AL37" s="126" t="s">
        <v>76</v>
      </c>
      <c r="AM37" s="127"/>
    </row>
    <row r="38" spans="1:39" ht="12.75" customHeight="1">
      <c r="A38" s="234"/>
      <c r="B38" s="131" t="s">
        <v>63</v>
      </c>
      <c r="C38" s="131"/>
      <c r="D38" s="131"/>
      <c r="E38" s="131"/>
      <c r="F38" s="131"/>
      <c r="G38" s="131"/>
      <c r="H38" s="131"/>
      <c r="I38" s="131"/>
      <c r="J38" s="131"/>
      <c r="K38" s="131"/>
      <c r="L38" s="131"/>
      <c r="M38" s="131"/>
      <c r="N38" s="131"/>
      <c r="O38" s="131"/>
      <c r="P38" s="131"/>
      <c r="Q38" s="131"/>
      <c r="R38" s="131"/>
      <c r="S38" s="131"/>
      <c r="T38" s="269">
        <f ca="1">COUNTIFS('申請額一覧 '!$E$6:$E$20,B38,'申請額一覧 '!$H$6:$H$20,"&gt;0")</f>
        <v>0</v>
      </c>
      <c r="U38" s="270"/>
      <c r="V38" s="278" t="s">
        <v>13</v>
      </c>
      <c r="W38" s="279"/>
      <c r="X38" s="223">
        <f ca="1">SUMIF('申請額一覧 '!$E$6:$E$20,B38,'申請額一覧 '!$H$6:$H$20)</f>
        <v>0</v>
      </c>
      <c r="Y38" s="224"/>
      <c r="Z38" s="224"/>
      <c r="AA38" s="224"/>
      <c r="AB38" s="132" t="s">
        <v>76</v>
      </c>
      <c r="AC38" s="133"/>
      <c r="AD38" s="280">
        <f ca="1">COUNTIFS('申請額一覧 '!$E$6:$E$20,B38,'申請額一覧 '!$K$6:$K$20,"&gt;0")</f>
        <v>0</v>
      </c>
      <c r="AE38" s="281"/>
      <c r="AF38" s="282" t="s">
        <v>13</v>
      </c>
      <c r="AG38" s="283"/>
      <c r="AH38" s="223">
        <f ca="1">SUMIF('申請額一覧 '!$E$6:$E$20,B38,'申請額一覧 '!$K$6:$K$20)</f>
        <v>0</v>
      </c>
      <c r="AI38" s="224"/>
      <c r="AJ38" s="224"/>
      <c r="AK38" s="224"/>
      <c r="AL38" s="132" t="s">
        <v>76</v>
      </c>
      <c r="AM38" s="133"/>
    </row>
    <row r="39" spans="1:39" ht="12.75" customHeight="1">
      <c r="A39" s="312" t="s">
        <v>62</v>
      </c>
      <c r="B39" s="108" t="s">
        <v>23</v>
      </c>
      <c r="C39" s="108"/>
      <c r="D39" s="108"/>
      <c r="E39" s="108"/>
      <c r="F39" s="108"/>
      <c r="G39" s="108"/>
      <c r="H39" s="108"/>
      <c r="I39" s="108"/>
      <c r="J39" s="108"/>
      <c r="K39" s="108"/>
      <c r="L39" s="108"/>
      <c r="M39" s="108"/>
      <c r="N39" s="108"/>
      <c r="O39" s="108"/>
      <c r="P39" s="108"/>
      <c r="Q39" s="108"/>
      <c r="R39" s="108"/>
      <c r="S39" s="108"/>
      <c r="T39" s="267">
        <f ca="1">COUNTIFS('申請額一覧 '!$E$6:$E$20,B39,'申請額一覧 '!$H$6:$H$20,"&gt;0")</f>
        <v>0</v>
      </c>
      <c r="U39" s="268"/>
      <c r="V39" s="265" t="s">
        <v>13</v>
      </c>
      <c r="W39" s="266"/>
      <c r="X39" s="225">
        <f ca="1">SUMIF('申請額一覧 '!$E$6:$E$20,B39,'申請額一覧 '!$H$6:$H$20)</f>
        <v>0</v>
      </c>
      <c r="Y39" s="226"/>
      <c r="Z39" s="226"/>
      <c r="AA39" s="226"/>
      <c r="AB39" s="134" t="s">
        <v>76</v>
      </c>
      <c r="AC39" s="122"/>
      <c r="AD39" s="267">
        <f ca="1">COUNTIFS('申請額一覧 '!$E$6:$E$20,B39,'申請額一覧 '!$K$6:$K$20,"&gt;0")</f>
        <v>0</v>
      </c>
      <c r="AE39" s="268"/>
      <c r="AF39" s="265" t="s">
        <v>13</v>
      </c>
      <c r="AG39" s="266"/>
      <c r="AH39" s="225">
        <f ca="1">SUMIF('申請額一覧 '!$E$6:$E$20,B39,'申請額一覧 '!$K$6:$K$20)</f>
        <v>0</v>
      </c>
      <c r="AI39" s="226"/>
      <c r="AJ39" s="226"/>
      <c r="AK39" s="226"/>
      <c r="AL39" s="134" t="s">
        <v>76</v>
      </c>
      <c r="AM39" s="122"/>
    </row>
    <row r="40" spans="1:39" ht="12.75" customHeight="1">
      <c r="A40" s="313"/>
      <c r="B40" s="112" t="s">
        <v>24</v>
      </c>
      <c r="C40" s="112"/>
      <c r="D40" s="112"/>
      <c r="E40" s="112"/>
      <c r="F40" s="112"/>
      <c r="G40" s="112"/>
      <c r="H40" s="112"/>
      <c r="I40" s="112"/>
      <c r="J40" s="112"/>
      <c r="K40" s="112"/>
      <c r="L40" s="112"/>
      <c r="M40" s="112"/>
      <c r="N40" s="112"/>
      <c r="O40" s="112"/>
      <c r="P40" s="112"/>
      <c r="Q40" s="112"/>
      <c r="R40" s="112"/>
      <c r="S40" s="112"/>
      <c r="T40" s="258">
        <f ca="1">COUNTIFS('申請額一覧 '!$E$6:$E$20,B40,'申請額一覧 '!$H$6:$H$20,"&gt;0")</f>
        <v>0</v>
      </c>
      <c r="U40" s="259"/>
      <c r="V40" s="290" t="s">
        <v>13</v>
      </c>
      <c r="W40" s="291"/>
      <c r="X40" s="227">
        <f ca="1">SUMIF('申請額一覧 '!$E$6:$E$20,B40,'申請額一覧 '!$H$6:$H$20)</f>
        <v>0</v>
      </c>
      <c r="Y40" s="228"/>
      <c r="Z40" s="228"/>
      <c r="AA40" s="228"/>
      <c r="AB40" s="135" t="s">
        <v>76</v>
      </c>
      <c r="AC40" s="136"/>
      <c r="AD40" s="258">
        <f ca="1">COUNTIFS('申請額一覧 '!$E$6:$E$20,B40,'申請額一覧 '!$K$6:$K$20,"&gt;0")</f>
        <v>0</v>
      </c>
      <c r="AE40" s="259"/>
      <c r="AF40" s="290" t="s">
        <v>13</v>
      </c>
      <c r="AG40" s="291"/>
      <c r="AH40" s="227">
        <f ca="1">SUMIF('申請額一覧 '!$E$6:$E$20,B40,'申請額一覧 '!$K$6:$K$20)</f>
        <v>0</v>
      </c>
      <c r="AI40" s="228"/>
      <c r="AJ40" s="228"/>
      <c r="AK40" s="228"/>
      <c r="AL40" s="135" t="s">
        <v>76</v>
      </c>
      <c r="AM40" s="136"/>
    </row>
    <row r="41" spans="1:39" ht="12.75" customHeight="1">
      <c r="A41" s="232" t="s">
        <v>32</v>
      </c>
      <c r="B41" s="106" t="s">
        <v>25</v>
      </c>
      <c r="C41" s="108"/>
      <c r="D41" s="108"/>
      <c r="E41" s="108"/>
      <c r="F41" s="108"/>
      <c r="G41" s="108"/>
      <c r="H41" s="108"/>
      <c r="I41" s="108"/>
      <c r="J41" s="108"/>
      <c r="K41" s="108"/>
      <c r="L41" s="108"/>
      <c r="M41" s="108"/>
      <c r="N41" s="108"/>
      <c r="O41" s="108"/>
      <c r="P41" s="108"/>
      <c r="Q41" s="108"/>
      <c r="R41" s="108"/>
      <c r="S41" s="108"/>
      <c r="T41" s="284">
        <f ca="1">COUNTIFS('申請額一覧 '!$E$6:$E$20,B41,'申請額一覧 '!$H$6:$H$20,"&gt;0")</f>
        <v>0</v>
      </c>
      <c r="U41" s="285"/>
      <c r="V41" s="286" t="s">
        <v>13</v>
      </c>
      <c r="W41" s="287"/>
      <c r="X41" s="221">
        <f ca="1">SUMIF('申請額一覧 '!$E$6:$E$20,B41,'申請額一覧 '!$H$6:$H$20)</f>
        <v>0</v>
      </c>
      <c r="Y41" s="222"/>
      <c r="Z41" s="222"/>
      <c r="AA41" s="222"/>
      <c r="AB41" s="137" t="s">
        <v>76</v>
      </c>
      <c r="AC41" s="138"/>
      <c r="AD41" s="284">
        <f ca="1">COUNTIFS('申請額一覧 '!$E$6:$E$20,B41,'申請額一覧 '!$K$6:$K$20,"&gt;0")</f>
        <v>0</v>
      </c>
      <c r="AE41" s="285"/>
      <c r="AF41" s="286" t="s">
        <v>13</v>
      </c>
      <c r="AG41" s="287"/>
      <c r="AH41" s="221">
        <f ca="1">SUMIF('申請額一覧 '!$E$6:$E$20,B41,'申請額一覧 '!$K$6:$K$20)</f>
        <v>0</v>
      </c>
      <c r="AI41" s="222"/>
      <c r="AJ41" s="222"/>
      <c r="AK41" s="222"/>
      <c r="AL41" s="137" t="s">
        <v>76</v>
      </c>
      <c r="AM41" s="138"/>
    </row>
    <row r="42" spans="1:39" ht="12.75" customHeight="1">
      <c r="A42" s="233"/>
      <c r="B42" s="123" t="s">
        <v>26</v>
      </c>
      <c r="C42" s="124"/>
      <c r="D42" s="124"/>
      <c r="E42" s="124"/>
      <c r="F42" s="124"/>
      <c r="G42" s="124"/>
      <c r="H42" s="124"/>
      <c r="I42" s="124"/>
      <c r="J42" s="124"/>
      <c r="K42" s="124"/>
      <c r="L42" s="124"/>
      <c r="M42" s="124"/>
      <c r="N42" s="124"/>
      <c r="O42" s="124"/>
      <c r="P42" s="124"/>
      <c r="Q42" s="124"/>
      <c r="R42" s="124"/>
      <c r="S42" s="124"/>
      <c r="T42" s="263">
        <f ca="1">COUNTIFS('申請額一覧 '!$E$6:$E$20,B42,'申請額一覧 '!$H$6:$H$20,"&gt;0")</f>
        <v>0</v>
      </c>
      <c r="U42" s="264"/>
      <c r="V42" s="261" t="s">
        <v>13</v>
      </c>
      <c r="W42" s="262"/>
      <c r="X42" s="215">
        <f ca="1">SUMIF('申請額一覧 '!$E$6:$E$20,B42,'申請額一覧 '!$H$6:$H$20)</f>
        <v>0</v>
      </c>
      <c r="Y42" s="216"/>
      <c r="Z42" s="216"/>
      <c r="AA42" s="216"/>
      <c r="AB42" s="126" t="s">
        <v>76</v>
      </c>
      <c r="AC42" s="127"/>
      <c r="AD42" s="263">
        <f ca="1">COUNTIFS('申請額一覧 '!$E$6:$E$20,B42,'申請額一覧 '!$K$6:$K$20,"&gt;0")</f>
        <v>0</v>
      </c>
      <c r="AE42" s="264"/>
      <c r="AF42" s="261" t="s">
        <v>13</v>
      </c>
      <c r="AG42" s="262"/>
      <c r="AH42" s="215">
        <f ca="1">SUMIF('申請額一覧 '!$E$6:$E$20,B42,'申請額一覧 '!$K$6:$K$20)</f>
        <v>0</v>
      </c>
      <c r="AI42" s="216"/>
      <c r="AJ42" s="216"/>
      <c r="AK42" s="216"/>
      <c r="AL42" s="126" t="s">
        <v>76</v>
      </c>
      <c r="AM42" s="127"/>
    </row>
    <row r="43" spans="1:39" ht="12.75" customHeight="1">
      <c r="A43" s="233"/>
      <c r="B43" s="123" t="s">
        <v>27</v>
      </c>
      <c r="C43" s="124"/>
      <c r="D43" s="124"/>
      <c r="E43" s="124"/>
      <c r="F43" s="124"/>
      <c r="G43" s="124"/>
      <c r="H43" s="124"/>
      <c r="I43" s="124"/>
      <c r="J43" s="124"/>
      <c r="K43" s="124"/>
      <c r="L43" s="124"/>
      <c r="M43" s="124"/>
      <c r="N43" s="124"/>
      <c r="O43" s="124"/>
      <c r="P43" s="124"/>
      <c r="Q43" s="124"/>
      <c r="R43" s="124"/>
      <c r="S43" s="124"/>
      <c r="T43" s="263">
        <f ca="1">COUNTIFS('申請額一覧 '!$E$6:$E$20,B43,'申請額一覧 '!$H$6:$H$20,"&gt;0")</f>
        <v>0</v>
      </c>
      <c r="U43" s="264"/>
      <c r="V43" s="261" t="s">
        <v>13</v>
      </c>
      <c r="W43" s="262"/>
      <c r="X43" s="215">
        <f ca="1">SUMIF('申請額一覧 '!$E$6:$E$20,B43,'申請額一覧 '!$H$6:$H$20)</f>
        <v>0</v>
      </c>
      <c r="Y43" s="216"/>
      <c r="Z43" s="216"/>
      <c r="AA43" s="216"/>
      <c r="AB43" s="126" t="s">
        <v>76</v>
      </c>
      <c r="AC43" s="127"/>
      <c r="AD43" s="263">
        <f ca="1">COUNTIFS('申請額一覧 '!$E$6:$E$20,B43,'申請額一覧 '!$K$6:$K$20,"&gt;0")</f>
        <v>0</v>
      </c>
      <c r="AE43" s="264"/>
      <c r="AF43" s="261" t="s">
        <v>13</v>
      </c>
      <c r="AG43" s="262"/>
      <c r="AH43" s="215">
        <f ca="1">SUMIF('申請額一覧 '!$E$6:$E$20,B43,'申請額一覧 '!$K$6:$K$20)</f>
        <v>0</v>
      </c>
      <c r="AI43" s="216"/>
      <c r="AJ43" s="216"/>
      <c r="AK43" s="216"/>
      <c r="AL43" s="126" t="s">
        <v>76</v>
      </c>
      <c r="AM43" s="127"/>
    </row>
    <row r="44" spans="1:39" ht="12.75" customHeight="1">
      <c r="A44" s="233"/>
      <c r="B44" s="123" t="s">
        <v>28</v>
      </c>
      <c r="C44" s="124"/>
      <c r="D44" s="124"/>
      <c r="E44" s="124"/>
      <c r="F44" s="124"/>
      <c r="G44" s="124"/>
      <c r="H44" s="124"/>
      <c r="I44" s="124"/>
      <c r="J44" s="124"/>
      <c r="K44" s="124"/>
      <c r="L44" s="124"/>
      <c r="M44" s="124"/>
      <c r="N44" s="124"/>
      <c r="O44" s="124"/>
      <c r="P44" s="124"/>
      <c r="Q44" s="124"/>
      <c r="R44" s="124"/>
      <c r="S44" s="124"/>
      <c r="T44" s="263">
        <f ca="1">COUNTIFS('申請額一覧 '!$E$6:$E$20,B44,'申請額一覧 '!$H$6:$H$20,"&gt;0")</f>
        <v>0</v>
      </c>
      <c r="U44" s="264"/>
      <c r="V44" s="261" t="s">
        <v>13</v>
      </c>
      <c r="W44" s="262"/>
      <c r="X44" s="215">
        <f ca="1">SUMIF('申請額一覧 '!$E$6:$E$20,B44,'申請額一覧 '!$H$6:$H$20)</f>
        <v>0</v>
      </c>
      <c r="Y44" s="216"/>
      <c r="Z44" s="216"/>
      <c r="AA44" s="216"/>
      <c r="AB44" s="126" t="s">
        <v>76</v>
      </c>
      <c r="AC44" s="127"/>
      <c r="AD44" s="263">
        <f ca="1">COUNTIFS('申請額一覧 '!$E$6:$E$20,B44,'申請額一覧 '!$K$6:$K$20,"&gt;0")</f>
        <v>0</v>
      </c>
      <c r="AE44" s="264"/>
      <c r="AF44" s="261" t="s">
        <v>13</v>
      </c>
      <c r="AG44" s="262"/>
      <c r="AH44" s="215">
        <f ca="1">SUMIF('申請額一覧 '!$E$6:$E$20,B44,'申請額一覧 '!$K$6:$K$20)</f>
        <v>0</v>
      </c>
      <c r="AI44" s="216"/>
      <c r="AJ44" s="216"/>
      <c r="AK44" s="216"/>
      <c r="AL44" s="126" t="s">
        <v>76</v>
      </c>
      <c r="AM44" s="127"/>
    </row>
    <row r="45" spans="1:39" ht="12.75" customHeight="1">
      <c r="A45" s="233"/>
      <c r="B45" s="123" t="s">
        <v>29</v>
      </c>
      <c r="C45" s="124"/>
      <c r="D45" s="124"/>
      <c r="E45" s="124"/>
      <c r="F45" s="124"/>
      <c r="G45" s="124"/>
      <c r="H45" s="124"/>
      <c r="I45" s="124"/>
      <c r="J45" s="124"/>
      <c r="K45" s="124"/>
      <c r="L45" s="124"/>
      <c r="M45" s="124"/>
      <c r="N45" s="124"/>
      <c r="O45" s="124"/>
      <c r="P45" s="124"/>
      <c r="Q45" s="124"/>
      <c r="R45" s="124"/>
      <c r="S45" s="124"/>
      <c r="T45" s="263">
        <f ca="1">COUNTIFS('申請額一覧 '!$E$6:$E$20,B45,'申請額一覧 '!$H$6:$H$20,"&gt;0")</f>
        <v>0</v>
      </c>
      <c r="U45" s="264"/>
      <c r="V45" s="261" t="s">
        <v>13</v>
      </c>
      <c r="W45" s="262"/>
      <c r="X45" s="215">
        <f ca="1">SUMIF('申請額一覧 '!$E$6:$E$20,B45,'申請額一覧 '!$H$6:$H$20)</f>
        <v>0</v>
      </c>
      <c r="Y45" s="216"/>
      <c r="Z45" s="216"/>
      <c r="AA45" s="216"/>
      <c r="AB45" s="126" t="s">
        <v>76</v>
      </c>
      <c r="AC45" s="127"/>
      <c r="AD45" s="263">
        <f ca="1">COUNTIFS('申請額一覧 '!$E$6:$E$20,B45,'申請額一覧 '!$K$6:$K$20,"&gt;0")</f>
        <v>0</v>
      </c>
      <c r="AE45" s="264"/>
      <c r="AF45" s="261" t="s">
        <v>13</v>
      </c>
      <c r="AG45" s="262"/>
      <c r="AH45" s="215">
        <f ca="1">SUMIF('申請額一覧 '!$E$6:$E$20,B45,'申請額一覧 '!$K$6:$K$20)</f>
        <v>0</v>
      </c>
      <c r="AI45" s="216"/>
      <c r="AJ45" s="216"/>
      <c r="AK45" s="216"/>
      <c r="AL45" s="126" t="s">
        <v>76</v>
      </c>
      <c r="AM45" s="127"/>
    </row>
    <row r="46" spans="1:39" ht="12.75" customHeight="1">
      <c r="A46" s="233"/>
      <c r="B46" s="123" t="s">
        <v>30</v>
      </c>
      <c r="C46" s="124"/>
      <c r="D46" s="124"/>
      <c r="E46" s="124"/>
      <c r="F46" s="124"/>
      <c r="G46" s="124"/>
      <c r="H46" s="124"/>
      <c r="I46" s="124"/>
      <c r="J46" s="124"/>
      <c r="K46" s="124"/>
      <c r="L46" s="124"/>
      <c r="M46" s="124"/>
      <c r="N46" s="124"/>
      <c r="O46" s="124"/>
      <c r="P46" s="124"/>
      <c r="Q46" s="124"/>
      <c r="R46" s="124"/>
      <c r="S46" s="124"/>
      <c r="T46" s="263">
        <f ca="1">COUNTIFS('申請額一覧 '!$E$6:$E$20,B46,'申請額一覧 '!$H$6:$H$20,"&gt;0")</f>
        <v>0</v>
      </c>
      <c r="U46" s="264"/>
      <c r="V46" s="261" t="s">
        <v>13</v>
      </c>
      <c r="W46" s="262"/>
      <c r="X46" s="215">
        <f ca="1">SUMIF('申請額一覧 '!$E$6:$E$20,B46,'申請額一覧 '!$H$6:$H$20)</f>
        <v>0</v>
      </c>
      <c r="Y46" s="216"/>
      <c r="Z46" s="216"/>
      <c r="AA46" s="216"/>
      <c r="AB46" s="126" t="s">
        <v>76</v>
      </c>
      <c r="AC46" s="127"/>
      <c r="AD46" s="263">
        <f ca="1">COUNTIFS('申請額一覧 '!$E$6:$E$20,B46,'申請額一覧 '!$K$6:$K$20,"&gt;0")</f>
        <v>0</v>
      </c>
      <c r="AE46" s="264"/>
      <c r="AF46" s="261" t="s">
        <v>13</v>
      </c>
      <c r="AG46" s="262"/>
      <c r="AH46" s="215">
        <f ca="1">SUMIF('申請額一覧 '!$E$6:$E$20,B46,'申請額一覧 '!$K$6:$K$20)</f>
        <v>0</v>
      </c>
      <c r="AI46" s="216"/>
      <c r="AJ46" s="216"/>
      <c r="AK46" s="216"/>
      <c r="AL46" s="126" t="s">
        <v>76</v>
      </c>
      <c r="AM46" s="127"/>
    </row>
    <row r="47" spans="1:39" ht="12.75" customHeight="1">
      <c r="A47" s="233"/>
      <c r="B47" s="123" t="s">
        <v>50</v>
      </c>
      <c r="C47" s="124"/>
      <c r="D47" s="124"/>
      <c r="E47" s="124"/>
      <c r="F47" s="124"/>
      <c r="G47" s="124"/>
      <c r="H47" s="124"/>
      <c r="I47" s="124"/>
      <c r="J47" s="124"/>
      <c r="K47" s="124"/>
      <c r="L47" s="124"/>
      <c r="M47" s="124"/>
      <c r="N47" s="124"/>
      <c r="O47" s="124"/>
      <c r="P47" s="124"/>
      <c r="Q47" s="124"/>
      <c r="R47" s="124"/>
      <c r="S47" s="124"/>
      <c r="T47" s="263">
        <f ca="1">COUNTIFS('申請額一覧 '!$E$6:$E$20,B47,'申請額一覧 '!$H$6:$H$20,"&gt;0")</f>
        <v>0</v>
      </c>
      <c r="U47" s="264"/>
      <c r="V47" s="261" t="s">
        <v>13</v>
      </c>
      <c r="W47" s="262"/>
      <c r="X47" s="215">
        <f ca="1">SUMIF('申請額一覧 '!$E$6:$E$20,B47,'申請額一覧 '!$H$6:$H$20)</f>
        <v>0</v>
      </c>
      <c r="Y47" s="216"/>
      <c r="Z47" s="216"/>
      <c r="AA47" s="216"/>
      <c r="AB47" s="126" t="s">
        <v>76</v>
      </c>
      <c r="AC47" s="127"/>
      <c r="AD47" s="263">
        <f ca="1">COUNTIFS('申請額一覧 '!$E$6:$E$20,B47,'申請額一覧 '!$K$6:$K$20,"&gt;0")</f>
        <v>0</v>
      </c>
      <c r="AE47" s="264"/>
      <c r="AF47" s="261" t="s">
        <v>13</v>
      </c>
      <c r="AG47" s="262"/>
      <c r="AH47" s="215">
        <f ca="1">SUMIF('申請額一覧 '!$E$6:$E$20,B47,'申請額一覧 '!$K$6:$K$20)</f>
        <v>0</v>
      </c>
      <c r="AI47" s="216"/>
      <c r="AJ47" s="216"/>
      <c r="AK47" s="216"/>
      <c r="AL47" s="126" t="s">
        <v>76</v>
      </c>
      <c r="AM47" s="127"/>
    </row>
    <row r="48" spans="1:39" ht="12.75" customHeight="1">
      <c r="A48" s="233"/>
      <c r="B48" s="123" t="s">
        <v>51</v>
      </c>
      <c r="C48" s="124"/>
      <c r="D48" s="124"/>
      <c r="E48" s="124"/>
      <c r="F48" s="124"/>
      <c r="G48" s="124"/>
      <c r="H48" s="124"/>
      <c r="I48" s="124"/>
      <c r="J48" s="124"/>
      <c r="K48" s="124"/>
      <c r="L48" s="124"/>
      <c r="M48" s="124"/>
      <c r="N48" s="124"/>
      <c r="O48" s="124"/>
      <c r="P48" s="124"/>
      <c r="Q48" s="124"/>
      <c r="R48" s="124"/>
      <c r="S48" s="124"/>
      <c r="T48" s="263">
        <f ca="1">COUNTIFS('申請額一覧 '!$E$6:$E$20,B48,'申請額一覧 '!$H$6:$H$20,"&gt;0")</f>
        <v>0</v>
      </c>
      <c r="U48" s="264"/>
      <c r="V48" s="261" t="s">
        <v>13</v>
      </c>
      <c r="W48" s="262"/>
      <c r="X48" s="215">
        <f ca="1">SUMIF('申請額一覧 '!$E$6:$E$20,B48,'申請額一覧 '!$H$6:$H$20)</f>
        <v>0</v>
      </c>
      <c r="Y48" s="216"/>
      <c r="Z48" s="216"/>
      <c r="AA48" s="216"/>
      <c r="AB48" s="126" t="s">
        <v>76</v>
      </c>
      <c r="AC48" s="127"/>
      <c r="AD48" s="263">
        <f ca="1">COUNTIFS('申請額一覧 '!$E$6:$E$20,B48,'申請額一覧 '!$K$6:$K$20,"&gt;0")</f>
        <v>0</v>
      </c>
      <c r="AE48" s="264"/>
      <c r="AF48" s="261" t="s">
        <v>13</v>
      </c>
      <c r="AG48" s="262"/>
      <c r="AH48" s="215">
        <f ca="1">SUMIF('申請額一覧 '!$E$6:$E$20,B48,'申請額一覧 '!$K$6:$K$20)</f>
        <v>0</v>
      </c>
      <c r="AI48" s="216"/>
      <c r="AJ48" s="216"/>
      <c r="AK48" s="216"/>
      <c r="AL48" s="126" t="s">
        <v>76</v>
      </c>
      <c r="AM48" s="127"/>
    </row>
    <row r="49" spans="1:39" ht="12.75" customHeight="1">
      <c r="A49" s="233"/>
      <c r="B49" s="123" t="s">
        <v>52</v>
      </c>
      <c r="C49" s="124"/>
      <c r="D49" s="124"/>
      <c r="E49" s="124"/>
      <c r="F49" s="124"/>
      <c r="G49" s="124"/>
      <c r="H49" s="124"/>
      <c r="I49" s="124"/>
      <c r="J49" s="124"/>
      <c r="K49" s="124"/>
      <c r="L49" s="124"/>
      <c r="M49" s="124"/>
      <c r="N49" s="124"/>
      <c r="O49" s="124"/>
      <c r="P49" s="124"/>
      <c r="Q49" s="124"/>
      <c r="R49" s="124"/>
      <c r="S49" s="124"/>
      <c r="T49" s="263">
        <f ca="1">COUNTIFS('申請額一覧 '!$E$6:$E$20,B49,'申請額一覧 '!$H$6:$H$20,"&gt;0")</f>
        <v>0</v>
      </c>
      <c r="U49" s="264"/>
      <c r="V49" s="261" t="s">
        <v>13</v>
      </c>
      <c r="W49" s="262"/>
      <c r="X49" s="215">
        <f ca="1">SUMIF('申請額一覧 '!$E$6:$E$20,B49,'申請額一覧 '!$H$6:$H$20)</f>
        <v>0</v>
      </c>
      <c r="Y49" s="216"/>
      <c r="Z49" s="216"/>
      <c r="AA49" s="216"/>
      <c r="AB49" s="126" t="s">
        <v>76</v>
      </c>
      <c r="AC49" s="127"/>
      <c r="AD49" s="263">
        <f ca="1">COUNTIFS('申請額一覧 '!$E$6:$E$20,B49,'申請額一覧 '!$K$6:$K$20,"&gt;0")</f>
        <v>0</v>
      </c>
      <c r="AE49" s="264"/>
      <c r="AF49" s="261" t="s">
        <v>13</v>
      </c>
      <c r="AG49" s="262"/>
      <c r="AH49" s="215">
        <f ca="1">SUMIF('申請額一覧 '!$E$6:$E$20,B49,'申請額一覧 '!$K$6:$K$20)</f>
        <v>0</v>
      </c>
      <c r="AI49" s="216"/>
      <c r="AJ49" s="216"/>
      <c r="AK49" s="216"/>
      <c r="AL49" s="126" t="s">
        <v>76</v>
      </c>
      <c r="AM49" s="127"/>
    </row>
    <row r="50" spans="1:39" ht="12.75" customHeight="1">
      <c r="A50" s="233"/>
      <c r="B50" s="123" t="s">
        <v>53</v>
      </c>
      <c r="C50" s="124"/>
      <c r="D50" s="124"/>
      <c r="E50" s="124"/>
      <c r="F50" s="124"/>
      <c r="G50" s="124"/>
      <c r="H50" s="124"/>
      <c r="I50" s="124"/>
      <c r="J50" s="124"/>
      <c r="K50" s="124"/>
      <c r="L50" s="124"/>
      <c r="M50" s="124"/>
      <c r="N50" s="124"/>
      <c r="O50" s="124"/>
      <c r="P50" s="124"/>
      <c r="Q50" s="124"/>
      <c r="R50" s="124"/>
      <c r="S50" s="124"/>
      <c r="T50" s="263">
        <f ca="1">COUNTIFS('申請額一覧 '!$E$6:$E$20,B50,'申請額一覧 '!$H$6:$H$20,"&gt;0")</f>
        <v>0</v>
      </c>
      <c r="U50" s="264"/>
      <c r="V50" s="261" t="s">
        <v>13</v>
      </c>
      <c r="W50" s="262"/>
      <c r="X50" s="215">
        <f ca="1">SUMIF('申請額一覧 '!$E$6:$E$20,B50,'申請額一覧 '!$H$6:$H$20)</f>
        <v>0</v>
      </c>
      <c r="Y50" s="216"/>
      <c r="Z50" s="216"/>
      <c r="AA50" s="216"/>
      <c r="AB50" s="126" t="s">
        <v>76</v>
      </c>
      <c r="AC50" s="127"/>
      <c r="AD50" s="263">
        <f ca="1">COUNTIFS('申請額一覧 '!$E$6:$E$20,B50,'申請額一覧 '!$K$6:$K$20,"&gt;0")</f>
        <v>0</v>
      </c>
      <c r="AE50" s="264"/>
      <c r="AF50" s="261" t="s">
        <v>13</v>
      </c>
      <c r="AG50" s="262"/>
      <c r="AH50" s="215">
        <f ca="1">SUMIF('申請額一覧 '!$E$6:$E$20,B50,'申請額一覧 '!$K$6:$K$20)</f>
        <v>0</v>
      </c>
      <c r="AI50" s="216"/>
      <c r="AJ50" s="216"/>
      <c r="AK50" s="216"/>
      <c r="AL50" s="126" t="s">
        <v>76</v>
      </c>
      <c r="AM50" s="127"/>
    </row>
    <row r="51" spans="1:39" ht="12.75" customHeight="1">
      <c r="A51" s="233"/>
      <c r="B51" s="123" t="s">
        <v>54</v>
      </c>
      <c r="C51" s="124"/>
      <c r="D51" s="124"/>
      <c r="E51" s="124"/>
      <c r="F51" s="124"/>
      <c r="G51" s="124"/>
      <c r="H51" s="124"/>
      <c r="I51" s="124"/>
      <c r="J51" s="124"/>
      <c r="K51" s="124"/>
      <c r="L51" s="124"/>
      <c r="M51" s="124"/>
      <c r="N51" s="124"/>
      <c r="O51" s="124"/>
      <c r="P51" s="124"/>
      <c r="Q51" s="124"/>
      <c r="R51" s="124"/>
      <c r="S51" s="124"/>
      <c r="T51" s="263">
        <f ca="1">COUNTIFS('申請額一覧 '!$E$6:$E$20,B51,'申請額一覧 '!$H$6:$H$20,"&gt;0")</f>
        <v>0</v>
      </c>
      <c r="U51" s="264"/>
      <c r="V51" s="261" t="s">
        <v>13</v>
      </c>
      <c r="W51" s="262"/>
      <c r="X51" s="215">
        <f ca="1">SUMIF('申請額一覧 '!$E$6:$E$20,B51,'申請額一覧 '!$H$6:$H$20)</f>
        <v>0</v>
      </c>
      <c r="Y51" s="216"/>
      <c r="Z51" s="216"/>
      <c r="AA51" s="216"/>
      <c r="AB51" s="126" t="s">
        <v>76</v>
      </c>
      <c r="AC51" s="127"/>
      <c r="AD51" s="263">
        <f ca="1">COUNTIFS('申請額一覧 '!$E$6:$E$20,B51,'申請額一覧 '!$K$6:$K$20,"&gt;0")</f>
        <v>0</v>
      </c>
      <c r="AE51" s="264"/>
      <c r="AF51" s="261" t="s">
        <v>13</v>
      </c>
      <c r="AG51" s="262"/>
      <c r="AH51" s="215">
        <f ca="1">SUMIF('申請額一覧 '!$E$6:$E$20,B51,'申請額一覧 '!$K$6:$K$20)</f>
        <v>0</v>
      </c>
      <c r="AI51" s="216"/>
      <c r="AJ51" s="216"/>
      <c r="AK51" s="216"/>
      <c r="AL51" s="126" t="s">
        <v>76</v>
      </c>
      <c r="AM51" s="127"/>
    </row>
    <row r="52" spans="1:39" ht="12.75" customHeight="1">
      <c r="A52" s="233"/>
      <c r="B52" s="123" t="s">
        <v>55</v>
      </c>
      <c r="C52" s="139"/>
      <c r="D52" s="139"/>
      <c r="E52" s="139"/>
      <c r="F52" s="139"/>
      <c r="G52" s="139"/>
      <c r="H52" s="139"/>
      <c r="I52" s="139"/>
      <c r="J52" s="139"/>
      <c r="K52" s="139"/>
      <c r="L52" s="139"/>
      <c r="M52" s="139"/>
      <c r="N52" s="139"/>
      <c r="O52" s="139"/>
      <c r="P52" s="139"/>
      <c r="Q52" s="139"/>
      <c r="R52" s="139"/>
      <c r="S52" s="139"/>
      <c r="T52" s="263">
        <f ca="1">COUNTIFS('申請額一覧 '!$E$6:$E$20,B52,'申請額一覧 '!$H$6:$H$20,"&gt;0")</f>
        <v>0</v>
      </c>
      <c r="U52" s="264"/>
      <c r="V52" s="261" t="s">
        <v>13</v>
      </c>
      <c r="W52" s="262"/>
      <c r="X52" s="215">
        <f ca="1">SUMIF('申請額一覧 '!$E$6:$E$20,B52,'申請額一覧 '!$H$6:$H$20)</f>
        <v>0</v>
      </c>
      <c r="Y52" s="216"/>
      <c r="Z52" s="216"/>
      <c r="AA52" s="216"/>
      <c r="AB52" s="126" t="s">
        <v>76</v>
      </c>
      <c r="AC52" s="127"/>
      <c r="AD52" s="263">
        <f ca="1">COUNTIFS('申請額一覧 '!$E$6:$E$20,B52,'申請額一覧 '!$K$6:$K$20,"&gt;0")</f>
        <v>0</v>
      </c>
      <c r="AE52" s="264"/>
      <c r="AF52" s="261" t="s">
        <v>13</v>
      </c>
      <c r="AG52" s="262"/>
      <c r="AH52" s="215">
        <f ca="1">SUMIF('申請額一覧 '!$E$6:$E$20,B52,'申請額一覧 '!$K$6:$K$20)</f>
        <v>0</v>
      </c>
      <c r="AI52" s="216"/>
      <c r="AJ52" s="216"/>
      <c r="AK52" s="216"/>
      <c r="AL52" s="126" t="s">
        <v>76</v>
      </c>
      <c r="AM52" s="127"/>
    </row>
    <row r="53" spans="1:39" ht="12.75" customHeight="1">
      <c r="A53" s="233"/>
      <c r="B53" s="140" t="s">
        <v>56</v>
      </c>
      <c r="C53" s="139"/>
      <c r="D53" s="139"/>
      <c r="E53" s="139"/>
      <c r="F53" s="139"/>
      <c r="G53" s="139"/>
      <c r="H53" s="139"/>
      <c r="I53" s="139"/>
      <c r="J53" s="139"/>
      <c r="K53" s="139"/>
      <c r="L53" s="139"/>
      <c r="M53" s="139"/>
      <c r="N53" s="139"/>
      <c r="O53" s="139"/>
      <c r="P53" s="139"/>
      <c r="Q53" s="139"/>
      <c r="R53" s="139"/>
      <c r="S53" s="139"/>
      <c r="T53" s="263">
        <f ca="1">COUNTIFS('申請額一覧 '!$E$6:$E$20,B53,'申請額一覧 '!$H$6:$H$20,"&gt;0")</f>
        <v>0</v>
      </c>
      <c r="U53" s="264"/>
      <c r="V53" s="261" t="s">
        <v>13</v>
      </c>
      <c r="W53" s="262"/>
      <c r="X53" s="215">
        <f ca="1">SUMIF('申請額一覧 '!$E$6:$E$20,B53,'申請額一覧 '!$H$6:$H$20)</f>
        <v>0</v>
      </c>
      <c r="Y53" s="216"/>
      <c r="Z53" s="216"/>
      <c r="AA53" s="216"/>
      <c r="AB53" s="126" t="s">
        <v>76</v>
      </c>
      <c r="AC53" s="127"/>
      <c r="AD53" s="263">
        <f ca="1">COUNTIFS('申請額一覧 '!$E$6:$E$20,B53,'申請額一覧 '!$K$6:$K$20,"&gt;0")</f>
        <v>0</v>
      </c>
      <c r="AE53" s="264"/>
      <c r="AF53" s="261" t="s">
        <v>13</v>
      </c>
      <c r="AG53" s="262"/>
      <c r="AH53" s="215">
        <f ca="1">SUMIF('申請額一覧 '!$E$6:$E$20,B53,'申請額一覧 '!$K$6:$K$20)</f>
        <v>0</v>
      </c>
      <c r="AI53" s="216"/>
      <c r="AJ53" s="216"/>
      <c r="AK53" s="216"/>
      <c r="AL53" s="126" t="s">
        <v>76</v>
      </c>
      <c r="AM53" s="127"/>
    </row>
    <row r="54" spans="1:39" ht="12.75" customHeight="1">
      <c r="A54" s="233"/>
      <c r="B54" s="140" t="s">
        <v>57</v>
      </c>
      <c r="C54" s="139"/>
      <c r="D54" s="139"/>
      <c r="E54" s="139"/>
      <c r="F54" s="139"/>
      <c r="G54" s="139"/>
      <c r="H54" s="139"/>
      <c r="I54" s="139"/>
      <c r="J54" s="139"/>
      <c r="K54" s="139"/>
      <c r="L54" s="139"/>
      <c r="M54" s="139"/>
      <c r="N54" s="139"/>
      <c r="O54" s="139"/>
      <c r="P54" s="139"/>
      <c r="Q54" s="139"/>
      <c r="R54" s="139"/>
      <c r="S54" s="139"/>
      <c r="T54" s="280">
        <f ca="1">COUNTIFS('申請額一覧 '!$E$6:$E$20,B54,'申請額一覧 '!$H$6:$H$20,"&gt;0")</f>
        <v>0</v>
      </c>
      <c r="U54" s="281"/>
      <c r="V54" s="282" t="s">
        <v>13</v>
      </c>
      <c r="W54" s="283"/>
      <c r="X54" s="217">
        <f ca="1">SUMIF('申請額一覧 '!$E$6:$E$20,B54,'申請額一覧 '!$H$6:$H$20)</f>
        <v>0</v>
      </c>
      <c r="Y54" s="218"/>
      <c r="Z54" s="218"/>
      <c r="AA54" s="218"/>
      <c r="AB54" s="132" t="s">
        <v>76</v>
      </c>
      <c r="AC54" s="133"/>
      <c r="AD54" s="280">
        <f ca="1">COUNTIFS('申請額一覧 '!$E$6:$E$20,B54,'申請額一覧 '!$K$6:$K$20,"&gt;0")</f>
        <v>0</v>
      </c>
      <c r="AE54" s="281"/>
      <c r="AF54" s="282" t="s">
        <v>13</v>
      </c>
      <c r="AG54" s="283"/>
      <c r="AH54" s="217">
        <f ca="1">SUMIF('申請額一覧 '!$E$6:$E$20,B54,'申請額一覧 '!$K$6:$K$20)</f>
        <v>0</v>
      </c>
      <c r="AI54" s="218"/>
      <c r="AJ54" s="218"/>
      <c r="AK54" s="218"/>
      <c r="AL54" s="132" t="s">
        <v>76</v>
      </c>
      <c r="AM54" s="133"/>
    </row>
    <row r="55" spans="1:39" ht="15.75" customHeight="1">
      <c r="A55" s="296" t="s">
        <v>35</v>
      </c>
      <c r="B55" s="297"/>
      <c r="C55" s="297"/>
      <c r="D55" s="297"/>
      <c r="E55" s="297"/>
      <c r="F55" s="297"/>
      <c r="G55" s="297"/>
      <c r="H55" s="297"/>
      <c r="I55" s="297"/>
      <c r="J55" s="297"/>
      <c r="K55" s="297"/>
      <c r="L55" s="297"/>
      <c r="M55" s="297"/>
      <c r="N55" s="297"/>
      <c r="O55" s="297"/>
      <c r="P55" s="297"/>
      <c r="Q55" s="297"/>
      <c r="R55" s="297"/>
      <c r="S55" s="298"/>
      <c r="T55" s="308">
        <f ca="1">SUM(T20:U54)</f>
        <v>0</v>
      </c>
      <c r="U55" s="309"/>
      <c r="V55" s="310" t="s">
        <v>13</v>
      </c>
      <c r="W55" s="311"/>
      <c r="X55" s="317">
        <f ca="1">SUM(X20:AA54)</f>
        <v>0</v>
      </c>
      <c r="Y55" s="318"/>
      <c r="Z55" s="318"/>
      <c r="AA55" s="318"/>
      <c r="AB55" s="141" t="s">
        <v>76</v>
      </c>
      <c r="AC55" s="142"/>
      <c r="AD55" s="308">
        <f ca="1">SUM(AD20:AE54)</f>
        <v>0</v>
      </c>
      <c r="AE55" s="309"/>
      <c r="AF55" s="310" t="s">
        <v>13</v>
      </c>
      <c r="AG55" s="311"/>
      <c r="AH55" s="317">
        <f ca="1">SUM(AH20:AK54)</f>
        <v>0</v>
      </c>
      <c r="AI55" s="318"/>
      <c r="AJ55" s="318"/>
      <c r="AK55" s="318"/>
      <c r="AL55" s="141" t="s">
        <v>76</v>
      </c>
      <c r="AM55" s="142"/>
    </row>
    <row r="56" spans="1:39" ht="15.75" customHeight="1">
      <c r="A56" s="296" t="s">
        <v>37</v>
      </c>
      <c r="B56" s="297"/>
      <c r="C56" s="297"/>
      <c r="D56" s="297"/>
      <c r="E56" s="297"/>
      <c r="F56" s="297"/>
      <c r="G56" s="297"/>
      <c r="H56" s="297"/>
      <c r="I56" s="297"/>
      <c r="J56" s="297"/>
      <c r="K56" s="297"/>
      <c r="L56" s="297"/>
      <c r="M56" s="297"/>
      <c r="N56" s="297"/>
      <c r="O56" s="297"/>
      <c r="P56" s="297"/>
      <c r="Q56" s="297"/>
      <c r="R56" s="297"/>
      <c r="S56" s="298"/>
      <c r="T56" s="219">
        <f ca="1">X55+AH55</f>
        <v>0</v>
      </c>
      <c r="U56" s="220"/>
      <c r="V56" s="220"/>
      <c r="W56" s="220"/>
      <c r="X56" s="220"/>
      <c r="Y56" s="220"/>
      <c r="Z56" s="220"/>
      <c r="AA56" s="220"/>
      <c r="AB56" s="220"/>
      <c r="AC56" s="220"/>
      <c r="AD56" s="220"/>
      <c r="AE56" s="220"/>
      <c r="AF56" s="220"/>
      <c r="AG56" s="220"/>
      <c r="AH56" s="220"/>
      <c r="AI56" s="220"/>
      <c r="AJ56" s="220"/>
      <c r="AK56" s="220"/>
      <c r="AL56" s="141" t="s">
        <v>76</v>
      </c>
      <c r="AM56" s="142"/>
    </row>
    <row r="57" spans="1:39">
      <c r="A57" s="143" t="s">
        <v>169</v>
      </c>
    </row>
    <row r="58" spans="1:39" s="143" customFormat="1" ht="10.5">
      <c r="A58" s="144" t="s">
        <v>170</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row>
    <row r="59" spans="1:39">
      <c r="A59" s="143" t="s">
        <v>100</v>
      </c>
    </row>
    <row r="60" spans="1:39" s="143" customFormat="1" ht="10.5">
      <c r="C60" s="143" t="s">
        <v>101</v>
      </c>
    </row>
  </sheetData>
  <sheetProtection sheet="1" objects="1" scenarios="1"/>
  <mergeCells count="248">
    <mergeCell ref="T18:AC18"/>
    <mergeCell ref="AD18:AM18"/>
    <mergeCell ref="T17:AM17"/>
    <mergeCell ref="X55:AA55"/>
    <mergeCell ref="AH55:AK55"/>
    <mergeCell ref="T52:U52"/>
    <mergeCell ref="V52:W52"/>
    <mergeCell ref="AD52:AE52"/>
    <mergeCell ref="AF52:AG52"/>
    <mergeCell ref="T53:U53"/>
    <mergeCell ref="V53:W53"/>
    <mergeCell ref="AD53:AE53"/>
    <mergeCell ref="AF53:AG53"/>
    <mergeCell ref="X53:AA53"/>
    <mergeCell ref="X54:AA54"/>
    <mergeCell ref="AD43:AE43"/>
    <mergeCell ref="AF43:AG43"/>
    <mergeCell ref="T42:U42"/>
    <mergeCell ref="V42:W42"/>
    <mergeCell ref="AD42:AE42"/>
    <mergeCell ref="AF42:AG42"/>
    <mergeCell ref="T41:U41"/>
    <mergeCell ref="V41:W41"/>
    <mergeCell ref="AD41:AE41"/>
    <mergeCell ref="A39:A40"/>
    <mergeCell ref="T48:U48"/>
    <mergeCell ref="V48:W48"/>
    <mergeCell ref="AD48:AE48"/>
    <mergeCell ref="AF48:AG48"/>
    <mergeCell ref="T50:U50"/>
    <mergeCell ref="V50:W50"/>
    <mergeCell ref="AD50:AE50"/>
    <mergeCell ref="AF50:AG50"/>
    <mergeCell ref="T49:U49"/>
    <mergeCell ref="V49:W49"/>
    <mergeCell ref="AD49:AE49"/>
    <mergeCell ref="AF49:AG49"/>
    <mergeCell ref="T47:U47"/>
    <mergeCell ref="V47:W47"/>
    <mergeCell ref="AD47:AE47"/>
    <mergeCell ref="AF45:AG45"/>
    <mergeCell ref="T44:U44"/>
    <mergeCell ref="V44:W44"/>
    <mergeCell ref="AD44:AE44"/>
    <mergeCell ref="AF44:AG44"/>
    <mergeCell ref="T43:U43"/>
    <mergeCell ref="V43:W43"/>
    <mergeCell ref="AF41:AG41"/>
    <mergeCell ref="A55:S55"/>
    <mergeCell ref="A17:S19"/>
    <mergeCell ref="A56:S56"/>
    <mergeCell ref="T55:U55"/>
    <mergeCell ref="V55:W55"/>
    <mergeCell ref="AD55:AE55"/>
    <mergeCell ref="AF55:AG55"/>
    <mergeCell ref="T54:U54"/>
    <mergeCell ref="V54:W54"/>
    <mergeCell ref="AD54:AE54"/>
    <mergeCell ref="AF54:AG54"/>
    <mergeCell ref="T51:U51"/>
    <mergeCell ref="V51:W51"/>
    <mergeCell ref="AD51:AE51"/>
    <mergeCell ref="AF51:AG51"/>
    <mergeCell ref="AF47:AG47"/>
    <mergeCell ref="T46:U46"/>
    <mergeCell ref="V46:W46"/>
    <mergeCell ref="AD46:AE46"/>
    <mergeCell ref="AF46:AG46"/>
    <mergeCell ref="T45:U45"/>
    <mergeCell ref="V45:W45"/>
    <mergeCell ref="AD45:AE45"/>
    <mergeCell ref="A28:A29"/>
    <mergeCell ref="X41:AA41"/>
    <mergeCell ref="X42:AA42"/>
    <mergeCell ref="X43:AA43"/>
    <mergeCell ref="T40:U40"/>
    <mergeCell ref="V40:W40"/>
    <mergeCell ref="AD40:AE40"/>
    <mergeCell ref="AF40:AG40"/>
    <mergeCell ref="T39:U39"/>
    <mergeCell ref="V39:W39"/>
    <mergeCell ref="AD39:AE39"/>
    <mergeCell ref="AF39:AG39"/>
    <mergeCell ref="T38:U38"/>
    <mergeCell ref="V38:W38"/>
    <mergeCell ref="AD38:AE38"/>
    <mergeCell ref="AF38:AG38"/>
    <mergeCell ref="X38:AA38"/>
    <mergeCell ref="X39:AA39"/>
    <mergeCell ref="X40:AA40"/>
    <mergeCell ref="T37:U37"/>
    <mergeCell ref="V37:W37"/>
    <mergeCell ref="AD37:AE37"/>
    <mergeCell ref="AF37:AG37"/>
    <mergeCell ref="X37:AA37"/>
    <mergeCell ref="T36:U36"/>
    <mergeCell ref="V36:W36"/>
    <mergeCell ref="AD36:AE36"/>
    <mergeCell ref="AF36:AG36"/>
    <mergeCell ref="T35:U35"/>
    <mergeCell ref="V35:W35"/>
    <mergeCell ref="AD35:AE35"/>
    <mergeCell ref="AF35:AG35"/>
    <mergeCell ref="X35:AA35"/>
    <mergeCell ref="X36:AA36"/>
    <mergeCell ref="T34:U34"/>
    <mergeCell ref="V34:W34"/>
    <mergeCell ref="AD34:AE34"/>
    <mergeCell ref="AF34:AG34"/>
    <mergeCell ref="T33:U33"/>
    <mergeCell ref="V33:W33"/>
    <mergeCell ref="AD33:AE33"/>
    <mergeCell ref="AF33:AG33"/>
    <mergeCell ref="T32:U32"/>
    <mergeCell ref="V32:W32"/>
    <mergeCell ref="AD32:AE32"/>
    <mergeCell ref="AF32:AG32"/>
    <mergeCell ref="X32:AA32"/>
    <mergeCell ref="X33:AA33"/>
    <mergeCell ref="X34:AA34"/>
    <mergeCell ref="T31:U31"/>
    <mergeCell ref="V31:W31"/>
    <mergeCell ref="AD31:AE31"/>
    <mergeCell ref="AF31:AG31"/>
    <mergeCell ref="T30:U30"/>
    <mergeCell ref="V30:W30"/>
    <mergeCell ref="AD30:AE30"/>
    <mergeCell ref="AF30:AG30"/>
    <mergeCell ref="V29:W29"/>
    <mergeCell ref="AD29:AE29"/>
    <mergeCell ref="AF29:AG29"/>
    <mergeCell ref="X29:AA29"/>
    <mergeCell ref="X30:AA30"/>
    <mergeCell ref="X31:AA31"/>
    <mergeCell ref="V25:W25"/>
    <mergeCell ref="AD25:AE25"/>
    <mergeCell ref="AF25:AG25"/>
    <mergeCell ref="V24:W24"/>
    <mergeCell ref="AD24:AE24"/>
    <mergeCell ref="AF24:AG24"/>
    <mergeCell ref="V28:W28"/>
    <mergeCell ref="AD28:AE28"/>
    <mergeCell ref="AF28:AG28"/>
    <mergeCell ref="V27:W27"/>
    <mergeCell ref="AD27:AE27"/>
    <mergeCell ref="AF27:AG27"/>
    <mergeCell ref="V26:W26"/>
    <mergeCell ref="AD26:AE26"/>
    <mergeCell ref="AF26:AG26"/>
    <mergeCell ref="X26:AA26"/>
    <mergeCell ref="X27:AA27"/>
    <mergeCell ref="X28:AA28"/>
    <mergeCell ref="V22:W22"/>
    <mergeCell ref="AD22:AE22"/>
    <mergeCell ref="AF22:AG22"/>
    <mergeCell ref="T21:U21"/>
    <mergeCell ref="AH19:AM19"/>
    <mergeCell ref="X19:AC19"/>
    <mergeCell ref="T19:W19"/>
    <mergeCell ref="X20:AA20"/>
    <mergeCell ref="X21:AA21"/>
    <mergeCell ref="X22:AA22"/>
    <mergeCell ref="AH20:AK20"/>
    <mergeCell ref="AH21:AK21"/>
    <mergeCell ref="AH22:AK22"/>
    <mergeCell ref="AD19:AG19"/>
    <mergeCell ref="A20:A27"/>
    <mergeCell ref="A30:A38"/>
    <mergeCell ref="A41:A54"/>
    <mergeCell ref="AF21:AG21"/>
    <mergeCell ref="AD21:AE21"/>
    <mergeCell ref="AF20:AG20"/>
    <mergeCell ref="AD20:AE20"/>
    <mergeCell ref="T20:U20"/>
    <mergeCell ref="V20:W20"/>
    <mergeCell ref="T23:U23"/>
    <mergeCell ref="T24:U24"/>
    <mergeCell ref="T25:U25"/>
    <mergeCell ref="T26:U26"/>
    <mergeCell ref="T27:U27"/>
    <mergeCell ref="T28:U28"/>
    <mergeCell ref="T29:U29"/>
    <mergeCell ref="V21:W21"/>
    <mergeCell ref="V23:W23"/>
    <mergeCell ref="AD23:AE23"/>
    <mergeCell ref="AF23:AG23"/>
    <mergeCell ref="T22:U22"/>
    <mergeCell ref="X23:AA23"/>
    <mergeCell ref="X24:AA24"/>
    <mergeCell ref="X25:AA25"/>
    <mergeCell ref="S15:Y15"/>
    <mergeCell ref="AG15:AM15"/>
    <mergeCell ref="A8:A15"/>
    <mergeCell ref="S13:Y13"/>
    <mergeCell ref="AG13:AM13"/>
    <mergeCell ref="S14:Y14"/>
    <mergeCell ref="AG14:AM14"/>
    <mergeCell ref="A3:AM3"/>
    <mergeCell ref="A4:AM4"/>
    <mergeCell ref="Q10:R10"/>
    <mergeCell ref="T10:V10"/>
    <mergeCell ref="L11:AM11"/>
    <mergeCell ref="L12:AM12"/>
    <mergeCell ref="L9:AM9"/>
    <mergeCell ref="L8:AM8"/>
    <mergeCell ref="B10:K1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50:AK50"/>
    <mergeCell ref="AH51:AK51"/>
    <mergeCell ref="AH52:AK52"/>
    <mergeCell ref="AH53:AK53"/>
    <mergeCell ref="AH54:AK54"/>
    <mergeCell ref="T56:AK56"/>
    <mergeCell ref="AH41:AK41"/>
    <mergeCell ref="AH42:AK42"/>
    <mergeCell ref="AH43:AK43"/>
    <mergeCell ref="AH44:AK44"/>
    <mergeCell ref="AH45:AK45"/>
    <mergeCell ref="AH46:AK46"/>
    <mergeCell ref="AH47:AK47"/>
    <mergeCell ref="AH48:AK48"/>
    <mergeCell ref="AH49:AK49"/>
    <mergeCell ref="X44:AA44"/>
    <mergeCell ref="X45:AA45"/>
    <mergeCell ref="X46:AA46"/>
    <mergeCell ref="X47:AA47"/>
    <mergeCell ref="X48:AA48"/>
    <mergeCell ref="X49:AA49"/>
    <mergeCell ref="X50:AA50"/>
    <mergeCell ref="X51:AA51"/>
    <mergeCell ref="X52:AA52"/>
  </mergeCells>
  <phoneticPr fontId="2"/>
  <dataValidations count="3">
    <dataValidation imeMode="fullKatakana" allowBlank="1" showInputMessage="1" showErrorMessage="1" sqref="L8:AM8"/>
    <dataValidation imeMode="on" allowBlank="1" showInputMessage="1" showErrorMessage="1" sqref="L9:AM9 L11:AM12 S14:Y15 AG14:AM15"/>
    <dataValidation imeMode="off" allowBlank="1" showInputMessage="1" showErrorMessage="1" sqref="Q10:R10 T10:V10 S13:Y13 AG13:AM13"/>
  </dataValidations>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pageSetUpPr fitToPage="1"/>
  </sheetPr>
  <dimension ref="A1:M62"/>
  <sheetViews>
    <sheetView showGridLines="0"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B3" sqref="B3"/>
    </sheetView>
  </sheetViews>
  <sheetFormatPr defaultColWidth="2.25" defaultRowHeight="13.5"/>
  <cols>
    <col min="1" max="1" width="2.25" style="84"/>
    <col min="2" max="2" width="3.125" style="84" customWidth="1"/>
    <col min="3" max="3" width="12.875" style="84" customWidth="1"/>
    <col min="4" max="4" width="16.875" style="84" customWidth="1"/>
    <col min="5" max="5" width="18.875" style="84" customWidth="1"/>
    <col min="6" max="11" width="11.25" style="84" customWidth="1"/>
    <col min="12" max="12" width="12.625" style="84" customWidth="1"/>
    <col min="13" max="13" width="18.75" style="84" customWidth="1"/>
    <col min="14" max="16384" width="2.25" style="84"/>
  </cols>
  <sheetData>
    <row r="1" spans="1:13">
      <c r="A1" s="84" t="s">
        <v>174</v>
      </c>
    </row>
    <row r="3" spans="1:13" ht="18" customHeight="1" thickBot="1">
      <c r="B3" s="200" t="str">
        <f>IF(総括表!L9="","（事業実施主体名）",総括表!L9)</f>
        <v>（事業実施主体名）</v>
      </c>
      <c r="M3" s="150" t="s">
        <v>160</v>
      </c>
    </row>
    <row r="4" spans="1:13" ht="18" customHeight="1" thickBot="1">
      <c r="B4" s="321" t="s">
        <v>78</v>
      </c>
      <c r="C4" s="322" t="s">
        <v>75</v>
      </c>
      <c r="D4" s="323" t="s">
        <v>70</v>
      </c>
      <c r="E4" s="324" t="s">
        <v>77</v>
      </c>
      <c r="F4" s="325" t="s">
        <v>97</v>
      </c>
      <c r="G4" s="325"/>
      <c r="H4" s="326"/>
      <c r="I4" s="325" t="s">
        <v>98</v>
      </c>
      <c r="J4" s="325"/>
      <c r="K4" s="326"/>
      <c r="L4" s="319" t="s">
        <v>85</v>
      </c>
      <c r="M4" s="320" t="s">
        <v>86</v>
      </c>
    </row>
    <row r="5" spans="1:13" ht="27.75" customHeight="1">
      <c r="B5" s="321"/>
      <c r="C5" s="322"/>
      <c r="D5" s="323"/>
      <c r="E5" s="324"/>
      <c r="F5" s="85" t="s">
        <v>72</v>
      </c>
      <c r="G5" s="85" t="s">
        <v>73</v>
      </c>
      <c r="H5" s="86" t="s">
        <v>74</v>
      </c>
      <c r="I5" s="87" t="s">
        <v>80</v>
      </c>
      <c r="J5" s="85" t="s">
        <v>81</v>
      </c>
      <c r="K5" s="88" t="s">
        <v>82</v>
      </c>
      <c r="L5" s="320"/>
      <c r="M5" s="320"/>
    </row>
    <row r="6" spans="1:13" ht="22.5" customHeight="1">
      <c r="B6" s="89">
        <v>1</v>
      </c>
      <c r="C6" s="90">
        <f t="shared" ref="C6:C43" ca="1" si="0">IFERROR(INDIRECT("個表"&amp;$B6&amp;"！$AG$4"),"")</f>
        <v>0</v>
      </c>
      <c r="D6" s="190">
        <f t="shared" ref="D6:D43" ca="1" si="1">IFERROR(INDIRECT("個表"&amp;$B6&amp;"！$L$4"),"")</f>
        <v>0</v>
      </c>
      <c r="E6" s="191">
        <f t="shared" ref="E6:E43" ca="1" si="2">IFERROR(INDIRECT("個表"&amp;$B6&amp;"！$L$5"),"")</f>
        <v>0</v>
      </c>
      <c r="F6" s="91">
        <f t="shared" ref="F6:F20" ca="1" si="3">IF(G6&lt;&gt;0,IFERROR(INDIRECT("個表"&amp;$B6&amp;"！$AA$13"),""),0)</f>
        <v>0</v>
      </c>
      <c r="G6" s="91">
        <f t="shared" ref="G6:G43" ca="1" si="4">IFERROR(INDIRECT("個表"&amp;$B6&amp;"！$AI$13"),"")</f>
        <v>0</v>
      </c>
      <c r="H6" s="92">
        <f ca="1">MIN(F6:G6)</f>
        <v>0</v>
      </c>
      <c r="I6" s="93">
        <f t="shared" ref="I6:I20" ca="1" si="5">IF(J6&lt;&gt;0,IFERROR(INDIRECT("個表"&amp;$B6&amp;"！$AA$47"),""),0)</f>
        <v>0</v>
      </c>
      <c r="J6" s="91">
        <f t="shared" ref="J6:J43" ca="1" si="6">IFERROR(INDIRECT("個表"&amp;$B6&amp;"！$AI$47"),"")</f>
        <v>0</v>
      </c>
      <c r="K6" s="94">
        <f ca="1">MIN(I6:J6)</f>
        <v>0</v>
      </c>
      <c r="L6" s="94">
        <f ca="1">SUM(H6,K6)</f>
        <v>0</v>
      </c>
      <c r="M6" s="95"/>
    </row>
    <row r="7" spans="1:13" ht="22.5" customHeight="1">
      <c r="B7" s="89">
        <v>2</v>
      </c>
      <c r="C7" s="90">
        <f t="shared" ca="1" si="0"/>
        <v>0</v>
      </c>
      <c r="D7" s="190">
        <f t="shared" ca="1" si="1"/>
        <v>0</v>
      </c>
      <c r="E7" s="191">
        <f t="shared" ca="1" si="2"/>
        <v>0</v>
      </c>
      <c r="F7" s="91">
        <f t="shared" ca="1" si="3"/>
        <v>0</v>
      </c>
      <c r="G7" s="91">
        <f t="shared" ca="1" si="4"/>
        <v>0</v>
      </c>
      <c r="H7" s="92">
        <f t="shared" ref="H7:H20" ca="1" si="7">MIN(F7:G7)</f>
        <v>0</v>
      </c>
      <c r="I7" s="93">
        <f t="shared" ca="1" si="5"/>
        <v>0</v>
      </c>
      <c r="J7" s="91">
        <f t="shared" ca="1" si="6"/>
        <v>0</v>
      </c>
      <c r="K7" s="94">
        <f t="shared" ref="K7:K20" ca="1" si="8">MIN(I7:J7)</f>
        <v>0</v>
      </c>
      <c r="L7" s="94">
        <f t="shared" ref="L7:L19" ca="1" si="9">SUM(H7,K7)</f>
        <v>0</v>
      </c>
      <c r="M7" s="95"/>
    </row>
    <row r="8" spans="1:13" ht="22.5" customHeight="1">
      <c r="B8" s="89">
        <v>3</v>
      </c>
      <c r="C8" s="90">
        <f t="shared" ca="1" si="0"/>
        <v>0</v>
      </c>
      <c r="D8" s="190">
        <f t="shared" ca="1" si="1"/>
        <v>0</v>
      </c>
      <c r="E8" s="191">
        <f t="shared" ca="1" si="2"/>
        <v>0</v>
      </c>
      <c r="F8" s="91">
        <f t="shared" ca="1" si="3"/>
        <v>0</v>
      </c>
      <c r="G8" s="91">
        <f t="shared" ca="1" si="4"/>
        <v>0</v>
      </c>
      <c r="H8" s="92">
        <f t="shared" ca="1" si="7"/>
        <v>0</v>
      </c>
      <c r="I8" s="93">
        <f t="shared" ca="1" si="5"/>
        <v>0</v>
      </c>
      <c r="J8" s="91">
        <f t="shared" ca="1" si="6"/>
        <v>0</v>
      </c>
      <c r="K8" s="94">
        <f t="shared" ca="1" si="8"/>
        <v>0</v>
      </c>
      <c r="L8" s="94">
        <f t="shared" ca="1" si="9"/>
        <v>0</v>
      </c>
      <c r="M8" s="95"/>
    </row>
    <row r="9" spans="1:13" ht="22.5" customHeight="1">
      <c r="B9" s="89">
        <v>4</v>
      </c>
      <c r="C9" s="90">
        <f t="shared" ca="1" si="0"/>
        <v>0</v>
      </c>
      <c r="D9" s="190">
        <f t="shared" ca="1" si="1"/>
        <v>0</v>
      </c>
      <c r="E9" s="191">
        <f t="shared" ca="1" si="2"/>
        <v>0</v>
      </c>
      <c r="F9" s="91">
        <f t="shared" ca="1" si="3"/>
        <v>0</v>
      </c>
      <c r="G9" s="91">
        <f t="shared" ca="1" si="4"/>
        <v>0</v>
      </c>
      <c r="H9" s="92">
        <f t="shared" ca="1" si="7"/>
        <v>0</v>
      </c>
      <c r="I9" s="93">
        <f t="shared" ca="1" si="5"/>
        <v>0</v>
      </c>
      <c r="J9" s="91">
        <f t="shared" ca="1" si="6"/>
        <v>0</v>
      </c>
      <c r="K9" s="94">
        <f t="shared" ca="1" si="8"/>
        <v>0</v>
      </c>
      <c r="L9" s="94">
        <f t="shared" ca="1" si="9"/>
        <v>0</v>
      </c>
      <c r="M9" s="95"/>
    </row>
    <row r="10" spans="1:13" ht="22.5" customHeight="1">
      <c r="B10" s="89">
        <v>5</v>
      </c>
      <c r="C10" s="90">
        <f t="shared" ca="1" si="0"/>
        <v>0</v>
      </c>
      <c r="D10" s="190">
        <f t="shared" ca="1" si="1"/>
        <v>0</v>
      </c>
      <c r="E10" s="191">
        <f t="shared" ca="1" si="2"/>
        <v>0</v>
      </c>
      <c r="F10" s="91">
        <f t="shared" ca="1" si="3"/>
        <v>0</v>
      </c>
      <c r="G10" s="91">
        <f t="shared" ca="1" si="4"/>
        <v>0</v>
      </c>
      <c r="H10" s="92">
        <f t="shared" ca="1" si="7"/>
        <v>0</v>
      </c>
      <c r="I10" s="93">
        <f t="shared" ca="1" si="5"/>
        <v>0</v>
      </c>
      <c r="J10" s="91">
        <f t="shared" ca="1" si="6"/>
        <v>0</v>
      </c>
      <c r="K10" s="94">
        <f t="shared" ca="1" si="8"/>
        <v>0</v>
      </c>
      <c r="L10" s="94">
        <f t="shared" ca="1" si="9"/>
        <v>0</v>
      </c>
      <c r="M10" s="95"/>
    </row>
    <row r="11" spans="1:13" ht="22.5" customHeight="1">
      <c r="B11" s="89">
        <v>6</v>
      </c>
      <c r="C11" s="90">
        <f t="shared" ca="1" si="0"/>
        <v>0</v>
      </c>
      <c r="D11" s="190">
        <f t="shared" ca="1" si="1"/>
        <v>0</v>
      </c>
      <c r="E11" s="191">
        <f t="shared" ca="1" si="2"/>
        <v>0</v>
      </c>
      <c r="F11" s="91">
        <f t="shared" ca="1" si="3"/>
        <v>0</v>
      </c>
      <c r="G11" s="91">
        <f t="shared" ca="1" si="4"/>
        <v>0</v>
      </c>
      <c r="H11" s="92">
        <f t="shared" ca="1" si="7"/>
        <v>0</v>
      </c>
      <c r="I11" s="93">
        <f t="shared" ca="1" si="5"/>
        <v>0</v>
      </c>
      <c r="J11" s="91">
        <f t="shared" ca="1" si="6"/>
        <v>0</v>
      </c>
      <c r="K11" s="94">
        <f t="shared" ca="1" si="8"/>
        <v>0</v>
      </c>
      <c r="L11" s="94">
        <f t="shared" ca="1" si="9"/>
        <v>0</v>
      </c>
      <c r="M11" s="95"/>
    </row>
    <row r="12" spans="1:13" ht="22.5" customHeight="1">
      <c r="B12" s="89">
        <v>7</v>
      </c>
      <c r="C12" s="90">
        <f t="shared" ca="1" si="0"/>
        <v>0</v>
      </c>
      <c r="D12" s="190">
        <f t="shared" ca="1" si="1"/>
        <v>0</v>
      </c>
      <c r="E12" s="191">
        <f t="shared" ca="1" si="2"/>
        <v>0</v>
      </c>
      <c r="F12" s="91">
        <f t="shared" ca="1" si="3"/>
        <v>0</v>
      </c>
      <c r="G12" s="91">
        <f t="shared" ca="1" si="4"/>
        <v>0</v>
      </c>
      <c r="H12" s="92">
        <f t="shared" ca="1" si="7"/>
        <v>0</v>
      </c>
      <c r="I12" s="93">
        <f t="shared" ca="1" si="5"/>
        <v>0</v>
      </c>
      <c r="J12" s="91">
        <f t="shared" ca="1" si="6"/>
        <v>0</v>
      </c>
      <c r="K12" s="94">
        <f t="shared" ca="1" si="8"/>
        <v>0</v>
      </c>
      <c r="L12" s="94">
        <f t="shared" ca="1" si="9"/>
        <v>0</v>
      </c>
      <c r="M12" s="95"/>
    </row>
    <row r="13" spans="1:13" ht="22.5" customHeight="1">
      <c r="B13" s="89">
        <v>8</v>
      </c>
      <c r="C13" s="90">
        <f t="shared" ca="1" si="0"/>
        <v>0</v>
      </c>
      <c r="D13" s="190">
        <f t="shared" ca="1" si="1"/>
        <v>0</v>
      </c>
      <c r="E13" s="191">
        <f t="shared" ca="1" si="2"/>
        <v>0</v>
      </c>
      <c r="F13" s="91">
        <f t="shared" ca="1" si="3"/>
        <v>0</v>
      </c>
      <c r="G13" s="91">
        <f t="shared" ca="1" si="4"/>
        <v>0</v>
      </c>
      <c r="H13" s="92">
        <f t="shared" ca="1" si="7"/>
        <v>0</v>
      </c>
      <c r="I13" s="93">
        <f t="shared" ca="1" si="5"/>
        <v>0</v>
      </c>
      <c r="J13" s="91">
        <f t="shared" ca="1" si="6"/>
        <v>0</v>
      </c>
      <c r="K13" s="94">
        <f t="shared" ca="1" si="8"/>
        <v>0</v>
      </c>
      <c r="L13" s="94">
        <f t="shared" ca="1" si="9"/>
        <v>0</v>
      </c>
      <c r="M13" s="95"/>
    </row>
    <row r="14" spans="1:13" ht="22.5" customHeight="1">
      <c r="B14" s="89">
        <v>9</v>
      </c>
      <c r="C14" s="90">
        <f t="shared" ca="1" si="0"/>
        <v>0</v>
      </c>
      <c r="D14" s="190">
        <f t="shared" ca="1" si="1"/>
        <v>0</v>
      </c>
      <c r="E14" s="191">
        <f t="shared" ca="1" si="2"/>
        <v>0</v>
      </c>
      <c r="F14" s="91">
        <f t="shared" ca="1" si="3"/>
        <v>0</v>
      </c>
      <c r="G14" s="91">
        <f t="shared" ca="1" si="4"/>
        <v>0</v>
      </c>
      <c r="H14" s="92">
        <f t="shared" ca="1" si="7"/>
        <v>0</v>
      </c>
      <c r="I14" s="93">
        <f t="shared" ca="1" si="5"/>
        <v>0</v>
      </c>
      <c r="J14" s="91">
        <f t="shared" ca="1" si="6"/>
        <v>0</v>
      </c>
      <c r="K14" s="94">
        <f t="shared" ca="1" si="8"/>
        <v>0</v>
      </c>
      <c r="L14" s="94">
        <f t="shared" ca="1" si="9"/>
        <v>0</v>
      </c>
      <c r="M14" s="95"/>
    </row>
    <row r="15" spans="1:13" ht="22.5" customHeight="1">
      <c r="B15" s="89">
        <v>10</v>
      </c>
      <c r="C15" s="90">
        <f t="shared" ca="1" si="0"/>
        <v>0</v>
      </c>
      <c r="D15" s="190">
        <f t="shared" ca="1" si="1"/>
        <v>0</v>
      </c>
      <c r="E15" s="191">
        <f t="shared" ca="1" si="2"/>
        <v>0</v>
      </c>
      <c r="F15" s="91">
        <f t="shared" ca="1" si="3"/>
        <v>0</v>
      </c>
      <c r="G15" s="91">
        <f t="shared" ca="1" si="4"/>
        <v>0</v>
      </c>
      <c r="H15" s="92">
        <f t="shared" ca="1" si="7"/>
        <v>0</v>
      </c>
      <c r="I15" s="93">
        <f t="shared" ca="1" si="5"/>
        <v>0</v>
      </c>
      <c r="J15" s="91">
        <f t="shared" ca="1" si="6"/>
        <v>0</v>
      </c>
      <c r="K15" s="94">
        <f t="shared" ca="1" si="8"/>
        <v>0</v>
      </c>
      <c r="L15" s="94">
        <f t="shared" ca="1" si="9"/>
        <v>0</v>
      </c>
      <c r="M15" s="95"/>
    </row>
    <row r="16" spans="1:13" ht="22.5" customHeight="1">
      <c r="B16" s="89">
        <v>11</v>
      </c>
      <c r="C16" s="90">
        <f t="shared" ca="1" si="0"/>
        <v>0</v>
      </c>
      <c r="D16" s="190">
        <f t="shared" ca="1" si="1"/>
        <v>0</v>
      </c>
      <c r="E16" s="191">
        <f t="shared" ca="1" si="2"/>
        <v>0</v>
      </c>
      <c r="F16" s="91">
        <f t="shared" ca="1" si="3"/>
        <v>0</v>
      </c>
      <c r="G16" s="91">
        <f t="shared" ca="1" si="4"/>
        <v>0</v>
      </c>
      <c r="H16" s="92">
        <f t="shared" ca="1" si="7"/>
        <v>0</v>
      </c>
      <c r="I16" s="93">
        <f t="shared" ca="1" si="5"/>
        <v>0</v>
      </c>
      <c r="J16" s="91">
        <f t="shared" ca="1" si="6"/>
        <v>0</v>
      </c>
      <c r="K16" s="94">
        <f t="shared" ca="1" si="8"/>
        <v>0</v>
      </c>
      <c r="L16" s="94">
        <f t="shared" ca="1" si="9"/>
        <v>0</v>
      </c>
      <c r="M16" s="95"/>
    </row>
    <row r="17" spans="2:13" ht="22.5" customHeight="1">
      <c r="B17" s="89">
        <v>12</v>
      </c>
      <c r="C17" s="90">
        <f t="shared" ca="1" si="0"/>
        <v>0</v>
      </c>
      <c r="D17" s="190">
        <f t="shared" ca="1" si="1"/>
        <v>0</v>
      </c>
      <c r="E17" s="191">
        <f t="shared" ca="1" si="2"/>
        <v>0</v>
      </c>
      <c r="F17" s="91">
        <f t="shared" ca="1" si="3"/>
        <v>0</v>
      </c>
      <c r="G17" s="91">
        <f t="shared" ca="1" si="4"/>
        <v>0</v>
      </c>
      <c r="H17" s="92">
        <f t="shared" ca="1" si="7"/>
        <v>0</v>
      </c>
      <c r="I17" s="93">
        <f t="shared" ca="1" si="5"/>
        <v>0</v>
      </c>
      <c r="J17" s="91">
        <f t="shared" ca="1" si="6"/>
        <v>0</v>
      </c>
      <c r="K17" s="94">
        <f t="shared" ca="1" si="8"/>
        <v>0</v>
      </c>
      <c r="L17" s="94">
        <f t="shared" ca="1" si="9"/>
        <v>0</v>
      </c>
      <c r="M17" s="95"/>
    </row>
    <row r="18" spans="2:13" ht="22.5" customHeight="1">
      <c r="B18" s="89">
        <v>13</v>
      </c>
      <c r="C18" s="90">
        <f t="shared" ca="1" si="0"/>
        <v>0</v>
      </c>
      <c r="D18" s="190">
        <f t="shared" ca="1" si="1"/>
        <v>0</v>
      </c>
      <c r="E18" s="191">
        <f t="shared" ca="1" si="2"/>
        <v>0</v>
      </c>
      <c r="F18" s="91">
        <f t="shared" ca="1" si="3"/>
        <v>0</v>
      </c>
      <c r="G18" s="91">
        <f t="shared" ca="1" si="4"/>
        <v>0</v>
      </c>
      <c r="H18" s="92">
        <f t="shared" ca="1" si="7"/>
        <v>0</v>
      </c>
      <c r="I18" s="93">
        <f t="shared" ca="1" si="5"/>
        <v>0</v>
      </c>
      <c r="J18" s="91">
        <f t="shared" ca="1" si="6"/>
        <v>0</v>
      </c>
      <c r="K18" s="94">
        <f t="shared" ca="1" si="8"/>
        <v>0</v>
      </c>
      <c r="L18" s="94">
        <f t="shared" ca="1" si="9"/>
        <v>0</v>
      </c>
      <c r="M18" s="95"/>
    </row>
    <row r="19" spans="2:13" ht="22.5" customHeight="1">
      <c r="B19" s="89">
        <v>14</v>
      </c>
      <c r="C19" s="90">
        <f t="shared" ca="1" si="0"/>
        <v>0</v>
      </c>
      <c r="D19" s="190">
        <f t="shared" ca="1" si="1"/>
        <v>0</v>
      </c>
      <c r="E19" s="191">
        <f t="shared" ca="1" si="2"/>
        <v>0</v>
      </c>
      <c r="F19" s="91">
        <f t="shared" ca="1" si="3"/>
        <v>0</v>
      </c>
      <c r="G19" s="91">
        <f t="shared" ca="1" si="4"/>
        <v>0</v>
      </c>
      <c r="H19" s="92">
        <f t="shared" ca="1" si="7"/>
        <v>0</v>
      </c>
      <c r="I19" s="93">
        <f t="shared" ca="1" si="5"/>
        <v>0</v>
      </c>
      <c r="J19" s="91">
        <f t="shared" ca="1" si="6"/>
        <v>0</v>
      </c>
      <c r="K19" s="94">
        <f t="shared" ca="1" si="8"/>
        <v>0</v>
      </c>
      <c r="L19" s="94">
        <f t="shared" ca="1" si="9"/>
        <v>0</v>
      </c>
      <c r="M19" s="95"/>
    </row>
    <row r="20" spans="2:13" ht="22.5" customHeight="1" thickBot="1">
      <c r="B20" s="89">
        <v>15</v>
      </c>
      <c r="C20" s="90">
        <f t="shared" ca="1" si="0"/>
        <v>0</v>
      </c>
      <c r="D20" s="190">
        <f t="shared" ca="1" si="1"/>
        <v>0</v>
      </c>
      <c r="E20" s="191">
        <f t="shared" ca="1" si="2"/>
        <v>0</v>
      </c>
      <c r="F20" s="91">
        <f t="shared" ca="1" si="3"/>
        <v>0</v>
      </c>
      <c r="G20" s="91">
        <f t="shared" ca="1" si="4"/>
        <v>0</v>
      </c>
      <c r="H20" s="92">
        <f t="shared" ca="1" si="7"/>
        <v>0</v>
      </c>
      <c r="I20" s="93">
        <f t="shared" ca="1" si="5"/>
        <v>0</v>
      </c>
      <c r="J20" s="91">
        <f t="shared" ca="1" si="6"/>
        <v>0</v>
      </c>
      <c r="K20" s="94">
        <f t="shared" ca="1" si="8"/>
        <v>0</v>
      </c>
      <c r="L20" s="94">
        <f ca="1">SUM(H20,K20)</f>
        <v>0</v>
      </c>
      <c r="M20" s="95"/>
    </row>
    <row r="21" spans="2:13" ht="22.5" hidden="1" customHeight="1">
      <c r="B21" s="89">
        <v>16</v>
      </c>
      <c r="C21" s="90" t="str">
        <f t="shared" ca="1" si="0"/>
        <v/>
      </c>
      <c r="D21" s="190" t="str">
        <f t="shared" ca="1" si="1"/>
        <v/>
      </c>
      <c r="E21" s="191" t="str">
        <f t="shared" ca="1" si="2"/>
        <v/>
      </c>
      <c r="F21" s="91" t="str">
        <f t="shared" ref="F21:F29" ca="1" si="10">IF(G21&lt;&gt;0,IFERROR(INDIRECT("個表"&amp;$B21&amp;"！$AA$13"),""),0)</f>
        <v/>
      </c>
      <c r="G21" s="91" t="str">
        <f t="shared" ca="1" si="4"/>
        <v/>
      </c>
      <c r="H21" s="92">
        <f t="shared" ref="H21:H29" ca="1" si="11">MIN(F21:G21)</f>
        <v>0</v>
      </c>
      <c r="I21" s="93" t="str">
        <f t="shared" ref="I21:I29" ca="1" si="12">IF(J21&lt;&gt;0,IFERROR(INDIRECT("個表"&amp;$B21&amp;"！$AA$47"),""),0)</f>
        <v/>
      </c>
      <c r="J21" s="91" t="str">
        <f t="shared" ca="1" si="6"/>
        <v/>
      </c>
      <c r="K21" s="94">
        <f t="shared" ref="K21:K29" ca="1" si="13">MIN(I21:J21)</f>
        <v>0</v>
      </c>
      <c r="L21" s="94">
        <f t="shared" ref="L21:L29" ca="1" si="14">SUM(H21,K21)</f>
        <v>0</v>
      </c>
      <c r="M21" s="95"/>
    </row>
    <row r="22" spans="2:13" ht="22.5" hidden="1" customHeight="1">
      <c r="B22" s="89">
        <v>17</v>
      </c>
      <c r="C22" s="90" t="str">
        <f t="shared" ca="1" si="0"/>
        <v/>
      </c>
      <c r="D22" s="190" t="str">
        <f t="shared" ca="1" si="1"/>
        <v/>
      </c>
      <c r="E22" s="191" t="str">
        <f t="shared" ca="1" si="2"/>
        <v/>
      </c>
      <c r="F22" s="91" t="str">
        <f t="shared" ca="1" si="10"/>
        <v/>
      </c>
      <c r="G22" s="91" t="str">
        <f t="shared" ca="1" si="4"/>
        <v/>
      </c>
      <c r="H22" s="92">
        <f t="shared" ca="1" si="11"/>
        <v>0</v>
      </c>
      <c r="I22" s="93" t="str">
        <f t="shared" ca="1" si="12"/>
        <v/>
      </c>
      <c r="J22" s="91" t="str">
        <f t="shared" ca="1" si="6"/>
        <v/>
      </c>
      <c r="K22" s="94">
        <f t="shared" ca="1" si="13"/>
        <v>0</v>
      </c>
      <c r="L22" s="94">
        <f t="shared" ca="1" si="14"/>
        <v>0</v>
      </c>
      <c r="M22" s="95"/>
    </row>
    <row r="23" spans="2:13" ht="22.5" hidden="1" customHeight="1">
      <c r="B23" s="89">
        <v>18</v>
      </c>
      <c r="C23" s="90" t="str">
        <f t="shared" ca="1" si="0"/>
        <v/>
      </c>
      <c r="D23" s="190" t="str">
        <f t="shared" ca="1" si="1"/>
        <v/>
      </c>
      <c r="E23" s="191" t="str">
        <f t="shared" ca="1" si="2"/>
        <v/>
      </c>
      <c r="F23" s="91" t="str">
        <f t="shared" ca="1" si="10"/>
        <v/>
      </c>
      <c r="G23" s="91" t="str">
        <f t="shared" ca="1" si="4"/>
        <v/>
      </c>
      <c r="H23" s="92">
        <f t="shared" ca="1" si="11"/>
        <v>0</v>
      </c>
      <c r="I23" s="93" t="str">
        <f t="shared" ca="1" si="12"/>
        <v/>
      </c>
      <c r="J23" s="91" t="str">
        <f t="shared" ca="1" si="6"/>
        <v/>
      </c>
      <c r="K23" s="94">
        <f t="shared" ca="1" si="13"/>
        <v>0</v>
      </c>
      <c r="L23" s="94">
        <f t="shared" ca="1" si="14"/>
        <v>0</v>
      </c>
      <c r="M23" s="95"/>
    </row>
    <row r="24" spans="2:13" ht="22.5" hidden="1" customHeight="1">
      <c r="B24" s="89">
        <v>19</v>
      </c>
      <c r="C24" s="90" t="str">
        <f t="shared" ca="1" si="0"/>
        <v/>
      </c>
      <c r="D24" s="190" t="str">
        <f t="shared" ca="1" si="1"/>
        <v/>
      </c>
      <c r="E24" s="191" t="str">
        <f t="shared" ca="1" si="2"/>
        <v/>
      </c>
      <c r="F24" s="91" t="str">
        <f t="shared" ca="1" si="10"/>
        <v/>
      </c>
      <c r="G24" s="91" t="str">
        <f t="shared" ca="1" si="4"/>
        <v/>
      </c>
      <c r="H24" s="92">
        <f t="shared" ca="1" si="11"/>
        <v>0</v>
      </c>
      <c r="I24" s="93" t="str">
        <f t="shared" ca="1" si="12"/>
        <v/>
      </c>
      <c r="J24" s="91" t="str">
        <f t="shared" ca="1" si="6"/>
        <v/>
      </c>
      <c r="K24" s="94">
        <f t="shared" ca="1" si="13"/>
        <v>0</v>
      </c>
      <c r="L24" s="94">
        <f t="shared" ca="1" si="14"/>
        <v>0</v>
      </c>
      <c r="M24" s="95"/>
    </row>
    <row r="25" spans="2:13" ht="22.5" hidden="1" customHeight="1">
      <c r="B25" s="89">
        <v>20</v>
      </c>
      <c r="C25" s="90" t="str">
        <f t="shared" ca="1" si="0"/>
        <v/>
      </c>
      <c r="D25" s="190" t="str">
        <f t="shared" ca="1" si="1"/>
        <v/>
      </c>
      <c r="E25" s="191" t="str">
        <f t="shared" ca="1" si="2"/>
        <v/>
      </c>
      <c r="F25" s="91" t="str">
        <f t="shared" ca="1" si="10"/>
        <v/>
      </c>
      <c r="G25" s="91" t="str">
        <f t="shared" ca="1" si="4"/>
        <v/>
      </c>
      <c r="H25" s="92">
        <f t="shared" ca="1" si="11"/>
        <v>0</v>
      </c>
      <c r="I25" s="93" t="str">
        <f t="shared" ca="1" si="12"/>
        <v/>
      </c>
      <c r="J25" s="91" t="str">
        <f t="shared" ca="1" si="6"/>
        <v/>
      </c>
      <c r="K25" s="94">
        <f t="shared" ca="1" si="13"/>
        <v>0</v>
      </c>
      <c r="L25" s="94">
        <f t="shared" ca="1" si="14"/>
        <v>0</v>
      </c>
      <c r="M25" s="95"/>
    </row>
    <row r="26" spans="2:13" ht="22.5" hidden="1" customHeight="1">
      <c r="B26" s="89">
        <v>21</v>
      </c>
      <c r="C26" s="90" t="str">
        <f t="shared" ca="1" si="0"/>
        <v/>
      </c>
      <c r="D26" s="190" t="str">
        <f t="shared" ca="1" si="1"/>
        <v/>
      </c>
      <c r="E26" s="191" t="str">
        <f t="shared" ca="1" si="2"/>
        <v/>
      </c>
      <c r="F26" s="91" t="str">
        <f t="shared" ca="1" si="10"/>
        <v/>
      </c>
      <c r="G26" s="91" t="str">
        <f t="shared" ca="1" si="4"/>
        <v/>
      </c>
      <c r="H26" s="92">
        <f t="shared" ca="1" si="11"/>
        <v>0</v>
      </c>
      <c r="I26" s="93" t="str">
        <f t="shared" ca="1" si="12"/>
        <v/>
      </c>
      <c r="J26" s="91" t="str">
        <f t="shared" ca="1" si="6"/>
        <v/>
      </c>
      <c r="K26" s="94">
        <f t="shared" ca="1" si="13"/>
        <v>0</v>
      </c>
      <c r="L26" s="94">
        <f t="shared" ca="1" si="14"/>
        <v>0</v>
      </c>
      <c r="M26" s="95"/>
    </row>
    <row r="27" spans="2:13" ht="22.5" hidden="1" customHeight="1">
      <c r="B27" s="89">
        <v>22</v>
      </c>
      <c r="C27" s="90" t="str">
        <f t="shared" ca="1" si="0"/>
        <v/>
      </c>
      <c r="D27" s="190" t="str">
        <f t="shared" ca="1" si="1"/>
        <v/>
      </c>
      <c r="E27" s="191" t="str">
        <f t="shared" ca="1" si="2"/>
        <v/>
      </c>
      <c r="F27" s="91" t="str">
        <f t="shared" ca="1" si="10"/>
        <v/>
      </c>
      <c r="G27" s="91" t="str">
        <f t="shared" ca="1" si="4"/>
        <v/>
      </c>
      <c r="H27" s="92">
        <f t="shared" ca="1" si="11"/>
        <v>0</v>
      </c>
      <c r="I27" s="93" t="str">
        <f t="shared" ca="1" si="12"/>
        <v/>
      </c>
      <c r="J27" s="91" t="str">
        <f t="shared" ca="1" si="6"/>
        <v/>
      </c>
      <c r="K27" s="94">
        <f t="shared" ca="1" si="13"/>
        <v>0</v>
      </c>
      <c r="L27" s="94">
        <f t="shared" ca="1" si="14"/>
        <v>0</v>
      </c>
      <c r="M27" s="95"/>
    </row>
    <row r="28" spans="2:13" ht="22.5" hidden="1" customHeight="1">
      <c r="B28" s="89">
        <v>23</v>
      </c>
      <c r="C28" s="90" t="str">
        <f t="shared" ca="1" si="0"/>
        <v/>
      </c>
      <c r="D28" s="190" t="str">
        <f t="shared" ca="1" si="1"/>
        <v/>
      </c>
      <c r="E28" s="191" t="str">
        <f t="shared" ca="1" si="2"/>
        <v/>
      </c>
      <c r="F28" s="91" t="str">
        <f t="shared" ca="1" si="10"/>
        <v/>
      </c>
      <c r="G28" s="91" t="str">
        <f t="shared" ca="1" si="4"/>
        <v/>
      </c>
      <c r="H28" s="92">
        <f t="shared" ca="1" si="11"/>
        <v>0</v>
      </c>
      <c r="I28" s="93" t="str">
        <f t="shared" ca="1" si="12"/>
        <v/>
      </c>
      <c r="J28" s="91" t="str">
        <f t="shared" ca="1" si="6"/>
        <v/>
      </c>
      <c r="K28" s="94">
        <f t="shared" ca="1" si="13"/>
        <v>0</v>
      </c>
      <c r="L28" s="94">
        <f t="shared" ca="1" si="14"/>
        <v>0</v>
      </c>
      <c r="M28" s="95"/>
    </row>
    <row r="29" spans="2:13" ht="22.5" hidden="1" customHeight="1">
      <c r="B29" s="89">
        <v>24</v>
      </c>
      <c r="C29" s="90" t="str">
        <f t="shared" ca="1" si="0"/>
        <v/>
      </c>
      <c r="D29" s="190" t="str">
        <f t="shared" ca="1" si="1"/>
        <v/>
      </c>
      <c r="E29" s="191" t="str">
        <f t="shared" ca="1" si="2"/>
        <v/>
      </c>
      <c r="F29" s="91" t="str">
        <f t="shared" ca="1" si="10"/>
        <v/>
      </c>
      <c r="G29" s="91" t="str">
        <f t="shared" ca="1" si="4"/>
        <v/>
      </c>
      <c r="H29" s="92">
        <f t="shared" ca="1" si="11"/>
        <v>0</v>
      </c>
      <c r="I29" s="93" t="str">
        <f t="shared" ca="1" si="12"/>
        <v/>
      </c>
      <c r="J29" s="91" t="str">
        <f t="shared" ca="1" si="6"/>
        <v/>
      </c>
      <c r="K29" s="94">
        <f t="shared" ca="1" si="13"/>
        <v>0</v>
      </c>
      <c r="L29" s="94">
        <f t="shared" ca="1" si="14"/>
        <v>0</v>
      </c>
      <c r="M29" s="95"/>
    </row>
    <row r="30" spans="2:13" ht="22.5" hidden="1" customHeight="1">
      <c r="B30" s="89">
        <v>25</v>
      </c>
      <c r="C30" s="90" t="str">
        <f t="shared" ca="1" si="0"/>
        <v/>
      </c>
      <c r="D30" s="190" t="str">
        <f t="shared" ca="1" si="1"/>
        <v/>
      </c>
      <c r="E30" s="191" t="str">
        <f t="shared" ca="1" si="2"/>
        <v/>
      </c>
      <c r="F30" s="91" t="str">
        <f t="shared" ref="F30:F43" ca="1" si="15">IF(G30&lt;&gt;0,IFERROR(INDIRECT("個表"&amp;$B30&amp;"！$AA$13"),""),0)</f>
        <v/>
      </c>
      <c r="G30" s="91" t="str">
        <f t="shared" ca="1" si="4"/>
        <v/>
      </c>
      <c r="H30" s="92">
        <f t="shared" ref="H30:H43" ca="1" si="16">MIN(F30:G30)</f>
        <v>0</v>
      </c>
      <c r="I30" s="93" t="str">
        <f t="shared" ref="I30:I43" ca="1" si="17">IF(J30&lt;&gt;0,IFERROR(INDIRECT("個表"&amp;$B30&amp;"！$AA$47"),""),0)</f>
        <v/>
      </c>
      <c r="J30" s="91" t="str">
        <f t="shared" ca="1" si="6"/>
        <v/>
      </c>
      <c r="K30" s="94">
        <f t="shared" ref="K30:K43" ca="1" si="18">MIN(I30:J30)</f>
        <v>0</v>
      </c>
      <c r="L30" s="94">
        <f t="shared" ref="L30:L43" ca="1" si="19">SUM(H30,K30)</f>
        <v>0</v>
      </c>
      <c r="M30" s="95"/>
    </row>
    <row r="31" spans="2:13" ht="22.5" hidden="1" customHeight="1">
      <c r="B31" s="89">
        <v>26</v>
      </c>
      <c r="C31" s="90" t="str">
        <f t="shared" ca="1" si="0"/>
        <v/>
      </c>
      <c r="D31" s="190" t="str">
        <f t="shared" ca="1" si="1"/>
        <v/>
      </c>
      <c r="E31" s="191" t="str">
        <f t="shared" ca="1" si="2"/>
        <v/>
      </c>
      <c r="F31" s="91" t="str">
        <f t="shared" ca="1" si="15"/>
        <v/>
      </c>
      <c r="G31" s="91" t="str">
        <f t="shared" ca="1" si="4"/>
        <v/>
      </c>
      <c r="H31" s="92">
        <f t="shared" ca="1" si="16"/>
        <v>0</v>
      </c>
      <c r="I31" s="93" t="str">
        <f t="shared" ca="1" si="17"/>
        <v/>
      </c>
      <c r="J31" s="91" t="str">
        <f t="shared" ca="1" si="6"/>
        <v/>
      </c>
      <c r="K31" s="94">
        <f t="shared" ca="1" si="18"/>
        <v>0</v>
      </c>
      <c r="L31" s="94">
        <f t="shared" ca="1" si="19"/>
        <v>0</v>
      </c>
      <c r="M31" s="95"/>
    </row>
    <row r="32" spans="2:13" ht="22.5" hidden="1" customHeight="1">
      <c r="B32" s="89">
        <v>27</v>
      </c>
      <c r="C32" s="90" t="str">
        <f t="shared" ca="1" si="0"/>
        <v/>
      </c>
      <c r="D32" s="190" t="str">
        <f t="shared" ca="1" si="1"/>
        <v/>
      </c>
      <c r="E32" s="191" t="str">
        <f t="shared" ca="1" si="2"/>
        <v/>
      </c>
      <c r="F32" s="91" t="str">
        <f t="shared" ca="1" si="15"/>
        <v/>
      </c>
      <c r="G32" s="91" t="str">
        <f t="shared" ca="1" si="4"/>
        <v/>
      </c>
      <c r="H32" s="92">
        <f t="shared" ca="1" si="16"/>
        <v>0</v>
      </c>
      <c r="I32" s="93" t="str">
        <f t="shared" ca="1" si="17"/>
        <v/>
      </c>
      <c r="J32" s="91" t="str">
        <f t="shared" ca="1" si="6"/>
        <v/>
      </c>
      <c r="K32" s="94">
        <f t="shared" ca="1" si="18"/>
        <v>0</v>
      </c>
      <c r="L32" s="94">
        <f t="shared" ca="1" si="19"/>
        <v>0</v>
      </c>
      <c r="M32" s="95"/>
    </row>
    <row r="33" spans="1:13" ht="22.5" hidden="1" customHeight="1">
      <c r="B33" s="89">
        <v>28</v>
      </c>
      <c r="C33" s="90" t="str">
        <f t="shared" ca="1" si="0"/>
        <v/>
      </c>
      <c r="D33" s="190" t="str">
        <f t="shared" ca="1" si="1"/>
        <v/>
      </c>
      <c r="E33" s="191" t="str">
        <f t="shared" ca="1" si="2"/>
        <v/>
      </c>
      <c r="F33" s="91" t="str">
        <f t="shared" ca="1" si="15"/>
        <v/>
      </c>
      <c r="G33" s="91" t="str">
        <f t="shared" ca="1" si="4"/>
        <v/>
      </c>
      <c r="H33" s="92">
        <f t="shared" ca="1" si="16"/>
        <v>0</v>
      </c>
      <c r="I33" s="93" t="str">
        <f t="shared" ca="1" si="17"/>
        <v/>
      </c>
      <c r="J33" s="91" t="str">
        <f t="shared" ca="1" si="6"/>
        <v/>
      </c>
      <c r="K33" s="94">
        <f t="shared" ca="1" si="18"/>
        <v>0</v>
      </c>
      <c r="L33" s="94">
        <f t="shared" ca="1" si="19"/>
        <v>0</v>
      </c>
      <c r="M33" s="95"/>
    </row>
    <row r="34" spans="1:13" ht="22.5" hidden="1" customHeight="1">
      <c r="B34" s="89">
        <v>29</v>
      </c>
      <c r="C34" s="90" t="str">
        <f t="shared" ca="1" si="0"/>
        <v/>
      </c>
      <c r="D34" s="190" t="str">
        <f t="shared" ca="1" si="1"/>
        <v/>
      </c>
      <c r="E34" s="191" t="str">
        <f t="shared" ca="1" si="2"/>
        <v/>
      </c>
      <c r="F34" s="91" t="str">
        <f t="shared" ca="1" si="15"/>
        <v/>
      </c>
      <c r="G34" s="91" t="str">
        <f t="shared" ca="1" si="4"/>
        <v/>
      </c>
      <c r="H34" s="92">
        <f t="shared" ca="1" si="16"/>
        <v>0</v>
      </c>
      <c r="I34" s="93" t="str">
        <f t="shared" ca="1" si="17"/>
        <v/>
      </c>
      <c r="J34" s="91" t="str">
        <f t="shared" ca="1" si="6"/>
        <v/>
      </c>
      <c r="K34" s="94">
        <f t="shared" ca="1" si="18"/>
        <v>0</v>
      </c>
      <c r="L34" s="94">
        <f t="shared" ca="1" si="19"/>
        <v>0</v>
      </c>
      <c r="M34" s="95"/>
    </row>
    <row r="35" spans="1:13" customFormat="1" ht="22.5" hidden="1" customHeight="1">
      <c r="B35" s="89">
        <v>30</v>
      </c>
      <c r="C35" s="90" t="str">
        <f t="shared" ca="1" si="0"/>
        <v/>
      </c>
      <c r="D35" s="190" t="str">
        <f t="shared" ca="1" si="1"/>
        <v/>
      </c>
      <c r="E35" s="191" t="str">
        <f t="shared" ca="1" si="2"/>
        <v/>
      </c>
      <c r="F35" s="91" t="str">
        <f t="shared" ca="1" si="15"/>
        <v/>
      </c>
      <c r="G35" s="91" t="str">
        <f t="shared" ca="1" si="4"/>
        <v/>
      </c>
      <c r="H35" s="92">
        <f t="shared" ca="1" si="16"/>
        <v>0</v>
      </c>
      <c r="I35" s="93" t="str">
        <f t="shared" ca="1" si="17"/>
        <v/>
      </c>
      <c r="J35" s="91" t="str">
        <f t="shared" ca="1" si="6"/>
        <v/>
      </c>
      <c r="K35" s="94">
        <f t="shared" ca="1" si="18"/>
        <v>0</v>
      </c>
      <c r="L35" s="94">
        <f t="shared" ca="1" si="19"/>
        <v>0</v>
      </c>
      <c r="M35" s="95"/>
    </row>
    <row r="36" spans="1:13" customFormat="1" ht="22.5" hidden="1" customHeight="1">
      <c r="B36" s="89">
        <v>31</v>
      </c>
      <c r="C36" s="90" t="str">
        <f t="shared" ca="1" si="0"/>
        <v/>
      </c>
      <c r="D36" s="190" t="str">
        <f t="shared" ca="1" si="1"/>
        <v/>
      </c>
      <c r="E36" s="191" t="str">
        <f t="shared" ca="1" si="2"/>
        <v/>
      </c>
      <c r="F36" s="91" t="str">
        <f t="shared" ca="1" si="15"/>
        <v/>
      </c>
      <c r="G36" s="91" t="str">
        <f t="shared" ca="1" si="4"/>
        <v/>
      </c>
      <c r="H36" s="92">
        <f t="shared" ca="1" si="16"/>
        <v>0</v>
      </c>
      <c r="I36" s="93" t="str">
        <f t="shared" ca="1" si="17"/>
        <v/>
      </c>
      <c r="J36" s="91" t="str">
        <f t="shared" ca="1" si="6"/>
        <v/>
      </c>
      <c r="K36" s="94">
        <f t="shared" ca="1" si="18"/>
        <v>0</v>
      </c>
      <c r="L36" s="94">
        <f t="shared" ca="1" si="19"/>
        <v>0</v>
      </c>
      <c r="M36" s="95"/>
    </row>
    <row r="37" spans="1:13" customFormat="1" ht="22.5" hidden="1" customHeight="1">
      <c r="B37" s="89">
        <v>32</v>
      </c>
      <c r="C37" s="90" t="str">
        <f t="shared" ca="1" si="0"/>
        <v/>
      </c>
      <c r="D37" s="190" t="str">
        <f t="shared" ca="1" si="1"/>
        <v/>
      </c>
      <c r="E37" s="191" t="str">
        <f t="shared" ca="1" si="2"/>
        <v/>
      </c>
      <c r="F37" s="91" t="str">
        <f t="shared" ca="1" si="15"/>
        <v/>
      </c>
      <c r="G37" s="91" t="str">
        <f t="shared" ca="1" si="4"/>
        <v/>
      </c>
      <c r="H37" s="92">
        <f t="shared" ca="1" si="16"/>
        <v>0</v>
      </c>
      <c r="I37" s="93" t="str">
        <f t="shared" ca="1" si="17"/>
        <v/>
      </c>
      <c r="J37" s="91" t="str">
        <f t="shared" ca="1" si="6"/>
        <v/>
      </c>
      <c r="K37" s="94">
        <f t="shared" ca="1" si="18"/>
        <v>0</v>
      </c>
      <c r="L37" s="94">
        <f t="shared" ca="1" si="19"/>
        <v>0</v>
      </c>
      <c r="M37" s="95"/>
    </row>
    <row r="38" spans="1:13" customFormat="1" ht="22.5" hidden="1" customHeight="1">
      <c r="B38" s="89">
        <v>33</v>
      </c>
      <c r="C38" s="90" t="str">
        <f t="shared" ca="1" si="0"/>
        <v/>
      </c>
      <c r="D38" s="190" t="str">
        <f t="shared" ca="1" si="1"/>
        <v/>
      </c>
      <c r="E38" s="191" t="str">
        <f t="shared" ca="1" si="2"/>
        <v/>
      </c>
      <c r="F38" s="91" t="str">
        <f t="shared" ca="1" si="15"/>
        <v/>
      </c>
      <c r="G38" s="91" t="str">
        <f t="shared" ca="1" si="4"/>
        <v/>
      </c>
      <c r="H38" s="92">
        <f t="shared" ca="1" si="16"/>
        <v>0</v>
      </c>
      <c r="I38" s="93" t="str">
        <f t="shared" ca="1" si="17"/>
        <v/>
      </c>
      <c r="J38" s="91" t="str">
        <f t="shared" ca="1" si="6"/>
        <v/>
      </c>
      <c r="K38" s="94">
        <f t="shared" ca="1" si="18"/>
        <v>0</v>
      </c>
      <c r="L38" s="94">
        <f t="shared" ca="1" si="19"/>
        <v>0</v>
      </c>
      <c r="M38" s="95"/>
    </row>
    <row r="39" spans="1:13" customFormat="1" ht="22.5" hidden="1" customHeight="1">
      <c r="B39" s="89">
        <v>34</v>
      </c>
      <c r="C39" s="90" t="str">
        <f t="shared" ca="1" si="0"/>
        <v/>
      </c>
      <c r="D39" s="190" t="str">
        <f t="shared" ca="1" si="1"/>
        <v/>
      </c>
      <c r="E39" s="191" t="str">
        <f t="shared" ca="1" si="2"/>
        <v/>
      </c>
      <c r="F39" s="91" t="str">
        <f t="shared" ca="1" si="15"/>
        <v/>
      </c>
      <c r="G39" s="91" t="str">
        <f t="shared" ca="1" si="4"/>
        <v/>
      </c>
      <c r="H39" s="92">
        <f t="shared" ca="1" si="16"/>
        <v>0</v>
      </c>
      <c r="I39" s="93" t="str">
        <f t="shared" ca="1" si="17"/>
        <v/>
      </c>
      <c r="J39" s="91" t="str">
        <f t="shared" ca="1" si="6"/>
        <v/>
      </c>
      <c r="K39" s="94">
        <f t="shared" ca="1" si="18"/>
        <v>0</v>
      </c>
      <c r="L39" s="94">
        <f t="shared" ca="1" si="19"/>
        <v>0</v>
      </c>
      <c r="M39" s="95"/>
    </row>
    <row r="40" spans="1:13" customFormat="1" ht="22.5" hidden="1" customHeight="1">
      <c r="B40" s="89">
        <v>35</v>
      </c>
      <c r="C40" s="90" t="str">
        <f t="shared" ca="1" si="0"/>
        <v/>
      </c>
      <c r="D40" s="190" t="str">
        <f t="shared" ca="1" si="1"/>
        <v/>
      </c>
      <c r="E40" s="191" t="str">
        <f t="shared" ca="1" si="2"/>
        <v/>
      </c>
      <c r="F40" s="91" t="str">
        <f t="shared" ca="1" si="15"/>
        <v/>
      </c>
      <c r="G40" s="91" t="str">
        <f t="shared" ca="1" si="4"/>
        <v/>
      </c>
      <c r="H40" s="92">
        <f t="shared" ca="1" si="16"/>
        <v>0</v>
      </c>
      <c r="I40" s="93" t="str">
        <f t="shared" ca="1" si="17"/>
        <v/>
      </c>
      <c r="J40" s="91" t="str">
        <f t="shared" ca="1" si="6"/>
        <v/>
      </c>
      <c r="K40" s="94">
        <f t="shared" ca="1" si="18"/>
        <v>0</v>
      </c>
      <c r="L40" s="94">
        <f t="shared" ca="1" si="19"/>
        <v>0</v>
      </c>
      <c r="M40" s="95"/>
    </row>
    <row r="41" spans="1:13" customFormat="1" ht="22.5" hidden="1" customHeight="1">
      <c r="B41" s="89">
        <v>36</v>
      </c>
      <c r="C41" s="90" t="str">
        <f t="shared" ca="1" si="0"/>
        <v/>
      </c>
      <c r="D41" s="190" t="str">
        <f t="shared" ca="1" si="1"/>
        <v/>
      </c>
      <c r="E41" s="191" t="str">
        <f t="shared" ca="1" si="2"/>
        <v/>
      </c>
      <c r="F41" s="91" t="str">
        <f t="shared" ca="1" si="15"/>
        <v/>
      </c>
      <c r="G41" s="91" t="str">
        <f t="shared" ca="1" si="4"/>
        <v/>
      </c>
      <c r="H41" s="92">
        <f t="shared" ca="1" si="16"/>
        <v>0</v>
      </c>
      <c r="I41" s="93" t="str">
        <f t="shared" ca="1" si="17"/>
        <v/>
      </c>
      <c r="J41" s="91" t="str">
        <f t="shared" ca="1" si="6"/>
        <v/>
      </c>
      <c r="K41" s="94">
        <f t="shared" ca="1" si="18"/>
        <v>0</v>
      </c>
      <c r="L41" s="94">
        <f t="shared" ca="1" si="19"/>
        <v>0</v>
      </c>
      <c r="M41" s="95"/>
    </row>
    <row r="42" spans="1:13" customFormat="1" ht="22.5" hidden="1" customHeight="1">
      <c r="B42" s="89">
        <v>37</v>
      </c>
      <c r="C42" s="90" t="str">
        <f t="shared" ca="1" si="0"/>
        <v/>
      </c>
      <c r="D42" s="190" t="str">
        <f t="shared" ca="1" si="1"/>
        <v/>
      </c>
      <c r="E42" s="191" t="str">
        <f t="shared" ca="1" si="2"/>
        <v/>
      </c>
      <c r="F42" s="91" t="str">
        <f t="shared" ca="1" si="15"/>
        <v/>
      </c>
      <c r="G42" s="91" t="str">
        <f t="shared" ca="1" si="4"/>
        <v/>
      </c>
      <c r="H42" s="92">
        <f t="shared" ca="1" si="16"/>
        <v>0</v>
      </c>
      <c r="I42" s="93" t="str">
        <f t="shared" ca="1" si="17"/>
        <v/>
      </c>
      <c r="J42" s="91" t="str">
        <f t="shared" ca="1" si="6"/>
        <v/>
      </c>
      <c r="K42" s="94">
        <f t="shared" ca="1" si="18"/>
        <v>0</v>
      </c>
      <c r="L42" s="94">
        <f t="shared" ca="1" si="19"/>
        <v>0</v>
      </c>
      <c r="M42" s="95"/>
    </row>
    <row r="43" spans="1:13" customFormat="1" ht="22.5" hidden="1" customHeight="1" thickBot="1">
      <c r="B43" s="89">
        <v>38</v>
      </c>
      <c r="C43" s="90" t="str">
        <f t="shared" ca="1" si="0"/>
        <v/>
      </c>
      <c r="D43" s="190" t="str">
        <f t="shared" ca="1" si="1"/>
        <v/>
      </c>
      <c r="E43" s="191" t="str">
        <f t="shared" ca="1" si="2"/>
        <v/>
      </c>
      <c r="F43" s="91" t="str">
        <f t="shared" ca="1" si="15"/>
        <v/>
      </c>
      <c r="G43" s="91" t="str">
        <f t="shared" ca="1" si="4"/>
        <v/>
      </c>
      <c r="H43" s="92">
        <f t="shared" ca="1" si="16"/>
        <v>0</v>
      </c>
      <c r="I43" s="93" t="str">
        <f t="shared" ca="1" si="17"/>
        <v/>
      </c>
      <c r="J43" s="91" t="str">
        <f t="shared" ca="1" si="6"/>
        <v/>
      </c>
      <c r="K43" s="94">
        <f t="shared" ca="1" si="18"/>
        <v>0</v>
      </c>
      <c r="L43" s="94">
        <f t="shared" ca="1" si="19"/>
        <v>0</v>
      </c>
      <c r="M43" s="95"/>
    </row>
    <row r="44" spans="1:13" ht="22.5" customHeight="1" thickTop="1" thickBot="1">
      <c r="B44" s="209" t="s">
        <v>84</v>
      </c>
      <c r="C44" s="210"/>
      <c r="D44" s="210"/>
      <c r="E44" s="210"/>
      <c r="F44" s="96"/>
      <c r="G44" s="96"/>
      <c r="H44" s="170">
        <f ca="1">SUM(H6:H43)</f>
        <v>0</v>
      </c>
      <c r="I44" s="97"/>
      <c r="J44" s="96"/>
      <c r="K44" s="171">
        <f ca="1">SUM(K6:K43)</f>
        <v>0</v>
      </c>
      <c r="L44" s="171">
        <f ca="1">SUM(H44,K44)</f>
        <v>0</v>
      </c>
      <c r="M44" s="98"/>
    </row>
    <row r="45" spans="1:13" ht="19.5" customHeight="1"/>
    <row r="46" spans="1:13" s="99" customFormat="1" ht="18" customHeight="1">
      <c r="A46" s="84" t="s">
        <v>79</v>
      </c>
      <c r="B46" s="84"/>
      <c r="C46" s="84"/>
      <c r="D46" s="84"/>
    </row>
    <row r="47" spans="1:13" s="99" customFormat="1" ht="16.5" customHeight="1">
      <c r="A47" s="84"/>
      <c r="B47" s="100">
        <v>1</v>
      </c>
      <c r="C47" s="161" t="s">
        <v>201</v>
      </c>
      <c r="D47" s="84"/>
    </row>
    <row r="48" spans="1:13" s="156" customFormat="1" ht="16.5" customHeight="1">
      <c r="A48" s="27"/>
      <c r="B48" s="155">
        <v>2</v>
      </c>
      <c r="C48" s="158" t="s">
        <v>203</v>
      </c>
      <c r="D48" s="27"/>
    </row>
    <row r="49" spans="1:4" s="156" customFormat="1" ht="16.5" customHeight="1">
      <c r="A49" s="27"/>
      <c r="B49" s="155">
        <v>3</v>
      </c>
      <c r="C49" s="158" t="s">
        <v>176</v>
      </c>
      <c r="D49" s="27"/>
    </row>
    <row r="50" spans="1:4" s="156" customFormat="1" ht="16.5" customHeight="1">
      <c r="A50" s="27"/>
      <c r="B50" s="157">
        <v>4</v>
      </c>
      <c r="C50" s="162" t="s">
        <v>83</v>
      </c>
      <c r="D50" s="27"/>
    </row>
    <row r="51" spans="1:4" s="156" customFormat="1" ht="16.5" customHeight="1">
      <c r="A51" s="27"/>
      <c r="B51" s="157">
        <v>5</v>
      </c>
      <c r="C51" s="162" t="s">
        <v>202</v>
      </c>
      <c r="D51" s="27"/>
    </row>
    <row r="52" spans="1:4" s="99" customFormat="1" ht="22.5" customHeight="1"/>
    <row r="53" spans="1:4" s="99" customFormat="1" ht="22.5" customHeight="1"/>
    <row r="54" spans="1:4" s="99" customFormat="1" ht="22.5" customHeight="1"/>
    <row r="55" spans="1:4" s="99" customFormat="1" ht="22.5" customHeight="1"/>
    <row r="56" spans="1:4" s="99" customFormat="1" ht="22.5" customHeight="1"/>
    <row r="57" spans="1:4" s="99" customFormat="1" ht="22.5" customHeight="1"/>
    <row r="58" spans="1:4" s="99" customFormat="1" ht="22.5" customHeight="1"/>
    <row r="59" spans="1:4" s="99" customFormat="1" ht="22.5" customHeight="1"/>
    <row r="60" spans="1:4" s="99" customFormat="1" ht="22.5" customHeight="1"/>
    <row r="61" spans="1:4" s="99" customFormat="1" ht="22.5" customHeight="1"/>
    <row r="62" spans="1:4" s="99" customFormat="1" ht="22.5" customHeight="1"/>
  </sheetData>
  <sheetProtection sheet="1" objects="1" scenarios="1" autoFilter="0"/>
  <autoFilter ref="B4:B44">
    <filterColumn colId="0">
      <filters blank="1">
        <filter val="1"/>
        <filter val="10"/>
        <filter val="11"/>
        <filter val="12"/>
        <filter val="13"/>
        <filter val="14"/>
        <filter val="15"/>
        <filter val="2"/>
        <filter val="3"/>
        <filter val="4"/>
        <filter val="5"/>
        <filter val="6"/>
        <filter val="7"/>
        <filter val="8"/>
        <filter val="9"/>
        <filter val="合計"/>
      </filters>
    </filterColumn>
  </autoFilter>
  <mergeCells count="8">
    <mergeCell ref="L4:L5"/>
    <mergeCell ref="M4:M5"/>
    <mergeCell ref="B4:B5"/>
    <mergeCell ref="C4:C5"/>
    <mergeCell ref="D4:D5"/>
    <mergeCell ref="E4:E5"/>
    <mergeCell ref="F4:H4"/>
    <mergeCell ref="I4:K4"/>
  </mergeCells>
  <phoneticPr fontId="2"/>
  <dataValidations disablePrompts="1" count="1">
    <dataValidation type="list" errorStyle="warning" allowBlank="1" showDropDown="1" showInputMessage="1" showErrorMessage="1" sqref="E6:E43">
      <formula1>#REF!</formula1>
    </dataValidation>
  </dataValidations>
  <pageMargins left="0.19685039370078741" right="0.19685039370078741" top="0.78740157480314965" bottom="0.39370078740157483" header="0" footer="0"/>
  <pageSetup paperSize="9" scale="96" fitToHeight="0" orientation="landscape"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1</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74"/>
      <c r="D8" s="174"/>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74"/>
      <c r="D9" s="174"/>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79"/>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74"/>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8"/>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79"/>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74"/>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6"/>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1" t="s">
        <v>104</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1" t="s">
        <v>107</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68"/>
      <c r="AM74" s="69"/>
    </row>
    <row r="75" spans="1:39" s="70" customFormat="1" ht="11.25" customHeight="1">
      <c r="A75" s="181"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1"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1"/>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1" t="s">
        <v>117</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68"/>
      <c r="AM79" s="69"/>
    </row>
    <row r="80" spans="1:39" s="70" customFormat="1" ht="11.25" customHeight="1">
      <c r="A80" s="181" t="s">
        <v>109</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68"/>
      <c r="AM80" s="69"/>
    </row>
    <row r="81" spans="1:39" s="70" customFormat="1" ht="3" customHeight="1">
      <c r="A81" s="181"/>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1"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1"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1"/>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1"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1</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5"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2</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2</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4"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3</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3</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3" priority="1" operator="containsText" text="ERR">
      <formula>NOT(ISERROR(SEARCH("ERR",AC5)))</formula>
    </cfRule>
  </conditionalFormatting>
  <dataValidations count="7">
    <dataValidation imeMode="halfAlpha" allowBlank="1" showInputMessage="1" showErrorMessage="1" sqref="S47:V47 AD46:AH46 S46:X46 J46:N47 AM46"/>
    <dataValidation type="list" allowBlank="1" showInputMessage="1" showErrorMessage="1" sqref="H14:J14">
      <formula1>$A$130:$A$136</formula1>
    </dataValidation>
    <dataValidation type="list" allowBlank="1" showInputMessage="1" showErrorMessage="1" sqref="H48:J48">
      <formula1>$A$137:$A$139</formula1>
    </dataValidation>
    <dataValidation type="list" allowBlank="1" showInputMessage="1" showErrorMessage="1" sqref="L5:AB5">
      <formula1>$A$94:$A$129</formula1>
    </dataValidation>
    <dataValidation imeMode="off" allowBlank="1" showInputMessage="1" showErrorMessage="1" sqref="AG4:AM4 S8:Y8 AG8:AM8 F25:J44 F53:J64 Q6:R6 T6:V6 AG5:AK5"/>
    <dataValidation imeMode="fullKatakana" allowBlank="1" showInputMessage="1" showErrorMessage="1" sqref="L3:AF3"/>
    <dataValidation imeMode="on" allowBlank="1" showInputMessage="1" showErrorMessage="1" sqref="A53:E64 K53:AM64 L7:AM7 L4:AF4"/>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4</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4</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2"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T140"/>
  <sheetViews>
    <sheetView showGridLines="0" view="pageBreakPreview" zoomScale="120" zoomScaleNormal="100" zoomScaleSheetLayoutView="120" workbookViewId="0">
      <pane xSplit="1" ySplit="5" topLeftCell="B6" activePane="bottomRight" state="frozen"/>
      <selection activeCell="L3" sqref="L3:AF3"/>
      <selection pane="topRight" activeCell="L3" sqref="L3:AF3"/>
      <selection pane="bottomLeft" activeCell="L3" sqref="L3:AF3"/>
      <selection pane="bottomRight" activeCell="L3" sqref="L3:AF3"/>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58" t="s">
        <v>175</v>
      </c>
    </row>
    <row r="2" spans="1:46">
      <c r="A2" s="192">
        <v>5</v>
      </c>
    </row>
    <row r="3" spans="1:46" s="32" customFormat="1" ht="12" customHeight="1">
      <c r="A3" s="397" t="s">
        <v>40</v>
      </c>
      <c r="B3" s="28" t="s">
        <v>0</v>
      </c>
      <c r="C3" s="29"/>
      <c r="D3" s="29"/>
      <c r="E3" s="30"/>
      <c r="F3" s="30"/>
      <c r="G3" s="30"/>
      <c r="H3" s="30"/>
      <c r="I3" s="30"/>
      <c r="J3" s="30"/>
      <c r="K3" s="31"/>
      <c r="L3" s="400"/>
      <c r="M3" s="401"/>
      <c r="N3" s="401"/>
      <c r="O3" s="401"/>
      <c r="P3" s="401"/>
      <c r="Q3" s="401"/>
      <c r="R3" s="401"/>
      <c r="S3" s="401"/>
      <c r="T3" s="401"/>
      <c r="U3" s="401"/>
      <c r="V3" s="401"/>
      <c r="W3" s="401"/>
      <c r="X3" s="401"/>
      <c r="Y3" s="401"/>
      <c r="Z3" s="401"/>
      <c r="AA3" s="401"/>
      <c r="AB3" s="401"/>
      <c r="AC3" s="401"/>
      <c r="AD3" s="401"/>
      <c r="AE3" s="401"/>
      <c r="AF3" s="402"/>
      <c r="AG3" s="362" t="s">
        <v>66</v>
      </c>
      <c r="AH3" s="363"/>
      <c r="AI3" s="363"/>
      <c r="AJ3" s="363"/>
      <c r="AK3" s="363"/>
      <c r="AL3" s="363"/>
      <c r="AM3" s="364"/>
    </row>
    <row r="4" spans="1:46" s="32" customFormat="1" ht="20.25" customHeight="1">
      <c r="A4" s="398"/>
      <c r="B4" s="33" t="s">
        <v>38</v>
      </c>
      <c r="C4" s="34"/>
      <c r="D4" s="34"/>
      <c r="E4" s="35"/>
      <c r="F4" s="35"/>
      <c r="G4" s="35"/>
      <c r="H4" s="35"/>
      <c r="I4" s="35"/>
      <c r="J4" s="35"/>
      <c r="K4" s="36"/>
      <c r="L4" s="394"/>
      <c r="M4" s="395"/>
      <c r="N4" s="395"/>
      <c r="O4" s="395"/>
      <c r="P4" s="395"/>
      <c r="Q4" s="395"/>
      <c r="R4" s="395"/>
      <c r="S4" s="395"/>
      <c r="T4" s="395"/>
      <c r="U4" s="395"/>
      <c r="V4" s="395"/>
      <c r="W4" s="395"/>
      <c r="X4" s="395"/>
      <c r="Y4" s="395"/>
      <c r="Z4" s="395"/>
      <c r="AA4" s="395"/>
      <c r="AB4" s="395"/>
      <c r="AC4" s="395"/>
      <c r="AD4" s="395"/>
      <c r="AE4" s="395"/>
      <c r="AF4" s="396"/>
      <c r="AG4" s="403"/>
      <c r="AH4" s="404"/>
      <c r="AI4" s="404"/>
      <c r="AJ4" s="404"/>
      <c r="AK4" s="404"/>
      <c r="AL4" s="404"/>
      <c r="AM4" s="405"/>
      <c r="AP4" s="385"/>
      <c r="AQ4" s="385"/>
      <c r="AR4" s="385"/>
      <c r="AS4" s="385"/>
      <c r="AT4" s="385"/>
    </row>
    <row r="5" spans="1:46" s="32" customFormat="1" ht="20.25" customHeight="1">
      <c r="A5" s="398"/>
      <c r="B5" s="160" t="s">
        <v>77</v>
      </c>
      <c r="C5" s="159"/>
      <c r="D5" s="159"/>
      <c r="E5" s="37"/>
      <c r="F5" s="37"/>
      <c r="G5" s="37"/>
      <c r="H5" s="37"/>
      <c r="I5" s="37"/>
      <c r="J5" s="37"/>
      <c r="K5" s="38"/>
      <c r="L5" s="406"/>
      <c r="M5" s="407"/>
      <c r="N5" s="407"/>
      <c r="O5" s="407"/>
      <c r="P5" s="407"/>
      <c r="Q5" s="407"/>
      <c r="R5" s="407"/>
      <c r="S5" s="407"/>
      <c r="T5" s="407"/>
      <c r="U5" s="407"/>
      <c r="V5" s="407"/>
      <c r="W5" s="407"/>
      <c r="X5" s="407"/>
      <c r="Y5" s="407"/>
      <c r="Z5" s="407"/>
      <c r="AA5" s="407"/>
      <c r="AB5" s="408"/>
      <c r="AC5" s="409" t="str">
        <f>IF(OR(AND(AP5=30,AG5&gt;=AP5),AND(AP5=29,AG5&lt;=29),AP5=0),"定員","定員ERR")</f>
        <v>定員</v>
      </c>
      <c r="AD5" s="410"/>
      <c r="AE5" s="410"/>
      <c r="AF5" s="411"/>
      <c r="AG5" s="412"/>
      <c r="AH5" s="412"/>
      <c r="AI5" s="412"/>
      <c r="AJ5" s="412"/>
      <c r="AK5" s="412"/>
      <c r="AL5" s="413" t="s">
        <v>67</v>
      </c>
      <c r="AM5" s="414"/>
      <c r="AP5" s="385">
        <f>IF(COUNTIF($L5,"*30人*"),30,IF(COUNTIF($L5,"*29人*"),29,0))</f>
        <v>0</v>
      </c>
      <c r="AQ5" s="385"/>
      <c r="AR5" s="385"/>
      <c r="AS5" s="385"/>
      <c r="AT5" s="385"/>
    </row>
    <row r="6" spans="1:46" s="32" customFormat="1" ht="13.5" customHeight="1">
      <c r="A6" s="398"/>
      <c r="B6" s="386" t="s">
        <v>69</v>
      </c>
      <c r="C6" s="387"/>
      <c r="D6" s="387"/>
      <c r="E6" s="387"/>
      <c r="F6" s="387"/>
      <c r="G6" s="387"/>
      <c r="H6" s="387"/>
      <c r="I6" s="387"/>
      <c r="J6" s="387"/>
      <c r="K6" s="388"/>
      <c r="L6" s="39" t="s">
        <v>3</v>
      </c>
      <c r="M6" s="39"/>
      <c r="N6" s="39"/>
      <c r="O6" s="39"/>
      <c r="P6" s="39"/>
      <c r="Q6" s="392"/>
      <c r="R6" s="392"/>
      <c r="S6" s="39" t="s">
        <v>4</v>
      </c>
      <c r="T6" s="392"/>
      <c r="U6" s="392"/>
      <c r="V6" s="392"/>
      <c r="W6" s="39" t="s">
        <v>5</v>
      </c>
      <c r="X6" s="39"/>
      <c r="Y6" s="39"/>
      <c r="Z6" s="39"/>
      <c r="AA6" s="39"/>
      <c r="AB6" s="39"/>
      <c r="AC6" s="40" t="s">
        <v>68</v>
      </c>
      <c r="AD6" s="39"/>
      <c r="AE6" s="39"/>
      <c r="AF6" s="39"/>
      <c r="AG6" s="39"/>
      <c r="AH6" s="39"/>
      <c r="AI6" s="39"/>
      <c r="AJ6" s="39"/>
      <c r="AK6" s="39"/>
      <c r="AL6" s="39"/>
      <c r="AM6" s="41"/>
      <c r="AP6" s="9"/>
      <c r="AQ6" s="19"/>
      <c r="AR6" s="19"/>
      <c r="AS6" s="19"/>
      <c r="AT6" s="393"/>
    </row>
    <row r="7" spans="1:46" s="32" customFormat="1" ht="20.25" customHeight="1">
      <c r="A7" s="398"/>
      <c r="B7" s="389"/>
      <c r="C7" s="390"/>
      <c r="D7" s="390"/>
      <c r="E7" s="390"/>
      <c r="F7" s="390"/>
      <c r="G7" s="390"/>
      <c r="H7" s="390"/>
      <c r="I7" s="390"/>
      <c r="J7" s="390"/>
      <c r="K7" s="391"/>
      <c r="L7" s="394"/>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c r="AP7" s="19"/>
      <c r="AQ7" s="19"/>
      <c r="AR7" s="19"/>
      <c r="AS7" s="19"/>
      <c r="AT7" s="393"/>
    </row>
    <row r="8" spans="1:46" s="32" customFormat="1" ht="20.25" customHeight="1">
      <c r="A8" s="398"/>
      <c r="B8" s="42" t="s">
        <v>6</v>
      </c>
      <c r="C8" s="189"/>
      <c r="D8" s="189"/>
      <c r="E8" s="43"/>
      <c r="F8" s="43"/>
      <c r="G8" s="43"/>
      <c r="H8" s="43"/>
      <c r="I8" s="43"/>
      <c r="J8" s="43"/>
      <c r="K8" s="43"/>
      <c r="L8" s="42" t="s">
        <v>7</v>
      </c>
      <c r="M8" s="43"/>
      <c r="N8" s="43"/>
      <c r="O8" s="43"/>
      <c r="P8" s="43"/>
      <c r="Q8" s="43"/>
      <c r="R8" s="44"/>
      <c r="S8" s="373"/>
      <c r="T8" s="374"/>
      <c r="U8" s="374"/>
      <c r="V8" s="374"/>
      <c r="W8" s="374"/>
      <c r="X8" s="374"/>
      <c r="Y8" s="375"/>
      <c r="Z8" s="42" t="s">
        <v>60</v>
      </c>
      <c r="AA8" s="43"/>
      <c r="AB8" s="43"/>
      <c r="AC8" s="43"/>
      <c r="AD8" s="43"/>
      <c r="AE8" s="43"/>
      <c r="AF8" s="44"/>
      <c r="AG8" s="376"/>
      <c r="AH8" s="377"/>
      <c r="AI8" s="377"/>
      <c r="AJ8" s="377"/>
      <c r="AK8" s="377"/>
      <c r="AL8" s="377"/>
      <c r="AM8" s="378"/>
    </row>
    <row r="9" spans="1:46" s="32" customFormat="1" ht="20.25" customHeight="1">
      <c r="A9" s="399"/>
      <c r="B9" s="42" t="s">
        <v>39</v>
      </c>
      <c r="C9" s="189"/>
      <c r="D9" s="189"/>
      <c r="E9" s="43"/>
      <c r="F9" s="43"/>
      <c r="G9" s="43"/>
      <c r="H9" s="43"/>
      <c r="I9" s="43"/>
      <c r="J9" s="43"/>
      <c r="K9" s="43"/>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2" customFormat="1" ht="18" customHeight="1">
      <c r="A10" s="379" t="s">
        <v>112</v>
      </c>
      <c r="B10" s="380"/>
      <c r="C10" s="380"/>
      <c r="D10" s="380"/>
      <c r="E10" s="380"/>
      <c r="F10" s="380"/>
      <c r="G10" s="380"/>
      <c r="H10" s="381"/>
      <c r="I10" s="172" t="str">
        <f>IF(H14="","□","■")</f>
        <v>□</v>
      </c>
      <c r="J10" s="14" t="s">
        <v>99</v>
      </c>
      <c r="K10" s="39"/>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6"/>
    </row>
    <row r="11" spans="1:46" s="32" customFormat="1" ht="18" customHeight="1">
      <c r="A11" s="382"/>
      <c r="B11" s="383"/>
      <c r="C11" s="383"/>
      <c r="D11" s="383"/>
      <c r="E11" s="383"/>
      <c r="F11" s="383"/>
      <c r="G11" s="383"/>
      <c r="H11" s="384"/>
      <c r="I11" s="173" t="str">
        <f>IF(H48="","□","■")</f>
        <v>□</v>
      </c>
      <c r="J11" s="47" t="s">
        <v>121</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8"/>
    </row>
    <row r="12" spans="1:46" s="32" customFormat="1" ht="5.25" customHeight="1">
      <c r="A12" s="13"/>
      <c r="B12" s="13"/>
      <c r="C12" s="13"/>
      <c r="D12" s="13"/>
      <c r="E12" s="13"/>
      <c r="F12" s="13"/>
      <c r="G12" s="13"/>
      <c r="H12" s="13"/>
      <c r="I12" s="14"/>
      <c r="J12" s="7"/>
      <c r="K12" s="39"/>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46" s="32" customFormat="1" ht="20.25" customHeight="1">
      <c r="A13" s="49" t="s">
        <v>99</v>
      </c>
      <c r="B13" s="26"/>
      <c r="C13" s="20"/>
      <c r="D13" s="20"/>
      <c r="E13" s="20"/>
      <c r="F13" s="20"/>
      <c r="G13" s="20"/>
      <c r="H13" s="20"/>
      <c r="I13" s="50"/>
      <c r="J13" s="18"/>
      <c r="K13" s="35"/>
      <c r="L13" s="34"/>
      <c r="M13" s="34"/>
      <c r="N13" s="34"/>
      <c r="O13" s="34"/>
      <c r="P13" s="34"/>
      <c r="Q13" s="34"/>
      <c r="R13" s="34"/>
      <c r="S13" s="34"/>
      <c r="T13" s="34"/>
      <c r="U13" s="34"/>
      <c r="V13" s="34"/>
      <c r="W13" s="362" t="s">
        <v>71</v>
      </c>
      <c r="X13" s="363"/>
      <c r="Y13" s="363"/>
      <c r="Z13" s="364"/>
      <c r="AA13" s="365" t="str">
        <f>IF(L5="","",VLOOKUP(L5,$A$94:$B$129,2,0))</f>
        <v/>
      </c>
      <c r="AB13" s="366"/>
      <c r="AC13" s="366"/>
      <c r="AD13" s="363" t="s">
        <v>58</v>
      </c>
      <c r="AE13" s="364"/>
      <c r="AF13" s="362" t="s">
        <v>44</v>
      </c>
      <c r="AG13" s="363"/>
      <c r="AH13" s="364"/>
      <c r="AI13" s="367">
        <f>ROUNDDOWN($F$45/1000,0)</f>
        <v>0</v>
      </c>
      <c r="AJ13" s="368"/>
      <c r="AK13" s="368"/>
      <c r="AL13" s="363" t="s">
        <v>58</v>
      </c>
      <c r="AM13" s="364"/>
    </row>
    <row r="14" spans="1:46" s="32" customFormat="1" ht="20.25" customHeight="1">
      <c r="A14" s="51" t="s">
        <v>41</v>
      </c>
      <c r="B14" s="186"/>
      <c r="C14" s="15"/>
      <c r="D14" s="15"/>
      <c r="E14" s="15"/>
      <c r="F14" s="15"/>
      <c r="G14" s="15"/>
      <c r="H14" s="345"/>
      <c r="I14" s="346"/>
      <c r="J14" s="347"/>
      <c r="K14" s="348" t="s">
        <v>184</v>
      </c>
      <c r="L14" s="349"/>
      <c r="M14" s="349"/>
      <c r="N14" s="349"/>
      <c r="O14" s="349"/>
      <c r="P14" s="349"/>
      <c r="Q14" s="349"/>
      <c r="R14" s="349"/>
      <c r="S14" s="349"/>
      <c r="T14" s="349"/>
      <c r="U14" s="349"/>
      <c r="V14" s="349"/>
      <c r="W14" s="349"/>
      <c r="X14" s="349"/>
      <c r="Y14" s="349"/>
      <c r="Z14" s="349"/>
      <c r="AA14" s="349"/>
      <c r="AB14" s="349"/>
      <c r="AC14" s="349"/>
      <c r="AD14" s="349"/>
      <c r="AE14" s="349"/>
      <c r="AF14" s="52" t="s">
        <v>177</v>
      </c>
      <c r="AG14" s="53"/>
      <c r="AH14" s="53"/>
      <c r="AI14" s="16"/>
      <c r="AJ14" s="16"/>
      <c r="AK14" s="189"/>
      <c r="AL14" s="15"/>
      <c r="AM14" s="54"/>
    </row>
    <row r="15" spans="1:46" s="32" customFormat="1" ht="17.25" customHeight="1">
      <c r="A15" s="55"/>
      <c r="B15" s="9"/>
      <c r="C15" s="371" t="s">
        <v>164</v>
      </c>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46" s="32" customFormat="1" ht="17.25" customHeight="1">
      <c r="A16" s="56"/>
      <c r="B16" s="8"/>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39" s="32" customFormat="1" ht="17.25" customHeight="1">
      <c r="A17" s="56"/>
      <c r="B17" s="8"/>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2"/>
    </row>
    <row r="18" spans="1:39" s="32" customFormat="1" ht="17.25" customHeight="1">
      <c r="A18" s="56"/>
      <c r="B18" s="8"/>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2"/>
    </row>
    <row r="19" spans="1:39" s="32" customFormat="1" ht="17.25" customHeight="1">
      <c r="A19" s="56"/>
      <c r="B19" s="8"/>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2"/>
    </row>
    <row r="20" spans="1:39" s="32" customFormat="1" ht="17.25" customHeight="1">
      <c r="A20" s="56"/>
      <c r="B20" s="8"/>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2"/>
    </row>
    <row r="21" spans="1:39" s="32" customFormat="1" ht="17.25" customHeight="1">
      <c r="A21" s="56"/>
      <c r="B21" s="8"/>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2"/>
    </row>
    <row r="22" spans="1:39" s="32" customFormat="1" ht="17.25" customHeight="1">
      <c r="A22" s="57"/>
      <c r="B22" s="11"/>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3"/>
    </row>
    <row r="23" spans="1:39" s="32" customFormat="1" ht="18.75" customHeight="1">
      <c r="A23" s="354" t="s">
        <v>159</v>
      </c>
      <c r="B23" s="355"/>
      <c r="C23" s="355"/>
      <c r="D23" s="355"/>
      <c r="E23" s="355"/>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5"/>
    </row>
    <row r="24" spans="1:39" ht="18" customHeight="1">
      <c r="A24" s="354" t="s">
        <v>42</v>
      </c>
      <c r="B24" s="355"/>
      <c r="C24" s="355"/>
      <c r="D24" s="355"/>
      <c r="E24" s="356"/>
      <c r="F24" s="354" t="s">
        <v>45</v>
      </c>
      <c r="G24" s="355"/>
      <c r="H24" s="355"/>
      <c r="I24" s="355"/>
      <c r="J24" s="355"/>
      <c r="K24" s="357" t="s">
        <v>43</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row>
    <row r="25" spans="1:39" ht="9.75" customHeight="1">
      <c r="A25" s="336"/>
      <c r="B25" s="336"/>
      <c r="C25" s="336"/>
      <c r="D25" s="336"/>
      <c r="E25" s="336"/>
      <c r="F25" s="337"/>
      <c r="G25" s="337"/>
      <c r="H25" s="337"/>
      <c r="I25" s="337"/>
      <c r="J25" s="337"/>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row>
    <row r="26" spans="1:39" ht="9.75" customHeight="1">
      <c r="A26" s="336"/>
      <c r="B26" s="336"/>
      <c r="C26" s="336"/>
      <c r="D26" s="336"/>
      <c r="E26" s="336"/>
      <c r="F26" s="337"/>
      <c r="G26" s="337"/>
      <c r="H26" s="337"/>
      <c r="I26" s="337"/>
      <c r="J26" s="33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row>
    <row r="27" spans="1:39" ht="9.75" customHeight="1">
      <c r="A27" s="336"/>
      <c r="B27" s="336"/>
      <c r="C27" s="336"/>
      <c r="D27" s="336"/>
      <c r="E27" s="336"/>
      <c r="F27" s="337"/>
      <c r="G27" s="337"/>
      <c r="H27" s="337"/>
      <c r="I27" s="337"/>
      <c r="J27" s="33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row>
    <row r="28" spans="1:39" ht="9.75" customHeight="1">
      <c r="A28" s="336"/>
      <c r="B28" s="336"/>
      <c r="C28" s="336"/>
      <c r="D28" s="336"/>
      <c r="E28" s="336"/>
      <c r="F28" s="337"/>
      <c r="G28" s="337"/>
      <c r="H28" s="337"/>
      <c r="I28" s="337"/>
      <c r="J28" s="337"/>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row>
    <row r="29" spans="1:39" ht="9.75" customHeight="1">
      <c r="A29" s="336"/>
      <c r="B29" s="336"/>
      <c r="C29" s="336"/>
      <c r="D29" s="336"/>
      <c r="E29" s="336"/>
      <c r="F29" s="337"/>
      <c r="G29" s="337"/>
      <c r="H29" s="337"/>
      <c r="I29" s="337"/>
      <c r="J29" s="337"/>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row>
    <row r="30" spans="1:39" ht="9.75" customHeight="1">
      <c r="A30" s="336"/>
      <c r="B30" s="336"/>
      <c r="C30" s="336"/>
      <c r="D30" s="336"/>
      <c r="E30" s="336"/>
      <c r="F30" s="337"/>
      <c r="G30" s="337"/>
      <c r="H30" s="337"/>
      <c r="I30" s="337"/>
      <c r="J30" s="337"/>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row>
    <row r="31" spans="1:39" ht="9.75" customHeight="1">
      <c r="A31" s="336"/>
      <c r="B31" s="336"/>
      <c r="C31" s="336"/>
      <c r="D31" s="336"/>
      <c r="E31" s="336"/>
      <c r="F31" s="337"/>
      <c r="G31" s="337"/>
      <c r="H31" s="337"/>
      <c r="I31" s="337"/>
      <c r="J31" s="337"/>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row>
    <row r="32" spans="1:39" ht="9.75" customHeight="1">
      <c r="A32" s="336"/>
      <c r="B32" s="336"/>
      <c r="C32" s="336"/>
      <c r="D32" s="336"/>
      <c r="E32" s="336"/>
      <c r="F32" s="337"/>
      <c r="G32" s="337"/>
      <c r="H32" s="337"/>
      <c r="I32" s="337"/>
      <c r="J32" s="337"/>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row>
    <row r="33" spans="1:39" ht="9.75" customHeight="1">
      <c r="A33" s="336"/>
      <c r="B33" s="336"/>
      <c r="C33" s="336"/>
      <c r="D33" s="336"/>
      <c r="E33" s="336"/>
      <c r="F33" s="337"/>
      <c r="G33" s="337"/>
      <c r="H33" s="337"/>
      <c r="I33" s="337"/>
      <c r="J33" s="337"/>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row>
    <row r="34" spans="1:39" ht="9.75" customHeight="1">
      <c r="A34" s="336"/>
      <c r="B34" s="336"/>
      <c r="C34" s="336"/>
      <c r="D34" s="336"/>
      <c r="E34" s="336"/>
      <c r="F34" s="337"/>
      <c r="G34" s="337"/>
      <c r="H34" s="337"/>
      <c r="I34" s="337"/>
      <c r="J34" s="337"/>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row>
    <row r="35" spans="1:39" ht="9.75" customHeight="1">
      <c r="A35" s="336"/>
      <c r="B35" s="336"/>
      <c r="C35" s="336"/>
      <c r="D35" s="336"/>
      <c r="E35" s="336"/>
      <c r="F35" s="337"/>
      <c r="G35" s="337"/>
      <c r="H35" s="337"/>
      <c r="I35" s="337"/>
      <c r="J35" s="337"/>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row>
    <row r="36" spans="1:39" ht="9.75" customHeight="1">
      <c r="A36" s="336"/>
      <c r="B36" s="336"/>
      <c r="C36" s="336"/>
      <c r="D36" s="336"/>
      <c r="E36" s="336"/>
      <c r="F36" s="337"/>
      <c r="G36" s="337"/>
      <c r="H36" s="337"/>
      <c r="I36" s="337"/>
      <c r="J36" s="337"/>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row>
    <row r="37" spans="1:39" ht="9.75" customHeight="1">
      <c r="A37" s="336"/>
      <c r="B37" s="336"/>
      <c r="C37" s="336"/>
      <c r="D37" s="336"/>
      <c r="E37" s="336"/>
      <c r="F37" s="337"/>
      <c r="G37" s="337"/>
      <c r="H37" s="337"/>
      <c r="I37" s="337"/>
      <c r="J37" s="337"/>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row>
    <row r="38" spans="1:39" ht="9.75" customHeight="1">
      <c r="A38" s="336"/>
      <c r="B38" s="336"/>
      <c r="C38" s="336"/>
      <c r="D38" s="336"/>
      <c r="E38" s="336"/>
      <c r="F38" s="337"/>
      <c r="G38" s="337"/>
      <c r="H38" s="337"/>
      <c r="I38" s="337"/>
      <c r="J38" s="337"/>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row>
    <row r="39" spans="1:39" ht="9.75" customHeight="1">
      <c r="A39" s="336"/>
      <c r="B39" s="336"/>
      <c r="C39" s="336"/>
      <c r="D39" s="336"/>
      <c r="E39" s="336"/>
      <c r="F39" s="337"/>
      <c r="G39" s="337"/>
      <c r="H39" s="337"/>
      <c r="I39" s="337"/>
      <c r="J39" s="337"/>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row>
    <row r="40" spans="1:39" ht="9.75" customHeight="1">
      <c r="A40" s="336"/>
      <c r="B40" s="336"/>
      <c r="C40" s="336"/>
      <c r="D40" s="336"/>
      <c r="E40" s="336"/>
      <c r="F40" s="337"/>
      <c r="G40" s="337"/>
      <c r="H40" s="337"/>
      <c r="I40" s="337"/>
      <c r="J40" s="337"/>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row>
    <row r="41" spans="1:39" ht="9.75" customHeight="1">
      <c r="A41" s="336"/>
      <c r="B41" s="336"/>
      <c r="C41" s="336"/>
      <c r="D41" s="336"/>
      <c r="E41" s="336"/>
      <c r="F41" s="337"/>
      <c r="G41" s="337"/>
      <c r="H41" s="337"/>
      <c r="I41" s="337"/>
      <c r="J41" s="337"/>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row>
    <row r="42" spans="1:39" ht="9.75" customHeight="1">
      <c r="A42" s="336"/>
      <c r="B42" s="336"/>
      <c r="C42" s="336"/>
      <c r="D42" s="336"/>
      <c r="E42" s="336"/>
      <c r="F42" s="337"/>
      <c r="G42" s="337"/>
      <c r="H42" s="337"/>
      <c r="I42" s="337"/>
      <c r="J42" s="337"/>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row>
    <row r="43" spans="1:39" ht="9.75" customHeight="1">
      <c r="A43" s="336"/>
      <c r="B43" s="336"/>
      <c r="C43" s="336"/>
      <c r="D43" s="336"/>
      <c r="E43" s="336"/>
      <c r="F43" s="337"/>
      <c r="G43" s="337"/>
      <c r="H43" s="337"/>
      <c r="I43" s="337"/>
      <c r="J43" s="337"/>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row>
    <row r="44" spans="1:39" ht="9.75" customHeight="1" thickBot="1">
      <c r="A44" s="339"/>
      <c r="B44" s="340"/>
      <c r="C44" s="340"/>
      <c r="D44" s="340"/>
      <c r="E44" s="341"/>
      <c r="F44" s="342"/>
      <c r="G44" s="343"/>
      <c r="H44" s="343"/>
      <c r="I44" s="343"/>
      <c r="J44" s="369"/>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row>
    <row r="45" spans="1:39" ht="22.5" customHeight="1" thickTop="1">
      <c r="A45" s="327" t="s">
        <v>87</v>
      </c>
      <c r="B45" s="328"/>
      <c r="C45" s="328"/>
      <c r="D45" s="328"/>
      <c r="E45" s="328"/>
      <c r="F45" s="358">
        <f>SUM(F25:J44)</f>
        <v>0</v>
      </c>
      <c r="G45" s="359"/>
      <c r="H45" s="359"/>
      <c r="I45" s="359"/>
      <c r="J45" s="360"/>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row>
    <row r="46" spans="1:39" ht="18.75" customHeight="1">
      <c r="A46" s="163"/>
      <c r="B46" s="164"/>
      <c r="C46" s="165"/>
      <c r="D46" s="13"/>
      <c r="E46" s="166"/>
      <c r="F46" s="13"/>
      <c r="G46" s="13"/>
      <c r="H46" s="13"/>
      <c r="I46" s="13"/>
      <c r="J46" s="167"/>
      <c r="K46" s="167"/>
      <c r="L46" s="167"/>
      <c r="M46" s="167"/>
      <c r="N46" s="167"/>
      <c r="O46" s="164"/>
      <c r="P46" s="168"/>
      <c r="Q46" s="163"/>
      <c r="R46" s="163"/>
      <c r="S46" s="167"/>
      <c r="T46" s="7"/>
      <c r="U46" s="167"/>
      <c r="V46" s="167"/>
      <c r="W46" s="167"/>
      <c r="X46" s="167"/>
      <c r="Y46" s="13"/>
      <c r="Z46" s="13"/>
      <c r="AA46" s="13"/>
      <c r="AB46" s="164"/>
      <c r="AC46" s="165"/>
      <c r="AD46" s="167"/>
      <c r="AE46" s="167"/>
      <c r="AF46" s="167"/>
      <c r="AG46" s="167"/>
      <c r="AH46" s="167"/>
      <c r="AI46" s="169"/>
      <c r="AJ46" s="169"/>
      <c r="AK46" s="169"/>
      <c r="AL46" s="169"/>
      <c r="AM46" s="167"/>
    </row>
    <row r="47" spans="1:39" ht="18.75" customHeight="1">
      <c r="A47" s="58" t="s">
        <v>96</v>
      </c>
      <c r="B47" s="20"/>
      <c r="C47" s="10"/>
      <c r="D47" s="20"/>
      <c r="E47" s="12"/>
      <c r="F47" s="20"/>
      <c r="G47" s="20"/>
      <c r="H47" s="20"/>
      <c r="I47" s="20"/>
      <c r="J47" s="17"/>
      <c r="K47" s="17"/>
      <c r="L47" s="17"/>
      <c r="M47" s="17"/>
      <c r="N47" s="17"/>
      <c r="O47" s="25"/>
      <c r="P47" s="22"/>
      <c r="Q47" s="23"/>
      <c r="R47" s="23"/>
      <c r="S47" s="17"/>
      <c r="T47" s="18"/>
      <c r="U47" s="17"/>
      <c r="V47" s="21"/>
      <c r="W47" s="362" t="s">
        <v>71</v>
      </c>
      <c r="X47" s="363"/>
      <c r="Y47" s="363"/>
      <c r="Z47" s="364"/>
      <c r="AA47" s="365" t="str">
        <f>IF(L5="","",VLOOKUP(L5,$A$94:$C$129,3,FALSE))</f>
        <v/>
      </c>
      <c r="AB47" s="366"/>
      <c r="AC47" s="366"/>
      <c r="AD47" s="363" t="s">
        <v>58</v>
      </c>
      <c r="AE47" s="364"/>
      <c r="AF47" s="362" t="s">
        <v>44</v>
      </c>
      <c r="AG47" s="363"/>
      <c r="AH47" s="364"/>
      <c r="AI47" s="367">
        <f>ROUNDDOWN($F$65/1000,0)</f>
        <v>0</v>
      </c>
      <c r="AJ47" s="368"/>
      <c r="AK47" s="368"/>
      <c r="AL47" s="363" t="s">
        <v>58</v>
      </c>
      <c r="AM47" s="364"/>
    </row>
    <row r="48" spans="1:39" ht="18.75" customHeight="1">
      <c r="A48" s="51" t="s">
        <v>41</v>
      </c>
      <c r="B48" s="186"/>
      <c r="C48" s="15"/>
      <c r="D48" s="15"/>
      <c r="E48" s="15"/>
      <c r="F48" s="15"/>
      <c r="G48" s="15"/>
      <c r="H48" s="345"/>
      <c r="I48" s="346"/>
      <c r="J48" s="347"/>
      <c r="K48" s="348" t="s">
        <v>185</v>
      </c>
      <c r="L48" s="349"/>
      <c r="M48" s="349"/>
      <c r="N48" s="349"/>
      <c r="O48" s="349"/>
      <c r="P48" s="349"/>
      <c r="Q48" s="349"/>
      <c r="R48" s="349"/>
      <c r="S48" s="349"/>
      <c r="T48" s="349"/>
      <c r="U48" s="349"/>
      <c r="V48" s="349"/>
      <c r="W48" s="349"/>
      <c r="X48" s="349"/>
      <c r="Y48" s="349"/>
      <c r="Z48" s="349"/>
      <c r="AA48" s="349"/>
      <c r="AB48" s="349"/>
      <c r="AC48" s="349"/>
      <c r="AD48" s="349"/>
      <c r="AE48" s="349"/>
      <c r="AF48" s="52" t="s">
        <v>178</v>
      </c>
      <c r="AG48" s="53"/>
      <c r="AH48" s="53"/>
      <c r="AI48" s="16"/>
      <c r="AJ48" s="16"/>
      <c r="AK48" s="189"/>
      <c r="AL48" s="15"/>
      <c r="AM48" s="54"/>
    </row>
    <row r="49" spans="1:40" ht="25.5" customHeight="1">
      <c r="A49" s="55"/>
      <c r="B49" s="9"/>
      <c r="C49" s="350" t="s">
        <v>128</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40" ht="25.5" customHeight="1">
      <c r="A50" s="57"/>
      <c r="B50" s="1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3"/>
    </row>
    <row r="51" spans="1:40" ht="18.75" customHeight="1">
      <c r="A51" s="354" t="s">
        <v>159</v>
      </c>
      <c r="B51" s="355"/>
      <c r="C51" s="355"/>
      <c r="D51" s="355"/>
      <c r="E51" s="355"/>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8"/>
    </row>
    <row r="52" spans="1:40" ht="18" customHeight="1">
      <c r="A52" s="354" t="s">
        <v>42</v>
      </c>
      <c r="B52" s="355"/>
      <c r="C52" s="355"/>
      <c r="D52" s="355"/>
      <c r="E52" s="356"/>
      <c r="F52" s="354" t="s">
        <v>45</v>
      </c>
      <c r="G52" s="355"/>
      <c r="H52" s="355"/>
      <c r="I52" s="355"/>
      <c r="J52" s="355"/>
      <c r="K52" s="357" t="s">
        <v>43</v>
      </c>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row>
    <row r="53" spans="1:40" ht="9.75" customHeight="1">
      <c r="A53" s="336"/>
      <c r="B53" s="336"/>
      <c r="C53" s="336"/>
      <c r="D53" s="336"/>
      <c r="E53" s="336"/>
      <c r="F53" s="337"/>
      <c r="G53" s="337"/>
      <c r="H53" s="337"/>
      <c r="I53" s="337"/>
      <c r="J53" s="337"/>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row>
    <row r="54" spans="1:40" ht="9.75" customHeight="1">
      <c r="A54" s="336"/>
      <c r="B54" s="336"/>
      <c r="C54" s="336"/>
      <c r="D54" s="336"/>
      <c r="E54" s="336"/>
      <c r="F54" s="337"/>
      <c r="G54" s="337"/>
      <c r="H54" s="337"/>
      <c r="I54" s="337"/>
      <c r="J54" s="337"/>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row>
    <row r="55" spans="1:40" ht="9.75" customHeight="1">
      <c r="A55" s="336"/>
      <c r="B55" s="336"/>
      <c r="C55" s="336"/>
      <c r="D55" s="336"/>
      <c r="E55" s="336"/>
      <c r="F55" s="337"/>
      <c r="G55" s="337"/>
      <c r="H55" s="337"/>
      <c r="I55" s="337"/>
      <c r="J55" s="337"/>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row>
    <row r="56" spans="1:40" ht="9.75" customHeight="1">
      <c r="A56" s="336"/>
      <c r="B56" s="336"/>
      <c r="C56" s="336"/>
      <c r="D56" s="336"/>
      <c r="E56" s="336"/>
      <c r="F56" s="337"/>
      <c r="G56" s="337"/>
      <c r="H56" s="337"/>
      <c r="I56" s="337"/>
      <c r="J56" s="337"/>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row>
    <row r="57" spans="1:40" ht="9.75" customHeight="1">
      <c r="A57" s="336"/>
      <c r="B57" s="336"/>
      <c r="C57" s="336"/>
      <c r="D57" s="336"/>
      <c r="E57" s="336"/>
      <c r="F57" s="337"/>
      <c r="G57" s="337"/>
      <c r="H57" s="337"/>
      <c r="I57" s="337"/>
      <c r="J57" s="337"/>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row>
    <row r="58" spans="1:40" ht="9.75" customHeight="1">
      <c r="A58" s="336"/>
      <c r="B58" s="336"/>
      <c r="C58" s="336"/>
      <c r="D58" s="336"/>
      <c r="E58" s="336"/>
      <c r="F58" s="337"/>
      <c r="G58" s="337"/>
      <c r="H58" s="337"/>
      <c r="I58" s="337"/>
      <c r="J58" s="337"/>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row>
    <row r="59" spans="1:40" ht="9.75" customHeight="1">
      <c r="A59" s="336"/>
      <c r="B59" s="336"/>
      <c r="C59" s="336"/>
      <c r="D59" s="336"/>
      <c r="E59" s="336"/>
      <c r="F59" s="337"/>
      <c r="G59" s="337"/>
      <c r="H59" s="337"/>
      <c r="I59" s="337"/>
      <c r="J59" s="337"/>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row>
    <row r="60" spans="1:40" ht="9.75" customHeight="1">
      <c r="A60" s="336"/>
      <c r="B60" s="336"/>
      <c r="C60" s="336"/>
      <c r="D60" s="336"/>
      <c r="E60" s="336"/>
      <c r="F60" s="337"/>
      <c r="G60" s="337"/>
      <c r="H60" s="337"/>
      <c r="I60" s="337"/>
      <c r="J60" s="337"/>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1:40" ht="9.75" customHeight="1">
      <c r="A61" s="336"/>
      <c r="B61" s="336"/>
      <c r="C61" s="336"/>
      <c r="D61" s="336"/>
      <c r="E61" s="336"/>
      <c r="F61" s="337"/>
      <c r="G61" s="337"/>
      <c r="H61" s="337"/>
      <c r="I61" s="337"/>
      <c r="J61" s="337"/>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row>
    <row r="62" spans="1:40" ht="9.75" customHeight="1">
      <c r="A62" s="336"/>
      <c r="B62" s="336"/>
      <c r="C62" s="336"/>
      <c r="D62" s="336"/>
      <c r="E62" s="336"/>
      <c r="F62" s="337"/>
      <c r="G62" s="337"/>
      <c r="H62" s="337"/>
      <c r="I62" s="337"/>
      <c r="J62" s="337"/>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1:40" ht="9.75" customHeight="1">
      <c r="A63" s="336"/>
      <c r="B63" s="336"/>
      <c r="C63" s="336"/>
      <c r="D63" s="336"/>
      <c r="E63" s="336"/>
      <c r="F63" s="337"/>
      <c r="G63" s="337"/>
      <c r="H63" s="337"/>
      <c r="I63" s="337"/>
      <c r="J63" s="337"/>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row>
    <row r="64" spans="1:40" ht="9.75" customHeight="1" thickBot="1">
      <c r="A64" s="339"/>
      <c r="B64" s="340"/>
      <c r="C64" s="340"/>
      <c r="D64" s="340"/>
      <c r="E64" s="341"/>
      <c r="F64" s="342"/>
      <c r="G64" s="343"/>
      <c r="H64" s="343"/>
      <c r="I64" s="343"/>
      <c r="J64" s="343"/>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24"/>
    </row>
    <row r="65" spans="1:39" ht="22.5" customHeight="1" thickTop="1">
      <c r="A65" s="327" t="s">
        <v>113</v>
      </c>
      <c r="B65" s="328"/>
      <c r="C65" s="328"/>
      <c r="D65" s="328"/>
      <c r="E65" s="329"/>
      <c r="F65" s="330">
        <f>SUM(F53:J64)</f>
        <v>0</v>
      </c>
      <c r="G65" s="331"/>
      <c r="H65" s="331"/>
      <c r="I65" s="331"/>
      <c r="J65" s="331"/>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row>
    <row r="66" spans="1:39" ht="4.5"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24"/>
      <c r="AL66" s="24"/>
      <c r="AM66" s="24"/>
    </row>
    <row r="67" spans="1:39" ht="3.75" customHeight="1">
      <c r="A67" s="61"/>
      <c r="B67" s="62"/>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4"/>
      <c r="AL67" s="64"/>
      <c r="AM67" s="65"/>
    </row>
    <row r="68" spans="1:39" s="70" customFormat="1" ht="11.25" customHeight="1">
      <c r="A68" s="66" t="s">
        <v>102</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8"/>
      <c r="AM68" s="69"/>
    </row>
    <row r="69" spans="1:39" s="70" customFormat="1" ht="11.25" customHeight="1">
      <c r="A69" s="183" t="s">
        <v>104</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71"/>
      <c r="AM69" s="72"/>
    </row>
    <row r="70" spans="1:39" s="70" customFormat="1" ht="11.25" customHeight="1">
      <c r="A70" s="66" t="s">
        <v>105</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73"/>
      <c r="AM70" s="74"/>
    </row>
    <row r="71" spans="1:39" s="70" customFormat="1" ht="11.25" customHeight="1">
      <c r="A71" s="66" t="s">
        <v>106</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75"/>
      <c r="AL71" s="68"/>
      <c r="AM71" s="69"/>
    </row>
    <row r="72" spans="1:39" s="70" customFormat="1" ht="4.5"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75"/>
      <c r="AL72" s="68"/>
      <c r="AM72" s="69"/>
    </row>
    <row r="73" spans="1:39" s="70" customFormat="1" ht="11.25" customHeight="1">
      <c r="A73" s="333" t="s">
        <v>114</v>
      </c>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68"/>
      <c r="AM73" s="69"/>
    </row>
    <row r="74" spans="1:39" s="70" customFormat="1" ht="11.25" customHeight="1">
      <c r="A74" s="183" t="s">
        <v>107</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68"/>
      <c r="AM74" s="69"/>
    </row>
    <row r="75" spans="1:39" s="70" customFormat="1" ht="11.25" customHeight="1">
      <c r="A75" s="183" t="s">
        <v>108</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5"/>
      <c r="AL75" s="68"/>
      <c r="AM75" s="69"/>
    </row>
    <row r="76" spans="1:39" s="70" customFormat="1" ht="11.25" customHeight="1">
      <c r="A76" s="183" t="s">
        <v>115</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5"/>
      <c r="AL76" s="68"/>
      <c r="AM76" s="69"/>
    </row>
    <row r="77" spans="1:39" s="70" customFormat="1" ht="4.5" customHeight="1">
      <c r="A77" s="183"/>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5"/>
      <c r="AL77" s="68"/>
      <c r="AM77" s="69"/>
    </row>
    <row r="78" spans="1:39" s="70" customFormat="1" ht="11.25" customHeight="1">
      <c r="A78" s="335" t="s">
        <v>116</v>
      </c>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68"/>
      <c r="AM78" s="69"/>
    </row>
    <row r="79" spans="1:39" s="70" customFormat="1" ht="11.25" customHeight="1">
      <c r="A79" s="183" t="s">
        <v>117</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68"/>
      <c r="AM79" s="69"/>
    </row>
    <row r="80" spans="1:39" s="70" customFormat="1" ht="11.25" customHeight="1">
      <c r="A80" s="183" t="s">
        <v>109</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68"/>
      <c r="AM80" s="69"/>
    </row>
    <row r="81" spans="1:39" s="70" customFormat="1" ht="3" customHeight="1">
      <c r="A81" s="183"/>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68"/>
      <c r="AM81" s="69"/>
    </row>
    <row r="82" spans="1:39" s="70" customFormat="1" ht="11.25" customHeight="1">
      <c r="A82" s="333" t="s">
        <v>103</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68"/>
      <c r="AM82" s="69"/>
    </row>
    <row r="83" spans="1:39" s="70" customFormat="1" ht="11.25" customHeight="1">
      <c r="A83" s="183" t="s">
        <v>110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68"/>
      <c r="AL83" s="68"/>
      <c r="AM83" s="69"/>
    </row>
    <row r="84" spans="1:39" s="70" customFormat="1" ht="11.25" customHeight="1">
      <c r="A84" s="183" t="s">
        <v>111</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68"/>
      <c r="AL84" s="68"/>
      <c r="AM84" s="69"/>
    </row>
    <row r="85" spans="1:39" s="70" customFormat="1" ht="3" customHeight="1">
      <c r="A85" s="183"/>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68"/>
      <c r="AL85" s="68"/>
      <c r="AM85" s="69"/>
    </row>
    <row r="86" spans="1:39" s="70" customFormat="1" ht="11.25" customHeight="1">
      <c r="A86" s="183" t="s">
        <v>118</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68"/>
      <c r="AL86" s="68"/>
      <c r="AM86" s="69"/>
    </row>
    <row r="87" spans="1:39">
      <c r="A87" s="78" t="s">
        <v>119</v>
      </c>
      <c r="B87" s="79"/>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80"/>
    </row>
    <row r="88" spans="1:39">
      <c r="A88" s="81" t="s">
        <v>120</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3"/>
    </row>
    <row r="89" spans="1:39">
      <c r="A89" s="192">
        <f>A2</f>
        <v>5</v>
      </c>
    </row>
    <row r="93" spans="1:39" s="148" customFormat="1" ht="6" hidden="1">
      <c r="B93" s="148" t="s">
        <v>126</v>
      </c>
      <c r="C93" s="148" t="s">
        <v>127</v>
      </c>
      <c r="D93" s="148" t="s">
        <v>137</v>
      </c>
      <c r="E93" s="148" t="s">
        <v>138</v>
      </c>
    </row>
    <row r="94" spans="1:39" s="148" customFormat="1" ht="6" hidden="1">
      <c r="B94" s="149"/>
      <c r="C94" s="149"/>
      <c r="D94" s="149"/>
      <c r="E94" s="149"/>
      <c r="G94" s="149"/>
    </row>
    <row r="95" spans="1:39" s="148" customFormat="1" ht="6" hidden="1">
      <c r="A95" s="148" t="s">
        <v>139</v>
      </c>
      <c r="B95" s="149">
        <v>537</v>
      </c>
      <c r="C95" s="149">
        <v>268</v>
      </c>
      <c r="D95" s="149">
        <v>537</v>
      </c>
      <c r="E95" s="149">
        <v>268</v>
      </c>
      <c r="F95" s="148" t="s">
        <v>140</v>
      </c>
      <c r="G95" s="149"/>
    </row>
    <row r="96" spans="1:39" s="148" customFormat="1" ht="6" hidden="1">
      <c r="A96" s="148" t="s">
        <v>141</v>
      </c>
      <c r="B96" s="149">
        <v>684</v>
      </c>
      <c r="C96" s="149">
        <v>342</v>
      </c>
      <c r="D96" s="149">
        <v>684</v>
      </c>
      <c r="E96" s="149">
        <v>342</v>
      </c>
      <c r="F96" s="148" t="s">
        <v>140</v>
      </c>
      <c r="G96" s="149"/>
    </row>
    <row r="97" spans="1:7" s="148" customFormat="1" ht="6" hidden="1">
      <c r="A97" s="148" t="s">
        <v>142</v>
      </c>
      <c r="B97" s="149">
        <v>889</v>
      </c>
      <c r="C97" s="149">
        <v>445</v>
      </c>
      <c r="D97" s="149">
        <v>889</v>
      </c>
      <c r="E97" s="149">
        <v>445</v>
      </c>
      <c r="F97" s="148" t="s">
        <v>140</v>
      </c>
      <c r="G97" s="149"/>
    </row>
    <row r="98" spans="1:7" s="148" customFormat="1" ht="6" hidden="1">
      <c r="A98" s="148" t="s">
        <v>143</v>
      </c>
      <c r="B98" s="149">
        <v>231</v>
      </c>
      <c r="C98" s="149">
        <v>115</v>
      </c>
      <c r="D98" s="149">
        <v>231</v>
      </c>
      <c r="E98" s="149">
        <v>115</v>
      </c>
      <c r="F98" s="148" t="s">
        <v>140</v>
      </c>
      <c r="G98" s="149"/>
    </row>
    <row r="99" spans="1:7" s="148" customFormat="1" ht="6" hidden="1">
      <c r="A99" s="148" t="s">
        <v>14</v>
      </c>
      <c r="B99" s="149">
        <v>226</v>
      </c>
      <c r="C99" s="149">
        <v>113</v>
      </c>
      <c r="D99" s="149">
        <v>226</v>
      </c>
      <c r="E99" s="149">
        <v>113</v>
      </c>
      <c r="F99" s="148" t="s">
        <v>140</v>
      </c>
      <c r="G99" s="149"/>
    </row>
    <row r="100" spans="1:7" s="148" customFormat="1" ht="6" hidden="1">
      <c r="A100" s="148" t="s">
        <v>144</v>
      </c>
      <c r="B100" s="149">
        <v>564</v>
      </c>
      <c r="C100" s="149">
        <v>282</v>
      </c>
      <c r="D100" s="149">
        <v>564</v>
      </c>
      <c r="E100" s="149">
        <v>282</v>
      </c>
      <c r="F100" s="148" t="s">
        <v>140</v>
      </c>
      <c r="G100" s="149"/>
    </row>
    <row r="101" spans="1:7" s="148" customFormat="1" ht="6" hidden="1">
      <c r="A101" s="148" t="s">
        <v>145</v>
      </c>
      <c r="B101" s="149">
        <v>710</v>
      </c>
      <c r="C101" s="149">
        <v>355</v>
      </c>
      <c r="D101" s="149">
        <v>710</v>
      </c>
      <c r="E101" s="149">
        <v>355</v>
      </c>
      <c r="F101" s="148" t="s">
        <v>140</v>
      </c>
      <c r="G101" s="149"/>
    </row>
    <row r="102" spans="1:7" s="148" customFormat="1" ht="6" hidden="1">
      <c r="A102" s="148" t="s">
        <v>146</v>
      </c>
      <c r="B102" s="149">
        <v>1133</v>
      </c>
      <c r="C102" s="149">
        <v>567</v>
      </c>
      <c r="D102" s="149">
        <v>1133</v>
      </c>
      <c r="E102" s="149">
        <v>567</v>
      </c>
      <c r="F102" s="148" t="s">
        <v>140</v>
      </c>
      <c r="G102" s="149"/>
    </row>
    <row r="103" spans="1:7" s="148" customFormat="1" ht="6" hidden="1">
      <c r="A103" s="148" t="s">
        <v>46</v>
      </c>
      <c r="B103" s="149">
        <f>D103*$AG$5</f>
        <v>0</v>
      </c>
      <c r="C103" s="149">
        <f>E103*$AG$5</f>
        <v>0</v>
      </c>
      <c r="D103" s="149">
        <v>27</v>
      </c>
      <c r="E103" s="149">
        <v>13</v>
      </c>
      <c r="F103" s="148" t="s">
        <v>147</v>
      </c>
      <c r="G103" s="149"/>
    </row>
    <row r="104" spans="1:7" s="148" customFormat="1" ht="6" hidden="1">
      <c r="A104" s="148" t="s">
        <v>148</v>
      </c>
      <c r="B104" s="149">
        <f>D104*$AG$5</f>
        <v>0</v>
      </c>
      <c r="C104" s="149">
        <f>E104*$AG$5</f>
        <v>0</v>
      </c>
      <c r="D104" s="149">
        <v>27</v>
      </c>
      <c r="E104" s="149">
        <v>13</v>
      </c>
      <c r="F104" s="148" t="s">
        <v>147</v>
      </c>
      <c r="G104" s="149"/>
    </row>
    <row r="105" spans="1:7" s="148" customFormat="1" ht="6" hidden="1">
      <c r="A105" s="148" t="s">
        <v>15</v>
      </c>
      <c r="B105" s="149">
        <v>320</v>
      </c>
      <c r="C105" s="149">
        <v>160</v>
      </c>
      <c r="D105" s="149">
        <v>320</v>
      </c>
      <c r="E105" s="149">
        <v>160</v>
      </c>
      <c r="F105" s="148" t="s">
        <v>140</v>
      </c>
      <c r="G105" s="149"/>
    </row>
    <row r="106" spans="1:7" s="148" customFormat="1" ht="6" hidden="1">
      <c r="A106" s="148" t="s">
        <v>16</v>
      </c>
      <c r="B106" s="149">
        <v>339</v>
      </c>
      <c r="C106" s="149">
        <v>169</v>
      </c>
      <c r="D106" s="149">
        <v>339</v>
      </c>
      <c r="E106" s="149">
        <v>169</v>
      </c>
      <c r="F106" s="148" t="s">
        <v>140</v>
      </c>
      <c r="G106" s="149"/>
    </row>
    <row r="107" spans="1:7" s="148" customFormat="1" ht="6" hidden="1">
      <c r="A107" s="148" t="s">
        <v>17</v>
      </c>
      <c r="B107" s="149">
        <v>311</v>
      </c>
      <c r="C107" s="149">
        <v>156</v>
      </c>
      <c r="D107" s="149">
        <v>311</v>
      </c>
      <c r="E107" s="149">
        <v>156</v>
      </c>
      <c r="F107" s="148" t="s">
        <v>140</v>
      </c>
      <c r="G107" s="149"/>
    </row>
    <row r="108" spans="1:7" s="148" customFormat="1" ht="6" hidden="1">
      <c r="A108" s="148" t="s">
        <v>18</v>
      </c>
      <c r="B108" s="149">
        <v>137</v>
      </c>
      <c r="C108" s="149">
        <v>68</v>
      </c>
      <c r="D108" s="149">
        <v>137</v>
      </c>
      <c r="E108" s="149">
        <v>68</v>
      </c>
      <c r="F108" s="148" t="s">
        <v>140</v>
      </c>
      <c r="G108" s="149"/>
    </row>
    <row r="109" spans="1:7" s="148" customFormat="1" ht="6" hidden="1">
      <c r="A109" s="148" t="s">
        <v>19</v>
      </c>
      <c r="B109" s="149">
        <v>508</v>
      </c>
      <c r="C109" s="149">
        <v>254</v>
      </c>
      <c r="D109" s="149">
        <v>508</v>
      </c>
      <c r="E109" s="149">
        <v>254</v>
      </c>
      <c r="F109" s="148" t="s">
        <v>140</v>
      </c>
      <c r="G109" s="149"/>
    </row>
    <row r="110" spans="1:7" s="148" customFormat="1" ht="6" hidden="1">
      <c r="A110" s="148" t="s">
        <v>20</v>
      </c>
      <c r="B110" s="149">
        <v>204</v>
      </c>
      <c r="C110" s="149">
        <v>102</v>
      </c>
      <c r="D110" s="149">
        <v>204</v>
      </c>
      <c r="E110" s="149">
        <v>102</v>
      </c>
      <c r="F110" s="148" t="s">
        <v>140</v>
      </c>
      <c r="G110" s="149"/>
    </row>
    <row r="111" spans="1:7" s="148" customFormat="1" ht="6" hidden="1">
      <c r="A111" s="148" t="s">
        <v>21</v>
      </c>
      <c r="B111" s="149">
        <v>148</v>
      </c>
      <c r="C111" s="149">
        <v>74</v>
      </c>
      <c r="D111" s="149">
        <v>148</v>
      </c>
      <c r="E111" s="149">
        <v>74</v>
      </c>
      <c r="F111" s="148" t="s">
        <v>140</v>
      </c>
      <c r="G111" s="149"/>
    </row>
    <row r="112" spans="1:7" s="148" customFormat="1" ht="6" hidden="1">
      <c r="A112" s="148" t="s">
        <v>22</v>
      </c>
      <c r="B112" s="149"/>
      <c r="C112" s="149">
        <v>282</v>
      </c>
      <c r="D112" s="149"/>
      <c r="E112" s="149">
        <v>282</v>
      </c>
      <c r="F112" s="148" t="s">
        <v>140</v>
      </c>
      <c r="G112" s="149"/>
    </row>
    <row r="113" spans="1:7" s="148" customFormat="1" ht="6" hidden="1">
      <c r="A113" s="148" t="s">
        <v>149</v>
      </c>
      <c r="B113" s="149">
        <v>33</v>
      </c>
      <c r="C113" s="149">
        <v>16</v>
      </c>
      <c r="D113" s="149">
        <v>33</v>
      </c>
      <c r="E113" s="149">
        <v>16</v>
      </c>
      <c r="F113" s="148" t="s">
        <v>140</v>
      </c>
      <c r="G113" s="149"/>
    </row>
    <row r="114" spans="1:7" s="148" customFormat="1" ht="6" hidden="1">
      <c r="A114" s="148" t="s">
        <v>23</v>
      </c>
      <c r="B114" s="149">
        <v>475</v>
      </c>
      <c r="C114" s="149">
        <v>237</v>
      </c>
      <c r="D114" s="149">
        <v>475</v>
      </c>
      <c r="E114" s="149">
        <v>237</v>
      </c>
      <c r="F114" s="148" t="s">
        <v>140</v>
      </c>
      <c r="G114" s="149"/>
    </row>
    <row r="115" spans="1:7" s="148" customFormat="1" ht="6" hidden="1">
      <c r="A115" s="148" t="s">
        <v>24</v>
      </c>
      <c r="B115" s="149">
        <v>638</v>
      </c>
      <c r="C115" s="149">
        <v>319</v>
      </c>
      <c r="D115" s="149">
        <v>638</v>
      </c>
      <c r="E115" s="149">
        <v>319</v>
      </c>
      <c r="F115" s="148" t="s">
        <v>140</v>
      </c>
      <c r="G115" s="149"/>
    </row>
    <row r="116" spans="1:7" s="148" customFormat="1" ht="6" hidden="1">
      <c r="A116" s="148" t="s">
        <v>25</v>
      </c>
      <c r="B116" s="149">
        <f>D116*$AG$5</f>
        <v>0</v>
      </c>
      <c r="C116" s="149">
        <f>E116*$AG$5</f>
        <v>0</v>
      </c>
      <c r="D116" s="149">
        <v>38</v>
      </c>
      <c r="E116" s="149">
        <v>19</v>
      </c>
      <c r="F116" s="148" t="s">
        <v>147</v>
      </c>
      <c r="G116" s="149"/>
    </row>
    <row r="117" spans="1:7" s="148" customFormat="1" ht="6" hidden="1">
      <c r="A117" s="148" t="s">
        <v>26</v>
      </c>
      <c r="B117" s="149">
        <f>D117*$AG$5</f>
        <v>0</v>
      </c>
      <c r="C117" s="149">
        <f t="shared" ref="C117:C129" si="0">E117*$AG$5</f>
        <v>0</v>
      </c>
      <c r="D117" s="149">
        <v>40</v>
      </c>
      <c r="E117" s="149">
        <v>20</v>
      </c>
      <c r="F117" s="148" t="s">
        <v>147</v>
      </c>
      <c r="G117" s="149"/>
    </row>
    <row r="118" spans="1:7" s="148" customFormat="1" ht="6" hidden="1">
      <c r="A118" s="148" t="s">
        <v>27</v>
      </c>
      <c r="B118" s="149">
        <f t="shared" ref="B118:B129" si="1">D118*$AG$5</f>
        <v>0</v>
      </c>
      <c r="C118" s="149">
        <f t="shared" si="0"/>
        <v>0</v>
      </c>
      <c r="D118" s="149">
        <v>38</v>
      </c>
      <c r="E118" s="149">
        <v>19</v>
      </c>
      <c r="F118" s="148" t="s">
        <v>147</v>
      </c>
      <c r="G118" s="149"/>
    </row>
    <row r="119" spans="1:7" s="148" customFormat="1" ht="6" hidden="1">
      <c r="A119" s="148" t="s">
        <v>28</v>
      </c>
      <c r="B119" s="149">
        <f t="shared" si="1"/>
        <v>0</v>
      </c>
      <c r="C119" s="149">
        <f t="shared" si="0"/>
        <v>0</v>
      </c>
      <c r="D119" s="149">
        <v>48</v>
      </c>
      <c r="E119" s="149">
        <v>24</v>
      </c>
      <c r="F119" s="148" t="s">
        <v>147</v>
      </c>
      <c r="G119" s="149"/>
    </row>
    <row r="120" spans="1:7" s="148" customFormat="1" ht="6" hidden="1">
      <c r="A120" s="148" t="s">
        <v>29</v>
      </c>
      <c r="B120" s="149">
        <f t="shared" si="1"/>
        <v>0</v>
      </c>
      <c r="C120" s="149">
        <f t="shared" si="0"/>
        <v>0</v>
      </c>
      <c r="D120" s="149">
        <v>43</v>
      </c>
      <c r="E120" s="149">
        <v>21</v>
      </c>
      <c r="F120" s="148" t="s">
        <v>147</v>
      </c>
      <c r="G120" s="149"/>
    </row>
    <row r="121" spans="1:7" s="148" customFormat="1" ht="6" hidden="1">
      <c r="A121" s="148" t="s">
        <v>30</v>
      </c>
      <c r="B121" s="149">
        <f t="shared" si="1"/>
        <v>0</v>
      </c>
      <c r="C121" s="149">
        <f t="shared" si="0"/>
        <v>0</v>
      </c>
      <c r="D121" s="149">
        <v>36</v>
      </c>
      <c r="E121" s="149">
        <v>18</v>
      </c>
      <c r="F121" s="148" t="s">
        <v>147</v>
      </c>
      <c r="G121" s="149"/>
    </row>
    <row r="122" spans="1:7" s="148" customFormat="1" ht="6" hidden="1">
      <c r="A122" s="148" t="s">
        <v>150</v>
      </c>
      <c r="B122" s="149">
        <f t="shared" si="1"/>
        <v>0</v>
      </c>
      <c r="C122" s="149">
        <f t="shared" si="0"/>
        <v>0</v>
      </c>
      <c r="D122" s="149">
        <v>37</v>
      </c>
      <c r="E122" s="149">
        <v>19</v>
      </c>
      <c r="F122" s="148" t="s">
        <v>147</v>
      </c>
      <c r="G122" s="149"/>
    </row>
    <row r="123" spans="1:7" s="148" customFormat="1" ht="6" hidden="1">
      <c r="A123" s="148" t="s">
        <v>151</v>
      </c>
      <c r="B123" s="149">
        <f t="shared" si="1"/>
        <v>0</v>
      </c>
      <c r="C123" s="149">
        <f t="shared" si="0"/>
        <v>0</v>
      </c>
      <c r="D123" s="149">
        <v>35</v>
      </c>
      <c r="E123" s="149">
        <v>18</v>
      </c>
      <c r="F123" s="148" t="s">
        <v>147</v>
      </c>
      <c r="G123" s="149"/>
    </row>
    <row r="124" spans="1:7" s="148" customFormat="1" ht="6" hidden="1">
      <c r="A124" s="148" t="s">
        <v>152</v>
      </c>
      <c r="B124" s="149">
        <f t="shared" si="1"/>
        <v>0</v>
      </c>
      <c r="C124" s="149">
        <f t="shared" si="0"/>
        <v>0</v>
      </c>
      <c r="D124" s="149">
        <v>37</v>
      </c>
      <c r="E124" s="149">
        <v>19</v>
      </c>
      <c r="F124" s="148" t="s">
        <v>147</v>
      </c>
      <c r="G124" s="149"/>
    </row>
    <row r="125" spans="1:7" s="148" customFormat="1" ht="6" hidden="1">
      <c r="A125" s="148" t="s">
        <v>153</v>
      </c>
      <c r="B125" s="149">
        <f t="shared" si="1"/>
        <v>0</v>
      </c>
      <c r="C125" s="149">
        <f t="shared" si="0"/>
        <v>0</v>
      </c>
      <c r="D125" s="149">
        <v>35</v>
      </c>
      <c r="E125" s="149">
        <v>18</v>
      </c>
      <c r="F125" s="148" t="s">
        <v>147</v>
      </c>
      <c r="G125" s="149"/>
    </row>
    <row r="126" spans="1:7" s="148" customFormat="1" ht="6" hidden="1">
      <c r="A126" s="148" t="s">
        <v>154</v>
      </c>
      <c r="B126" s="149">
        <f t="shared" si="1"/>
        <v>0</v>
      </c>
      <c r="C126" s="149">
        <f t="shared" si="0"/>
        <v>0</v>
      </c>
      <c r="D126" s="149">
        <v>37</v>
      </c>
      <c r="E126" s="149">
        <v>19</v>
      </c>
      <c r="F126" s="148" t="s">
        <v>147</v>
      </c>
      <c r="G126" s="149"/>
    </row>
    <row r="127" spans="1:7" s="148" customFormat="1" ht="6" hidden="1">
      <c r="A127" s="148" t="s">
        <v>155</v>
      </c>
      <c r="B127" s="149">
        <f t="shared" si="1"/>
        <v>0</v>
      </c>
      <c r="C127" s="149">
        <f t="shared" si="0"/>
        <v>0</v>
      </c>
      <c r="D127" s="149">
        <v>35</v>
      </c>
      <c r="E127" s="149">
        <v>18</v>
      </c>
      <c r="F127" s="148" t="s">
        <v>147</v>
      </c>
      <c r="G127" s="149"/>
    </row>
    <row r="128" spans="1:7" s="148" customFormat="1" ht="6" hidden="1">
      <c r="A128" s="148" t="s">
        <v>156</v>
      </c>
      <c r="B128" s="149">
        <f t="shared" si="1"/>
        <v>0</v>
      </c>
      <c r="C128" s="149">
        <f t="shared" si="0"/>
        <v>0</v>
      </c>
      <c r="D128" s="149">
        <v>37</v>
      </c>
      <c r="E128" s="149">
        <v>19</v>
      </c>
      <c r="F128" s="148" t="s">
        <v>147</v>
      </c>
      <c r="G128" s="149"/>
    </row>
    <row r="129" spans="1:7" s="148" customFormat="1" ht="6" hidden="1">
      <c r="A129" s="148" t="s">
        <v>157</v>
      </c>
      <c r="B129" s="149">
        <f t="shared" si="1"/>
        <v>0</v>
      </c>
      <c r="C129" s="149">
        <f t="shared" si="0"/>
        <v>0</v>
      </c>
      <c r="D129" s="149">
        <v>35</v>
      </c>
      <c r="E129" s="149">
        <v>18</v>
      </c>
      <c r="F129" s="148" t="s">
        <v>147</v>
      </c>
      <c r="G129" s="149"/>
    </row>
    <row r="130" spans="1:7" s="148" customFormat="1" ht="6" hidden="1"/>
    <row r="131" spans="1:7" s="148" customFormat="1" ht="6" hidden="1">
      <c r="A131" s="148" t="s">
        <v>129</v>
      </c>
      <c r="B131" s="148" t="s">
        <v>158</v>
      </c>
    </row>
    <row r="132" spans="1:7" s="148" customFormat="1" ht="6" hidden="1">
      <c r="A132" s="148" t="s">
        <v>130</v>
      </c>
      <c r="B132" s="148">
        <v>0</v>
      </c>
      <c r="C132" s="148" t="b">
        <v>0</v>
      </c>
      <c r="D132" s="148" t="b">
        <v>0</v>
      </c>
      <c r="E132" s="148" t="b">
        <v>0</v>
      </c>
      <c r="F132" s="148">
        <v>0</v>
      </c>
      <c r="G132" s="148">
        <v>0</v>
      </c>
    </row>
    <row r="133" spans="1:7" s="148" customFormat="1" ht="6" hidden="1">
      <c r="A133" s="148" t="s">
        <v>131</v>
      </c>
    </row>
    <row r="134" spans="1:7" s="148" customFormat="1" ht="6" hidden="1">
      <c r="A134" s="148" t="s">
        <v>132</v>
      </c>
    </row>
    <row r="135" spans="1:7" s="148" customFormat="1" ht="6" hidden="1">
      <c r="A135" s="148" t="s">
        <v>133</v>
      </c>
    </row>
    <row r="136" spans="1:7" s="148" customFormat="1" ht="6" hidden="1">
      <c r="A136" s="148" t="s">
        <v>134</v>
      </c>
    </row>
    <row r="137" spans="1:7" s="148" customFormat="1" ht="6" hidden="1"/>
    <row r="138" spans="1:7" s="148" customFormat="1" ht="6" hidden="1">
      <c r="A138" s="148" t="s">
        <v>135</v>
      </c>
    </row>
    <row r="139" spans="1:7" s="148" customFormat="1" ht="6" hidden="1">
      <c r="A139" s="148" t="s">
        <v>136</v>
      </c>
    </row>
    <row r="140" spans="1:7" s="148" customFormat="1" ht="6" hidden="1"/>
  </sheetData>
  <sheetProtection sheet="1" objects="1" scenarios="1"/>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conditionalFormatting sqref="AC5:AF5">
    <cfRule type="containsText" dxfId="11" priority="1" operator="containsText" text="ERR">
      <formula>NOT(ISERROR(SEARCH("ERR",AC5)))</formula>
    </cfRule>
  </conditionalFormatting>
  <dataValidations count="7">
    <dataValidation imeMode="on" allowBlank="1" showInputMessage="1" showErrorMessage="1" sqref="A53:E64 K53:AM64 L7:AM7 L4:AF4"/>
    <dataValidation imeMode="fullKatakana" allowBlank="1" showInputMessage="1" showErrorMessage="1" sqref="L3:AF3"/>
    <dataValidation imeMode="off" allowBlank="1" showInputMessage="1" showErrorMessage="1" sqref="AG4:AM4 S8:Y8 AG8:AM8 F25:J44 F53:J64 Q6:R6 T6:V6 AG5:AK5"/>
    <dataValidation type="list" allowBlank="1" showInputMessage="1" showErrorMessage="1" sqref="L5:AB5">
      <formula1>$A$94:$A$129</formula1>
    </dataValidation>
    <dataValidation type="list" allowBlank="1" showInputMessage="1" showErrorMessage="1" sqref="H48:J48">
      <formula1>$A$137:$A$139</formula1>
    </dataValidation>
    <dataValidation type="list" allowBlank="1" showInputMessage="1" showErrorMessage="1" sqref="H14:J14">
      <formula1>$A$130:$A$136</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blackAndWhite="1" r:id="rId1"/>
  <headerFooter alignWithMargins="0"/>
  <rowBreaks count="1" manualBreakCount="1">
    <brk id="46"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（はじめにお読みください）このファイルの使い方</vt:lpstr>
      <vt:lpstr>様式１申請</vt:lpstr>
      <vt:lpstr>総括表</vt:lpstr>
      <vt:lpstr>申請額一覧 </vt:lpstr>
      <vt:lpstr>個表1</vt:lpstr>
      <vt:lpstr>個表2</vt:lpstr>
      <vt:lpstr>個表3</vt:lpstr>
      <vt:lpstr>個表4</vt:lpstr>
      <vt:lpstr>個表5</vt:lpstr>
      <vt:lpstr>個表6</vt:lpstr>
      <vt:lpstr>個表7</vt:lpstr>
      <vt:lpstr>個表8</vt:lpstr>
      <vt:lpstr>個表9</vt:lpstr>
      <vt:lpstr>個表10</vt:lpstr>
      <vt:lpstr>個表11</vt:lpstr>
      <vt:lpstr>個表12</vt:lpstr>
      <vt:lpstr>個表13</vt:lpstr>
      <vt:lpstr>個表14</vt:lpstr>
      <vt:lpstr>個表15</vt:lpstr>
      <vt:lpstr>個表（コピー用）</vt:lpstr>
      <vt:lpstr>'個表（コピー用）'!Print_Area</vt:lpstr>
      <vt:lpstr>個表1!Print_Area</vt:lpstr>
      <vt:lpstr>個表10!Print_Area</vt:lpstr>
      <vt:lpstr>個表11!Print_Area</vt:lpstr>
      <vt:lpstr>個表12!Print_Area</vt:lpstr>
      <vt:lpstr>個表13!Print_Area</vt:lpstr>
      <vt:lpstr>個表14!Print_Area</vt:lpstr>
      <vt:lpstr>個表15!Print_Area</vt:lpstr>
      <vt:lpstr>個表2!Print_Area</vt:lpstr>
      <vt:lpstr>個表3!Print_Area</vt:lpstr>
      <vt:lpstr>個表4!Print_Area</vt:lpstr>
      <vt:lpstr>個表5!Print_Area</vt:lpstr>
      <vt:lpstr>個表6!Print_Area</vt:lpstr>
      <vt:lpstr>個表7!Print_Area</vt:lpstr>
      <vt:lpstr>個表8!Print_Area</vt:lpstr>
      <vt:lpstr>個表9!Print_Area</vt:lpstr>
      <vt:lpstr>'申請額一覧 '!Print_Area</vt:lpstr>
      <vt:lpstr>総括表!Print_Area</vt:lpstr>
      <vt:lpstr>様式１申請!Print_Area</vt:lpstr>
      <vt:lpstr>'申請額一覧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2021-10-28T02:30:38Z</cp:lastPrinted>
  <dcterms:created xsi:type="dcterms:W3CDTF">2018-06-19T01:27:02Z</dcterms:created>
  <dcterms:modified xsi:type="dcterms:W3CDTF">2021-10-28T02:30:52Z</dcterms:modified>
</cp:coreProperties>
</file>