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健康福祉部\地域福祉課\users\監査指導\ふれあい広場\01 監査\監査調書（H26～）\R8監査調書\子ども・子育て支援課\★確定-HP用\"/>
    </mc:Choice>
  </mc:AlternateContent>
  <xr:revisionPtr revIDLastSave="0" documentId="13_ncr:1_{EAE7076E-FD33-4244-BF56-A532EBF09C00}" xr6:coauthVersionLast="47" xr6:coauthVersionMax="47" xr10:uidLastSave="{00000000-0000-0000-0000-000000000000}"/>
  <bookViews>
    <workbookView xWindow="0" yWindow="3780" windowWidth="21600" windowHeight="10995" tabRatio="599" xr2:uid="{00000000-000D-0000-FFFF-FFFF00000000}"/>
  </bookViews>
  <sheets>
    <sheet name="表紙" sheetId="5" r:id="rId1"/>
    <sheet name="目次" sheetId="3" r:id="rId2"/>
    <sheet name="監査調書" sheetId="1" r:id="rId3"/>
    <sheet name="表１（新基準）" sheetId="7" r:id="rId4"/>
    <sheet name="表１ (旧基準)" sheetId="13" r:id="rId5"/>
    <sheet name="表２" sheetId="8" r:id="rId6"/>
    <sheet name="表３" sheetId="9" r:id="rId7"/>
    <sheet name="表４ " sheetId="14" r:id="rId8"/>
    <sheet name="職員名簿" sheetId="12" r:id="rId9"/>
    <sheet name="date" sheetId="10" r:id="rId10"/>
  </sheets>
  <definedNames>
    <definedName name="_xlnm.Print_Area" localSheetId="2">監査調書!$A$7:$AO$527</definedName>
    <definedName name="_xlnm.Print_Area" localSheetId="8">職員名簿!$B$2:$N$110</definedName>
    <definedName name="_xlnm.Print_Area" localSheetId="4">'表１ (旧基準)'!$B$2:$U$37</definedName>
    <definedName name="_xlnm.Print_Area" localSheetId="3">'表１（新基準）'!$B$2:$U$37</definedName>
    <definedName name="_xlnm.Print_Area" localSheetId="5">表２!$B$2:$M$32</definedName>
    <definedName name="_xlnm.Print_Area" localSheetId="6">表３!$B$2:$L$46</definedName>
    <definedName name="_xlnm.Print_Area" localSheetId="7">'表４ '!$B$2:$R$37</definedName>
    <definedName name="_xlnm.Print_Area" localSheetId="0">表紙!$A$2:$F$29</definedName>
    <definedName name="_xlnm.Print_Area" localSheetId="1">目次!$A$1:$J$79</definedName>
    <definedName name="_xlnm.Print_Titles" localSheetId="8">職員名簿!$4:$5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X5" i="10" l="1"/>
  <c r="TX11" i="10"/>
  <c r="TP4" i="10"/>
  <c r="TP11" i="10"/>
  <c r="TH4" i="10"/>
  <c r="SZ4" i="10"/>
  <c r="SZ11" i="10"/>
  <c r="SD4" i="10"/>
  <c r="SD11" i="10"/>
  <c r="RV11" i="10"/>
  <c r="RN4" i="10"/>
  <c r="RN11" i="10"/>
  <c r="RF5" i="10"/>
  <c r="RF11" i="10"/>
  <c r="MA11" i="10"/>
  <c r="MA4" i="10"/>
  <c r="LZ11" i="10"/>
  <c r="LZ4" i="10"/>
  <c r="LY11" i="10"/>
  <c r="LY4" i="10"/>
  <c r="LX4" i="10"/>
  <c r="LX11" i="10"/>
  <c r="RN10" i="10"/>
  <c r="LZ10" i="10"/>
  <c r="TX10" i="10"/>
  <c r="TP10" i="10"/>
  <c r="RV10" i="10"/>
  <c r="MA10" i="10"/>
  <c r="SD10" i="10"/>
  <c r="LX10" i="10"/>
  <c r="LY10" i="10"/>
  <c r="TH10" i="10"/>
  <c r="RF10" i="10"/>
  <c r="SZ10" i="10"/>
  <c r="A303" i="1" l="1"/>
  <c r="K23" i="9"/>
  <c r="K22" i="9"/>
  <c r="K21" i="9"/>
  <c r="C6" i="9"/>
  <c r="C6" i="8"/>
  <c r="HB4" i="10" l="1"/>
  <c r="HB3" i="10"/>
  <c r="HC11" i="10"/>
  <c r="HC4" i="10"/>
  <c r="HB11" i="10"/>
  <c r="A383" i="1"/>
  <c r="HB10" i="10"/>
  <c r="HC10" i="10"/>
  <c r="EQ3" i="10" l="1"/>
  <c r="CZ4" i="10"/>
  <c r="CZ11" i="10"/>
  <c r="AM4" i="10"/>
  <c r="AM11" i="10"/>
  <c r="P26" i="14" l="1"/>
  <c r="H34" i="14" l="1"/>
  <c r="K34" i="14" s="1"/>
  <c r="H33" i="14"/>
  <c r="K33" i="14" s="1"/>
  <c r="H32" i="14"/>
  <c r="K32" i="14" s="1"/>
  <c r="K35" i="14" s="1"/>
  <c r="P29" i="14"/>
  <c r="K28" i="14"/>
  <c r="K27" i="14"/>
  <c r="K25" i="14"/>
  <c r="K24" i="14"/>
  <c r="K23" i="14"/>
  <c r="K30" i="14" s="1"/>
  <c r="C19" i="14"/>
  <c r="Q10" i="14"/>
  <c r="C8" i="14"/>
  <c r="G17" i="8"/>
  <c r="TH11" i="10" s="1"/>
  <c r="L26" i="14" l="1"/>
  <c r="K26" i="14"/>
  <c r="K29" i="14"/>
  <c r="CM11" i="10"/>
  <c r="FH11" i="10"/>
  <c r="FH4" i="10"/>
  <c r="EF11" i="10"/>
  <c r="EF5" i="10"/>
  <c r="EB11" i="10"/>
  <c r="CU11" i="10"/>
  <c r="LP11" i="10"/>
  <c r="LP4" i="10"/>
  <c r="EB4" i="10"/>
  <c r="CX11" i="10"/>
  <c r="CX4" i="10"/>
  <c r="CW11" i="10"/>
  <c r="CW4" i="10"/>
  <c r="CV11" i="10"/>
  <c r="CV4" i="10"/>
  <c r="AS11" i="10"/>
  <c r="AS4" i="10"/>
  <c r="FH10" i="10"/>
  <c r="CV10" i="10"/>
  <c r="CX10" i="10"/>
  <c r="LP10" i="10"/>
  <c r="CW10" i="10"/>
  <c r="EB10" i="10"/>
  <c r="AS10" i="10"/>
  <c r="S16" i="7" l="1"/>
  <c r="S15" i="7"/>
  <c r="RC4" i="10" l="1"/>
  <c r="RC3" i="10"/>
  <c r="HK4" i="10"/>
  <c r="HK11" i="10"/>
  <c r="BK4" i="10"/>
  <c r="BK11" i="10"/>
  <c r="BK10" i="10"/>
  <c r="EF10" i="10"/>
  <c r="HK10" i="10"/>
  <c r="K16" i="7" l="1"/>
  <c r="K15" i="7"/>
  <c r="R36" i="13" l="1"/>
  <c r="P36" i="13"/>
  <c r="O36" i="13"/>
  <c r="N36" i="13"/>
  <c r="L36" i="13"/>
  <c r="I36" i="13"/>
  <c r="O29" i="13"/>
  <c r="I29" i="13"/>
  <c r="R17" i="13"/>
  <c r="Q17" i="13"/>
  <c r="P17" i="13"/>
  <c r="O17" i="13"/>
  <c r="N17" i="13"/>
  <c r="M17" i="13"/>
  <c r="I17" i="13"/>
  <c r="H17" i="13"/>
  <c r="G17" i="13"/>
  <c r="S16" i="13"/>
  <c r="K16" i="13"/>
  <c r="S15" i="13"/>
  <c r="K15" i="13"/>
  <c r="S13" i="13"/>
  <c r="K13" i="13"/>
  <c r="S12" i="13"/>
  <c r="K12" i="13"/>
  <c r="G9" i="13"/>
  <c r="B3" i="13"/>
  <c r="S17" i="13" l="1"/>
  <c r="S23" i="13" s="1"/>
  <c r="K17" i="13"/>
  <c r="K23" i="13" s="1"/>
  <c r="AM10" i="10"/>
  <c r="A141" i="1" l="1"/>
  <c r="MJ4" i="10" l="1"/>
  <c r="MJ11" i="10"/>
  <c r="MH11" i="10"/>
  <c r="LW4" i="10"/>
  <c r="LV4" i="10"/>
  <c r="LU4" i="10"/>
  <c r="LW11" i="10"/>
  <c r="LV11" i="10"/>
  <c r="LU3" i="10"/>
  <c r="LU11" i="10"/>
  <c r="LN2" i="10"/>
  <c r="LL4" i="10"/>
  <c r="LK11" i="10"/>
  <c r="LL11" i="10"/>
  <c r="LK4" i="10"/>
  <c r="LJ4" i="10"/>
  <c r="LJ11" i="10"/>
  <c r="HL4" i="10"/>
  <c r="HL11" i="10"/>
  <c r="GT4" i="10"/>
  <c r="GT11" i="10"/>
  <c r="FT4" i="10"/>
  <c r="FT11" i="10"/>
  <c r="LJ10" i="10"/>
  <c r="GT10" i="10"/>
  <c r="HL10" i="10"/>
  <c r="LL10" i="10"/>
  <c r="FO4" i="10" l="1"/>
  <c r="FN4" i="10"/>
  <c r="FM4" i="10"/>
  <c r="FL4" i="10"/>
  <c r="FK4" i="10"/>
  <c r="FO11" i="10"/>
  <c r="FN11" i="10"/>
  <c r="FM11" i="10"/>
  <c r="FL11" i="10"/>
  <c r="FK11" i="10"/>
  <c r="FJ11" i="10"/>
  <c r="FJ4" i="10"/>
  <c r="FI4" i="10"/>
  <c r="FG4" i="10"/>
  <c r="FI11" i="10"/>
  <c r="FG11" i="10"/>
  <c r="FF4" i="10"/>
  <c r="FE4" i="10"/>
  <c r="FF11" i="10"/>
  <c r="FE11" i="10"/>
  <c r="EJ4" i="10"/>
  <c r="EI4" i="10"/>
  <c r="EH4" i="10"/>
  <c r="EG4" i="10"/>
  <c r="EJ11" i="10"/>
  <c r="EI11" i="10"/>
  <c r="EH11" i="10"/>
  <c r="EG11" i="10"/>
  <c r="CU4" i="10"/>
  <c r="AQ4" i="10"/>
  <c r="AQ11" i="10"/>
  <c r="FI10" i="10"/>
  <c r="EH10" i="10"/>
  <c r="AQ10" i="10"/>
  <c r="FN10" i="10"/>
  <c r="EI10" i="10"/>
  <c r="FE10" i="10"/>
  <c r="EG10" i="10"/>
  <c r="FM10" i="10"/>
  <c r="FK10" i="10"/>
  <c r="FJ10" i="10"/>
  <c r="FL10" i="10"/>
  <c r="FO10" i="10"/>
  <c r="FF10" i="10"/>
  <c r="FG10" i="10"/>
  <c r="VI7" i="10" l="1"/>
  <c r="VC7" i="10"/>
  <c r="VI11" i="10"/>
  <c r="VC10" i="10"/>
  <c r="VI10" i="10"/>
  <c r="VE6" i="10" l="1"/>
  <c r="VH7" i="10"/>
  <c r="VH11" i="10"/>
  <c r="VH10" i="10"/>
  <c r="AO4" i="10" l="1"/>
  <c r="AG11" i="10"/>
  <c r="AF11" i="10"/>
  <c r="AE11" i="10"/>
  <c r="AA10" i="10"/>
  <c r="AF10" i="10"/>
  <c r="AB10" i="10"/>
  <c r="Z10" i="10"/>
  <c r="AG10" i="10"/>
  <c r="AE10" i="10"/>
  <c r="AG5" i="10" l="1"/>
  <c r="AF5" i="10"/>
  <c r="AE5" i="10"/>
  <c r="AB11" i="10"/>
  <c r="AA11" i="10"/>
  <c r="Z11" i="10"/>
  <c r="AB5" i="10"/>
  <c r="AA5" i="10"/>
  <c r="Z5" i="10"/>
  <c r="UJ11" i="10" l="1"/>
  <c r="B19" i="5" l="1"/>
  <c r="B18" i="5"/>
  <c r="FB11" i="10" l="1"/>
  <c r="FB4" i="10"/>
  <c r="FB10" i="10"/>
  <c r="AC11" i="10" l="1"/>
  <c r="AC4" i="10"/>
  <c r="AC10" i="10"/>
  <c r="FD11" i="10" l="1"/>
  <c r="FD4" i="10"/>
  <c r="FD10" i="10"/>
  <c r="AR11" i="10" l="1"/>
  <c r="AR4" i="10"/>
  <c r="AR10" i="10"/>
  <c r="FA11" i="10" l="1"/>
  <c r="FA4" i="10"/>
  <c r="EZ11" i="10"/>
  <c r="MJ10" i="10"/>
  <c r="K17" i="8" l="1"/>
  <c r="VR11" i="10"/>
  <c r="VR7" i="10"/>
  <c r="VR6" i="10"/>
  <c r="VQ7" i="10"/>
  <c r="VQ8" i="10"/>
  <c r="VO7" i="10"/>
  <c r="VP8" i="10"/>
  <c r="VO8" i="10"/>
  <c r="VN8" i="10"/>
  <c r="VM8" i="10"/>
  <c r="VM7" i="10"/>
  <c r="VL8" i="10"/>
  <c r="VK8" i="10"/>
  <c r="VK7" i="10"/>
  <c r="VK6" i="10"/>
  <c r="VK5" i="10"/>
  <c r="VJ11" i="10"/>
  <c r="VG11" i="10"/>
  <c r="VF11" i="10"/>
  <c r="VE11" i="10"/>
  <c r="VA11" i="10"/>
  <c r="UY11" i="10"/>
  <c r="UW11" i="10"/>
  <c r="UU11" i="10"/>
  <c r="US11" i="10"/>
  <c r="VJ7" i="10"/>
  <c r="VG7" i="10"/>
  <c r="VF7" i="10"/>
  <c r="VD8" i="10"/>
  <c r="VD7" i="10"/>
  <c r="VE7" i="10"/>
  <c r="VA7" i="10"/>
  <c r="VB8" i="10"/>
  <c r="VA8" i="10"/>
  <c r="UY7" i="10"/>
  <c r="UW7" i="10"/>
  <c r="UZ8" i="10"/>
  <c r="UY8" i="10"/>
  <c r="UX8" i="10"/>
  <c r="UW8" i="10"/>
  <c r="UV8" i="10"/>
  <c r="UU8" i="10"/>
  <c r="UT8" i="10"/>
  <c r="US8" i="10"/>
  <c r="UU7" i="10"/>
  <c r="US7" i="10"/>
  <c r="US6" i="10"/>
  <c r="US5" i="10"/>
  <c r="US3" i="10"/>
  <c r="UR11" i="10"/>
  <c r="UR3" i="10"/>
  <c r="VB11" i="10"/>
  <c r="VM11" i="10"/>
  <c r="VO11" i="10"/>
  <c r="UT11" i="10"/>
  <c r="UX11" i="10"/>
  <c r="UV11" i="10"/>
  <c r="VL10" i="10"/>
  <c r="VK10" i="10"/>
  <c r="UX10" i="10"/>
  <c r="VJ10" i="10"/>
  <c r="VF10" i="10"/>
  <c r="VD10" i="10"/>
  <c r="VG10" i="10"/>
  <c r="UR10" i="10"/>
  <c r="VM10" i="10"/>
  <c r="VA10" i="10"/>
  <c r="UV10" i="10"/>
  <c r="VB10" i="10"/>
  <c r="UZ10" i="10"/>
  <c r="VN10" i="10"/>
  <c r="VP10" i="10"/>
  <c r="UT10" i="10"/>
  <c r="US10" i="10"/>
  <c r="UY10" i="10"/>
  <c r="VE10" i="10"/>
  <c r="VQ10" i="10"/>
  <c r="VO10" i="10"/>
  <c r="UW10" i="10"/>
  <c r="UU10" i="10"/>
  <c r="VR10" i="10"/>
  <c r="VK11" i="10" l="1"/>
  <c r="VD11" i="10"/>
  <c r="VN11" i="10"/>
  <c r="UZ11" i="10"/>
  <c r="VC11" i="10"/>
  <c r="VL11" i="10"/>
  <c r="VP11" i="10"/>
  <c r="VQ11" i="10" l="1"/>
  <c r="C4" i="9"/>
  <c r="TT11" i="10"/>
  <c r="TT5" i="10"/>
  <c r="TS5" i="10"/>
  <c r="TL11" i="10"/>
  <c r="TL5" i="10"/>
  <c r="TK5" i="10"/>
  <c r="TK4" i="10"/>
  <c r="TD11" i="10"/>
  <c r="TD5" i="10"/>
  <c r="TC5" i="10"/>
  <c r="SV11" i="10"/>
  <c r="SV5" i="10"/>
  <c r="SU5" i="10"/>
  <c r="SO11" i="10"/>
  <c r="SO5" i="10"/>
  <c r="SN5" i="10"/>
  <c r="SH11" i="10"/>
  <c r="SH5" i="10"/>
  <c r="SG5" i="10"/>
  <c r="RZ11" i="10"/>
  <c r="RZ5" i="10"/>
  <c r="RY5" i="10"/>
  <c r="RR11" i="10"/>
  <c r="RR5" i="10"/>
  <c r="RQ5" i="10"/>
  <c r="RJ6" i="10"/>
  <c r="RI6" i="10"/>
  <c r="RJ11" i="10"/>
  <c r="C4" i="8"/>
  <c r="OA11" i="10"/>
  <c r="NZ11" i="10"/>
  <c r="OA3" i="10"/>
  <c r="NZ3" i="10"/>
  <c r="B3" i="7"/>
  <c r="MR11" i="10"/>
  <c r="MQ11" i="10"/>
  <c r="MP11" i="10"/>
  <c r="MO11" i="10"/>
  <c r="MR5" i="10"/>
  <c r="MQ5" i="10"/>
  <c r="MP5" i="10"/>
  <c r="MO4" i="10"/>
  <c r="MK2" i="10"/>
  <c r="SH10" i="10"/>
  <c r="TD10" i="10"/>
  <c r="RR10" i="10"/>
  <c r="RJ10" i="10"/>
  <c r="MP10" i="10"/>
  <c r="MQ10" i="10"/>
  <c r="TL10" i="10"/>
  <c r="SV10" i="10"/>
  <c r="OA10" i="10"/>
  <c r="TT10" i="10"/>
  <c r="MO10" i="10"/>
  <c r="MR10" i="10"/>
  <c r="NZ10" i="10"/>
  <c r="RZ10" i="10"/>
  <c r="SO10" i="10"/>
  <c r="GA3" i="10" l="1"/>
  <c r="GF11" i="10"/>
  <c r="GE11" i="10"/>
  <c r="GD11" i="10"/>
  <c r="GC11" i="10"/>
  <c r="GA11" i="10"/>
  <c r="GB11" i="10"/>
  <c r="GF5" i="10"/>
  <c r="GE5" i="10"/>
  <c r="GD5" i="10"/>
  <c r="GC5" i="10"/>
  <c r="GB5" i="10"/>
  <c r="GB4" i="10"/>
  <c r="GA4" i="10"/>
  <c r="GA2" i="10"/>
  <c r="GF10" i="10"/>
  <c r="GB10" i="10"/>
  <c r="GE10" i="10"/>
  <c r="GA10" i="10"/>
  <c r="GD10" i="10"/>
  <c r="GC10" i="10"/>
  <c r="DE11" i="10" l="1"/>
  <c r="DD11" i="10"/>
  <c r="DE4" i="10"/>
  <c r="DD4" i="10"/>
  <c r="DE10" i="10"/>
  <c r="BJ11" i="10" l="1"/>
  <c r="BI11" i="10"/>
  <c r="BJ4" i="10"/>
  <c r="BG11" i="10"/>
  <c r="BF11" i="10"/>
  <c r="BE11" i="10"/>
  <c r="BD11" i="10"/>
  <c r="BC11" i="10"/>
  <c r="BB11" i="10"/>
  <c r="BA11" i="10"/>
  <c r="BG4" i="10"/>
  <c r="BD5" i="10"/>
  <c r="BA5" i="10"/>
  <c r="BA4" i="10"/>
  <c r="BA3" i="10"/>
  <c r="R86" i="1"/>
  <c r="BF6" i="10" s="1"/>
  <c r="R77" i="1"/>
  <c r="M86" i="1"/>
  <c r="BB6" i="10" s="1"/>
  <c r="M77" i="1"/>
  <c r="H86" i="1"/>
  <c r="BA6" i="10" s="1"/>
  <c r="H77" i="1"/>
  <c r="BG10" i="10"/>
  <c r="BJ10" i="10"/>
  <c r="BD10" i="10"/>
  <c r="BC10" i="10"/>
  <c r="BF10" i="10"/>
  <c r="BA10" i="10"/>
  <c r="BE10" i="10"/>
  <c r="BB10" i="10"/>
  <c r="BC6" i="10" l="1"/>
  <c r="BD6" i="10"/>
  <c r="BE6" i="10"/>
  <c r="I10" i="10"/>
  <c r="C12" i="12" l="1"/>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0" i="12" l="1"/>
  <c r="C11" i="12" s="1"/>
  <c r="BLP11" i="10" l="1"/>
  <c r="BLE11" i="10"/>
  <c r="BKT11" i="10"/>
  <c r="BKI11" i="10"/>
  <c r="BJX11" i="10"/>
  <c r="BJM11" i="10"/>
  <c r="BJB11" i="10"/>
  <c r="BIQ11" i="10"/>
  <c r="BIF11" i="10"/>
  <c r="BHU11" i="10"/>
  <c r="BHJ11" i="10"/>
  <c r="BGY11" i="10"/>
  <c r="BGN11" i="10"/>
  <c r="BGC11" i="10"/>
  <c r="BFR11" i="10"/>
  <c r="BFG11" i="10"/>
  <c r="BEV11" i="10"/>
  <c r="BEK11" i="10"/>
  <c r="BDZ11" i="10"/>
  <c r="BDO11" i="10"/>
  <c r="BDD11" i="10"/>
  <c r="BCS11" i="10"/>
  <c r="BCH11" i="10"/>
  <c r="BBW11" i="10"/>
  <c r="BBL11" i="10"/>
  <c r="BBA11" i="10"/>
  <c r="BAP11" i="10"/>
  <c r="BAE11" i="10"/>
  <c r="AZT11" i="10"/>
  <c r="AZI11" i="10"/>
  <c r="AYX11" i="10"/>
  <c r="AYM11" i="10"/>
  <c r="AYB11" i="10"/>
  <c r="AXQ11" i="10"/>
  <c r="AXF11" i="10"/>
  <c r="AWU11" i="10"/>
  <c r="AWJ11" i="10"/>
  <c r="AVY11" i="10"/>
  <c r="AVN11" i="10"/>
  <c r="AVC11" i="10"/>
  <c r="AUR11" i="10"/>
  <c r="AUG11" i="10"/>
  <c r="ATV11" i="10"/>
  <c r="ATK11" i="10"/>
  <c r="ASZ11" i="10"/>
  <c r="ASO11" i="10"/>
  <c r="ASD11" i="10"/>
  <c r="ARS11" i="10"/>
  <c r="ARH11" i="10"/>
  <c r="AQW11" i="10"/>
  <c r="AQL11" i="10"/>
  <c r="AQA11" i="10"/>
  <c r="APP11" i="10"/>
  <c r="APE11" i="10"/>
  <c r="AOT11" i="10"/>
  <c r="AOI11" i="10"/>
  <c r="ANX11" i="10"/>
  <c r="ANM11" i="10"/>
  <c r="ANB11" i="10"/>
  <c r="AMQ11" i="10"/>
  <c r="AMF11" i="10"/>
  <c r="ALU11" i="10"/>
  <c r="ALJ11" i="10"/>
  <c r="AKY11" i="10"/>
  <c r="AKC11" i="10"/>
  <c r="AKN11" i="10"/>
  <c r="AJR11" i="10"/>
  <c r="AJG11" i="10"/>
  <c r="AIV11" i="10"/>
  <c r="AIK11" i="10"/>
  <c r="AHZ11" i="10"/>
  <c r="AHO11" i="10"/>
  <c r="AHD11" i="10"/>
  <c r="AGS11" i="10"/>
  <c r="AGH11" i="10"/>
  <c r="AFW11" i="10"/>
  <c r="AFL11" i="10"/>
  <c r="AFA11" i="10"/>
  <c r="AEP11" i="10"/>
  <c r="AEE11" i="10"/>
  <c r="ADT11" i="10"/>
  <c r="ADI11" i="10"/>
  <c r="ACX11" i="10"/>
  <c r="ACM11" i="10"/>
  <c r="ACB11" i="10"/>
  <c r="ABQ11" i="10"/>
  <c r="ABF11" i="10"/>
  <c r="AAU11" i="10"/>
  <c r="AAJ11" i="10"/>
  <c r="ZY11" i="10"/>
  <c r="ZN11" i="10"/>
  <c r="ZC11" i="10"/>
  <c r="YR11" i="10"/>
  <c r="YG11" i="10"/>
  <c r="XV11" i="10"/>
  <c r="XK11" i="10"/>
  <c r="WZ11" i="10"/>
  <c r="WO11" i="10"/>
  <c r="BLZ3" i="10"/>
  <c r="BLY3" i="10"/>
  <c r="BLX3" i="10"/>
  <c r="BLW3" i="10"/>
  <c r="BLV3" i="10"/>
  <c r="BLU3" i="10"/>
  <c r="BLT3" i="10"/>
  <c r="BLS3" i="10"/>
  <c r="BLR3" i="10"/>
  <c r="BLQ3" i="10"/>
  <c r="BLP3" i="10"/>
  <c r="BLO3" i="10"/>
  <c r="BLN3" i="10"/>
  <c r="BLM3" i="10"/>
  <c r="BLL3" i="10"/>
  <c r="BLK3" i="10"/>
  <c r="BLJ3" i="10"/>
  <c r="BLI3" i="10"/>
  <c r="BLH3" i="10"/>
  <c r="BLG3" i="10"/>
  <c r="BLF3" i="10"/>
  <c r="BLE3" i="10"/>
  <c r="BLD3" i="10"/>
  <c r="BLC3" i="10"/>
  <c r="BLB3" i="10"/>
  <c r="BLA3" i="10"/>
  <c r="BKZ3" i="10"/>
  <c r="BKY3" i="10"/>
  <c r="BKX3" i="10"/>
  <c r="BKW3" i="10"/>
  <c r="BKV3" i="10"/>
  <c r="BKU3" i="10"/>
  <c r="BKT3" i="10"/>
  <c r="BKS3" i="10"/>
  <c r="BKR3" i="10"/>
  <c r="BKQ3" i="10"/>
  <c r="BKP3" i="10"/>
  <c r="BKO3" i="10"/>
  <c r="BKN3" i="10"/>
  <c r="BKM3" i="10"/>
  <c r="BKL3" i="10"/>
  <c r="BKK3" i="10"/>
  <c r="BKJ3" i="10"/>
  <c r="BKI3" i="10"/>
  <c r="BKH3" i="10"/>
  <c r="BKG3" i="10"/>
  <c r="BKF3" i="10"/>
  <c r="BKE3" i="10"/>
  <c r="BKD3" i="10"/>
  <c r="BKC3" i="10"/>
  <c r="BKB3" i="10"/>
  <c r="BKA3" i="10"/>
  <c r="BJZ3" i="10"/>
  <c r="BJY3" i="10"/>
  <c r="BJX3" i="10"/>
  <c r="BJW3" i="10"/>
  <c r="BJV3" i="10"/>
  <c r="BJU3" i="10"/>
  <c r="BJT3" i="10"/>
  <c r="BJS3" i="10"/>
  <c r="BJR3" i="10"/>
  <c r="BJQ3" i="10"/>
  <c r="BJP3" i="10"/>
  <c r="BJO3" i="10"/>
  <c r="BJN3" i="10"/>
  <c r="BJM3" i="10"/>
  <c r="BJL3" i="10"/>
  <c r="BJK3" i="10"/>
  <c r="BJJ3" i="10"/>
  <c r="BJI3" i="10"/>
  <c r="BJH3" i="10"/>
  <c r="BJG3" i="10"/>
  <c r="BJF3" i="10"/>
  <c r="BJE3" i="10"/>
  <c r="BJD3" i="10"/>
  <c r="BJC3" i="10"/>
  <c r="BJB3" i="10"/>
  <c r="BJA3" i="10"/>
  <c r="BIZ3" i="10"/>
  <c r="BIY3" i="10"/>
  <c r="BIX3" i="10"/>
  <c r="BIW3" i="10"/>
  <c r="BIV3" i="10"/>
  <c r="BIU3" i="10"/>
  <c r="BIT3" i="10"/>
  <c r="BIS3" i="10"/>
  <c r="BIR3" i="10"/>
  <c r="BIQ3" i="10"/>
  <c r="BIP3" i="10"/>
  <c r="BIO3" i="10"/>
  <c r="BIN3" i="10"/>
  <c r="BIM3" i="10"/>
  <c r="BIL3" i="10"/>
  <c r="BIK3" i="10"/>
  <c r="BIJ3" i="10"/>
  <c r="BII3" i="10"/>
  <c r="BIH3" i="10"/>
  <c r="BIG3" i="10"/>
  <c r="BIF3" i="10"/>
  <c r="BIE3" i="10"/>
  <c r="BID3" i="10"/>
  <c r="BIC3" i="10"/>
  <c r="BIB3" i="10"/>
  <c r="BIA3" i="10"/>
  <c r="BHZ3" i="10"/>
  <c r="BHY3" i="10"/>
  <c r="BHX3" i="10"/>
  <c r="BHW3" i="10"/>
  <c r="BHV3" i="10"/>
  <c r="BHU3" i="10"/>
  <c r="BHT3" i="10"/>
  <c r="BHS3" i="10"/>
  <c r="BHR3" i="10"/>
  <c r="BHQ3" i="10"/>
  <c r="BHP3" i="10"/>
  <c r="BHO3" i="10"/>
  <c r="BHN3" i="10"/>
  <c r="BHM3" i="10"/>
  <c r="BHL3" i="10"/>
  <c r="BHK3" i="10"/>
  <c r="BHJ3" i="10"/>
  <c r="BHI3" i="10"/>
  <c r="BHH3" i="10"/>
  <c r="BHG3" i="10"/>
  <c r="BHF3" i="10"/>
  <c r="BHE3" i="10"/>
  <c r="BHD3" i="10"/>
  <c r="BHC3" i="10"/>
  <c r="BHB3" i="10"/>
  <c r="BHA3" i="10"/>
  <c r="BGZ3" i="10"/>
  <c r="BGY3" i="10"/>
  <c r="BGX3" i="10"/>
  <c r="BGW3" i="10"/>
  <c r="BGV3" i="10"/>
  <c r="BGU3" i="10"/>
  <c r="BGT3" i="10"/>
  <c r="BGS3" i="10"/>
  <c r="BGR3" i="10"/>
  <c r="BGQ3" i="10"/>
  <c r="BGP3" i="10"/>
  <c r="BGO3" i="10"/>
  <c r="BGN3" i="10"/>
  <c r="BGM3" i="10"/>
  <c r="BGL3" i="10"/>
  <c r="BGK3" i="10"/>
  <c r="BGJ3" i="10"/>
  <c r="BGI3" i="10"/>
  <c r="BGH3" i="10"/>
  <c r="BGG3" i="10"/>
  <c r="BGF3" i="10"/>
  <c r="BGE3" i="10"/>
  <c r="BGD3" i="10"/>
  <c r="BGC3" i="10"/>
  <c r="BGB3" i="10"/>
  <c r="BGA3" i="10"/>
  <c r="BFZ3" i="10"/>
  <c r="BFY3" i="10"/>
  <c r="BFX3" i="10"/>
  <c r="BFW3" i="10"/>
  <c r="BFV3" i="10"/>
  <c r="BFU3" i="10"/>
  <c r="BFT3" i="10"/>
  <c r="BFS3" i="10"/>
  <c r="BFR3" i="10"/>
  <c r="BFQ3" i="10"/>
  <c r="BFP3" i="10"/>
  <c r="BFO3" i="10"/>
  <c r="BFN3" i="10"/>
  <c r="BFM3" i="10"/>
  <c r="BFL3" i="10"/>
  <c r="BFK3" i="10"/>
  <c r="BFJ3" i="10"/>
  <c r="BFI3" i="10"/>
  <c r="BFH3" i="10"/>
  <c r="BFG3" i="10"/>
  <c r="BFF3" i="10"/>
  <c r="BFE3" i="10"/>
  <c r="BFD3" i="10"/>
  <c r="BFC3" i="10"/>
  <c r="BFB3" i="10"/>
  <c r="BFA3" i="10"/>
  <c r="BEZ3" i="10"/>
  <c r="BEY3" i="10"/>
  <c r="BEX3" i="10"/>
  <c r="BEW3" i="10"/>
  <c r="BEV3" i="10"/>
  <c r="BEU3" i="10"/>
  <c r="BET3" i="10"/>
  <c r="BES3" i="10"/>
  <c r="BER3" i="10"/>
  <c r="BEQ3" i="10"/>
  <c r="BEP3" i="10"/>
  <c r="BEO3" i="10"/>
  <c r="BEN3" i="10"/>
  <c r="BEM3" i="10"/>
  <c r="BEL3" i="10"/>
  <c r="BEK3" i="10"/>
  <c r="BEJ3" i="10"/>
  <c r="BEI3" i="10"/>
  <c r="BEH3" i="10"/>
  <c r="BEG3" i="10"/>
  <c r="BEF3" i="10"/>
  <c r="BEE3" i="10"/>
  <c r="BED3" i="10"/>
  <c r="BEC3" i="10"/>
  <c r="BEB3" i="10"/>
  <c r="BEA3" i="10"/>
  <c r="BDZ3" i="10"/>
  <c r="BDY3" i="10"/>
  <c r="BDX3" i="10"/>
  <c r="BDW3" i="10"/>
  <c r="BDV3" i="10"/>
  <c r="BDU3" i="10"/>
  <c r="BDT3" i="10"/>
  <c r="BDS3" i="10"/>
  <c r="BDR3" i="10"/>
  <c r="BDQ3" i="10"/>
  <c r="BDP3" i="10"/>
  <c r="BDO3" i="10"/>
  <c r="BDN3" i="10"/>
  <c r="BDM3" i="10"/>
  <c r="BDL3" i="10"/>
  <c r="BDK3" i="10"/>
  <c r="BDJ3" i="10"/>
  <c r="BDI3" i="10"/>
  <c r="BDH3" i="10"/>
  <c r="BDG3" i="10"/>
  <c r="BDF3" i="10"/>
  <c r="BDE3" i="10"/>
  <c r="BDD3" i="10"/>
  <c r="BDC3" i="10"/>
  <c r="BDB3" i="10"/>
  <c r="BDA3" i="10"/>
  <c r="BCZ3" i="10"/>
  <c r="BCY3" i="10"/>
  <c r="BCX3" i="10"/>
  <c r="BCW3" i="10"/>
  <c r="BCV3" i="10"/>
  <c r="BCU3" i="10"/>
  <c r="BCT3" i="10"/>
  <c r="BCS3" i="10"/>
  <c r="BCR3" i="10"/>
  <c r="BCQ3" i="10"/>
  <c r="BCP3" i="10"/>
  <c r="BCO3" i="10"/>
  <c r="BCN3" i="10"/>
  <c r="BCM3" i="10"/>
  <c r="BCL3" i="10"/>
  <c r="BCK3" i="10"/>
  <c r="BCJ3" i="10"/>
  <c r="BCI3" i="10"/>
  <c r="BCH3" i="10"/>
  <c r="BCG3" i="10"/>
  <c r="BCF3" i="10"/>
  <c r="BCE3" i="10"/>
  <c r="BCD3" i="10"/>
  <c r="BCC3" i="10"/>
  <c r="BCB3" i="10"/>
  <c r="BCA3" i="10"/>
  <c r="BBZ3" i="10"/>
  <c r="BBY3" i="10"/>
  <c r="BBX3" i="10"/>
  <c r="BBW3" i="10"/>
  <c r="BBV3" i="10"/>
  <c r="BBU3" i="10"/>
  <c r="BBT3" i="10"/>
  <c r="BBS3" i="10"/>
  <c r="BBR3" i="10"/>
  <c r="BBQ3" i="10"/>
  <c r="BBP3" i="10"/>
  <c r="BBO3" i="10"/>
  <c r="BBN3" i="10"/>
  <c r="BBM3" i="10"/>
  <c r="BBL3" i="10"/>
  <c r="BBK3" i="10"/>
  <c r="BBJ3" i="10"/>
  <c r="BBI3" i="10"/>
  <c r="BBH3" i="10"/>
  <c r="BBG3" i="10"/>
  <c r="BBF3" i="10"/>
  <c r="BBE3" i="10"/>
  <c r="BBD3" i="10"/>
  <c r="BBC3" i="10"/>
  <c r="BBB3" i="10"/>
  <c r="BBA3" i="10"/>
  <c r="BAZ3" i="10"/>
  <c r="BAY3" i="10"/>
  <c r="BAX3" i="10"/>
  <c r="BAW3" i="10"/>
  <c r="BAV3" i="10"/>
  <c r="BAU3" i="10"/>
  <c r="BAT3" i="10"/>
  <c r="BAS3" i="10"/>
  <c r="BAR3" i="10"/>
  <c r="BAQ3" i="10"/>
  <c r="BAP3" i="10"/>
  <c r="BAO3" i="10"/>
  <c r="BAN3" i="10"/>
  <c r="BAM3" i="10"/>
  <c r="BAL3" i="10"/>
  <c r="BAK3" i="10"/>
  <c r="BAJ3" i="10"/>
  <c r="BAI3" i="10"/>
  <c r="BAH3" i="10"/>
  <c r="BAG3" i="10"/>
  <c r="BAF3" i="10"/>
  <c r="BAE3" i="10"/>
  <c r="BAD3" i="10"/>
  <c r="BAC3" i="10"/>
  <c r="BAB3" i="10"/>
  <c r="BAA3" i="10"/>
  <c r="AZZ3" i="10"/>
  <c r="AZY3" i="10"/>
  <c r="AZX3" i="10"/>
  <c r="AZW3" i="10"/>
  <c r="AZV3" i="10"/>
  <c r="AZU3" i="10"/>
  <c r="AZT3" i="10"/>
  <c r="AZS3" i="10"/>
  <c r="AZR3" i="10"/>
  <c r="AZQ3" i="10"/>
  <c r="AZP3" i="10"/>
  <c r="AZO3" i="10"/>
  <c r="AZN3" i="10"/>
  <c r="AZM3" i="10"/>
  <c r="AZL3" i="10"/>
  <c r="AZK3" i="10"/>
  <c r="AZJ3" i="10"/>
  <c r="AZI3" i="10"/>
  <c r="AZH3" i="10"/>
  <c r="AZG3" i="10"/>
  <c r="AZF3" i="10"/>
  <c r="AZE3" i="10"/>
  <c r="AZD3" i="10"/>
  <c r="AZC3" i="10"/>
  <c r="AZB3" i="10"/>
  <c r="AZA3" i="10"/>
  <c r="AYZ3" i="10"/>
  <c r="AYY3" i="10"/>
  <c r="AYX3" i="10"/>
  <c r="AYW3" i="10"/>
  <c r="AYV3" i="10"/>
  <c r="AYU3" i="10"/>
  <c r="AYT3" i="10"/>
  <c r="AYS3" i="10"/>
  <c r="AYR3" i="10"/>
  <c r="AYQ3" i="10"/>
  <c r="AYP3" i="10"/>
  <c r="AYO3" i="10"/>
  <c r="AYN3" i="10"/>
  <c r="AYM3" i="10"/>
  <c r="AYL3" i="10"/>
  <c r="AYK3" i="10"/>
  <c r="AYJ3" i="10"/>
  <c r="AYI3" i="10"/>
  <c r="AYH3" i="10"/>
  <c r="AYG3" i="10"/>
  <c r="AYF3" i="10"/>
  <c r="AYE3" i="10"/>
  <c r="AYD3" i="10"/>
  <c r="AYC3" i="10"/>
  <c r="AYB3" i="10"/>
  <c r="AYA3" i="10"/>
  <c r="AXZ3" i="10"/>
  <c r="AXY3" i="10"/>
  <c r="AXX3" i="10"/>
  <c r="AXW3" i="10"/>
  <c r="AXV3" i="10"/>
  <c r="AXU3" i="10"/>
  <c r="AXT3" i="10"/>
  <c r="AXS3" i="10"/>
  <c r="AXR3" i="10"/>
  <c r="AXQ3" i="10"/>
  <c r="AXP3" i="10"/>
  <c r="AXO3" i="10"/>
  <c r="AXN3" i="10"/>
  <c r="AXM3" i="10"/>
  <c r="AXL3" i="10"/>
  <c r="AXK3" i="10"/>
  <c r="AXJ3" i="10"/>
  <c r="AXI3" i="10"/>
  <c r="AXH3" i="10"/>
  <c r="AXG3" i="10"/>
  <c r="AXF3" i="10"/>
  <c r="AXE3" i="10"/>
  <c r="AXD3" i="10"/>
  <c r="AXC3" i="10"/>
  <c r="AXB3" i="10"/>
  <c r="AXA3" i="10"/>
  <c r="AWZ3" i="10"/>
  <c r="AWY3" i="10"/>
  <c r="AWX3" i="10"/>
  <c r="AWW3" i="10"/>
  <c r="AWV3" i="10"/>
  <c r="AWU3" i="10"/>
  <c r="AWT3" i="10"/>
  <c r="AWS3" i="10"/>
  <c r="AWR3" i="10"/>
  <c r="AWQ3" i="10"/>
  <c r="AWP3" i="10"/>
  <c r="AWO3" i="10"/>
  <c r="AWN3" i="10"/>
  <c r="AWM3" i="10"/>
  <c r="AWL3" i="10"/>
  <c r="AWK3" i="10"/>
  <c r="AWJ3" i="10"/>
  <c r="AWI3" i="10"/>
  <c r="AWH3" i="10"/>
  <c r="AWG3" i="10"/>
  <c r="AWF3" i="10"/>
  <c r="AWE3" i="10"/>
  <c r="AWD3" i="10"/>
  <c r="AWC3" i="10"/>
  <c r="AWB3" i="10"/>
  <c r="AWA3" i="10"/>
  <c r="AVZ3" i="10"/>
  <c r="AVY3" i="10"/>
  <c r="AVX3" i="10"/>
  <c r="AVW3" i="10"/>
  <c r="AVV3" i="10"/>
  <c r="AVU3" i="10"/>
  <c r="AVT3" i="10"/>
  <c r="AVS3" i="10"/>
  <c r="AVR3" i="10"/>
  <c r="AVQ3" i="10"/>
  <c r="AVP3" i="10"/>
  <c r="AVO3" i="10"/>
  <c r="AVN3" i="10"/>
  <c r="AVM3" i="10"/>
  <c r="AVL3" i="10"/>
  <c r="AVK3" i="10"/>
  <c r="AVJ3" i="10"/>
  <c r="AVI3" i="10"/>
  <c r="AVH3" i="10"/>
  <c r="AVG3" i="10"/>
  <c r="AVF3" i="10"/>
  <c r="AVE3" i="10"/>
  <c r="AVD3" i="10"/>
  <c r="AVC3" i="10"/>
  <c r="AVB3" i="10"/>
  <c r="AVA3" i="10"/>
  <c r="AUZ3" i="10"/>
  <c r="AUY3" i="10"/>
  <c r="AUX3" i="10"/>
  <c r="AUW3" i="10"/>
  <c r="AUV3" i="10"/>
  <c r="AUU3" i="10"/>
  <c r="AUT3" i="10"/>
  <c r="AUS3" i="10"/>
  <c r="AUR3" i="10"/>
  <c r="AUQ3" i="10"/>
  <c r="AUP3" i="10"/>
  <c r="AUO3" i="10"/>
  <c r="AUN3" i="10"/>
  <c r="AUM3" i="10"/>
  <c r="AUL3" i="10"/>
  <c r="AUK3" i="10"/>
  <c r="AUJ3" i="10"/>
  <c r="AUI3" i="10"/>
  <c r="AUH3" i="10"/>
  <c r="AUG3" i="10"/>
  <c r="AUF3" i="10"/>
  <c r="AUE3" i="10"/>
  <c r="AUD3" i="10"/>
  <c r="AUC3" i="10"/>
  <c r="AUB3" i="10"/>
  <c r="AUA3" i="10"/>
  <c r="ATZ3" i="10"/>
  <c r="ATY3" i="10"/>
  <c r="ATX3" i="10"/>
  <c r="ATW3" i="10"/>
  <c r="ATV3" i="10"/>
  <c r="ATU3" i="10"/>
  <c r="ATT3" i="10"/>
  <c r="ATS3" i="10"/>
  <c r="ATR3" i="10"/>
  <c r="ATQ3" i="10"/>
  <c r="ATP3" i="10"/>
  <c r="ATO3" i="10"/>
  <c r="ATN3" i="10"/>
  <c r="ATM3" i="10"/>
  <c r="ATL3" i="10"/>
  <c r="ATK3" i="10"/>
  <c r="ATJ3" i="10"/>
  <c r="ATI3" i="10"/>
  <c r="ATH3" i="10"/>
  <c r="ATG3" i="10"/>
  <c r="ATF3" i="10"/>
  <c r="ATE3" i="10"/>
  <c r="ATD3" i="10"/>
  <c r="ATC3" i="10"/>
  <c r="ATB3" i="10"/>
  <c r="ATA3" i="10"/>
  <c r="ASZ3" i="10"/>
  <c r="ASY3" i="10"/>
  <c r="ASX3" i="10"/>
  <c r="ASW3" i="10"/>
  <c r="ASV3" i="10"/>
  <c r="ASU3" i="10"/>
  <c r="AST3" i="10"/>
  <c r="ASS3" i="10"/>
  <c r="ASR3" i="10"/>
  <c r="ASQ3" i="10"/>
  <c r="ASP3" i="10"/>
  <c r="ASO3" i="10"/>
  <c r="ASN3" i="10"/>
  <c r="ASM3" i="10"/>
  <c r="ASL3" i="10"/>
  <c r="ASK3" i="10"/>
  <c r="ASJ3" i="10"/>
  <c r="ASI3" i="10"/>
  <c r="ASH3" i="10"/>
  <c r="ASG3" i="10"/>
  <c r="ASF3" i="10"/>
  <c r="ASE3" i="10"/>
  <c r="ASD3" i="10"/>
  <c r="ASC3" i="10"/>
  <c r="ASB3" i="10"/>
  <c r="ASA3" i="10"/>
  <c r="ARZ3" i="10"/>
  <c r="ARY3" i="10"/>
  <c r="ARX3" i="10"/>
  <c r="ARW3" i="10"/>
  <c r="ARV3" i="10"/>
  <c r="ARU3" i="10"/>
  <c r="ART3" i="10"/>
  <c r="ARS3" i="10"/>
  <c r="ARR3" i="10"/>
  <c r="ARQ3" i="10"/>
  <c r="ARP3" i="10"/>
  <c r="ARO3" i="10"/>
  <c r="ARN3" i="10"/>
  <c r="ARM3" i="10"/>
  <c r="ARL3" i="10"/>
  <c r="ARK3" i="10"/>
  <c r="ARJ3" i="10"/>
  <c r="ARI3" i="10"/>
  <c r="ARH3" i="10"/>
  <c r="ARG3" i="10"/>
  <c r="ARF3" i="10"/>
  <c r="ARE3" i="10"/>
  <c r="ARD3" i="10"/>
  <c r="ARC3" i="10"/>
  <c r="ARB3" i="10"/>
  <c r="ARA3" i="10"/>
  <c r="AQZ3" i="10"/>
  <c r="AQY3" i="10"/>
  <c r="AQX3" i="10"/>
  <c r="AQW3" i="10"/>
  <c r="AQV3" i="10"/>
  <c r="AQU3" i="10"/>
  <c r="AQT3" i="10"/>
  <c r="AQS3" i="10"/>
  <c r="AQR3" i="10"/>
  <c r="AQQ3" i="10"/>
  <c r="AQP3" i="10"/>
  <c r="AQO3" i="10"/>
  <c r="AQN3" i="10"/>
  <c r="AQM3" i="10"/>
  <c r="AQL3" i="10"/>
  <c r="AQK3" i="10"/>
  <c r="AQJ3" i="10"/>
  <c r="AQI3" i="10"/>
  <c r="AQH3" i="10"/>
  <c r="AQG3" i="10"/>
  <c r="AQF3" i="10"/>
  <c r="AQE3" i="10"/>
  <c r="AQD3" i="10"/>
  <c r="AQC3" i="10"/>
  <c r="AQB3" i="10"/>
  <c r="AQA3" i="10"/>
  <c r="APZ3" i="10"/>
  <c r="APY3" i="10"/>
  <c r="APX3" i="10"/>
  <c r="APW3" i="10"/>
  <c r="APV3" i="10"/>
  <c r="APU3" i="10"/>
  <c r="APT3" i="10"/>
  <c r="APS3" i="10"/>
  <c r="APR3" i="10"/>
  <c r="APQ3" i="10"/>
  <c r="APP3" i="10"/>
  <c r="APO3" i="10"/>
  <c r="APN3" i="10"/>
  <c r="APM3" i="10"/>
  <c r="APL3" i="10"/>
  <c r="APK3" i="10"/>
  <c r="APJ3" i="10"/>
  <c r="API3" i="10"/>
  <c r="APH3" i="10"/>
  <c r="APG3" i="10"/>
  <c r="APF3" i="10"/>
  <c r="APE3" i="10"/>
  <c r="APD3" i="10"/>
  <c r="APC3" i="10"/>
  <c r="APB3" i="10"/>
  <c r="APA3" i="10"/>
  <c r="AOZ3" i="10"/>
  <c r="AOY3" i="10"/>
  <c r="AOX3" i="10"/>
  <c r="AOW3" i="10"/>
  <c r="AOV3" i="10"/>
  <c r="AOU3" i="10"/>
  <c r="AOT3" i="10"/>
  <c r="AOS3" i="10"/>
  <c r="AOR3" i="10"/>
  <c r="AOQ3" i="10"/>
  <c r="AOP3" i="10"/>
  <c r="AOO3" i="10"/>
  <c r="AON3" i="10"/>
  <c r="AOM3" i="10"/>
  <c r="AOL3" i="10"/>
  <c r="AOK3" i="10"/>
  <c r="AOJ3" i="10"/>
  <c r="AOI3" i="10"/>
  <c r="AOH3" i="10"/>
  <c r="AOG3" i="10"/>
  <c r="AOF3" i="10"/>
  <c r="AOE3" i="10"/>
  <c r="AOD3" i="10"/>
  <c r="AOC3" i="10"/>
  <c r="AOB3" i="10"/>
  <c r="AOA3" i="10"/>
  <c r="ANZ3" i="10"/>
  <c r="ANY3" i="10"/>
  <c r="ANX3" i="10"/>
  <c r="ANW3" i="10"/>
  <c r="ANV3" i="10"/>
  <c r="ANU3" i="10"/>
  <c r="ANT3" i="10"/>
  <c r="ANS3" i="10"/>
  <c r="ANR3" i="10"/>
  <c r="ANQ3" i="10"/>
  <c r="ANP3" i="10"/>
  <c r="ANO3" i="10"/>
  <c r="ANN3" i="10"/>
  <c r="ANM3" i="10"/>
  <c r="ANL3" i="10"/>
  <c r="ANK3" i="10"/>
  <c r="ANJ3" i="10"/>
  <c r="ANI3" i="10"/>
  <c r="ANH3" i="10"/>
  <c r="ANG3" i="10"/>
  <c r="ANF3" i="10"/>
  <c r="ANE3" i="10"/>
  <c r="AND3" i="10"/>
  <c r="ANC3" i="10"/>
  <c r="ANB3" i="10"/>
  <c r="ANA3" i="10"/>
  <c r="AMZ3" i="10"/>
  <c r="AMY3" i="10"/>
  <c r="AMX3" i="10"/>
  <c r="AMW3" i="10"/>
  <c r="AMV3" i="10"/>
  <c r="AMU3" i="10"/>
  <c r="AMT3" i="10"/>
  <c r="AMS3" i="10"/>
  <c r="AMR3" i="10"/>
  <c r="AMQ3" i="10"/>
  <c r="AMP3" i="10"/>
  <c r="AMO3" i="10"/>
  <c r="AMN3" i="10"/>
  <c r="AMM3" i="10"/>
  <c r="AML3" i="10"/>
  <c r="AMK3" i="10"/>
  <c r="AMJ3" i="10"/>
  <c r="AMI3" i="10"/>
  <c r="AMH3" i="10"/>
  <c r="AMG3" i="10"/>
  <c r="AMF3" i="10"/>
  <c r="AME3" i="10"/>
  <c r="AMD3" i="10"/>
  <c r="AMC3" i="10"/>
  <c r="AMB3" i="10"/>
  <c r="AMA3" i="10"/>
  <c r="ALZ3" i="10"/>
  <c r="ALY3" i="10"/>
  <c r="ALX3" i="10"/>
  <c r="ALW3" i="10"/>
  <c r="ALV3" i="10"/>
  <c r="ALU3" i="10"/>
  <c r="ALT3" i="10"/>
  <c r="ALS3" i="10"/>
  <c r="ALR3" i="10"/>
  <c r="ALQ3" i="10"/>
  <c r="ALP3" i="10"/>
  <c r="ALO3" i="10"/>
  <c r="ALN3" i="10"/>
  <c r="ALM3" i="10"/>
  <c r="ALL3" i="10"/>
  <c r="ALK3" i="10"/>
  <c r="ALJ3" i="10"/>
  <c r="ALI3" i="10"/>
  <c r="ALH3" i="10"/>
  <c r="ALG3" i="10"/>
  <c r="ALF3" i="10"/>
  <c r="ALE3" i="10"/>
  <c r="ALD3" i="10"/>
  <c r="ALC3" i="10"/>
  <c r="ALB3" i="10"/>
  <c r="ALA3" i="10"/>
  <c r="AKZ3" i="10"/>
  <c r="AKY3" i="10"/>
  <c r="AKX3" i="10"/>
  <c r="AKW3" i="10"/>
  <c r="AKV3" i="10"/>
  <c r="AKU3" i="10"/>
  <c r="AKT3" i="10"/>
  <c r="AKS3" i="10"/>
  <c r="AKR3" i="10"/>
  <c r="AKQ3" i="10"/>
  <c r="AKP3" i="10"/>
  <c r="AKO3" i="10"/>
  <c r="AKN3" i="10"/>
  <c r="AKM3" i="10"/>
  <c r="AKL3" i="10"/>
  <c r="AKK3" i="10"/>
  <c r="AKJ3" i="10"/>
  <c r="AKI3" i="10"/>
  <c r="AKH3" i="10"/>
  <c r="AKG3" i="10"/>
  <c r="AKF3" i="10"/>
  <c r="AKE3" i="10"/>
  <c r="AKD3" i="10"/>
  <c r="AKC3" i="10"/>
  <c r="AKB3" i="10"/>
  <c r="AKA3" i="10"/>
  <c r="AJZ3" i="10"/>
  <c r="AJY3" i="10"/>
  <c r="AJX3" i="10"/>
  <c r="AJW3" i="10"/>
  <c r="AJV3" i="10"/>
  <c r="AJU3" i="10"/>
  <c r="AJT3" i="10"/>
  <c r="AJS3" i="10"/>
  <c r="AJR3" i="10"/>
  <c r="AJQ3" i="10"/>
  <c r="AJP3" i="10"/>
  <c r="AJO3" i="10"/>
  <c r="AJN3" i="10"/>
  <c r="AJM3" i="10"/>
  <c r="AJL3" i="10"/>
  <c r="AJK3" i="10"/>
  <c r="AJJ3" i="10"/>
  <c r="AJI3" i="10"/>
  <c r="AJH3" i="10"/>
  <c r="AJG3" i="10"/>
  <c r="AJF3" i="10"/>
  <c r="AJE3" i="10"/>
  <c r="AJD3" i="10"/>
  <c r="AJC3" i="10"/>
  <c r="AJB3" i="10"/>
  <c r="AJA3" i="10"/>
  <c r="AIZ3" i="10"/>
  <c r="AIY3" i="10"/>
  <c r="AIX3" i="10"/>
  <c r="AIW3" i="10"/>
  <c r="AIV3" i="10"/>
  <c r="AIU3" i="10"/>
  <c r="AIT3" i="10"/>
  <c r="AIS3" i="10"/>
  <c r="AIR3" i="10"/>
  <c r="AIQ3" i="10"/>
  <c r="AIP3" i="10"/>
  <c r="AIO3" i="10"/>
  <c r="AIN3" i="10"/>
  <c r="AIM3" i="10"/>
  <c r="AIL3" i="10"/>
  <c r="AIK3" i="10"/>
  <c r="AIJ3" i="10"/>
  <c r="AII3" i="10"/>
  <c r="AIH3" i="10"/>
  <c r="AIG3" i="10"/>
  <c r="AIF3" i="10"/>
  <c r="AIE3" i="10"/>
  <c r="AID3" i="10"/>
  <c r="AIC3" i="10"/>
  <c r="AIB3" i="10"/>
  <c r="AIA3" i="10"/>
  <c r="AHZ3" i="10"/>
  <c r="AHY3" i="10"/>
  <c r="AHX3" i="10"/>
  <c r="AHW3" i="10"/>
  <c r="AHV3" i="10"/>
  <c r="AHU3" i="10"/>
  <c r="AHT3" i="10"/>
  <c r="AHS3" i="10"/>
  <c r="AHR3" i="10"/>
  <c r="AHQ3" i="10"/>
  <c r="AHP3" i="10"/>
  <c r="AHO3" i="10"/>
  <c r="AHN3" i="10"/>
  <c r="AHM3" i="10"/>
  <c r="AHL3" i="10"/>
  <c r="AHK3" i="10"/>
  <c r="AHJ3" i="10"/>
  <c r="AHI3" i="10"/>
  <c r="AHH3" i="10"/>
  <c r="AHG3" i="10"/>
  <c r="AHF3" i="10"/>
  <c r="AHE3" i="10"/>
  <c r="AHD3" i="10"/>
  <c r="AHC3" i="10"/>
  <c r="AHB3" i="10"/>
  <c r="AHA3" i="10"/>
  <c r="AGZ3" i="10"/>
  <c r="AGY3" i="10"/>
  <c r="AGX3" i="10"/>
  <c r="AGW3" i="10"/>
  <c r="AGV3" i="10"/>
  <c r="AGU3" i="10"/>
  <c r="AGT3" i="10"/>
  <c r="AGS3" i="10"/>
  <c r="AGR3" i="10"/>
  <c r="AGQ3" i="10"/>
  <c r="AGP3" i="10"/>
  <c r="AGO3" i="10"/>
  <c r="AGN3" i="10"/>
  <c r="AGM3" i="10"/>
  <c r="AGL3" i="10"/>
  <c r="AGK3" i="10"/>
  <c r="AGJ3" i="10"/>
  <c r="AGI3" i="10"/>
  <c r="AGH3" i="10"/>
  <c r="AGG3" i="10"/>
  <c r="AGF3" i="10"/>
  <c r="AGE3" i="10"/>
  <c r="AGD3" i="10"/>
  <c r="AGC3" i="10"/>
  <c r="AGB3" i="10"/>
  <c r="AGA3" i="10"/>
  <c r="AFZ3" i="10"/>
  <c r="AFY3" i="10"/>
  <c r="AFX3" i="10"/>
  <c r="AFW3" i="10"/>
  <c r="AFV3" i="10"/>
  <c r="AFU3" i="10"/>
  <c r="AFT3" i="10"/>
  <c r="AFS3" i="10"/>
  <c r="AFR3" i="10"/>
  <c r="AFQ3" i="10"/>
  <c r="AFP3" i="10"/>
  <c r="AFO3" i="10"/>
  <c r="AFN3" i="10"/>
  <c r="AFM3" i="10"/>
  <c r="AFL3" i="10"/>
  <c r="AFK3" i="10"/>
  <c r="AFJ3" i="10"/>
  <c r="AFI3" i="10"/>
  <c r="AFH3" i="10"/>
  <c r="AFG3" i="10"/>
  <c r="AFF3" i="10"/>
  <c r="AFE3" i="10"/>
  <c r="AFD3" i="10"/>
  <c r="AFC3" i="10"/>
  <c r="AFB3" i="10"/>
  <c r="AFA3" i="10"/>
  <c r="AEZ3" i="10"/>
  <c r="AEY3" i="10"/>
  <c r="AEX3" i="10"/>
  <c r="AEW3" i="10"/>
  <c r="AEV3" i="10"/>
  <c r="AEU3" i="10"/>
  <c r="AET3" i="10"/>
  <c r="AES3" i="10"/>
  <c r="AER3" i="10"/>
  <c r="AEQ3" i="10"/>
  <c r="AEP3" i="10"/>
  <c r="AEO3" i="10"/>
  <c r="AEN3" i="10"/>
  <c r="AEM3" i="10"/>
  <c r="AEL3" i="10"/>
  <c r="AEK3" i="10"/>
  <c r="AEJ3" i="10"/>
  <c r="AEI3" i="10"/>
  <c r="AEH3" i="10"/>
  <c r="AEG3" i="10"/>
  <c r="AEF3" i="10"/>
  <c r="AEE3" i="10"/>
  <c r="AED3" i="10"/>
  <c r="AEC3" i="10"/>
  <c r="AEB3" i="10"/>
  <c r="AEA3" i="10"/>
  <c r="ADZ3" i="10"/>
  <c r="ADY3" i="10"/>
  <c r="ADX3" i="10"/>
  <c r="ADW3" i="10"/>
  <c r="ADV3" i="10"/>
  <c r="ADU3" i="10"/>
  <c r="ADT3" i="10"/>
  <c r="ADS3" i="10"/>
  <c r="ADR3" i="10"/>
  <c r="ADQ3" i="10"/>
  <c r="ADP3" i="10"/>
  <c r="ADO3" i="10"/>
  <c r="ADN3" i="10"/>
  <c r="ADM3" i="10"/>
  <c r="ADL3" i="10"/>
  <c r="ADK3" i="10"/>
  <c r="ADJ3" i="10"/>
  <c r="ADI3" i="10"/>
  <c r="ADH3" i="10"/>
  <c r="ADG3" i="10"/>
  <c r="ADF3" i="10"/>
  <c r="ADE3" i="10"/>
  <c r="ADD3" i="10"/>
  <c r="ADC3" i="10"/>
  <c r="ADB3" i="10"/>
  <c r="ADA3" i="10"/>
  <c r="ACZ3" i="10"/>
  <c r="ACY3" i="10"/>
  <c r="ACX3" i="10"/>
  <c r="ACW3" i="10"/>
  <c r="ACV3" i="10"/>
  <c r="ACU3" i="10"/>
  <c r="ACT3" i="10"/>
  <c r="ACS3" i="10"/>
  <c r="ACR3" i="10"/>
  <c r="ACQ3" i="10"/>
  <c r="ACP3" i="10"/>
  <c r="ACO3" i="10"/>
  <c r="ACN3" i="10"/>
  <c r="ACM3" i="10"/>
  <c r="ACL3" i="10"/>
  <c r="ACK3" i="10"/>
  <c r="ACJ3" i="10"/>
  <c r="ACI3" i="10"/>
  <c r="ACH3" i="10"/>
  <c r="ACG3" i="10"/>
  <c r="ACF3" i="10"/>
  <c r="ACE3" i="10"/>
  <c r="ACD3" i="10"/>
  <c r="ACC3" i="10"/>
  <c r="ACB3" i="10"/>
  <c r="ACA3" i="10"/>
  <c r="ABZ3" i="10"/>
  <c r="ABY3" i="10"/>
  <c r="ABX3" i="10"/>
  <c r="ABW3" i="10"/>
  <c r="ABV3" i="10"/>
  <c r="ABU3" i="10"/>
  <c r="ABT3" i="10"/>
  <c r="ABS3" i="10"/>
  <c r="ABR3" i="10"/>
  <c r="ABQ3" i="10"/>
  <c r="ABP3" i="10"/>
  <c r="ABO3" i="10"/>
  <c r="ABN3" i="10"/>
  <c r="ABM3" i="10"/>
  <c r="ABL3" i="10"/>
  <c r="ABK3" i="10"/>
  <c r="ABJ3" i="10"/>
  <c r="ABI3" i="10"/>
  <c r="ABH3" i="10"/>
  <c r="ABG3" i="10"/>
  <c r="ABF3" i="10"/>
  <c r="ABE3" i="10"/>
  <c r="ABD3" i="10"/>
  <c r="ABC3" i="10"/>
  <c r="ABB3" i="10"/>
  <c r="ABA3" i="10"/>
  <c r="AAZ3" i="10"/>
  <c r="AAY3" i="10"/>
  <c r="AAX3" i="10"/>
  <c r="AAW3" i="10"/>
  <c r="AAV3" i="10"/>
  <c r="AAU3" i="10"/>
  <c r="AAT3" i="10"/>
  <c r="AAS3" i="10"/>
  <c r="AAR3" i="10"/>
  <c r="AAQ3" i="10"/>
  <c r="AAP3" i="10"/>
  <c r="AAO3" i="10"/>
  <c r="AAN3" i="10"/>
  <c r="AAM3" i="10"/>
  <c r="AAL3" i="10"/>
  <c r="AAK3" i="10"/>
  <c r="AAJ3" i="10"/>
  <c r="AAI3" i="10"/>
  <c r="AAH3" i="10"/>
  <c r="AAG3" i="10"/>
  <c r="AAF3" i="10"/>
  <c r="AAE3" i="10"/>
  <c r="AAD3" i="10"/>
  <c r="AAC3" i="10"/>
  <c r="AAB3" i="10"/>
  <c r="AAA3" i="10"/>
  <c r="ZZ3" i="10"/>
  <c r="ZY3" i="10"/>
  <c r="ZX3" i="10"/>
  <c r="ZW3" i="10"/>
  <c r="ZV3" i="10"/>
  <c r="ZU3" i="10"/>
  <c r="ZT3" i="10"/>
  <c r="ZS3" i="10"/>
  <c r="ZR3" i="10"/>
  <c r="ZQ3" i="10"/>
  <c r="ZP3" i="10"/>
  <c r="ZO3" i="10"/>
  <c r="ZN3" i="10"/>
  <c r="ZM3" i="10"/>
  <c r="ZL3" i="10"/>
  <c r="ZK3" i="10"/>
  <c r="ZJ3" i="10"/>
  <c r="ZI3" i="10"/>
  <c r="ZH3" i="10"/>
  <c r="ZG3" i="10"/>
  <c r="ZF3" i="10"/>
  <c r="ZE3" i="10"/>
  <c r="ZD3" i="10"/>
  <c r="ZC3" i="10"/>
  <c r="ZB3" i="10"/>
  <c r="ZA3" i="10"/>
  <c r="YZ3" i="10"/>
  <c r="YY3" i="10"/>
  <c r="YX3" i="10"/>
  <c r="YW3" i="10"/>
  <c r="YV3" i="10"/>
  <c r="YU3" i="10"/>
  <c r="YT3" i="10"/>
  <c r="YS3" i="10"/>
  <c r="YR3" i="10"/>
  <c r="YQ3" i="10"/>
  <c r="YP3" i="10"/>
  <c r="YO3" i="10"/>
  <c r="YN3" i="10"/>
  <c r="YM3" i="10"/>
  <c r="YL3" i="10"/>
  <c r="YK3" i="10"/>
  <c r="YJ3" i="10"/>
  <c r="YI3" i="10"/>
  <c r="YH3" i="10"/>
  <c r="YG3" i="10"/>
  <c r="YF3" i="10"/>
  <c r="YE3" i="10"/>
  <c r="YD3" i="10"/>
  <c r="YC3" i="10"/>
  <c r="YB3" i="10"/>
  <c r="YA3" i="10"/>
  <c r="XZ3" i="10"/>
  <c r="XY3" i="10"/>
  <c r="XX3" i="10"/>
  <c r="XW3" i="10"/>
  <c r="XV3" i="10"/>
  <c r="XU3" i="10"/>
  <c r="XT3" i="10"/>
  <c r="XS3" i="10"/>
  <c r="XR3" i="10"/>
  <c r="XQ3" i="10"/>
  <c r="XP3" i="10"/>
  <c r="XO3" i="10"/>
  <c r="XN3" i="10"/>
  <c r="XM3" i="10"/>
  <c r="XL3" i="10"/>
  <c r="XK3" i="10"/>
  <c r="XJ3" i="10"/>
  <c r="XI3" i="10"/>
  <c r="XH3" i="10"/>
  <c r="XG3" i="10"/>
  <c r="XF3" i="10"/>
  <c r="XE3" i="10"/>
  <c r="XD3" i="10"/>
  <c r="XC3" i="10"/>
  <c r="XB3" i="10"/>
  <c r="XA3" i="10"/>
  <c r="WZ3" i="10"/>
  <c r="WY3" i="10"/>
  <c r="WX3" i="10"/>
  <c r="WW3" i="10"/>
  <c r="WV3" i="10"/>
  <c r="WU3" i="10"/>
  <c r="WT3" i="10"/>
  <c r="WS3" i="10"/>
  <c r="WR3" i="10"/>
  <c r="WQ3" i="10"/>
  <c r="WP3" i="10"/>
  <c r="WO3" i="10"/>
  <c r="VS11" i="10"/>
  <c r="WD11" i="10"/>
  <c r="WN3" i="10"/>
  <c r="WM3" i="10"/>
  <c r="WL3" i="10"/>
  <c r="WK3" i="10"/>
  <c r="WJ3" i="10"/>
  <c r="WI3" i="10"/>
  <c r="WH3" i="10"/>
  <c r="WG3" i="10"/>
  <c r="WF3" i="10"/>
  <c r="WE3" i="10"/>
  <c r="WD3" i="10"/>
  <c r="VS3" i="10"/>
  <c r="BLZ11" i="10"/>
  <c r="BLR11" i="10"/>
  <c r="BLS11" i="10"/>
  <c r="BLT11" i="10"/>
  <c r="BLU11" i="10"/>
  <c r="BLV11" i="10"/>
  <c r="BLW11" i="10"/>
  <c r="BLX11" i="10"/>
  <c r="BLY11" i="10"/>
  <c r="BLQ11" i="10"/>
  <c r="BLG11" i="10"/>
  <c r="BLH11" i="10"/>
  <c r="BLI11" i="10"/>
  <c r="BLJ11" i="10"/>
  <c r="BLK11" i="10"/>
  <c r="BLL11" i="10"/>
  <c r="BLM11" i="10"/>
  <c r="BLN11" i="10"/>
  <c r="BLO11" i="10"/>
  <c r="BLF11" i="10"/>
  <c r="BKV11" i="10"/>
  <c r="BKW11" i="10"/>
  <c r="BKX11" i="10"/>
  <c r="BKY11" i="10"/>
  <c r="BKZ11" i="10"/>
  <c r="BLA11" i="10"/>
  <c r="BLB11" i="10"/>
  <c r="BLC11" i="10"/>
  <c r="BLD11" i="10"/>
  <c r="BKU11" i="10"/>
  <c r="BKK11" i="10"/>
  <c r="BKL11" i="10"/>
  <c r="BKM11" i="10"/>
  <c r="BKN11" i="10"/>
  <c r="BKO11" i="10"/>
  <c r="BKP11" i="10"/>
  <c r="BKQ11" i="10"/>
  <c r="BKR11" i="10"/>
  <c r="BKS11" i="10"/>
  <c r="BKJ11" i="10"/>
  <c r="BJZ11" i="10"/>
  <c r="BKA11" i="10"/>
  <c r="BKB11" i="10"/>
  <c r="BKC11" i="10"/>
  <c r="BKD11" i="10"/>
  <c r="BKE11" i="10"/>
  <c r="BKF11" i="10"/>
  <c r="BKG11" i="10"/>
  <c r="BKH11" i="10"/>
  <c r="BJY11" i="10"/>
  <c r="BJO11" i="10"/>
  <c r="BJP11" i="10"/>
  <c r="BJQ11" i="10"/>
  <c r="BJR11" i="10"/>
  <c r="BJS11" i="10"/>
  <c r="BJT11" i="10"/>
  <c r="BJU11" i="10"/>
  <c r="BJV11" i="10"/>
  <c r="BJW11" i="10"/>
  <c r="BJN11" i="10"/>
  <c r="BJD11" i="10"/>
  <c r="BJE11" i="10"/>
  <c r="BJF11" i="10"/>
  <c r="BJG11" i="10"/>
  <c r="BJH11" i="10"/>
  <c r="BJI11" i="10"/>
  <c r="BJJ11" i="10"/>
  <c r="BJK11" i="10"/>
  <c r="BJL11" i="10"/>
  <c r="BJC11" i="10"/>
  <c r="BIS11" i="10"/>
  <c r="BIT11" i="10"/>
  <c r="BIU11" i="10"/>
  <c r="BIV11" i="10"/>
  <c r="BIW11" i="10"/>
  <c r="BIX11" i="10"/>
  <c r="BIY11" i="10"/>
  <c r="BIZ11" i="10"/>
  <c r="BJA11" i="10"/>
  <c r="BIR11" i="10"/>
  <c r="BIH11" i="10"/>
  <c r="BII11" i="10"/>
  <c r="BIJ11" i="10"/>
  <c r="BIK11" i="10"/>
  <c r="BIL11" i="10"/>
  <c r="BIM11" i="10"/>
  <c r="BIN11" i="10"/>
  <c r="BIO11" i="10"/>
  <c r="BIP11" i="10"/>
  <c r="BIG11" i="10"/>
  <c r="BHW11" i="10"/>
  <c r="BHX11" i="10"/>
  <c r="BHY11" i="10"/>
  <c r="BHZ11" i="10"/>
  <c r="BIA11" i="10"/>
  <c r="BIB11" i="10"/>
  <c r="BIC11" i="10"/>
  <c r="BID11" i="10"/>
  <c r="BIE11" i="10"/>
  <c r="BHV11" i="10"/>
  <c r="BHL11" i="10"/>
  <c r="BHM11" i="10"/>
  <c r="BHN11" i="10"/>
  <c r="BHO11" i="10"/>
  <c r="BHP11" i="10"/>
  <c r="BHQ11" i="10"/>
  <c r="BHR11" i="10"/>
  <c r="BHS11" i="10"/>
  <c r="BHT11" i="10"/>
  <c r="BHK11" i="10"/>
  <c r="BHA11" i="10"/>
  <c r="BHB11" i="10"/>
  <c r="BHC11" i="10"/>
  <c r="BHD11" i="10"/>
  <c r="BHE11" i="10"/>
  <c r="BHF11" i="10"/>
  <c r="BHG11" i="10"/>
  <c r="BHH11" i="10"/>
  <c r="BHI11" i="10"/>
  <c r="BGZ11" i="10"/>
  <c r="BGP11" i="10"/>
  <c r="BGQ11" i="10"/>
  <c r="BGR11" i="10"/>
  <c r="BGS11" i="10"/>
  <c r="BGT11" i="10"/>
  <c r="BGU11" i="10"/>
  <c r="BGV11" i="10"/>
  <c r="BGW11" i="10"/>
  <c r="BGX11" i="10"/>
  <c r="BGO11" i="10"/>
  <c r="BGE11" i="10"/>
  <c r="BGF11" i="10"/>
  <c r="BGG11" i="10"/>
  <c r="BGH11" i="10"/>
  <c r="BGI11" i="10"/>
  <c r="BGJ11" i="10"/>
  <c r="BGK11" i="10"/>
  <c r="BGL11" i="10"/>
  <c r="BGM11" i="10"/>
  <c r="BGD11" i="10"/>
  <c r="BFT11" i="10"/>
  <c r="BFU11" i="10"/>
  <c r="BFV11" i="10"/>
  <c r="BFW11" i="10"/>
  <c r="BFX11" i="10"/>
  <c r="BFY11" i="10"/>
  <c r="BFZ11" i="10"/>
  <c r="BGA11" i="10"/>
  <c r="BGB11" i="10"/>
  <c r="BFS11" i="10"/>
  <c r="BFI11" i="10"/>
  <c r="BFJ11" i="10"/>
  <c r="BFK11" i="10"/>
  <c r="BFL11" i="10"/>
  <c r="BFM11" i="10"/>
  <c r="BFN11" i="10"/>
  <c r="BFO11" i="10"/>
  <c r="BFP11" i="10"/>
  <c r="BFQ11" i="10"/>
  <c r="BFH11" i="10"/>
  <c r="BEX11" i="10"/>
  <c r="BEY11" i="10"/>
  <c r="BEZ11" i="10"/>
  <c r="BFA11" i="10"/>
  <c r="BFB11" i="10"/>
  <c r="BFC11" i="10"/>
  <c r="BFD11" i="10"/>
  <c r="BFE11" i="10"/>
  <c r="BFF11" i="10"/>
  <c r="BEW11" i="10"/>
  <c r="BEM11" i="10"/>
  <c r="BEN11" i="10"/>
  <c r="BEO11" i="10"/>
  <c r="BEP11" i="10"/>
  <c r="BEQ11" i="10"/>
  <c r="BER11" i="10"/>
  <c r="BES11" i="10"/>
  <c r="BET11" i="10"/>
  <c r="BEU11" i="10"/>
  <c r="BEL11" i="10"/>
  <c r="BEB11" i="10"/>
  <c r="BEC11" i="10"/>
  <c r="BED11" i="10"/>
  <c r="BEE11" i="10"/>
  <c r="BEF11" i="10"/>
  <c r="BEG11" i="10"/>
  <c r="BEH11" i="10"/>
  <c r="BEI11" i="10"/>
  <c r="BEJ11" i="10"/>
  <c r="BEA11" i="10"/>
  <c r="BDQ11" i="10"/>
  <c r="BDR11" i="10"/>
  <c r="BDS11" i="10"/>
  <c r="BDT11" i="10"/>
  <c r="BDU11" i="10"/>
  <c r="BDV11" i="10"/>
  <c r="BDW11" i="10"/>
  <c r="BDX11" i="10"/>
  <c r="BDY11" i="10"/>
  <c r="BDP11" i="10"/>
  <c r="BDF11" i="10"/>
  <c r="BDG11" i="10"/>
  <c r="BDH11" i="10"/>
  <c r="BDI11" i="10"/>
  <c r="BDJ11" i="10"/>
  <c r="BDK11" i="10"/>
  <c r="BDL11" i="10"/>
  <c r="BDM11" i="10"/>
  <c r="BDN11" i="10"/>
  <c r="BDE11" i="10"/>
  <c r="BCU11" i="10"/>
  <c r="BCV11" i="10"/>
  <c r="BCW11" i="10"/>
  <c r="BCX11" i="10"/>
  <c r="BCY11" i="10"/>
  <c r="BCZ11" i="10"/>
  <c r="BDA11" i="10"/>
  <c r="BDB11" i="10"/>
  <c r="BDC11" i="10"/>
  <c r="BCT11" i="10"/>
  <c r="BCJ11" i="10"/>
  <c r="BCK11" i="10"/>
  <c r="BCL11" i="10"/>
  <c r="BCM11" i="10"/>
  <c r="BCN11" i="10"/>
  <c r="BCO11" i="10"/>
  <c r="BCP11" i="10"/>
  <c r="BCQ11" i="10"/>
  <c r="BCR11" i="10"/>
  <c r="BCI11" i="10"/>
  <c r="BBY11" i="10"/>
  <c r="BBZ11" i="10"/>
  <c r="BCA11" i="10"/>
  <c r="BCB11" i="10"/>
  <c r="BCC11" i="10"/>
  <c r="BCD11" i="10"/>
  <c r="BCE11" i="10"/>
  <c r="BCF11" i="10"/>
  <c r="BCG11" i="10"/>
  <c r="BBX11" i="10"/>
  <c r="BBN11" i="10"/>
  <c r="BBO11" i="10"/>
  <c r="BBP11" i="10"/>
  <c r="BBQ11" i="10"/>
  <c r="BBR11" i="10"/>
  <c r="BBS11" i="10"/>
  <c r="BBT11" i="10"/>
  <c r="BBU11" i="10"/>
  <c r="BBV11" i="10"/>
  <c r="BBM11" i="10"/>
  <c r="BBC11" i="10"/>
  <c r="BBD11" i="10"/>
  <c r="BBE11" i="10"/>
  <c r="BBF11" i="10"/>
  <c r="BBG11" i="10"/>
  <c r="BBH11" i="10"/>
  <c r="BBI11" i="10"/>
  <c r="BBJ11" i="10"/>
  <c r="BBK11" i="10"/>
  <c r="BBB11" i="10"/>
  <c r="BAR11" i="10"/>
  <c r="BAS11" i="10"/>
  <c r="BAT11" i="10"/>
  <c r="BAU11" i="10"/>
  <c r="BAV11" i="10"/>
  <c r="BAW11" i="10"/>
  <c r="BAX11" i="10"/>
  <c r="BAY11" i="10"/>
  <c r="BAZ11" i="10"/>
  <c r="BAQ11" i="10"/>
  <c r="BAG11" i="10"/>
  <c r="BAH11" i="10"/>
  <c r="BAI11" i="10"/>
  <c r="BAJ11" i="10"/>
  <c r="BAK11" i="10"/>
  <c r="BAL11" i="10"/>
  <c r="BAM11" i="10"/>
  <c r="BAN11" i="10"/>
  <c r="BAO11" i="10"/>
  <c r="BAF11" i="10"/>
  <c r="AZV11" i="10"/>
  <c r="AZW11" i="10"/>
  <c r="AZX11" i="10"/>
  <c r="AZY11" i="10"/>
  <c r="AZZ11" i="10"/>
  <c r="BAA11" i="10"/>
  <c r="BAB11" i="10"/>
  <c r="BAC11" i="10"/>
  <c r="BAD11" i="10"/>
  <c r="AZU11" i="10"/>
  <c r="AZK11" i="10"/>
  <c r="AZL11" i="10"/>
  <c r="AZM11" i="10"/>
  <c r="AZN11" i="10"/>
  <c r="AZO11" i="10"/>
  <c r="AZP11" i="10"/>
  <c r="AZQ11" i="10"/>
  <c r="AZR11" i="10"/>
  <c r="AZS11" i="10"/>
  <c r="AZJ11" i="10"/>
  <c r="AYZ11" i="10"/>
  <c r="AZA11" i="10"/>
  <c r="AZB11" i="10"/>
  <c r="AZC11" i="10"/>
  <c r="AZD11" i="10"/>
  <c r="AZE11" i="10"/>
  <c r="AZF11" i="10"/>
  <c r="AZG11" i="10"/>
  <c r="AZH11" i="10"/>
  <c r="AYY11" i="10"/>
  <c r="AYO11" i="10"/>
  <c r="AYP11" i="10"/>
  <c r="AYQ11" i="10"/>
  <c r="AYR11" i="10"/>
  <c r="AYS11" i="10"/>
  <c r="AYT11" i="10"/>
  <c r="AYU11" i="10"/>
  <c r="AYV11" i="10"/>
  <c r="AYW11" i="10"/>
  <c r="AYN11" i="10"/>
  <c r="AYK11" i="10"/>
  <c r="AYL11" i="10"/>
  <c r="AYD11" i="10"/>
  <c r="AYE11" i="10"/>
  <c r="AYF11" i="10"/>
  <c r="AYG11" i="10"/>
  <c r="AYH11" i="10"/>
  <c r="AYI11" i="10"/>
  <c r="AYJ11" i="10"/>
  <c r="AYC11" i="10"/>
  <c r="AXS11" i="10"/>
  <c r="AXT11" i="10"/>
  <c r="AXU11" i="10"/>
  <c r="AXV11" i="10"/>
  <c r="AXW11" i="10"/>
  <c r="AXX11" i="10"/>
  <c r="AXY11" i="10"/>
  <c r="AXZ11" i="10"/>
  <c r="AYA11" i="10"/>
  <c r="AXR11" i="10"/>
  <c r="AXH11" i="10"/>
  <c r="AXI11" i="10"/>
  <c r="AXJ11" i="10"/>
  <c r="AXK11" i="10"/>
  <c r="AXL11" i="10"/>
  <c r="AXM11" i="10"/>
  <c r="AXN11" i="10"/>
  <c r="AXO11" i="10"/>
  <c r="AXP11" i="10"/>
  <c r="AXG11" i="10"/>
  <c r="AWW11" i="10"/>
  <c r="AWX11" i="10"/>
  <c r="AWY11" i="10"/>
  <c r="AWZ11" i="10"/>
  <c r="AXA11" i="10"/>
  <c r="AXB11" i="10"/>
  <c r="AXC11" i="10"/>
  <c r="AXD11" i="10"/>
  <c r="AXE11" i="10"/>
  <c r="AWV11" i="10"/>
  <c r="AWL11" i="10"/>
  <c r="AWM11" i="10"/>
  <c r="AWN11" i="10"/>
  <c r="AWO11" i="10"/>
  <c r="AWP11" i="10"/>
  <c r="AWQ11" i="10"/>
  <c r="AWR11" i="10"/>
  <c r="AWS11" i="10"/>
  <c r="AWT11" i="10"/>
  <c r="AWK11" i="10"/>
  <c r="AWA11" i="10"/>
  <c r="AWB11" i="10"/>
  <c r="AWC11" i="10"/>
  <c r="AWD11" i="10"/>
  <c r="AWE11" i="10"/>
  <c r="AWF11" i="10"/>
  <c r="AWG11" i="10"/>
  <c r="AWH11" i="10"/>
  <c r="AWI11" i="10"/>
  <c r="AVZ11" i="10"/>
  <c r="AVP11" i="10"/>
  <c r="AVQ11" i="10"/>
  <c r="AVR11" i="10"/>
  <c r="AVS11" i="10"/>
  <c r="AVT11" i="10"/>
  <c r="AVU11" i="10"/>
  <c r="AVV11" i="10"/>
  <c r="AVW11" i="10"/>
  <c r="AVX11" i="10"/>
  <c r="AVO11" i="10"/>
  <c r="AVE11" i="10"/>
  <c r="AVF11" i="10"/>
  <c r="AVG11" i="10"/>
  <c r="AVH11" i="10"/>
  <c r="AVI11" i="10"/>
  <c r="AVJ11" i="10"/>
  <c r="AVK11" i="10"/>
  <c r="AVL11" i="10"/>
  <c r="AVM11" i="10"/>
  <c r="AVD11" i="10"/>
  <c r="AUT11" i="10"/>
  <c r="AUU11" i="10"/>
  <c r="AUV11" i="10"/>
  <c r="AUW11" i="10"/>
  <c r="AUX11" i="10"/>
  <c r="AUY11" i="10"/>
  <c r="AUZ11" i="10"/>
  <c r="AVA11" i="10"/>
  <c r="AVB11" i="10"/>
  <c r="AUS11" i="10"/>
  <c r="AUI11" i="10"/>
  <c r="AUJ11" i="10"/>
  <c r="AUK11" i="10"/>
  <c r="AUL11" i="10"/>
  <c r="AUM11" i="10"/>
  <c r="AUN11" i="10"/>
  <c r="AUO11" i="10"/>
  <c r="AUP11" i="10"/>
  <c r="AUQ11" i="10"/>
  <c r="AUH11" i="10"/>
  <c r="ATX11" i="10"/>
  <c r="ATY11" i="10"/>
  <c r="ATZ11" i="10"/>
  <c r="AUA11" i="10"/>
  <c r="AUB11" i="10"/>
  <c r="AUC11" i="10"/>
  <c r="AUD11" i="10"/>
  <c r="AUE11" i="10"/>
  <c r="AUF11" i="10"/>
  <c r="ATW11" i="10"/>
  <c r="ATM11" i="10"/>
  <c r="ATN11" i="10"/>
  <c r="ATO11" i="10"/>
  <c r="ATP11" i="10"/>
  <c r="ATQ11" i="10"/>
  <c r="ATR11" i="10"/>
  <c r="ATS11" i="10"/>
  <c r="ATT11" i="10"/>
  <c r="ATU11" i="10"/>
  <c r="ATL11" i="10"/>
  <c r="ATB11" i="10"/>
  <c r="ATC11" i="10"/>
  <c r="ATD11" i="10"/>
  <c r="ATE11" i="10"/>
  <c r="ATF11" i="10"/>
  <c r="ATG11" i="10"/>
  <c r="ATH11" i="10"/>
  <c r="ATI11" i="10"/>
  <c r="ATJ11" i="10"/>
  <c r="ATA11" i="10"/>
  <c r="ASQ11" i="10"/>
  <c r="ASR11" i="10"/>
  <c r="ASS11" i="10"/>
  <c r="AST11" i="10"/>
  <c r="ASU11" i="10"/>
  <c r="ASV11" i="10"/>
  <c r="ASW11" i="10"/>
  <c r="ASX11" i="10"/>
  <c r="ASY11" i="10"/>
  <c r="ASP11" i="10"/>
  <c r="ASF11" i="10"/>
  <c r="ASG11" i="10"/>
  <c r="ASH11" i="10"/>
  <c r="ASI11" i="10"/>
  <c r="ASJ11" i="10"/>
  <c r="ASK11" i="10"/>
  <c r="ASL11" i="10"/>
  <c r="ASM11" i="10"/>
  <c r="ASN11" i="10"/>
  <c r="ASE11" i="10"/>
  <c r="ARU11" i="10"/>
  <c r="ARV11" i="10"/>
  <c r="ARW11" i="10"/>
  <c r="ARX11" i="10"/>
  <c r="ARY11" i="10"/>
  <c r="ARZ11" i="10"/>
  <c r="ASA11" i="10"/>
  <c r="ASB11" i="10"/>
  <c r="ASC11" i="10"/>
  <c r="ART11" i="10"/>
  <c r="ARJ11" i="10"/>
  <c r="ARK11" i="10"/>
  <c r="ARL11" i="10"/>
  <c r="ARM11" i="10"/>
  <c r="ARN11" i="10"/>
  <c r="ARO11" i="10"/>
  <c r="ARP11" i="10"/>
  <c r="ARQ11" i="10"/>
  <c r="ARR11" i="10"/>
  <c r="ARI11" i="10"/>
  <c r="AQY11" i="10"/>
  <c r="AQZ11" i="10"/>
  <c r="ARA11" i="10"/>
  <c r="ARB11" i="10"/>
  <c r="ARC11" i="10"/>
  <c r="ARD11" i="10"/>
  <c r="ARE11" i="10"/>
  <c r="ARF11" i="10"/>
  <c r="ARG11" i="10"/>
  <c r="AQX11" i="10"/>
  <c r="AQN11" i="10"/>
  <c r="AQO11" i="10"/>
  <c r="AQP11" i="10"/>
  <c r="AQQ11" i="10"/>
  <c r="AQR11" i="10"/>
  <c r="AQS11" i="10"/>
  <c r="AQT11" i="10"/>
  <c r="AQU11" i="10"/>
  <c r="AQV11" i="10"/>
  <c r="AQM11" i="10"/>
  <c r="AQC11" i="10"/>
  <c r="AQD11" i="10"/>
  <c r="AQE11" i="10"/>
  <c r="AQF11" i="10"/>
  <c r="AQG11" i="10"/>
  <c r="AQH11" i="10"/>
  <c r="AQI11" i="10"/>
  <c r="AQJ11" i="10"/>
  <c r="AQK11" i="10"/>
  <c r="AQB11" i="10"/>
  <c r="APR11" i="10"/>
  <c r="APS11" i="10"/>
  <c r="APT11" i="10"/>
  <c r="APU11" i="10"/>
  <c r="APV11" i="10"/>
  <c r="APW11" i="10"/>
  <c r="APX11" i="10"/>
  <c r="APY11" i="10"/>
  <c r="APZ11" i="10"/>
  <c r="APQ11" i="10"/>
  <c r="APG11" i="10"/>
  <c r="APH11" i="10"/>
  <c r="API11" i="10"/>
  <c r="APJ11" i="10"/>
  <c r="APK11" i="10"/>
  <c r="APL11" i="10"/>
  <c r="APM11" i="10"/>
  <c r="APN11" i="10"/>
  <c r="APO11" i="10"/>
  <c r="APF11" i="10"/>
  <c r="AOV11" i="10"/>
  <c r="AOW11" i="10"/>
  <c r="AOX11" i="10"/>
  <c r="AOY11" i="10"/>
  <c r="AOZ11" i="10"/>
  <c r="APA11" i="10"/>
  <c r="APB11" i="10"/>
  <c r="APC11" i="10"/>
  <c r="APD11" i="10"/>
  <c r="AOU11" i="10"/>
  <c r="AOK11" i="10"/>
  <c r="AOL11" i="10"/>
  <c r="AOM11" i="10"/>
  <c r="AON11" i="10"/>
  <c r="AOO11" i="10"/>
  <c r="AOP11" i="10"/>
  <c r="AOQ11" i="10"/>
  <c r="AOR11" i="10"/>
  <c r="AOS11" i="10"/>
  <c r="AOJ11" i="10"/>
  <c r="ANZ11" i="10"/>
  <c r="AOA11" i="10"/>
  <c r="AOB11" i="10"/>
  <c r="AOC11" i="10"/>
  <c r="AOD11" i="10"/>
  <c r="AOE11" i="10"/>
  <c r="AOF11" i="10"/>
  <c r="AOG11" i="10"/>
  <c r="AOH11" i="10"/>
  <c r="ANY11" i="10"/>
  <c r="ANO11" i="10"/>
  <c r="ANP11" i="10"/>
  <c r="ANQ11" i="10"/>
  <c r="ANR11" i="10"/>
  <c r="ANS11" i="10"/>
  <c r="ANT11" i="10"/>
  <c r="ANU11" i="10"/>
  <c r="ANV11" i="10"/>
  <c r="ANW11" i="10"/>
  <c r="ANN11" i="10"/>
  <c r="AND11" i="10"/>
  <c r="ANE11" i="10"/>
  <c r="ANF11" i="10"/>
  <c r="ANG11" i="10"/>
  <c r="ANH11" i="10"/>
  <c r="ANI11" i="10"/>
  <c r="ANJ11" i="10"/>
  <c r="ANK11" i="10"/>
  <c r="ANL11" i="10"/>
  <c r="ANC11" i="10"/>
  <c r="AMS11" i="10"/>
  <c r="AMT11" i="10"/>
  <c r="AMU11" i="10"/>
  <c r="AMV11" i="10"/>
  <c r="AMW11" i="10"/>
  <c r="AMX11" i="10"/>
  <c r="AMY11" i="10"/>
  <c r="AMZ11" i="10"/>
  <c r="ANA11" i="10"/>
  <c r="AMR11" i="10"/>
  <c r="AMH11" i="10"/>
  <c r="AMI11" i="10"/>
  <c r="AMJ11" i="10"/>
  <c r="AMK11" i="10"/>
  <c r="AML11" i="10"/>
  <c r="AMM11" i="10"/>
  <c r="AMN11" i="10"/>
  <c r="AMO11" i="10"/>
  <c r="AMP11" i="10"/>
  <c r="AMG11" i="10"/>
  <c r="ALW11" i="10"/>
  <c r="ALX11" i="10"/>
  <c r="ALY11" i="10"/>
  <c r="ALZ11" i="10"/>
  <c r="AMA11" i="10"/>
  <c r="AMB11" i="10"/>
  <c r="AMC11" i="10"/>
  <c r="AMD11" i="10"/>
  <c r="AME11" i="10"/>
  <c r="ALV11" i="10"/>
  <c r="ALL11" i="10"/>
  <c r="ALM11" i="10"/>
  <c r="ALN11" i="10"/>
  <c r="ALO11" i="10"/>
  <c r="ALP11" i="10"/>
  <c r="ALQ11" i="10"/>
  <c r="ALR11" i="10"/>
  <c r="ALS11" i="10"/>
  <c r="ALT11" i="10"/>
  <c r="ALK11" i="10"/>
  <c r="ALA11" i="10"/>
  <c r="ALB11" i="10"/>
  <c r="ALC11" i="10"/>
  <c r="ALD11" i="10"/>
  <c r="ALE11" i="10"/>
  <c r="ALF11" i="10"/>
  <c r="ALG11" i="10"/>
  <c r="ALH11" i="10"/>
  <c r="ALI11" i="10"/>
  <c r="AKZ11" i="10"/>
  <c r="AKP11" i="10"/>
  <c r="AKQ11" i="10"/>
  <c r="AKR11" i="10"/>
  <c r="AKS11" i="10"/>
  <c r="AKT11" i="10"/>
  <c r="AKU11" i="10"/>
  <c r="AKV11" i="10"/>
  <c r="AKW11" i="10"/>
  <c r="AKX11" i="10"/>
  <c r="AKO11" i="10"/>
  <c r="AKE11" i="10"/>
  <c r="AKF11" i="10"/>
  <c r="AKG11" i="10"/>
  <c r="AKH11" i="10"/>
  <c r="AKI11" i="10"/>
  <c r="AKJ11" i="10"/>
  <c r="AKK11" i="10"/>
  <c r="AKL11" i="10"/>
  <c r="AKM11" i="10"/>
  <c r="AKD11" i="10"/>
  <c r="AJT11" i="10"/>
  <c r="AJU11" i="10"/>
  <c r="AJV11" i="10"/>
  <c r="AJW11" i="10"/>
  <c r="AJX11" i="10"/>
  <c r="AJY11" i="10"/>
  <c r="AJZ11" i="10"/>
  <c r="AKA11" i="10"/>
  <c r="AKB11" i="10"/>
  <c r="AJS11" i="10"/>
  <c r="AJI11" i="10"/>
  <c r="AJJ11" i="10"/>
  <c r="AJK11" i="10"/>
  <c r="AJL11" i="10"/>
  <c r="AJM11" i="10"/>
  <c r="AJN11" i="10"/>
  <c r="AJO11" i="10"/>
  <c r="AJP11" i="10"/>
  <c r="AJQ11" i="10"/>
  <c r="AJH11" i="10"/>
  <c r="AIX11" i="10"/>
  <c r="AIY11" i="10"/>
  <c r="AIZ11" i="10"/>
  <c r="AJA11" i="10"/>
  <c r="AJB11" i="10"/>
  <c r="AJC11" i="10"/>
  <c r="AJD11" i="10"/>
  <c r="AJE11" i="10"/>
  <c r="AJF11" i="10"/>
  <c r="AIW11" i="10"/>
  <c r="AIM11" i="10"/>
  <c r="AIN11" i="10"/>
  <c r="AIO11" i="10"/>
  <c r="AIP11" i="10"/>
  <c r="AIQ11" i="10"/>
  <c r="AIR11" i="10"/>
  <c r="AIS11" i="10"/>
  <c r="AIT11" i="10"/>
  <c r="AIU11" i="10"/>
  <c r="AIL11" i="10"/>
  <c r="AIB11" i="10"/>
  <c r="AIC11" i="10"/>
  <c r="AID11" i="10"/>
  <c r="AIE11" i="10"/>
  <c r="AIF11" i="10"/>
  <c r="AIG11" i="10"/>
  <c r="AIH11" i="10"/>
  <c r="AII11" i="10"/>
  <c r="AIJ11" i="10"/>
  <c r="AIA11" i="10"/>
  <c r="AHQ11" i="10"/>
  <c r="AHR11" i="10"/>
  <c r="AHS11" i="10"/>
  <c r="AHT11" i="10"/>
  <c r="AHU11" i="10"/>
  <c r="AHV11" i="10"/>
  <c r="AHW11" i="10"/>
  <c r="AHX11" i="10"/>
  <c r="AHY11" i="10"/>
  <c r="AHP11" i="10"/>
  <c r="AHF11" i="10"/>
  <c r="AHG11" i="10"/>
  <c r="AHH11" i="10"/>
  <c r="AHI11" i="10"/>
  <c r="AHJ11" i="10"/>
  <c r="AHK11" i="10"/>
  <c r="AHL11" i="10"/>
  <c r="AHM11" i="10"/>
  <c r="AHN11" i="10"/>
  <c r="AHE11" i="10"/>
  <c r="AGU11" i="10"/>
  <c r="AGV11" i="10"/>
  <c r="AGW11" i="10"/>
  <c r="AGX11" i="10"/>
  <c r="AGY11" i="10"/>
  <c r="AGZ11" i="10"/>
  <c r="AHA11" i="10"/>
  <c r="AHB11" i="10"/>
  <c r="AHC11" i="10"/>
  <c r="AGT11" i="10"/>
  <c r="AGJ11" i="10"/>
  <c r="AGK11" i="10"/>
  <c r="AGL11" i="10"/>
  <c r="AGM11" i="10"/>
  <c r="AGN11" i="10"/>
  <c r="AGO11" i="10"/>
  <c r="AGP11" i="10"/>
  <c r="AGQ11" i="10"/>
  <c r="AGR11" i="10"/>
  <c r="AGI11" i="10"/>
  <c r="AFY11" i="10"/>
  <c r="AFZ11" i="10"/>
  <c r="AGA11" i="10"/>
  <c r="AGB11" i="10"/>
  <c r="AGC11" i="10"/>
  <c r="AGD11" i="10"/>
  <c r="AGE11" i="10"/>
  <c r="AGF11" i="10"/>
  <c r="AGG11" i="10"/>
  <c r="AFX11" i="10"/>
  <c r="AFN11" i="10"/>
  <c r="AFO11" i="10"/>
  <c r="AFP11" i="10"/>
  <c r="AFQ11" i="10"/>
  <c r="AFR11" i="10"/>
  <c r="AFS11" i="10"/>
  <c r="AFT11" i="10"/>
  <c r="AFU11" i="10"/>
  <c r="AFV11" i="10"/>
  <c r="AFM11" i="10"/>
  <c r="AFC11" i="10"/>
  <c r="AFD11" i="10"/>
  <c r="AFE11" i="10"/>
  <c r="AFF11" i="10"/>
  <c r="AFG11" i="10"/>
  <c r="AFH11" i="10"/>
  <c r="AFI11" i="10"/>
  <c r="AFJ11" i="10"/>
  <c r="AFK11" i="10"/>
  <c r="AFB11" i="10"/>
  <c r="AEY11" i="10"/>
  <c r="AEZ11" i="10"/>
  <c r="AER11" i="10"/>
  <c r="AES11" i="10"/>
  <c r="AET11" i="10"/>
  <c r="AEU11" i="10"/>
  <c r="AEV11" i="10"/>
  <c r="AEW11" i="10"/>
  <c r="AEX11" i="10"/>
  <c r="AEQ11" i="10"/>
  <c r="AEG11" i="10"/>
  <c r="AEH11" i="10"/>
  <c r="AEI11" i="10"/>
  <c r="AEJ11" i="10"/>
  <c r="AEK11" i="10"/>
  <c r="AEL11" i="10"/>
  <c r="AEM11" i="10"/>
  <c r="AEN11" i="10"/>
  <c r="AEO11" i="10"/>
  <c r="AEF11" i="10"/>
  <c r="ADV11" i="10"/>
  <c r="ADW11" i="10"/>
  <c r="ADX11" i="10"/>
  <c r="ADY11" i="10"/>
  <c r="ADZ11" i="10"/>
  <c r="AEA11" i="10"/>
  <c r="AEB11" i="10"/>
  <c r="AEC11" i="10"/>
  <c r="AED11" i="10"/>
  <c r="ADU11" i="10"/>
  <c r="ADK11" i="10"/>
  <c r="ADL11" i="10"/>
  <c r="ADM11" i="10"/>
  <c r="ADN11" i="10"/>
  <c r="ADO11" i="10"/>
  <c r="ADP11" i="10"/>
  <c r="ADQ11" i="10"/>
  <c r="ADR11" i="10"/>
  <c r="ADS11" i="10"/>
  <c r="ADJ11" i="10"/>
  <c r="ACZ11" i="10"/>
  <c r="ADA11" i="10"/>
  <c r="ADB11" i="10"/>
  <c r="ADC11" i="10"/>
  <c r="ADD11" i="10"/>
  <c r="ADE11" i="10"/>
  <c r="ADF11" i="10"/>
  <c r="ADG11" i="10"/>
  <c r="ADH11" i="10"/>
  <c r="ACY11" i="10"/>
  <c r="ACO11" i="10"/>
  <c r="ACP11" i="10"/>
  <c r="ACQ11" i="10"/>
  <c r="ACR11" i="10"/>
  <c r="ACS11" i="10"/>
  <c r="ACT11" i="10"/>
  <c r="ACU11" i="10"/>
  <c r="ACV11" i="10"/>
  <c r="ACW11" i="10"/>
  <c r="ACN11" i="10"/>
  <c r="ACD11" i="10"/>
  <c r="ACE11" i="10"/>
  <c r="ACF11" i="10"/>
  <c r="ACG11" i="10"/>
  <c r="ACH11" i="10"/>
  <c r="ACI11" i="10"/>
  <c r="ACJ11" i="10"/>
  <c r="ACK11" i="10"/>
  <c r="ACL11" i="10"/>
  <c r="ACC11" i="10"/>
  <c r="ABS11" i="10"/>
  <c r="ABT11" i="10"/>
  <c r="ABU11" i="10"/>
  <c r="ABV11" i="10"/>
  <c r="ABW11" i="10"/>
  <c r="ABX11" i="10"/>
  <c r="ABY11" i="10"/>
  <c r="ABZ11" i="10"/>
  <c r="ACA11" i="10"/>
  <c r="ABR11" i="10"/>
  <c r="ABH11" i="10"/>
  <c r="ABI11" i="10"/>
  <c r="ABJ11" i="10"/>
  <c r="ABK11" i="10"/>
  <c r="ABL11" i="10"/>
  <c r="ABM11" i="10"/>
  <c r="ABN11" i="10"/>
  <c r="ABO11" i="10"/>
  <c r="ABP11" i="10"/>
  <c r="ABG11" i="10"/>
  <c r="AAW11" i="10"/>
  <c r="AAX11" i="10"/>
  <c r="AAY11" i="10"/>
  <c r="AAZ11" i="10"/>
  <c r="ABA11" i="10"/>
  <c r="ABB11" i="10"/>
  <c r="ABC11" i="10"/>
  <c r="ABD11" i="10"/>
  <c r="ABE11" i="10"/>
  <c r="AAV11" i="10"/>
  <c r="AAL11" i="10"/>
  <c r="AAM11" i="10"/>
  <c r="AAN11" i="10"/>
  <c r="AAO11" i="10"/>
  <c r="AAP11" i="10"/>
  <c r="AAQ11" i="10"/>
  <c r="AAR11" i="10"/>
  <c r="AAS11" i="10"/>
  <c r="AAT11" i="10"/>
  <c r="AAK11" i="10"/>
  <c r="AAA11" i="10"/>
  <c r="AAB11" i="10"/>
  <c r="AAC11" i="10"/>
  <c r="AAD11" i="10"/>
  <c r="AAE11" i="10"/>
  <c r="AAF11" i="10"/>
  <c r="AAG11" i="10"/>
  <c r="AAH11" i="10"/>
  <c r="AAI11" i="10"/>
  <c r="ZZ11" i="10"/>
  <c r="ZP11" i="10"/>
  <c r="ZQ11" i="10"/>
  <c r="ZR11" i="10"/>
  <c r="ZS11" i="10"/>
  <c r="ZT11" i="10"/>
  <c r="ZU11" i="10"/>
  <c r="ZV11" i="10"/>
  <c r="ZW11" i="10"/>
  <c r="ZX11" i="10"/>
  <c r="ZO11" i="10"/>
  <c r="ZE11" i="10"/>
  <c r="ZF11" i="10"/>
  <c r="ZG11" i="10"/>
  <c r="ZH11" i="10"/>
  <c r="ZI11" i="10"/>
  <c r="ZJ11" i="10"/>
  <c r="ZK11" i="10"/>
  <c r="ZL11" i="10"/>
  <c r="ZM11" i="10"/>
  <c r="ZD11" i="10"/>
  <c r="YT11" i="10"/>
  <c r="YU11" i="10"/>
  <c r="YV11" i="10"/>
  <c r="YW11" i="10"/>
  <c r="YX11" i="10"/>
  <c r="YY11" i="10"/>
  <c r="YZ11" i="10"/>
  <c r="ZA11" i="10"/>
  <c r="ZB11" i="10"/>
  <c r="YS11" i="10"/>
  <c r="YI11" i="10"/>
  <c r="YJ11" i="10"/>
  <c r="YK11" i="10"/>
  <c r="YL11" i="10"/>
  <c r="YM11" i="10"/>
  <c r="YN11" i="10"/>
  <c r="YO11" i="10"/>
  <c r="YP11" i="10"/>
  <c r="YQ11" i="10"/>
  <c r="YH11" i="10"/>
  <c r="XX11" i="10"/>
  <c r="XY11" i="10"/>
  <c r="XZ11" i="10"/>
  <c r="YA11" i="10"/>
  <c r="YB11" i="10"/>
  <c r="YC11" i="10"/>
  <c r="YD11" i="10"/>
  <c r="YE11" i="10"/>
  <c r="YF11" i="10"/>
  <c r="XW11" i="10"/>
  <c r="XM11" i="10"/>
  <c r="XN11" i="10"/>
  <c r="XO11" i="10"/>
  <c r="XP11" i="10"/>
  <c r="XQ11" i="10"/>
  <c r="XR11" i="10"/>
  <c r="XS11" i="10"/>
  <c r="XT11" i="10"/>
  <c r="XU11" i="10"/>
  <c r="XL11" i="10"/>
  <c r="XB11" i="10"/>
  <c r="XC11" i="10"/>
  <c r="XD11" i="10"/>
  <c r="XE11" i="10"/>
  <c r="XF11" i="10"/>
  <c r="XG11" i="10"/>
  <c r="XH11" i="10"/>
  <c r="XI11" i="10"/>
  <c r="XJ11" i="10"/>
  <c r="XA11" i="10"/>
  <c r="WQ11" i="10"/>
  <c r="WR11" i="10"/>
  <c r="WS11" i="10"/>
  <c r="WT11" i="10"/>
  <c r="WU11" i="10"/>
  <c r="WV11" i="10"/>
  <c r="WW11" i="10"/>
  <c r="WX11" i="10"/>
  <c r="WY11" i="10"/>
  <c r="WP11" i="10"/>
  <c r="WD2" i="10"/>
  <c r="WO2" i="10" s="1"/>
  <c r="WZ2" i="10" s="1"/>
  <c r="XK2" i="10" s="1"/>
  <c r="XV2" i="10" s="1"/>
  <c r="YG2" i="10" s="1"/>
  <c r="YR2" i="10" s="1"/>
  <c r="ZC2" i="10" s="1"/>
  <c r="ZN2" i="10" s="1"/>
  <c r="ZY2" i="10" s="1"/>
  <c r="AAJ2" i="10" s="1"/>
  <c r="AAU2" i="10" s="1"/>
  <c r="ABF2" i="10" s="1"/>
  <c r="ABQ2" i="10" s="1"/>
  <c r="ACB2" i="10" s="1"/>
  <c r="ACM2" i="10" s="1"/>
  <c r="ACX2" i="10" s="1"/>
  <c r="ADI2" i="10" s="1"/>
  <c r="ADT2" i="10" s="1"/>
  <c r="AEE2" i="10" s="1"/>
  <c r="AEP2" i="10" s="1"/>
  <c r="AFA2" i="10" s="1"/>
  <c r="AFL2" i="10" s="1"/>
  <c r="AFW2" i="10" s="1"/>
  <c r="AGH2" i="10" s="1"/>
  <c r="AGS2" i="10" s="1"/>
  <c r="AHD2" i="10" s="1"/>
  <c r="AHO2" i="10" s="1"/>
  <c r="AHZ2" i="10" s="1"/>
  <c r="AIK2" i="10" s="1"/>
  <c r="AIV2" i="10" s="1"/>
  <c r="AJG2" i="10" s="1"/>
  <c r="AJR2" i="10" s="1"/>
  <c r="AKC2" i="10" s="1"/>
  <c r="AKN2" i="10" s="1"/>
  <c r="AKY2" i="10" s="1"/>
  <c r="ALJ2" i="10" s="1"/>
  <c r="ALU2" i="10" s="1"/>
  <c r="AMF2" i="10" s="1"/>
  <c r="AMQ2" i="10" s="1"/>
  <c r="ANB2" i="10" s="1"/>
  <c r="ANM2" i="10" s="1"/>
  <c r="ANX2" i="10" s="1"/>
  <c r="AOI2" i="10" s="1"/>
  <c r="AOT2" i="10" s="1"/>
  <c r="APE2" i="10" s="1"/>
  <c r="APP2" i="10" s="1"/>
  <c r="AQA2" i="10" s="1"/>
  <c r="AQL2" i="10" s="1"/>
  <c r="AQW2" i="10" s="1"/>
  <c r="ARH2" i="10" s="1"/>
  <c r="ARS2" i="10" s="1"/>
  <c r="ASD2" i="10" s="1"/>
  <c r="ASO2" i="10" s="1"/>
  <c r="ASZ2" i="10" s="1"/>
  <c r="ATK2" i="10" s="1"/>
  <c r="ATV2" i="10" s="1"/>
  <c r="AUG2" i="10" s="1"/>
  <c r="AUR2" i="10" s="1"/>
  <c r="AVC2" i="10" s="1"/>
  <c r="AVN2" i="10" s="1"/>
  <c r="AVY2" i="10" s="1"/>
  <c r="AWJ2" i="10" s="1"/>
  <c r="AWU2" i="10" s="1"/>
  <c r="AXF2" i="10" s="1"/>
  <c r="AXQ2" i="10" s="1"/>
  <c r="AYB2" i="10" s="1"/>
  <c r="AYM2" i="10" s="1"/>
  <c r="AYX2" i="10" s="1"/>
  <c r="AZI2" i="10" s="1"/>
  <c r="AZT2" i="10" s="1"/>
  <c r="BAE2" i="10" s="1"/>
  <c r="BAP2" i="10" s="1"/>
  <c r="BBA2" i="10" s="1"/>
  <c r="BBL2" i="10" s="1"/>
  <c r="BBW2" i="10" s="1"/>
  <c r="BCH2" i="10" s="1"/>
  <c r="BCS2" i="10" s="1"/>
  <c r="BDD2" i="10" s="1"/>
  <c r="BDO2" i="10" s="1"/>
  <c r="BDZ2" i="10" s="1"/>
  <c r="BEK2" i="10" s="1"/>
  <c r="BEV2" i="10" s="1"/>
  <c r="BFG2" i="10" s="1"/>
  <c r="BFR2" i="10" s="1"/>
  <c r="BGC2" i="10" s="1"/>
  <c r="BGN2" i="10" s="1"/>
  <c r="BGY2" i="10" s="1"/>
  <c r="BHJ2" i="10" s="1"/>
  <c r="BHU2" i="10" s="1"/>
  <c r="BIF2" i="10" s="1"/>
  <c r="BIQ2" i="10" s="1"/>
  <c r="BJB2" i="10" s="1"/>
  <c r="BJM2" i="10" s="1"/>
  <c r="BJX2" i="10" s="1"/>
  <c r="BKI2" i="10" s="1"/>
  <c r="BKT2" i="10" s="1"/>
  <c r="BLE2" i="10" s="1"/>
  <c r="BLP2" i="10" s="1"/>
  <c r="WF11" i="10"/>
  <c r="WG11" i="10"/>
  <c r="WH11" i="10"/>
  <c r="WI11" i="10"/>
  <c r="WJ11" i="10"/>
  <c r="WK11" i="10"/>
  <c r="WL11" i="10"/>
  <c r="WM11" i="10"/>
  <c r="WN11" i="10"/>
  <c r="WE11" i="10"/>
  <c r="WC3" i="10"/>
  <c r="WB3" i="10"/>
  <c r="WA3" i="10"/>
  <c r="VZ3" i="10"/>
  <c r="VY3" i="10"/>
  <c r="VX3" i="10"/>
  <c r="VW3" i="10"/>
  <c r="VV3" i="10"/>
  <c r="VU3" i="10"/>
  <c r="VT3" i="10"/>
  <c r="VU11" i="10"/>
  <c r="VV11" i="10"/>
  <c r="VW11" i="10"/>
  <c r="VX11" i="10"/>
  <c r="VY11" i="10"/>
  <c r="VZ11" i="10"/>
  <c r="WA11" i="10"/>
  <c r="WB11" i="10"/>
  <c r="WC11" i="10"/>
  <c r="VT11" i="10"/>
  <c r="DN7" i="10" l="1"/>
  <c r="UP11" i="10"/>
  <c r="UO11" i="10"/>
  <c r="UN11" i="10"/>
  <c r="UM11" i="10"/>
  <c r="UL11" i="10"/>
  <c r="UK11" i="10"/>
  <c r="UQ5" i="10"/>
  <c r="UP5" i="10"/>
  <c r="UO5" i="10"/>
  <c r="UN5" i="10"/>
  <c r="UM5" i="10"/>
  <c r="UL5" i="10"/>
  <c r="UK5" i="10"/>
  <c r="UJ5" i="10"/>
  <c r="UJ3" i="10"/>
  <c r="UJ2" i="10"/>
  <c r="UI3" i="10"/>
  <c r="UH3" i="10"/>
  <c r="UG11" i="10"/>
  <c r="UG3" i="10"/>
  <c r="UF4" i="10"/>
  <c r="UE4" i="10"/>
  <c r="UE3" i="10"/>
  <c r="UD3" i="10"/>
  <c r="UC3" i="10"/>
  <c r="UB4" i="10"/>
  <c r="UA4" i="10"/>
  <c r="TW11" i="10"/>
  <c r="TY11" i="10"/>
  <c r="TZ11" i="10"/>
  <c r="TV11" i="10"/>
  <c r="TZ5" i="10"/>
  <c r="TY5" i="10"/>
  <c r="TW5" i="10"/>
  <c r="TV5" i="10"/>
  <c r="TV4" i="10"/>
  <c r="TV3" i="10"/>
  <c r="TO11" i="10"/>
  <c r="TQ11" i="10"/>
  <c r="TR11" i="10"/>
  <c r="TS11" i="10"/>
  <c r="TU11" i="10"/>
  <c r="TN11" i="10"/>
  <c r="TU4" i="10"/>
  <c r="TS4" i="10"/>
  <c r="TR4" i="10"/>
  <c r="TQ4" i="10"/>
  <c r="TO4" i="10"/>
  <c r="TN4" i="10"/>
  <c r="TN3" i="10"/>
  <c r="TM4" i="10"/>
  <c r="TJ4" i="10"/>
  <c r="TI4" i="10"/>
  <c r="TG4" i="10"/>
  <c r="TF4" i="10"/>
  <c r="TF3" i="10"/>
  <c r="SY11" i="10"/>
  <c r="TA11" i="10"/>
  <c r="TB11" i="10"/>
  <c r="TC11" i="10"/>
  <c r="TE11" i="10"/>
  <c r="SX11" i="10"/>
  <c r="TE4" i="10"/>
  <c r="TC4" i="10"/>
  <c r="TB4" i="10"/>
  <c r="TA4" i="10"/>
  <c r="SY4" i="10"/>
  <c r="SX4" i="10"/>
  <c r="SX3" i="10"/>
  <c r="SR11" i="10"/>
  <c r="SS11" i="10"/>
  <c r="ST11" i="10"/>
  <c r="SU11" i="10"/>
  <c r="SW11" i="10"/>
  <c r="SQ11" i="10"/>
  <c r="SW4" i="10"/>
  <c r="SU4" i="10"/>
  <c r="ST4" i="10"/>
  <c r="SS4" i="10"/>
  <c r="SR4" i="10"/>
  <c r="SQ4" i="10"/>
  <c r="SQ3" i="10"/>
  <c r="SK11" i="10"/>
  <c r="SL11" i="10"/>
  <c r="SM11" i="10"/>
  <c r="SN11" i="10"/>
  <c r="SP11" i="10"/>
  <c r="SJ11" i="10"/>
  <c r="SP4" i="10"/>
  <c r="SN4" i="10"/>
  <c r="SM4" i="10"/>
  <c r="SL4" i="10"/>
  <c r="SK4" i="10"/>
  <c r="SJ4" i="10"/>
  <c r="SJ3" i="10"/>
  <c r="SC11" i="10"/>
  <c r="SE11" i="10"/>
  <c r="SF11" i="10"/>
  <c r="SG11" i="10"/>
  <c r="SI11" i="10"/>
  <c r="SB11" i="10"/>
  <c r="SI4" i="10"/>
  <c r="SG4" i="10"/>
  <c r="SF4" i="10"/>
  <c r="SE4" i="10"/>
  <c r="SC4" i="10"/>
  <c r="SB4" i="10"/>
  <c r="SB3" i="10"/>
  <c r="RU11" i="10"/>
  <c r="RW11" i="10"/>
  <c r="RX11" i="10"/>
  <c r="RY11" i="10"/>
  <c r="SA11" i="10"/>
  <c r="RT11" i="10"/>
  <c r="SA4" i="10"/>
  <c r="RY4" i="10"/>
  <c r="RX4" i="10"/>
  <c r="RW4" i="10"/>
  <c r="RU4" i="10"/>
  <c r="RT4" i="10"/>
  <c r="RT3" i="10"/>
  <c r="RM11" i="10"/>
  <c r="RO11" i="10"/>
  <c r="RP11" i="10"/>
  <c r="RQ11" i="10"/>
  <c r="RS11" i="10"/>
  <c r="RL11" i="10"/>
  <c r="RL3" i="10"/>
  <c r="RS4" i="10"/>
  <c r="RQ4" i="10"/>
  <c r="RP4" i="10"/>
  <c r="RO4" i="10"/>
  <c r="RM4" i="10"/>
  <c r="RL4" i="10"/>
  <c r="RE11" i="10"/>
  <c r="RG11" i="10"/>
  <c r="RH11" i="10"/>
  <c r="RI11" i="10"/>
  <c r="RK11" i="10"/>
  <c r="RD11" i="10"/>
  <c r="RK5" i="10"/>
  <c r="RI5" i="10"/>
  <c r="RH5" i="10"/>
  <c r="RG5" i="10"/>
  <c r="RE5" i="10"/>
  <c r="RD5" i="10"/>
  <c r="RD4" i="10"/>
  <c r="RD3" i="10"/>
  <c r="RB5" i="10"/>
  <c r="QV5" i="10"/>
  <c r="QP5" i="10"/>
  <c r="QJ5" i="10"/>
  <c r="RA11" i="10"/>
  <c r="QZ11" i="10"/>
  <c r="QY11" i="10"/>
  <c r="QX11" i="10"/>
  <c r="QW11" i="10"/>
  <c r="QU11" i="10"/>
  <c r="QT11" i="10"/>
  <c r="QS11" i="10"/>
  <c r="QR11" i="10"/>
  <c r="QQ11" i="10"/>
  <c r="QW4" i="10"/>
  <c r="QQ4" i="10"/>
  <c r="RA5" i="10"/>
  <c r="QZ5" i="10"/>
  <c r="QY5" i="10"/>
  <c r="QX5" i="10"/>
  <c r="QW5" i="10"/>
  <c r="QU5" i="10"/>
  <c r="QT5" i="10"/>
  <c r="QS5" i="10"/>
  <c r="QR5" i="10"/>
  <c r="QQ5" i="10"/>
  <c r="QQ3" i="10"/>
  <c r="QO11" i="10"/>
  <c r="QN11" i="10"/>
  <c r="QM11" i="10"/>
  <c r="QL11" i="10"/>
  <c r="QK11" i="10"/>
  <c r="QI11" i="10"/>
  <c r="QH11" i="10"/>
  <c r="QG11" i="10"/>
  <c r="QF11" i="10"/>
  <c r="QK4" i="10"/>
  <c r="QO5" i="10"/>
  <c r="QN5" i="10"/>
  <c r="QM5" i="10"/>
  <c r="QL5" i="10"/>
  <c r="QK5" i="10"/>
  <c r="QI5" i="10"/>
  <c r="QH5" i="10"/>
  <c r="QG5" i="10"/>
  <c r="QF5" i="10"/>
  <c r="QE4" i="10"/>
  <c r="QE11" i="10"/>
  <c r="QE5" i="10"/>
  <c r="QD4" i="10"/>
  <c r="PC4" i="10"/>
  <c r="QC11" i="10"/>
  <c r="QB11" i="10"/>
  <c r="QA11" i="10"/>
  <c r="QC6" i="10"/>
  <c r="QB6" i="10"/>
  <c r="QA6" i="10"/>
  <c r="QC5" i="10"/>
  <c r="QB5" i="10"/>
  <c r="QA5" i="10"/>
  <c r="QA4" i="10"/>
  <c r="PB5" i="10"/>
  <c r="PA5" i="10"/>
  <c r="OZ5" i="10"/>
  <c r="PB11" i="10"/>
  <c r="PA11" i="10"/>
  <c r="PA6" i="10"/>
  <c r="PB6" i="10"/>
  <c r="OZ6" i="10"/>
  <c r="OZ11" i="10"/>
  <c r="PD3" i="10"/>
  <c r="PW4" i="10"/>
  <c r="PS4" i="10"/>
  <c r="PO4" i="10"/>
  <c r="PK4" i="10"/>
  <c r="PH4" i="10"/>
  <c r="PD4" i="10"/>
  <c r="OZ4" i="10"/>
  <c r="Q17" i="7"/>
  <c r="PY11" i="10" s="1"/>
  <c r="O17" i="7"/>
  <c r="PX11" i="10" s="1"/>
  <c r="M17" i="7"/>
  <c r="PW11" i="10" s="1"/>
  <c r="I17" i="7"/>
  <c r="OX11" i="10" s="1"/>
  <c r="H17" i="7"/>
  <c r="G17" i="7"/>
  <c r="OW11" i="10"/>
  <c r="OV11" i="10"/>
  <c r="OV4" i="10"/>
  <c r="PZ6" i="10"/>
  <c r="PY6" i="10"/>
  <c r="PX6" i="10"/>
  <c r="PW6" i="10"/>
  <c r="OY6" i="10"/>
  <c r="OX6" i="10"/>
  <c r="OW6" i="10"/>
  <c r="OV6" i="10"/>
  <c r="PZ5" i="10"/>
  <c r="PW5" i="10"/>
  <c r="OY5" i="10"/>
  <c r="OV5" i="10"/>
  <c r="PU11" i="10"/>
  <c r="PT11" i="10"/>
  <c r="PS11" i="10"/>
  <c r="OT11" i="10"/>
  <c r="OS11" i="10"/>
  <c r="OR11" i="10"/>
  <c r="OR4" i="10"/>
  <c r="PV6" i="10"/>
  <c r="PU6" i="10"/>
  <c r="PT6" i="10"/>
  <c r="PS6" i="10"/>
  <c r="OU6" i="10"/>
  <c r="OT6" i="10"/>
  <c r="OS6" i="10"/>
  <c r="OR6" i="10"/>
  <c r="PV5" i="10"/>
  <c r="PS5" i="10"/>
  <c r="OU5" i="10"/>
  <c r="OR5" i="10"/>
  <c r="PR11" i="10"/>
  <c r="PQ11" i="10"/>
  <c r="PP11" i="10"/>
  <c r="PO11" i="10"/>
  <c r="OQ11" i="10"/>
  <c r="OP11" i="10"/>
  <c r="OO11" i="10"/>
  <c r="ON11" i="10"/>
  <c r="PR6" i="10"/>
  <c r="PQ6" i="10"/>
  <c r="PP6" i="10"/>
  <c r="PO6" i="10"/>
  <c r="OQ6" i="10"/>
  <c r="OP6" i="10"/>
  <c r="OO6" i="10"/>
  <c r="ON6" i="10"/>
  <c r="PR5" i="10"/>
  <c r="PO5" i="10"/>
  <c r="OQ5" i="10"/>
  <c r="ON5" i="10"/>
  <c r="ON4" i="10"/>
  <c r="PM11" i="10"/>
  <c r="PL11" i="10"/>
  <c r="PK11" i="10"/>
  <c r="OL11" i="10"/>
  <c r="OK11" i="10"/>
  <c r="OJ11" i="10"/>
  <c r="OJ4" i="10"/>
  <c r="PN6" i="10"/>
  <c r="PM6" i="10"/>
  <c r="PL6" i="10"/>
  <c r="PK6" i="10"/>
  <c r="OM6" i="10"/>
  <c r="OL6" i="10"/>
  <c r="OK6" i="10"/>
  <c r="OJ6" i="10"/>
  <c r="PN5" i="10"/>
  <c r="PK5" i="10"/>
  <c r="OM5" i="10"/>
  <c r="OJ5" i="10"/>
  <c r="PJ11" i="10"/>
  <c r="PI11" i="10"/>
  <c r="PH11" i="10"/>
  <c r="OI11" i="10"/>
  <c r="OH11" i="10"/>
  <c r="OG11" i="10"/>
  <c r="PJ6" i="10"/>
  <c r="PI6" i="10"/>
  <c r="PH6" i="10"/>
  <c r="OI6" i="10"/>
  <c r="OH6" i="10"/>
  <c r="OG6" i="10"/>
  <c r="PH5" i="10"/>
  <c r="OG5" i="10"/>
  <c r="OG4" i="10"/>
  <c r="PF11" i="10"/>
  <c r="PE11" i="10"/>
  <c r="PD11" i="10"/>
  <c r="OE11" i="10"/>
  <c r="OD11" i="10"/>
  <c r="OC11" i="10"/>
  <c r="PD5" i="10"/>
  <c r="PG6" i="10"/>
  <c r="PF6" i="10"/>
  <c r="PE6" i="10"/>
  <c r="PD6" i="10"/>
  <c r="OF6" i="10"/>
  <c r="OE6" i="10"/>
  <c r="OD6" i="10"/>
  <c r="OC6" i="10"/>
  <c r="PG5" i="10"/>
  <c r="OF5" i="10"/>
  <c r="OC5" i="10"/>
  <c r="OC4" i="10"/>
  <c r="OC2" i="10"/>
  <c r="OB11" i="10"/>
  <c r="OB3" i="10"/>
  <c r="OB2" i="10"/>
  <c r="NY11" i="10"/>
  <c r="NY2" i="10"/>
  <c r="C11" i="10" l="1"/>
  <c r="F2" i="10"/>
  <c r="E2" i="10"/>
  <c r="D2" i="10"/>
  <c r="C2" i="10"/>
  <c r="B2" i="10"/>
  <c r="BS11" i="10"/>
  <c r="BR11" i="10"/>
  <c r="BQ11" i="10"/>
  <c r="E30" i="9"/>
  <c r="E29" i="9"/>
  <c r="E28" i="9"/>
  <c r="E9" i="9"/>
  <c r="E10" i="9"/>
  <c r="E11" i="9"/>
  <c r="E12" i="9"/>
  <c r="E13" i="9"/>
  <c r="E14" i="9"/>
  <c r="E15" i="9"/>
  <c r="E16" i="9"/>
  <c r="E17" i="9"/>
  <c r="E18" i="9"/>
  <c r="E19" i="9"/>
  <c r="E20" i="9"/>
  <c r="E24" i="9"/>
  <c r="E25" i="9"/>
  <c r="E26" i="9"/>
  <c r="E8" i="9"/>
  <c r="NX11" i="10" l="1"/>
  <c r="NW11" i="10"/>
  <c r="NV11" i="10"/>
  <c r="NX5" i="10"/>
  <c r="NW5" i="10"/>
  <c r="NV5" i="10"/>
  <c r="NU5" i="10"/>
  <c r="NU4" i="10"/>
  <c r="NT11" i="10"/>
  <c r="NS11" i="10"/>
  <c r="NR11" i="10"/>
  <c r="NQ11" i="10"/>
  <c r="NT7" i="10"/>
  <c r="NS7" i="10"/>
  <c r="NR7" i="10"/>
  <c r="NR6" i="10"/>
  <c r="NQ6" i="10"/>
  <c r="NQ5" i="10"/>
  <c r="NQ4" i="10"/>
  <c r="NQ3" i="10"/>
  <c r="NP11" i="10"/>
  <c r="NP5" i="10"/>
  <c r="NO11" i="10"/>
  <c r="NN11" i="10"/>
  <c r="NM11" i="10"/>
  <c r="NL11" i="10"/>
  <c r="NK11" i="10"/>
  <c r="NJ11" i="10"/>
  <c r="NI11" i="10"/>
  <c r="NO7" i="10"/>
  <c r="NN7" i="10"/>
  <c r="NM7" i="10"/>
  <c r="NM6" i="10"/>
  <c r="NJ6" i="10"/>
  <c r="NL7" i="10"/>
  <c r="NK7" i="10"/>
  <c r="NJ7" i="10"/>
  <c r="NI6" i="10"/>
  <c r="NI5" i="10"/>
  <c r="NI4" i="10"/>
  <c r="NB4" i="10"/>
  <c r="NH11" i="10"/>
  <c r="NG11" i="10"/>
  <c r="NF11" i="10"/>
  <c r="NE11" i="10"/>
  <c r="ND11" i="10"/>
  <c r="NC11" i="10"/>
  <c r="NB11" i="10"/>
  <c r="NA11" i="10"/>
  <c r="MZ11" i="10"/>
  <c r="MY11" i="10"/>
  <c r="MX11" i="10"/>
  <c r="MW11" i="10"/>
  <c r="MV11" i="10"/>
  <c r="MU11" i="10"/>
  <c r="MT11" i="10"/>
  <c r="NH7" i="10"/>
  <c r="NG7" i="10"/>
  <c r="NF7" i="10"/>
  <c r="NF6" i="10"/>
  <c r="NE7" i="10"/>
  <c r="ND7" i="10"/>
  <c r="NC7" i="10"/>
  <c r="NC6" i="10"/>
  <c r="NB6" i="10"/>
  <c r="NB5" i="10"/>
  <c r="NB3" i="10"/>
  <c r="NA5" i="10"/>
  <c r="MZ4" i="10"/>
  <c r="MY5" i="10"/>
  <c r="MX4" i="10"/>
  <c r="MW5" i="10"/>
  <c r="MV4" i="10"/>
  <c r="MU5" i="10"/>
  <c r="MT4" i="10"/>
  <c r="MT3" i="10"/>
  <c r="MS11" i="10"/>
  <c r="MN11" i="10"/>
  <c r="MM11" i="10"/>
  <c r="ML11" i="10"/>
  <c r="MK11" i="10"/>
  <c r="MS4" i="10"/>
  <c r="MN5" i="10"/>
  <c r="MM5" i="10"/>
  <c r="ML4" i="10"/>
  <c r="ML5" i="10"/>
  <c r="MK4" i="10"/>
  <c r="MK3" i="10"/>
  <c r="MI11" i="10" l="1"/>
  <c r="MG11" i="10"/>
  <c r="MF11" i="10"/>
  <c r="ME11" i="10"/>
  <c r="MI4" i="10"/>
  <c r="ME4" i="10"/>
  <c r="ME3" i="10"/>
  <c r="MD11" i="10"/>
  <c r="MC11" i="10"/>
  <c r="MB11" i="10"/>
  <c r="MD4" i="10"/>
  <c r="MC4" i="10"/>
  <c r="MB4" i="10"/>
  <c r="MH4" i="10"/>
  <c r="MG4" i="10"/>
  <c r="MB3" i="10"/>
  <c r="MB2" i="10"/>
  <c r="C4" i="12" l="1"/>
  <c r="UJ4" i="10"/>
  <c r="LT11" i="10"/>
  <c r="LS11" i="10"/>
  <c r="LR11" i="10"/>
  <c r="LQ11" i="10"/>
  <c r="LT4" i="10"/>
  <c r="LS4" i="10"/>
  <c r="LR4" i="10"/>
  <c r="LQ4" i="10"/>
  <c r="LQ3" i="10"/>
  <c r="LQ2" i="10"/>
  <c r="LO11" i="10"/>
  <c r="LN11" i="10"/>
  <c r="LO4" i="10"/>
  <c r="LN4" i="10"/>
  <c r="LM11" i="10"/>
  <c r="LM4" i="10"/>
  <c r="LI11" i="10"/>
  <c r="LH11" i="10"/>
  <c r="LG11" i="10"/>
  <c r="LF11" i="10"/>
  <c r="LE11" i="10"/>
  <c r="LD11" i="10"/>
  <c r="LC11" i="10"/>
  <c r="LB11" i="10"/>
  <c r="LA11" i="10"/>
  <c r="KZ11" i="10"/>
  <c r="KY11" i="10"/>
  <c r="KX11" i="10"/>
  <c r="LI6" i="10"/>
  <c r="LH6" i="10"/>
  <c r="LG6" i="10"/>
  <c r="LF6" i="10"/>
  <c r="LE6" i="10"/>
  <c r="LD6" i="10"/>
  <c r="LC6" i="10"/>
  <c r="LB6" i="10"/>
  <c r="LA6" i="10"/>
  <c r="KZ6" i="10"/>
  <c r="KY6" i="10"/>
  <c r="KX6" i="10"/>
  <c r="KX5" i="10"/>
  <c r="KX4" i="10"/>
  <c r="KW11" i="10"/>
  <c r="KV11" i="10"/>
  <c r="KU11" i="10"/>
  <c r="KT11" i="10"/>
  <c r="KS11" i="10"/>
  <c r="KR11" i="10"/>
  <c r="KQ11" i="10"/>
  <c r="KP11" i="10"/>
  <c r="KO11" i="10"/>
  <c r="KN11" i="10"/>
  <c r="KM11" i="10"/>
  <c r="KL11" i="10"/>
  <c r="KW6" i="10"/>
  <c r="KV6" i="10"/>
  <c r="KU6" i="10"/>
  <c r="KT6" i="10"/>
  <c r="KS6" i="10"/>
  <c r="KR6" i="10"/>
  <c r="KQ6" i="10"/>
  <c r="KP6" i="10"/>
  <c r="KO6" i="10"/>
  <c r="KN6" i="10"/>
  <c r="KM6" i="10"/>
  <c r="KL6" i="10"/>
  <c r="KL5" i="10"/>
  <c r="KK11" i="10"/>
  <c r="KJ11" i="10"/>
  <c r="KI11" i="10"/>
  <c r="KH11" i="10"/>
  <c r="KG11" i="10"/>
  <c r="KF11" i="10"/>
  <c r="KE11" i="10"/>
  <c r="KD11" i="10"/>
  <c r="KC11" i="10"/>
  <c r="KB11" i="10"/>
  <c r="KA11" i="10"/>
  <c r="JZ11" i="10"/>
  <c r="KK6" i="10"/>
  <c r="KJ6" i="10"/>
  <c r="KI6" i="10"/>
  <c r="KH6" i="10"/>
  <c r="KG6" i="10"/>
  <c r="KF6" i="10"/>
  <c r="KE6" i="10"/>
  <c r="KD6" i="10"/>
  <c r="KC6" i="10"/>
  <c r="KB6" i="10"/>
  <c r="KA6" i="10"/>
  <c r="JZ6" i="10"/>
  <c r="JZ5" i="10"/>
  <c r="JY11" i="10"/>
  <c r="JX11" i="10"/>
  <c r="JW11" i="10"/>
  <c r="JV11" i="10"/>
  <c r="JU11" i="10"/>
  <c r="JT11" i="10"/>
  <c r="JS11" i="10"/>
  <c r="JR11" i="10"/>
  <c r="JQ11" i="10"/>
  <c r="JP11" i="10"/>
  <c r="JO11" i="10"/>
  <c r="JN11" i="10"/>
  <c r="JY6" i="10"/>
  <c r="JX6" i="10"/>
  <c r="JW6" i="10"/>
  <c r="JV6" i="10"/>
  <c r="JU6" i="10"/>
  <c r="JT6" i="10"/>
  <c r="JS6" i="10"/>
  <c r="JR6" i="10"/>
  <c r="JQ6" i="10"/>
  <c r="JP6" i="10"/>
  <c r="JO6" i="10"/>
  <c r="JN6" i="10"/>
  <c r="JN5" i="10"/>
  <c r="JN4" i="10"/>
  <c r="JM11" i="10"/>
  <c r="JL11" i="10"/>
  <c r="JK11" i="10"/>
  <c r="JJ11" i="10"/>
  <c r="JI11" i="10"/>
  <c r="JH11" i="10"/>
  <c r="JG11" i="10"/>
  <c r="JF11" i="10"/>
  <c r="JE11" i="10"/>
  <c r="JD11" i="10"/>
  <c r="JC11" i="10"/>
  <c r="JB11" i="10"/>
  <c r="JM6" i="10"/>
  <c r="JL6" i="10"/>
  <c r="JK6" i="10"/>
  <c r="JJ6" i="10"/>
  <c r="JI6" i="10"/>
  <c r="JH6" i="10"/>
  <c r="JG6" i="10"/>
  <c r="JF6" i="10"/>
  <c r="JE6" i="10"/>
  <c r="JD6" i="10"/>
  <c r="JC6" i="10"/>
  <c r="JB6" i="10"/>
  <c r="JB5" i="10"/>
  <c r="JA11" i="10"/>
  <c r="IZ11" i="10"/>
  <c r="IY11" i="10"/>
  <c r="IX11" i="10"/>
  <c r="IW11" i="10"/>
  <c r="IV11" i="10"/>
  <c r="IU11" i="10"/>
  <c r="IT11" i="10"/>
  <c r="IS11" i="10"/>
  <c r="IR11" i="10"/>
  <c r="IQ11" i="10"/>
  <c r="IP5" i="10"/>
  <c r="IP11" i="10"/>
  <c r="JA6" i="10"/>
  <c r="IZ6" i="10"/>
  <c r="IY6" i="10"/>
  <c r="IX6" i="10"/>
  <c r="IW6" i="10"/>
  <c r="IV6" i="10"/>
  <c r="IU6" i="10"/>
  <c r="IT6" i="10"/>
  <c r="IS6" i="10"/>
  <c r="IR6" i="10"/>
  <c r="IQ6" i="10"/>
  <c r="IP6" i="10"/>
  <c r="IO11" i="10"/>
  <c r="IN11" i="10"/>
  <c r="IM11" i="10"/>
  <c r="IL11" i="10"/>
  <c r="IK11" i="10"/>
  <c r="IJ11" i="10"/>
  <c r="II11" i="10"/>
  <c r="IH11" i="10"/>
  <c r="IG11" i="10"/>
  <c r="IF11" i="10"/>
  <c r="IE11" i="10"/>
  <c r="ID11" i="10"/>
  <c r="IO6" i="10"/>
  <c r="IN6" i="10"/>
  <c r="IM6" i="10"/>
  <c r="IL6" i="10"/>
  <c r="IK6" i="10"/>
  <c r="IJ6" i="10"/>
  <c r="II6" i="10"/>
  <c r="IH6" i="10"/>
  <c r="IG6" i="10"/>
  <c r="IF6" i="10"/>
  <c r="IE6" i="10"/>
  <c r="ID6" i="10"/>
  <c r="IC5" i="10"/>
  <c r="IB5" i="10"/>
  <c r="IA5" i="10"/>
  <c r="HZ5" i="10"/>
  <c r="HY5" i="10"/>
  <c r="HX5" i="10"/>
  <c r="HW5" i="10"/>
  <c r="HV5" i="10"/>
  <c r="HU5" i="10"/>
  <c r="HT5" i="10"/>
  <c r="HS5" i="10"/>
  <c r="HR5" i="10"/>
  <c r="ID5" i="10"/>
  <c r="ID4" i="10"/>
  <c r="IC11" i="10"/>
  <c r="IB11" i="10"/>
  <c r="IA11" i="10"/>
  <c r="HZ11" i="10"/>
  <c r="HY11" i="10"/>
  <c r="HX11" i="10"/>
  <c r="HW11" i="10"/>
  <c r="HV11" i="10"/>
  <c r="HU11" i="10"/>
  <c r="HT11" i="10"/>
  <c r="HS11" i="10"/>
  <c r="HR11" i="10"/>
  <c r="HR4" i="10"/>
  <c r="HQ11" i="10"/>
  <c r="HP11" i="10"/>
  <c r="HO11" i="10"/>
  <c r="HN11" i="10"/>
  <c r="HQ4" i="10"/>
  <c r="HP4" i="10"/>
  <c r="HO4" i="10"/>
  <c r="HN4" i="10"/>
  <c r="HN3" i="10"/>
  <c r="HM11" i="10"/>
  <c r="HM4" i="10"/>
  <c r="HM3" i="10"/>
  <c r="HJ11" i="10"/>
  <c r="HI11" i="10"/>
  <c r="HH11" i="10"/>
  <c r="HG11" i="10"/>
  <c r="HJ5" i="10"/>
  <c r="HI5" i="10"/>
  <c r="HH5" i="10"/>
  <c r="HH4" i="10"/>
  <c r="HG4" i="10"/>
  <c r="HG3" i="10"/>
  <c r="HF11" i="10"/>
  <c r="HE11" i="10"/>
  <c r="HD11" i="10"/>
  <c r="HF5" i="10"/>
  <c r="HE5" i="10"/>
  <c r="HD5" i="10"/>
  <c r="HD4" i="10"/>
  <c r="HD3" i="10"/>
  <c r="HA11" i="10"/>
  <c r="GZ11" i="10"/>
  <c r="GY11" i="10"/>
  <c r="GX11" i="10"/>
  <c r="GW11" i="10"/>
  <c r="HA5" i="10"/>
  <c r="GZ5" i="10"/>
  <c r="GZ4" i="10"/>
  <c r="GY5" i="10"/>
  <c r="GX5" i="10"/>
  <c r="GW5" i="10"/>
  <c r="GW4" i="10"/>
  <c r="GV11" i="10"/>
  <c r="GU11" i="10"/>
  <c r="GV4" i="10"/>
  <c r="GU5" i="10"/>
  <c r="GU4" i="10"/>
  <c r="GU2" i="10"/>
  <c r="GS11" i="10"/>
  <c r="GS4" i="10"/>
  <c r="GR11" i="10"/>
  <c r="GQ11" i="10"/>
  <c r="GR4" i="10"/>
  <c r="GQ4" i="10"/>
  <c r="GQ3" i="10"/>
  <c r="GP11" i="10"/>
  <c r="GO11" i="10"/>
  <c r="GN11" i="10"/>
  <c r="GM11" i="10"/>
  <c r="GP5" i="10"/>
  <c r="GO5" i="10"/>
  <c r="GO4" i="10"/>
  <c r="GN4" i="10"/>
  <c r="GM4" i="10"/>
  <c r="GM3" i="10"/>
  <c r="GL11" i="10"/>
  <c r="GK11" i="10"/>
  <c r="GL4" i="10"/>
  <c r="GK5" i="10"/>
  <c r="GK4" i="10"/>
  <c r="GJ11" i="10"/>
  <c r="GJ4" i="10"/>
  <c r="GI11" i="10"/>
  <c r="GI4" i="10"/>
  <c r="GH11" i="10"/>
  <c r="GH5" i="10"/>
  <c r="GH4" i="10"/>
  <c r="GG11" i="10"/>
  <c r="GG4" i="10" l="1"/>
  <c r="GG2" i="10"/>
  <c r="FZ11" i="10"/>
  <c r="FY11" i="10"/>
  <c r="FX11" i="10"/>
  <c r="FZ4" i="10"/>
  <c r="FY4" i="10"/>
  <c r="FX4" i="10"/>
  <c r="FW11" i="10"/>
  <c r="FW4" i="10"/>
  <c r="FW3" i="10"/>
  <c r="FV11" i="10"/>
  <c r="FU11" i="10"/>
  <c r="FV4" i="10"/>
  <c r="FU4" i="10"/>
  <c r="FU3" i="10"/>
  <c r="FT3" i="10"/>
  <c r="FS11" i="10"/>
  <c r="FR11" i="10"/>
  <c r="FQ11" i="10"/>
  <c r="FP11" i="10"/>
  <c r="FS5" i="10"/>
  <c r="FS4" i="10"/>
  <c r="FS3" i="10"/>
  <c r="FR5" i="10"/>
  <c r="FQ5" i="10"/>
  <c r="FQ4" i="10"/>
  <c r="FP4" i="10"/>
  <c r="FP3" i="10"/>
  <c r="FP2" i="10"/>
  <c r="FC11" i="10"/>
  <c r="FC4" i="10"/>
  <c r="EY11" i="10"/>
  <c r="EX11" i="10"/>
  <c r="EZ5" i="10"/>
  <c r="EY5" i="10"/>
  <c r="EX5" i="10"/>
  <c r="EX4" i="10"/>
  <c r="EW11" i="10"/>
  <c r="EV11" i="10"/>
  <c r="EU11" i="10"/>
  <c r="ET11" i="10"/>
  <c r="EW5" i="10"/>
  <c r="EV5" i="10"/>
  <c r="EU5" i="10"/>
  <c r="EU4" i="10"/>
  <c r="ET4" i="10"/>
  <c r="AP4" i="10"/>
  <c r="AN4" i="10"/>
  <c r="AL4" i="10"/>
  <c r="AK4" i="10"/>
  <c r="AJ4" i="10"/>
  <c r="AI4" i="10"/>
  <c r="AH4" i="10"/>
  <c r="AD4" i="10"/>
  <c r="Y4" i="10"/>
  <c r="X4" i="10"/>
  <c r="X3" i="10"/>
  <c r="W3" i="10"/>
  <c r="W4" i="10"/>
  <c r="V4" i="10"/>
  <c r="U4" i="10"/>
  <c r="T4" i="10"/>
  <c r="T3" i="10"/>
  <c r="S5" i="10"/>
  <c r="R5" i="10"/>
  <c r="Q5" i="10"/>
  <c r="P5" i="10"/>
  <c r="O5" i="10"/>
  <c r="N5" i="10"/>
  <c r="M5" i="10"/>
  <c r="L5" i="10"/>
  <c r="K5" i="10"/>
  <c r="J5" i="10"/>
  <c r="I5" i="10"/>
  <c r="H5" i="10"/>
  <c r="G5" i="10"/>
  <c r="G4" i="10"/>
  <c r="G3" i="10"/>
  <c r="G2" i="10"/>
  <c r="ES11" i="10"/>
  <c r="ES4" i="10"/>
  <c r="ER11" i="10"/>
  <c r="EQ11" i="10"/>
  <c r="ER4" i="10"/>
  <c r="EQ4" i="10"/>
  <c r="EP11" i="10"/>
  <c r="EO11" i="10"/>
  <c r="EN11" i="10"/>
  <c r="EP4" i="10"/>
  <c r="EO4" i="10"/>
  <c r="EN4" i="10"/>
  <c r="EM11" i="10"/>
  <c r="EL11" i="10"/>
  <c r="EK11" i="10"/>
  <c r="EM4" i="10"/>
  <c r="EK3" i="10"/>
  <c r="EE11" i="10"/>
  <c r="ED11" i="10"/>
  <c r="EC11" i="10"/>
  <c r="EE5" i="10"/>
  <c r="EE4" i="10"/>
  <c r="ED4" i="10"/>
  <c r="EC4" i="10"/>
  <c r="EA11" i="10"/>
  <c r="EA5" i="10" l="1"/>
  <c r="EA4" i="10"/>
  <c r="EA3" i="10"/>
  <c r="DZ11" i="10"/>
  <c r="DY11" i="10"/>
  <c r="DX11" i="10"/>
  <c r="DW11" i="10"/>
  <c r="DV11" i="10"/>
  <c r="DZ6" i="10"/>
  <c r="DY6" i="10"/>
  <c r="DX6" i="10"/>
  <c r="DW6" i="10"/>
  <c r="DV6" i="10"/>
  <c r="DV5" i="10"/>
  <c r="DU11" i="10"/>
  <c r="DT11" i="10"/>
  <c r="DS11" i="10"/>
  <c r="DR11" i="10"/>
  <c r="DQ11" i="10"/>
  <c r="DP11" i="10"/>
  <c r="DU7" i="10"/>
  <c r="DT6" i="10"/>
  <c r="DS6" i="10"/>
  <c r="DR6" i="10"/>
  <c r="DQ6" i="10"/>
  <c r="DP6" i="10"/>
  <c r="DO11" i="10"/>
  <c r="DN11" i="10"/>
  <c r="DM11" i="10"/>
  <c r="DL11" i="10"/>
  <c r="DK11" i="10"/>
  <c r="DO6" i="10"/>
  <c r="DM7" i="10"/>
  <c r="DL7" i="10"/>
  <c r="DK5" i="10"/>
  <c r="DK6" i="10"/>
  <c r="DJ11" i="10"/>
  <c r="DI11" i="10"/>
  <c r="DH11" i="10"/>
  <c r="DG11" i="10"/>
  <c r="DF11" i="10"/>
  <c r="DJ6" i="10"/>
  <c r="DI6" i="10"/>
  <c r="DH6" i="10"/>
  <c r="DG7" i="10"/>
  <c r="DF6" i="10"/>
  <c r="DF5" i="10"/>
  <c r="DF4" i="10"/>
  <c r="DD3" i="10"/>
  <c r="DD2" i="10"/>
  <c r="DA11" i="10"/>
  <c r="DC11" i="10"/>
  <c r="DB11" i="10"/>
  <c r="DC4" i="10"/>
  <c r="DB4" i="10"/>
  <c r="DA4" i="10"/>
  <c r="DA3" i="10"/>
  <c r="CY11" i="10"/>
  <c r="CY4" i="10"/>
  <c r="CY3" i="10"/>
  <c r="CU3" i="10"/>
  <c r="CP11" i="10"/>
  <c r="CT11" i="10"/>
  <c r="CS11" i="10"/>
  <c r="CR11" i="10"/>
  <c r="CQ11" i="10"/>
  <c r="CO11" i="10"/>
  <c r="CN11" i="10"/>
  <c r="CL11" i="10"/>
  <c r="CT5" i="10"/>
  <c r="CS5" i="10"/>
  <c r="CR5" i="10"/>
  <c r="CQ5" i="10"/>
  <c r="CP5" i="10"/>
  <c r="CO4" i="10"/>
  <c r="CN4" i="10"/>
  <c r="CM4" i="10"/>
  <c r="CL4" i="10"/>
  <c r="CH11" i="10"/>
  <c r="CK11" i="10"/>
  <c r="CJ11" i="10"/>
  <c r="CI11" i="10"/>
  <c r="CK4" i="10"/>
  <c r="CJ4" i="10"/>
  <c r="CI4" i="10"/>
  <c r="CH4" i="10"/>
  <c r="CH3" i="10"/>
  <c r="CG11" i="10"/>
  <c r="CF11" i="10"/>
  <c r="CE11" i="10"/>
  <c r="CD11" i="10"/>
  <c r="CC11" i="10"/>
  <c r="CB11" i="10"/>
  <c r="CA11" i="10"/>
  <c r="CG4" i="10"/>
  <c r="CF4" i="10"/>
  <c r="CE4" i="10"/>
  <c r="CD4" i="10"/>
  <c r="CC4" i="10"/>
  <c r="CB4" i="10"/>
  <c r="CA4" i="10"/>
  <c r="CA3" i="10"/>
  <c r="UQ11" i="10"/>
  <c r="BZ11" i="10" l="1"/>
  <c r="BY11" i="10"/>
  <c r="BX11" i="10"/>
  <c r="BW11" i="10"/>
  <c r="BZ4" i="10"/>
  <c r="BY4" i="10"/>
  <c r="BX4" i="10"/>
  <c r="BW4" i="10"/>
  <c r="BW3" i="10"/>
  <c r="US4" i="10" l="1"/>
  <c r="RD2" i="10"/>
  <c r="K29" i="9"/>
  <c r="K30" i="9"/>
  <c r="K28" i="9"/>
  <c r="K18" i="9"/>
  <c r="K19" i="9"/>
  <c r="K20" i="9"/>
  <c r="K24" i="9"/>
  <c r="K25" i="9"/>
  <c r="K26" i="9"/>
  <c r="K9" i="9"/>
  <c r="K10" i="9"/>
  <c r="K11" i="9"/>
  <c r="K12" i="9"/>
  <c r="K13" i="9"/>
  <c r="K14" i="9"/>
  <c r="K15" i="9"/>
  <c r="K16" i="9"/>
  <c r="K17" i="9"/>
  <c r="K8" i="9"/>
  <c r="UE2" i="10"/>
  <c r="F17" i="8"/>
  <c r="TG11" i="10" s="1"/>
  <c r="H17" i="8"/>
  <c r="TI11" i="10" s="1"/>
  <c r="I17" i="8"/>
  <c r="TJ11" i="10" s="1"/>
  <c r="J17" i="8"/>
  <c r="TK11" i="10" s="1"/>
  <c r="L17" i="8"/>
  <c r="TM11" i="10" s="1"/>
  <c r="E17" i="8"/>
  <c r="TF11" i="10" s="1"/>
  <c r="O29" i="7"/>
  <c r="G9" i="7"/>
  <c r="I29" i="7"/>
  <c r="R36" i="7"/>
  <c r="RB11" i="10" s="1"/>
  <c r="O36" i="7"/>
  <c r="QV11" i="10" s="1"/>
  <c r="L36" i="7"/>
  <c r="QP11" i="10" s="1"/>
  <c r="I36" i="7"/>
  <c r="QJ11" i="10" s="1"/>
  <c r="S13" i="7"/>
  <c r="PN11" i="10" s="1"/>
  <c r="OU11" i="10"/>
  <c r="S12" i="7"/>
  <c r="PG11" i="10" s="1"/>
  <c r="K13" i="7"/>
  <c r="OM11" i="10" s="1"/>
  <c r="K12" i="7"/>
  <c r="K17" i="7" l="1"/>
  <c r="OF11" i="10"/>
  <c r="S17" i="7"/>
  <c r="PV11" i="10"/>
  <c r="OC3" i="10"/>
  <c r="QE3" i="10"/>
  <c r="K27" i="9"/>
  <c r="BV11" i="10"/>
  <c r="BU11" i="10"/>
  <c r="BT11" i="10"/>
  <c r="BV4" i="10"/>
  <c r="BU4" i="10"/>
  <c r="BT4" i="10"/>
  <c r="BS4" i="10"/>
  <c r="BR4" i="10"/>
  <c r="BQ4" i="10"/>
  <c r="BP11" i="10"/>
  <c r="BP4" i="10"/>
  <c r="BO11" i="10"/>
  <c r="BO4" i="10"/>
  <c r="BN11" i="10"/>
  <c r="BN4" i="10"/>
  <c r="BM11" i="10"/>
  <c r="BL11" i="10"/>
  <c r="BM4" i="10"/>
  <c r="BL4" i="10"/>
  <c r="BL3" i="10"/>
  <c r="BH11" i="10"/>
  <c r="BI4" i="10"/>
  <c r="BH4" i="10"/>
  <c r="BH3" i="10"/>
  <c r="AZ11" i="10"/>
  <c r="AZ4" i="10"/>
  <c r="AY11" i="10"/>
  <c r="AX11" i="10"/>
  <c r="AV11" i="10"/>
  <c r="AU11" i="10"/>
  <c r="AW11" i="10"/>
  <c r="AW5" i="10"/>
  <c r="AT11" i="10"/>
  <c r="AT2" i="10"/>
  <c r="AT3" i="10"/>
  <c r="AT4" i="10"/>
  <c r="AT5" i="10"/>
  <c r="AW6" i="10"/>
  <c r="AY6" i="10"/>
  <c r="AU6" i="10"/>
  <c r="AP11" i="10"/>
  <c r="AO11" i="10"/>
  <c r="AN11" i="10"/>
  <c r="AL11" i="10"/>
  <c r="AK11" i="10"/>
  <c r="AJ11" i="10"/>
  <c r="AI11" i="10"/>
  <c r="AH11" i="10"/>
  <c r="AD11" i="10"/>
  <c r="Y11" i="10"/>
  <c r="X11" i="10"/>
  <c r="UE11" i="10" l="1"/>
  <c r="J35" i="9"/>
  <c r="K31" i="9"/>
  <c r="AT6" i="10"/>
  <c r="AV6" i="10"/>
  <c r="AX6" i="10"/>
  <c r="F11" i="10"/>
  <c r="E21" i="8" l="1"/>
  <c r="E24" i="8" s="1"/>
  <c r="UH11" i="10"/>
  <c r="UF11" i="10"/>
  <c r="J41" i="9"/>
  <c r="W11" i="10"/>
  <c r="E11" i="10"/>
  <c r="D11" i="10"/>
  <c r="B11" i="10"/>
  <c r="V11" i="10"/>
  <c r="U11" i="10"/>
  <c r="T11" i="10"/>
  <c r="S11" i="10"/>
  <c r="R11" i="10"/>
  <c r="Q11" i="10"/>
  <c r="P11" i="10"/>
  <c r="O11" i="10"/>
  <c r="N11" i="10"/>
  <c r="M11" i="10"/>
  <c r="L11" i="10"/>
  <c r="K11" i="10"/>
  <c r="J11" i="10"/>
  <c r="I11" i="10"/>
  <c r="H11" i="10"/>
  <c r="G11" i="10"/>
  <c r="E23" i="8" l="1"/>
  <c r="E25" i="8" s="1"/>
  <c r="UI11" i="10"/>
  <c r="MF4" i="10"/>
  <c r="H524" i="1"/>
  <c r="NU11" i="10" s="1"/>
  <c r="GG3" i="10" l="1"/>
  <c r="A339" i="1"/>
  <c r="GW3" i="10" s="1"/>
  <c r="AJ406" i="1"/>
  <c r="AH406" i="1"/>
  <c r="AF406" i="1"/>
  <c r="AD406" i="1"/>
  <c r="AB406" i="1"/>
  <c r="Z406" i="1"/>
  <c r="X406" i="1"/>
  <c r="V406" i="1"/>
  <c r="T406" i="1"/>
  <c r="R406" i="1"/>
  <c r="P406" i="1"/>
  <c r="N406" i="1"/>
  <c r="P394" i="1"/>
  <c r="R394" i="1"/>
  <c r="T394" i="1"/>
  <c r="V394" i="1"/>
  <c r="X394" i="1"/>
  <c r="Z394" i="1"/>
  <c r="AB394" i="1"/>
  <c r="AD394" i="1"/>
  <c r="AF394" i="1"/>
  <c r="AH394" i="1"/>
  <c r="AJ394" i="1"/>
  <c r="N394" i="1"/>
  <c r="A334" i="1"/>
  <c r="GU3" i="10" s="1"/>
  <c r="EL4" i="10"/>
  <c r="EK4" i="10"/>
  <c r="B160" i="1"/>
  <c r="CP4" i="10" s="1"/>
  <c r="CC3" i="10"/>
  <c r="P36" i="7" l="1"/>
  <c r="N36" i="7"/>
  <c r="R17" i="7"/>
  <c r="P17" i="7"/>
  <c r="N17" i="7"/>
  <c r="UC11" i="10" l="1"/>
  <c r="UA11" i="10"/>
  <c r="S23" i="7"/>
  <c r="QD11" i="10" s="1"/>
  <c r="PZ11" i="10"/>
  <c r="K23" i="7"/>
  <c r="PC11" i="10" s="1"/>
  <c r="OY11" i="10"/>
  <c r="UD11" i="10" l="1"/>
  <c r="UB11" i="10"/>
  <c r="ACQ10" i="10"/>
  <c r="AWV10" i="10"/>
  <c r="AGB10" i="10"/>
  <c r="RQ10" i="10"/>
  <c r="RA10" i="10"/>
  <c r="IM10" i="10"/>
  <c r="JQ10" i="10"/>
  <c r="BLA10" i="10"/>
  <c r="WX10" i="10"/>
  <c r="VX10" i="10"/>
  <c r="BFF10" i="10"/>
  <c r="AKV10" i="10"/>
  <c r="BFH10" i="10"/>
  <c r="PC10" i="10"/>
  <c r="ASY10" i="10"/>
  <c r="BKQ10" i="10"/>
  <c r="BBC10" i="10"/>
  <c r="Y10" i="10"/>
  <c r="AJT10" i="10"/>
  <c r="RD10" i="10"/>
  <c r="BM10" i="10"/>
  <c r="AMQ10" i="10"/>
  <c r="TF10" i="10"/>
  <c r="JX10" i="10"/>
  <c r="BKJ10" i="10"/>
  <c r="BLF10" i="10"/>
  <c r="JL10" i="10"/>
  <c r="KL10" i="10"/>
  <c r="DJ10" i="10"/>
  <c r="OS10" i="10"/>
  <c r="NL10" i="10"/>
  <c r="BFJ10" i="10"/>
  <c r="ALE10" i="10"/>
  <c r="WF10" i="10"/>
  <c r="CN10" i="10"/>
  <c r="NU10" i="10"/>
  <c r="WL10" i="10"/>
  <c r="LE10" i="10"/>
  <c r="AZ10" i="10"/>
  <c r="AAA10" i="10"/>
  <c r="ACF10" i="10"/>
  <c r="T10" i="10"/>
  <c r="AIO10" i="10"/>
  <c r="KA10" i="10"/>
  <c r="BIE10" i="10"/>
  <c r="BKL10" i="10"/>
  <c r="KM10" i="10"/>
  <c r="BFR10" i="10"/>
  <c r="AKB10" i="10"/>
  <c r="KS10" i="10"/>
  <c r="APB10" i="10"/>
  <c r="QT10" i="10"/>
  <c r="AZB10" i="10"/>
  <c r="AYM10" i="10"/>
  <c r="BJW10" i="10"/>
  <c r="AMN10" i="10"/>
  <c r="NF10" i="10"/>
  <c r="AUV10" i="10"/>
  <c r="YJ10" i="10"/>
  <c r="AV10" i="10"/>
  <c r="YO10" i="10"/>
  <c r="QD10" i="10"/>
  <c r="BII10" i="10"/>
  <c r="NN10" i="10"/>
  <c r="LN10" i="10"/>
  <c r="OL10" i="10"/>
  <c r="BEQ10" i="10"/>
  <c r="GZ10" i="10"/>
  <c r="TA10" i="10"/>
  <c r="PP10" i="10"/>
  <c r="NC10" i="10"/>
  <c r="AVA10" i="10"/>
  <c r="AWT10" i="10"/>
  <c r="AUP10" i="10"/>
  <c r="OF10" i="10"/>
  <c r="AUR10" i="10"/>
  <c r="BFQ10" i="10"/>
  <c r="ASX10" i="10"/>
  <c r="WO10" i="10"/>
  <c r="AZJ10" i="10"/>
  <c r="AVG10" i="10"/>
  <c r="AIF10" i="10"/>
  <c r="RL10" i="10"/>
  <c r="ADI10" i="10"/>
  <c r="AEH10" i="10"/>
  <c r="ACD10" i="10"/>
  <c r="VW10" i="10"/>
  <c r="RS10" i="10"/>
  <c r="BI10" i="10"/>
  <c r="ABT10" i="10"/>
  <c r="AHJ10" i="10"/>
  <c r="AKM10" i="10"/>
  <c r="EX10" i="10"/>
  <c r="AKD10" i="10"/>
  <c r="EY10" i="10"/>
  <c r="BGS10" i="10"/>
  <c r="ZT10" i="10"/>
  <c r="BKE10" i="10"/>
  <c r="ACC10" i="10"/>
  <c r="ATU10" i="10"/>
  <c r="AFZ10" i="10"/>
  <c r="IB10" i="10"/>
  <c r="NO10" i="10"/>
  <c r="ZO10" i="10"/>
  <c r="AWQ10" i="10"/>
  <c r="BIB10" i="10"/>
  <c r="AHH10" i="10"/>
  <c r="MK10" i="10"/>
  <c r="ANP10" i="10"/>
  <c r="TZ10" i="10"/>
  <c r="OX10" i="10"/>
  <c r="AZT10" i="10"/>
  <c r="ARM10" i="10"/>
  <c r="OK10" i="10"/>
  <c r="BIT10" i="10"/>
  <c r="ACJ10" i="10"/>
  <c r="ANZ10" i="10"/>
  <c r="ANC10" i="10"/>
  <c r="ATO10" i="10"/>
  <c r="AKO10" i="10"/>
  <c r="BCX10" i="10"/>
  <c r="ARO10" i="10"/>
  <c r="AQH10" i="10"/>
  <c r="RU10" i="10"/>
  <c r="BJE10" i="10"/>
  <c r="IH10" i="10"/>
  <c r="BAY10" i="10"/>
  <c r="BIQ10" i="10"/>
  <c r="RP10" i="10"/>
  <c r="AWB10" i="10"/>
  <c r="AVF10" i="10"/>
  <c r="AGT10" i="10"/>
  <c r="NS10" i="10"/>
  <c r="BLZ10" i="10"/>
  <c r="BJC10" i="10"/>
  <c r="KO10" i="10"/>
  <c r="ARQ10" i="10"/>
  <c r="NM10" i="10"/>
  <c r="BGB10" i="10"/>
  <c r="ALI10" i="10"/>
  <c r="LC10" i="10"/>
  <c r="BET10" i="10"/>
  <c r="ST10" i="10"/>
  <c r="ASU10" i="10"/>
  <c r="YP10" i="10"/>
  <c r="AZU10" i="10"/>
  <c r="AZX10" i="10"/>
  <c r="ZZ10" i="10"/>
  <c r="IV10" i="10"/>
  <c r="AQU10" i="10"/>
  <c r="IK10" i="10"/>
  <c r="AJD10" i="10"/>
  <c r="AFJ10" i="10"/>
  <c r="ALV10" i="10"/>
  <c r="AZY10" i="10"/>
  <c r="BDE10" i="10"/>
  <c r="XM10" i="10"/>
  <c r="AFH10" i="10"/>
  <c r="AIZ10" i="10"/>
  <c r="ACH10" i="10"/>
  <c r="HZ10" i="10"/>
  <c r="CP10" i="10"/>
  <c r="AJR10" i="10"/>
  <c r="AWK10" i="10"/>
  <c r="BDJ10" i="10"/>
  <c r="GO10" i="10"/>
  <c r="AMP10" i="10"/>
  <c r="AKU10" i="10"/>
  <c r="BKN10" i="10"/>
  <c r="ABL10" i="10"/>
  <c r="UF10" i="10"/>
  <c r="AXB10" i="10"/>
  <c r="BAM10" i="10"/>
  <c r="AXS10" i="10"/>
  <c r="OP10" i="10"/>
  <c r="ADU10" i="10"/>
  <c r="IR10" i="10"/>
  <c r="NA10" i="10"/>
  <c r="BCT10" i="10"/>
  <c r="WY10" i="10"/>
  <c r="QM10" i="10"/>
  <c r="AIT10" i="10"/>
  <c r="ARK10" i="10"/>
  <c r="BBN10" i="10"/>
  <c r="ID10" i="10"/>
  <c r="LO10" i="10"/>
  <c r="ABP10" i="10"/>
  <c r="HH10" i="10"/>
  <c r="ACM10" i="10"/>
  <c r="BKX10" i="10"/>
  <c r="BLY10" i="10"/>
  <c r="XY10" i="10"/>
  <c r="AUY10" i="10"/>
  <c r="AXX10" i="10"/>
  <c r="ARB10" i="10"/>
  <c r="ALL10" i="10"/>
  <c r="BEH10" i="10"/>
  <c r="AHK10" i="10"/>
  <c r="BIL10" i="10"/>
  <c r="ANY10" i="10"/>
  <c r="AAY10" i="10"/>
  <c r="DK10" i="10"/>
  <c r="ALJ10" i="10"/>
  <c r="BKB10" i="10"/>
  <c r="ZE10" i="10"/>
  <c r="K10" i="10"/>
  <c r="AYG10" i="10"/>
  <c r="AAB10" i="10"/>
  <c r="BCE10" i="10"/>
  <c r="AQT10" i="10"/>
  <c r="AXH10" i="10"/>
  <c r="NE10" i="10"/>
  <c r="AWR10" i="10"/>
  <c r="BAA10" i="10"/>
  <c r="APF10" i="10"/>
  <c r="QK10" i="10"/>
  <c r="AMG10" i="10"/>
  <c r="OT10" i="10"/>
  <c r="NQ10" i="10"/>
  <c r="ASC10" i="10"/>
  <c r="ATB10" i="10"/>
  <c r="GI10" i="10"/>
  <c r="AYX10" i="10"/>
  <c r="BFD10" i="10"/>
  <c r="ATG10" i="10"/>
  <c r="TJ10" i="10"/>
  <c r="AQP10" i="10"/>
  <c r="YU10" i="10"/>
  <c r="AKG10" i="10"/>
  <c r="AZP10" i="10"/>
  <c r="SG10" i="10"/>
  <c r="BFO10" i="10"/>
  <c r="ACA10" i="10"/>
  <c r="DQ10" i="10"/>
  <c r="SF10" i="10"/>
  <c r="OJ10" i="10"/>
  <c r="AEF10" i="10"/>
  <c r="F10" i="10"/>
  <c r="FP10" i="10"/>
  <c r="MH10" i="10"/>
  <c r="BEB10" i="10"/>
  <c r="LQ10" i="10"/>
  <c r="AMM10" i="10"/>
  <c r="AUL10" i="10"/>
  <c r="N10" i="10"/>
  <c r="KR10" i="10"/>
  <c r="BFS10" i="10"/>
  <c r="NJ10" i="10"/>
  <c r="AAF10" i="10"/>
  <c r="AXI10" i="10"/>
  <c r="XA10" i="10"/>
  <c r="BEY10" i="10"/>
  <c r="AFX10" i="10"/>
  <c r="ANH10" i="10"/>
  <c r="PS10" i="10"/>
  <c r="ABU10" i="10"/>
  <c r="SR10" i="10"/>
  <c r="AO10" i="10"/>
  <c r="UK10" i="10"/>
  <c r="BAT10" i="10"/>
  <c r="AYR10" i="10"/>
  <c r="AKN10" i="10"/>
  <c r="WN10" i="10"/>
  <c r="JJ10" i="10"/>
  <c r="AFR10" i="10"/>
  <c r="ASL10" i="10"/>
  <c r="UN10" i="10"/>
  <c r="DA10" i="10"/>
  <c r="APK10" i="10"/>
  <c r="WD10" i="10"/>
  <c r="PB10" i="10"/>
  <c r="AOC10" i="10"/>
  <c r="ALK10" i="10"/>
  <c r="BFC10" i="10"/>
  <c r="BCD10" i="10"/>
  <c r="IL10" i="10"/>
  <c r="BGU10" i="10"/>
  <c r="BHZ10" i="10"/>
  <c r="AGF10" i="10"/>
  <c r="AYQ10" i="10"/>
  <c r="AWH10" i="10"/>
  <c r="AAS10" i="10"/>
  <c r="KP10" i="10"/>
  <c r="BQ10" i="10"/>
  <c r="AZC10" i="10"/>
  <c r="AYA10" i="10"/>
  <c r="AWP10" i="10"/>
  <c r="X10" i="10"/>
  <c r="OW10" i="10"/>
  <c r="BJJ10" i="10"/>
  <c r="ALT10" i="10"/>
  <c r="SP10" i="10"/>
  <c r="XQ10" i="10"/>
  <c r="ABC10" i="10"/>
  <c r="BJU10" i="10"/>
  <c r="AUI10" i="10"/>
  <c r="BFI10" i="10"/>
  <c r="AUT10" i="10"/>
  <c r="W10" i="10"/>
  <c r="AOP10" i="10"/>
  <c r="AED10" i="10"/>
  <c r="AJW10" i="10"/>
  <c r="AJS10" i="10"/>
  <c r="ZQ10" i="10"/>
  <c r="XB10" i="10"/>
  <c r="ABF10" i="10"/>
  <c r="AIB10" i="10"/>
  <c r="AXU10" i="10"/>
  <c r="BCN10" i="10"/>
  <c r="CS10" i="10"/>
  <c r="KG10" i="10"/>
  <c r="PZ10" i="10"/>
  <c r="M10" i="10"/>
  <c r="OZ10" i="10"/>
  <c r="BGT10" i="10"/>
  <c r="GY10" i="10"/>
  <c r="BCG10" i="10"/>
  <c r="QZ10" i="10"/>
  <c r="BFV10" i="10"/>
  <c r="BN10" i="10"/>
  <c r="BBJ10" i="10"/>
  <c r="AHE10" i="10"/>
  <c r="XI10" i="10"/>
  <c r="ATV10" i="10"/>
  <c r="WS10" i="10"/>
  <c r="YA10" i="10"/>
  <c r="MF10" i="10"/>
  <c r="WM10" i="10"/>
  <c r="BCW10" i="10"/>
  <c r="JE10" i="10"/>
  <c r="AIY10" i="10"/>
  <c r="WQ10" i="10"/>
  <c r="BJT10" i="10"/>
  <c r="SY10" i="10"/>
  <c r="BEO10" i="10"/>
  <c r="BDZ10" i="10"/>
  <c r="AEE10" i="10"/>
  <c r="BAX10" i="10"/>
  <c r="DT10" i="10"/>
  <c r="AKC10" i="10"/>
  <c r="RI10" i="10"/>
  <c r="XJ10" i="10"/>
  <c r="DH10" i="10"/>
  <c r="BLU10" i="10"/>
  <c r="AKA10" i="10"/>
  <c r="AXF10" i="10"/>
  <c r="AMU10" i="10"/>
  <c r="WK10" i="10"/>
  <c r="AD10" i="10"/>
  <c r="WC10" i="10"/>
  <c r="BLK10" i="10"/>
  <c r="AAR10" i="10"/>
  <c r="AEN10" i="10"/>
  <c r="AFU10" i="10"/>
  <c r="AWC10" i="10"/>
  <c r="OR10" i="10"/>
  <c r="ANW10" i="10"/>
  <c r="BGE10" i="10"/>
  <c r="AAK10" i="10"/>
  <c r="ZW10" i="10"/>
  <c r="AJZ10" i="10"/>
  <c r="AWS10" i="10"/>
  <c r="BDU10" i="10"/>
  <c r="BJQ10" i="10"/>
  <c r="KH10" i="10"/>
  <c r="ARW10" i="10"/>
  <c r="ASO10" i="10"/>
  <c r="JA10" i="10"/>
  <c r="JV10" i="10"/>
  <c r="ANE10" i="10"/>
  <c r="TI10" i="10"/>
  <c r="BW10" i="10"/>
  <c r="BEJ10" i="10"/>
  <c r="HS10" i="10"/>
  <c r="ABG10" i="10"/>
  <c r="AJF10" i="10"/>
  <c r="AWG10" i="10"/>
  <c r="ATX10" i="10"/>
  <c r="V10" i="10"/>
  <c r="AFE10" i="10"/>
  <c r="BFN10" i="10"/>
  <c r="ADV10" i="10"/>
  <c r="AZE10" i="10"/>
  <c r="LG10" i="10"/>
  <c r="BJX10" i="10"/>
  <c r="APU10" i="10"/>
  <c r="AGA10" i="10"/>
  <c r="APN10" i="10"/>
  <c r="AYE10" i="10"/>
  <c r="BBI10" i="10"/>
  <c r="ALS10" i="10"/>
  <c r="AUS10" i="10"/>
  <c r="PI10" i="10"/>
  <c r="BEN10" i="10"/>
  <c r="WV10" i="10"/>
  <c r="CC10" i="10"/>
  <c r="AN10" i="10"/>
  <c r="U10" i="10"/>
  <c r="ABM10" i="10"/>
  <c r="AZG10" i="10"/>
  <c r="BDR10" i="10"/>
  <c r="BHH10" i="10"/>
  <c r="AW10" i="10"/>
  <c r="CA10" i="10"/>
  <c r="PF10" i="10"/>
  <c r="ACI10" i="10"/>
  <c r="ADM10" i="10"/>
  <c r="AVQ10" i="10"/>
  <c r="AAT10" i="10"/>
  <c r="XP10" i="10"/>
  <c r="ASK10" i="10"/>
  <c r="OI10" i="10"/>
  <c r="EQ10" i="10"/>
  <c r="ACG10" i="10"/>
  <c r="QG10" i="10"/>
  <c r="AIC10" i="10"/>
  <c r="AH10" i="10"/>
  <c r="ACP10" i="10"/>
  <c r="VZ10" i="10"/>
  <c r="NK10" i="10"/>
  <c r="BAS10" i="10"/>
  <c r="BJP10" i="10"/>
  <c r="BBG10" i="10"/>
  <c r="TS10" i="10"/>
  <c r="ABD10" i="10"/>
  <c r="MT10" i="10"/>
  <c r="AVP10" i="10"/>
  <c r="AZL10" i="10"/>
  <c r="AL10" i="10"/>
  <c r="UA10" i="10"/>
  <c r="XU10" i="10"/>
  <c r="APQ10" i="10"/>
  <c r="AMO10" i="10"/>
  <c r="BCV10" i="10"/>
  <c r="BCA10" i="10"/>
  <c r="FR10" i="10"/>
  <c r="AGC10" i="10"/>
  <c r="EZ10" i="10"/>
  <c r="AIE10" i="10"/>
  <c r="TM10" i="10"/>
  <c r="P10" i="10"/>
  <c r="C10" i="10"/>
  <c r="BDP10" i="10"/>
  <c r="ASW10" i="10"/>
  <c r="AOF10" i="10"/>
  <c r="ATW10" i="10"/>
  <c r="ATT10" i="10"/>
  <c r="XE10" i="10"/>
  <c r="BL10" i="10"/>
  <c r="BFZ10" i="10"/>
  <c r="AHW10" i="10"/>
  <c r="AJQ10" i="10"/>
  <c r="BDM10" i="10"/>
  <c r="OQ10" i="10"/>
  <c r="AQM10" i="10"/>
  <c r="QN10" i="10"/>
  <c r="BKH10" i="10"/>
  <c r="BJI10" i="10"/>
  <c r="BJB10" i="10"/>
  <c r="LW10" i="10"/>
  <c r="IZ10" i="10"/>
  <c r="APZ10" i="10"/>
  <c r="RK10" i="10"/>
  <c r="TC10" i="10"/>
  <c r="CF10" i="10"/>
  <c r="BDW10" i="10"/>
  <c r="ER10" i="10"/>
  <c r="ADF10" i="10"/>
  <c r="BAN10" i="10"/>
  <c r="AYV10" i="10"/>
  <c r="AEI10" i="10"/>
  <c r="AKI10" i="10"/>
  <c r="UQ10" i="10"/>
  <c r="ZX10" i="10"/>
  <c r="AGR10" i="10"/>
  <c r="BKV10" i="10"/>
  <c r="BHO10" i="10"/>
  <c r="VS10" i="10"/>
  <c r="BKS10" i="10"/>
  <c r="YQ10" i="10"/>
  <c r="BAK10" i="10"/>
  <c r="RE10" i="10"/>
  <c r="SW10" i="10"/>
  <c r="PD10" i="10"/>
  <c r="AUX10" i="10"/>
  <c r="AAQ10" i="10"/>
  <c r="AEX10" i="10"/>
  <c r="BFX10" i="10"/>
  <c r="BKK10" i="10"/>
  <c r="AMB10" i="10"/>
  <c r="ADZ10" i="10"/>
  <c r="AUA10" i="10"/>
  <c r="ACE10" i="10"/>
  <c r="AYZ10" i="10"/>
  <c r="MM10" i="10"/>
  <c r="BLD10" i="10"/>
  <c r="RX10" i="10"/>
  <c r="AIV10" i="10"/>
  <c r="WR10" i="10"/>
  <c r="AYD10" i="10"/>
  <c r="AOR10" i="10"/>
  <c r="MV10" i="10"/>
  <c r="AKY10" i="10"/>
  <c r="BCB10" i="10"/>
  <c r="ALY10" i="10"/>
  <c r="BGO10" i="10"/>
  <c r="CJ10" i="10"/>
  <c r="BBZ10" i="10"/>
  <c r="AYC10" i="10"/>
  <c r="BHA10" i="10"/>
  <c r="BKY10" i="10"/>
  <c r="KK10" i="10"/>
  <c r="ATZ10" i="10"/>
  <c r="IA10" i="10"/>
  <c r="CZ10" i="10"/>
  <c r="DZ10" i="10"/>
  <c r="ANX10" i="10"/>
  <c r="PN10" i="10"/>
  <c r="ALX10" i="10"/>
  <c r="BIJ10" i="10"/>
  <c r="AAP10" i="10"/>
  <c r="BBX10" i="10"/>
  <c r="ADO10" i="10"/>
  <c r="GJ10" i="10"/>
  <c r="BHE10" i="10"/>
  <c r="ANM10" i="10"/>
  <c r="MD10" i="10"/>
  <c r="AQI10" i="10"/>
  <c r="NH10" i="10"/>
  <c r="QB10" i="10"/>
  <c r="AUK10" i="10"/>
  <c r="BKW10" i="10"/>
  <c r="AMW10" i="10"/>
  <c r="BHB10" i="10"/>
  <c r="BAZ10" i="10"/>
  <c r="AGG10" i="10"/>
  <c r="YN10" i="10"/>
  <c r="YS10" i="10"/>
  <c r="YV10" i="10"/>
  <c r="TK10" i="10"/>
  <c r="BGP10" i="10"/>
  <c r="AIH10" i="10"/>
  <c r="ATJ10" i="10"/>
  <c r="BIS10" i="10"/>
  <c r="ZA10" i="10"/>
  <c r="TY10" i="10"/>
  <c r="UO10" i="10"/>
  <c r="ES10" i="10"/>
  <c r="XC10" i="10"/>
  <c r="AIX10" i="10"/>
  <c r="AXM10" i="10"/>
  <c r="LH10" i="10"/>
  <c r="BBE10" i="10"/>
  <c r="BKU10" i="10"/>
  <c r="AYF10" i="10"/>
  <c r="ACX10" i="10"/>
  <c r="BKG10" i="10"/>
  <c r="BCQ10" i="10"/>
  <c r="DM10" i="10"/>
  <c r="AAV10" i="10"/>
  <c r="SK10" i="10"/>
  <c r="ADT10" i="10"/>
  <c r="BHN10" i="10"/>
  <c r="IE10" i="10"/>
  <c r="PH10" i="10"/>
  <c r="AMV10" i="10"/>
  <c r="AGY10" i="10"/>
  <c r="AEV10" i="10"/>
  <c r="BJZ10" i="10"/>
  <c r="AVH10" i="10"/>
  <c r="WE10" i="10"/>
  <c r="JF10" i="10"/>
  <c r="J10" i="10"/>
  <c r="L10" i="10"/>
  <c r="QH10" i="10"/>
  <c r="WP10" i="10"/>
  <c r="BZ10" i="10"/>
  <c r="APJ10" i="10"/>
  <c r="O10" i="10"/>
  <c r="IJ10" i="10"/>
  <c r="ARU10" i="10"/>
  <c r="BGM10" i="10"/>
  <c r="AXP10" i="10"/>
  <c r="BJV10" i="10"/>
  <c r="FC10" i="10"/>
  <c r="AWX10" i="10"/>
  <c r="BKO10" i="10"/>
  <c r="AVB10" i="10"/>
  <c r="AMJ10" i="10"/>
  <c r="JH10" i="10"/>
  <c r="BFA10" i="10"/>
  <c r="AKK10" i="10"/>
  <c r="BDS10" i="10"/>
  <c r="BKT10" i="10"/>
  <c r="BCZ10" i="10"/>
  <c r="PK10" i="10"/>
  <c r="ANF10" i="10"/>
  <c r="AMS10" i="10"/>
  <c r="AUN10" i="10"/>
  <c r="OO10" i="10"/>
  <c r="AOW10" i="10"/>
  <c r="AIA10" i="10"/>
  <c r="GV10" i="10"/>
  <c r="IX10" i="10"/>
  <c r="YL10" i="10"/>
  <c r="AOK10" i="10"/>
  <c r="APY10" i="10"/>
  <c r="AHD10" i="10"/>
  <c r="FV10" i="10"/>
  <c r="GU10" i="10"/>
  <c r="XH10" i="10"/>
  <c r="AUQ10" i="10"/>
  <c r="BIY10" i="10"/>
  <c r="NW10" i="10"/>
  <c r="OD10" i="10"/>
  <c r="AAH10" i="10"/>
  <c r="AVK10" i="10"/>
  <c r="BGY10" i="10"/>
  <c r="AIR10" i="10"/>
  <c r="AMT10" i="10"/>
  <c r="ADK10" i="10"/>
  <c r="AJ10" i="10"/>
  <c r="NX10" i="10"/>
  <c r="NT10" i="10"/>
  <c r="NI10" i="10"/>
  <c r="DU10" i="10"/>
  <c r="AQG10" i="10"/>
  <c r="ARS10" i="10"/>
  <c r="BLO10" i="10"/>
  <c r="ADB10" i="10"/>
  <c r="ANL10" i="10"/>
  <c r="PY10" i="10"/>
  <c r="BAL10" i="10"/>
  <c r="PJ10" i="10"/>
  <c r="ACB10" i="10"/>
  <c r="PG10" i="10"/>
  <c r="ABB10" i="10"/>
  <c r="AAN10" i="10"/>
  <c r="AIK10" i="10"/>
  <c r="FA10" i="10"/>
  <c r="ARN10" i="10"/>
  <c r="ALH10" i="10"/>
  <c r="AVO10" i="10"/>
  <c r="SU10" i="10"/>
  <c r="ACS10" i="10"/>
  <c r="NG10" i="10"/>
  <c r="ABY10" i="10"/>
  <c r="AZA10" i="10"/>
  <c r="HX10" i="10"/>
  <c r="IS10" i="10"/>
  <c r="AOS10" i="10"/>
  <c r="ZL10" i="10"/>
  <c r="PT10" i="10"/>
  <c r="ARV10" i="10"/>
  <c r="BIU10" i="10"/>
  <c r="R10" i="10"/>
  <c r="XL10" i="10"/>
  <c r="AT10" i="10"/>
  <c r="AQY10" i="10"/>
  <c r="BGW10" i="10"/>
  <c r="AWW10" i="10"/>
  <c r="KC10" i="10"/>
  <c r="AFP10" i="10"/>
  <c r="IU10" i="10"/>
  <c r="ARD10" i="10"/>
  <c r="AFI10" i="10"/>
  <c r="AHA10" i="10"/>
  <c r="ADR10" i="10"/>
  <c r="GR10" i="10"/>
  <c r="LM10" i="10"/>
  <c r="MC10" i="10"/>
  <c r="AJI10" i="10"/>
  <c r="AFF10" i="10"/>
  <c r="AEU10" i="10"/>
  <c r="WT10" i="10"/>
  <c r="TE10" i="10"/>
  <c r="SQ10" i="10"/>
  <c r="AYL10" i="10"/>
  <c r="AMC10" i="10"/>
  <c r="AGL10" i="10"/>
  <c r="EK10" i="10"/>
  <c r="LV10" i="10"/>
  <c r="AXA10" i="10"/>
  <c r="ACV10" i="10"/>
  <c r="KY10" i="10"/>
  <c r="BBM10" i="10"/>
  <c r="AER10" i="10"/>
  <c r="ASR10" i="10"/>
  <c r="CG10" i="10"/>
  <c r="AAW10" i="10"/>
  <c r="BGA10" i="10"/>
  <c r="ATF10" i="10"/>
  <c r="ASN10" i="10"/>
  <c r="AOH10" i="10"/>
  <c r="AFS10" i="10"/>
  <c r="BDC10" i="10"/>
  <c r="HF10" i="10"/>
  <c r="DO10" i="10"/>
  <c r="ANN10" i="10"/>
  <c r="AWJ10" i="10"/>
  <c r="B10" i="10"/>
  <c r="AMR10" i="10"/>
  <c r="BGR10" i="10"/>
  <c r="AQB10" i="10"/>
  <c r="BAB10" i="10"/>
  <c r="KQ10" i="10"/>
  <c r="PM10" i="10"/>
  <c r="ARE10" i="10"/>
  <c r="AQR10" i="10"/>
  <c r="AFV10" i="10"/>
  <c r="BV10" i="10"/>
  <c r="QW10" i="10"/>
  <c r="AJP10" i="10"/>
  <c r="ATK10" i="10"/>
  <c r="AFD10" i="10"/>
  <c r="BIW10" i="10"/>
  <c r="AZF10" i="10"/>
  <c r="AZD10" i="10"/>
  <c r="APV10" i="10"/>
  <c r="AXV10" i="10"/>
  <c r="BBU10" i="10"/>
  <c r="BEM10" i="10"/>
  <c r="RG10" i="10"/>
  <c r="AVI10" i="10"/>
  <c r="BBK10" i="10"/>
  <c r="ADS10" i="10"/>
  <c r="AHL10" i="10"/>
  <c r="AEG10" i="10"/>
  <c r="BFE10" i="10"/>
  <c r="NV10" i="10"/>
  <c r="BJM10" i="10"/>
  <c r="ALN10" i="10"/>
  <c r="ASF10" i="10"/>
  <c r="BGI10" i="10"/>
  <c r="AJB10" i="10"/>
  <c r="BEV10" i="10"/>
  <c r="SX10" i="10"/>
  <c r="BAQ10" i="10"/>
  <c r="BCR10" i="10"/>
  <c r="BBL10" i="10"/>
  <c r="UJ10" i="10"/>
  <c r="II10" i="10"/>
  <c r="APE10" i="10"/>
  <c r="IC10" i="10"/>
  <c r="BHR10" i="10"/>
  <c r="AYT10" i="10"/>
  <c r="AFO10" i="10"/>
  <c r="BBQ10" i="10"/>
  <c r="DD10" i="10"/>
  <c r="ADA10" i="10"/>
  <c r="ARZ10" i="10"/>
  <c r="DV10" i="10"/>
  <c r="BKR10" i="10"/>
  <c r="AIS10" i="10"/>
  <c r="JM10" i="10"/>
  <c r="AVU10" i="10"/>
  <c r="ARG10" i="10"/>
  <c r="NB10" i="10"/>
  <c r="AJK10" i="10"/>
  <c r="KV10" i="10"/>
  <c r="AOQ10" i="10"/>
  <c r="BJD10" i="10"/>
  <c r="BGJ10" i="10"/>
  <c r="AYP10" i="10"/>
  <c r="ANB10" i="10"/>
  <c r="ADW10" i="10"/>
  <c r="BJS10" i="10"/>
  <c r="BT10" i="10"/>
  <c r="BGZ10" i="10"/>
  <c r="AEL10" i="10"/>
  <c r="UL10" i="10"/>
  <c r="BDL10" i="10"/>
  <c r="AVM10" i="10"/>
  <c r="ARP10" i="10"/>
  <c r="ATE10" i="10"/>
  <c r="CM10" i="10"/>
  <c r="BGV10" i="10"/>
  <c r="AON10" i="10"/>
  <c r="AEA10" i="10"/>
  <c r="AVJ10" i="10"/>
  <c r="AXJ10" i="10"/>
  <c r="AXZ10" i="10"/>
  <c r="AYH10" i="10"/>
  <c r="BAD10" i="10"/>
  <c r="MN10" i="10"/>
  <c r="ZD10" i="10"/>
  <c r="ABA10" i="10"/>
  <c r="BFK10" i="10"/>
  <c r="HJ10" i="10"/>
  <c r="AWN10" i="10"/>
  <c r="AEQ10" i="10"/>
  <c r="BGK10" i="10"/>
  <c r="ZV10" i="10"/>
  <c r="JG10" i="10"/>
  <c r="NR10" i="10"/>
  <c r="AOO10" i="10"/>
  <c r="AHM10" i="10"/>
  <c r="BGL10" i="10"/>
  <c r="ZH10" i="10"/>
  <c r="AIU10" i="10"/>
  <c r="AQW10" i="10"/>
  <c r="AVZ10" i="10"/>
  <c r="BBD10" i="10"/>
  <c r="AII10" i="10"/>
  <c r="WU10" i="10"/>
  <c r="AQX10" i="10"/>
  <c r="EJ10" i="10"/>
  <c r="AGE10" i="10"/>
  <c r="QI10" i="10"/>
  <c r="YW10" i="10"/>
  <c r="AJM10" i="10"/>
  <c r="BHC10" i="10"/>
  <c r="BLT10" i="10"/>
  <c r="ATS10" i="10"/>
  <c r="ATL10" i="10"/>
  <c r="ACT10" i="10"/>
  <c r="HM10" i="10"/>
  <c r="AZN10" i="10"/>
  <c r="BAR10" i="10"/>
  <c r="AZR10" i="10"/>
  <c r="AP10" i="10"/>
  <c r="AHS10" i="10"/>
  <c r="ABZ10" i="10"/>
  <c r="BAI10" i="10"/>
  <c r="AXD10" i="10"/>
  <c r="ADP10" i="10"/>
  <c r="AFY10" i="10"/>
  <c r="BAE10" i="10"/>
  <c r="BDB10" i="10"/>
  <c r="BIK10" i="10"/>
  <c r="BAO10" i="10"/>
  <c r="ALC10" i="10"/>
  <c r="AYK10" i="10"/>
  <c r="ATI10" i="10"/>
  <c r="ABI10" i="10"/>
  <c r="ARJ10" i="10"/>
  <c r="ANQ10" i="10"/>
  <c r="ABO10" i="10"/>
  <c r="AXK10" i="10"/>
  <c r="ANV10" i="10"/>
  <c r="AX10" i="10"/>
  <c r="BKI10" i="10"/>
  <c r="BLR10" i="10"/>
  <c r="AXC10" i="10"/>
  <c r="PA10" i="10"/>
  <c r="GM10" i="10"/>
  <c r="ZR10" i="10"/>
  <c r="PU10" i="10"/>
  <c r="APC10" i="10"/>
  <c r="BAG10" i="10"/>
  <c r="WB10" i="10"/>
  <c r="YZ10" i="10"/>
  <c r="JI10" i="10"/>
  <c r="OB10" i="10"/>
  <c r="BCL10" i="10"/>
  <c r="BIP10" i="10"/>
  <c r="UM10" i="10"/>
  <c r="ASB10" i="10"/>
  <c r="AGS10" i="10"/>
  <c r="AOU10" i="10"/>
  <c r="SE10" i="10"/>
  <c r="KZ10" i="10"/>
  <c r="APA10" i="10"/>
  <c r="DX10" i="10"/>
  <c r="BGQ10" i="10"/>
  <c r="ARF10" i="10"/>
  <c r="BEA10" i="10"/>
  <c r="ABE10" i="10"/>
  <c r="ASV10" i="10"/>
  <c r="RH10" i="10"/>
  <c r="BHQ10" i="10"/>
  <c r="ALD10" i="10"/>
  <c r="AJH10" i="10"/>
  <c r="BKA10" i="10"/>
  <c r="AGJ10" i="10"/>
  <c r="LS10" i="10"/>
  <c r="UI10" i="10"/>
  <c r="DC10" i="10"/>
  <c r="AQJ10" i="10"/>
  <c r="AFB10" i="10"/>
  <c r="ZF10" i="10"/>
  <c r="AGQ10" i="10"/>
  <c r="ARY10" i="10"/>
  <c r="AAL10" i="10"/>
  <c r="BKZ10" i="10"/>
  <c r="HY10" i="10"/>
  <c r="KW10" i="10"/>
  <c r="AYI10" i="10"/>
  <c r="BFL10" i="10"/>
  <c r="PQ10" i="10"/>
  <c r="AHF10" i="10"/>
  <c r="UD10" i="10"/>
  <c r="AFN10" i="10"/>
  <c r="EL10" i="10"/>
  <c r="RM10" i="10"/>
  <c r="ZM10" i="10"/>
  <c r="YR10" i="10"/>
  <c r="YB10" i="10"/>
  <c r="GH10" i="10"/>
  <c r="BJA10" i="10"/>
  <c r="LD10" i="10"/>
  <c r="QU10" i="10"/>
  <c r="ED10" i="10"/>
  <c r="BDG10" i="10"/>
  <c r="AND10" i="10"/>
  <c r="BEL10" i="10"/>
  <c r="IF10" i="10"/>
  <c r="ADX10" i="10"/>
  <c r="AOD10" i="10"/>
  <c r="ACK10" i="10"/>
  <c r="MS10" i="10"/>
  <c r="AVR10" i="10"/>
  <c r="XD10" i="10"/>
  <c r="BBS10" i="10"/>
  <c r="BIN10" i="10"/>
  <c r="ACU10" i="10"/>
  <c r="BIM10" i="10"/>
  <c r="FU10" i="10"/>
  <c r="SL10" i="10"/>
  <c r="JN10" i="10"/>
  <c r="ALM10" i="10"/>
  <c r="DB10" i="10"/>
  <c r="ZY10" i="10"/>
  <c r="IN10" i="10"/>
  <c r="AXE10" i="10"/>
  <c r="LA10" i="10"/>
  <c r="AWA10" i="10"/>
  <c r="AMH10" i="10"/>
  <c r="XR10" i="10"/>
  <c r="BBW10" i="10"/>
  <c r="AQS10" i="10"/>
  <c r="AZS10" i="10"/>
  <c r="AHB10" i="10"/>
  <c r="BGX10" i="10"/>
  <c r="GP10" i="10"/>
  <c r="AEO10" i="10"/>
  <c r="EV10" i="10"/>
  <c r="AEM10" i="10"/>
  <c r="AOL10" i="10"/>
  <c r="MX10" i="10"/>
  <c r="ANO10" i="10"/>
  <c r="AKW10" i="10"/>
  <c r="AUO10" i="10"/>
  <c r="BJG10" i="10"/>
  <c r="BBH10" i="10"/>
  <c r="BDT10" i="10"/>
  <c r="WG10" i="10"/>
  <c r="AQN10" i="10"/>
  <c r="DS10" i="10"/>
  <c r="BJY10" i="10"/>
  <c r="BJH10" i="10"/>
  <c r="SN10" i="10"/>
  <c r="PW10" i="10"/>
  <c r="YF10" i="10"/>
  <c r="AQL10" i="10"/>
  <c r="AKJ10" i="10"/>
  <c r="ASE10" i="10"/>
  <c r="BGN10" i="10"/>
  <c r="AXN10" i="10"/>
  <c r="AAI10" i="10"/>
  <c r="BDV10" i="10"/>
  <c r="EP10" i="10"/>
  <c r="AHQ10" i="10"/>
  <c r="DP10" i="10"/>
  <c r="AFG10" i="10"/>
  <c r="BLN10" i="10"/>
  <c r="BLP10" i="10"/>
  <c r="ASQ10" i="10"/>
  <c r="AGZ10" i="10"/>
  <c r="MI10" i="10"/>
  <c r="BHU10" i="10"/>
  <c r="BCP10" i="10"/>
  <c r="ZP10" i="10"/>
  <c r="ASG10" i="10"/>
  <c r="PV10" i="10"/>
  <c r="VU10" i="10"/>
  <c r="QF10" i="10"/>
  <c r="ZC10" i="10"/>
  <c r="XV10" i="10"/>
  <c r="AEC10" i="10"/>
  <c r="ABR10" i="10"/>
  <c r="RW10" i="10"/>
  <c r="BAC10" i="10"/>
  <c r="BHG10" i="10"/>
  <c r="AJJ10" i="10"/>
  <c r="AJV10" i="10"/>
  <c r="AAC10" i="10"/>
  <c r="YH10" i="10"/>
  <c r="AID10" i="10"/>
  <c r="YE10" i="10"/>
  <c r="BEI10" i="10"/>
  <c r="BO10" i="10"/>
  <c r="ZN10" i="10"/>
  <c r="XG10" i="10"/>
  <c r="E10" i="10"/>
  <c r="AKE10" i="10"/>
  <c r="APS10" i="10"/>
  <c r="ADJ10" i="10"/>
  <c r="OH10" i="10"/>
  <c r="BAU10" i="10"/>
  <c r="XW10" i="10"/>
  <c r="BY10" i="10"/>
  <c r="FT10" i="10"/>
  <c r="ALR10" i="10"/>
  <c r="BDH10" i="10"/>
  <c r="BCS10" i="10"/>
  <c r="APT10" i="10"/>
  <c r="AGD10" i="10"/>
  <c r="ATD10" i="10"/>
  <c r="MZ10" i="10"/>
  <c r="YK10" i="10"/>
  <c r="SA10" i="10"/>
  <c r="QO10" i="10"/>
  <c r="BBR10" i="10"/>
  <c r="ACO10" i="10"/>
  <c r="BHD10" i="10"/>
  <c r="LF10" i="10"/>
  <c r="BFY10" i="10"/>
  <c r="TW10" i="10"/>
  <c r="AGO10" i="10"/>
  <c r="ATH10" i="10"/>
  <c r="AKH10" i="10"/>
  <c r="GW10" i="10"/>
  <c r="AML10" i="10"/>
  <c r="AGV10" i="10"/>
  <c r="HU10" i="10"/>
  <c r="KN10" i="10"/>
  <c r="KJ10" i="10"/>
  <c r="BIV10" i="10"/>
  <c r="CO10" i="10"/>
  <c r="JB10" i="10"/>
  <c r="APP10" i="10"/>
  <c r="ALB10" i="10"/>
  <c r="KU10" i="10"/>
  <c r="GQ10" i="10"/>
  <c r="YT10" i="10"/>
  <c r="EU10" i="10"/>
  <c r="UE10" i="10"/>
  <c r="YY10" i="10"/>
  <c r="AKR10" i="10"/>
  <c r="BHS10" i="10"/>
  <c r="IT10" i="10"/>
  <c r="ABW10" i="10"/>
  <c r="AKP10" i="10"/>
  <c r="KB10" i="10"/>
  <c r="AKS10" i="10"/>
  <c r="AJL10" i="10"/>
  <c r="ZU10" i="10"/>
  <c r="BFU10" i="10"/>
  <c r="CU10" i="10"/>
  <c r="EE10" i="10"/>
  <c r="AKZ10" i="10"/>
  <c r="AMA10" i="10"/>
  <c r="LB10" i="10"/>
  <c r="BDF10" i="10"/>
  <c r="AOV10" i="10"/>
  <c r="ALW10" i="10"/>
  <c r="FQ10" i="10"/>
  <c r="GL10" i="10"/>
  <c r="HR10" i="10"/>
  <c r="BEZ10" i="10"/>
  <c r="AGW10" i="10"/>
  <c r="ANR10" i="10"/>
  <c r="AGN10" i="10"/>
  <c r="AOA10" i="10"/>
  <c r="ADH10" i="10"/>
  <c r="AVC10" i="10"/>
  <c r="BIG10" i="10"/>
  <c r="PL10" i="10"/>
  <c r="ABS10" i="10"/>
  <c r="AAM10" i="10"/>
  <c r="AMF10" i="10"/>
  <c r="AYY10" i="10"/>
  <c r="AQO10" i="10"/>
  <c r="IG10" i="10"/>
  <c r="BHJ10" i="10"/>
  <c r="AGH10" i="10"/>
  <c r="BLG10" i="10"/>
  <c r="AKF10" i="10"/>
  <c r="AVD10" i="10"/>
  <c r="ADE10" i="10"/>
  <c r="ADD10" i="10"/>
  <c r="AOM10" i="10"/>
  <c r="QQ10" i="10"/>
  <c r="BCY10" i="10"/>
  <c r="ANJ10" i="10"/>
  <c r="BBP10" i="10"/>
  <c r="QR10" i="10"/>
  <c r="BCI10" i="10"/>
  <c r="CB10" i="10"/>
  <c r="AAO10" i="10"/>
  <c r="AXY10" i="10"/>
  <c r="ZJ10" i="10"/>
  <c r="QL10" i="10"/>
  <c r="ALQ10" i="10"/>
  <c r="BJL10" i="10"/>
  <c r="RT10" i="10"/>
  <c r="AJO10" i="10"/>
  <c r="AYB10" i="10"/>
  <c r="AXT10" i="10"/>
  <c r="AHY10" i="10"/>
  <c r="BDK10" i="10"/>
  <c r="ANG10" i="10"/>
  <c r="AIM10" i="10"/>
  <c r="BEP10" i="10"/>
  <c r="BHV10" i="10"/>
  <c r="AAE10" i="10"/>
  <c r="BKM10" i="10"/>
  <c r="QC10" i="10"/>
  <c r="YX10" i="10"/>
  <c r="AVY10" i="10"/>
  <c r="BHP10" i="10"/>
  <c r="ABX10" i="10"/>
  <c r="ARL10" i="10"/>
  <c r="HT10" i="10"/>
  <c r="AAD10" i="10"/>
  <c r="AZQ10" i="10"/>
  <c r="AFQ10" i="10"/>
  <c r="ARC10" i="10"/>
  <c r="ALF10" i="10"/>
  <c r="AFW10" i="10"/>
  <c r="BKD10" i="10"/>
  <c r="AWD10" i="10"/>
  <c r="AI10" i="10"/>
  <c r="BJR10" i="10"/>
  <c r="AHO10" i="10"/>
  <c r="MG10" i="10"/>
  <c r="ASD10" i="10"/>
  <c r="QX10" i="10"/>
  <c r="DF10" i="10"/>
  <c r="CI10" i="10"/>
  <c r="ZI10" i="10"/>
  <c r="AQD10" i="10"/>
  <c r="AYN10" i="10"/>
  <c r="ASZ10" i="10"/>
  <c r="MB10" i="10"/>
  <c r="CY10" i="10"/>
  <c r="ZS10" i="10"/>
  <c r="BU10" i="10"/>
  <c r="SS10" i="10"/>
  <c r="RY10" i="10"/>
  <c r="BIZ10" i="10"/>
  <c r="AUW10" i="10"/>
  <c r="EA10" i="10"/>
  <c r="LU10" i="10"/>
  <c r="AIP10" i="10"/>
  <c r="AMX10" i="10"/>
  <c r="APG10" i="10"/>
  <c r="AMD10" i="10"/>
  <c r="BCO10" i="10"/>
  <c r="AUC10" i="10"/>
  <c r="AGK10" i="10"/>
  <c r="TG10" i="10"/>
  <c r="AUB10" i="10"/>
  <c r="OU10" i="10"/>
  <c r="AIJ10" i="10"/>
  <c r="APM10" i="10"/>
  <c r="BID10" i="10"/>
  <c r="BGC10" i="10"/>
  <c r="AUF10" i="10"/>
  <c r="ME10" i="10"/>
  <c r="ON10" i="10"/>
  <c r="AFT10" i="10"/>
  <c r="AY10" i="10"/>
  <c r="AYO10" i="10"/>
  <c r="APD10" i="10"/>
  <c r="ARR10" i="10"/>
  <c r="YC10" i="10"/>
  <c r="BCF10" i="10"/>
  <c r="AAZ10" i="10"/>
  <c r="QS10" i="10"/>
  <c r="XX10" i="10"/>
  <c r="ANS10" i="10"/>
  <c r="BLV10" i="10"/>
  <c r="BS10" i="10"/>
  <c r="AOG10" i="10"/>
  <c r="AIN10" i="10"/>
  <c r="BJF10" i="10"/>
  <c r="APH10" i="10"/>
  <c r="BIF10" i="10"/>
  <c r="AOY10" i="10"/>
  <c r="LK10" i="10"/>
  <c r="CR10" i="10"/>
  <c r="DR10" i="10"/>
  <c r="AGM10" i="10"/>
  <c r="AZV10" i="10"/>
  <c r="ACY10" i="10"/>
  <c r="WI10" i="10"/>
  <c r="BDA10" i="10"/>
  <c r="JR10" i="10"/>
  <c r="ATQ10" i="10"/>
  <c r="AZW10" i="10"/>
  <c r="AJA10" i="10"/>
  <c r="BHW10" i="10"/>
  <c r="LR10" i="10"/>
  <c r="BLH10" i="10"/>
  <c r="BAW10" i="10"/>
  <c r="AFM10" i="10"/>
  <c r="MU10" i="10"/>
  <c r="AOT10" i="10"/>
  <c r="AME10" i="10"/>
  <c r="AXL10" i="10"/>
  <c r="EM10" i="10"/>
  <c r="HO10" i="10"/>
  <c r="XZ10" i="10"/>
  <c r="AHV10" i="10"/>
  <c r="DL10" i="10"/>
  <c r="SB10" i="10"/>
  <c r="ALG10" i="10"/>
  <c r="AFK10" i="10"/>
  <c r="TQ10" i="10"/>
  <c r="VV10" i="10"/>
  <c r="BHI10" i="10"/>
  <c r="IW10" i="10"/>
  <c r="AMK10" i="10"/>
  <c r="AZI10" i="10"/>
  <c r="ACZ10" i="10"/>
  <c r="CQ10" i="10"/>
  <c r="OE10" i="10"/>
  <c r="Q10" i="10"/>
  <c r="YD10" i="10"/>
  <c r="DN10" i="10"/>
  <c r="ATY10" i="10"/>
  <c r="ACR10" i="10"/>
  <c r="UC10" i="10"/>
  <c r="BDD10" i="10"/>
  <c r="PR10" i="10"/>
  <c r="FW10" i="10"/>
  <c r="JS10" i="10"/>
  <c r="BJO10" i="10"/>
  <c r="AXG10" i="10"/>
  <c r="BHY10" i="10"/>
  <c r="HE10" i="10"/>
  <c r="BCC10" i="10"/>
  <c r="TU10" i="10"/>
  <c r="BJN10" i="10"/>
  <c r="BHF10" i="10"/>
  <c r="GG10" i="10"/>
  <c r="MW10" i="10"/>
  <c r="SI10" i="10"/>
  <c r="CD10" i="10"/>
  <c r="OY10" i="10"/>
  <c r="AHC10" i="10"/>
  <c r="AXQ10" i="10"/>
  <c r="ASI10" i="10"/>
  <c r="ABJ10" i="10"/>
  <c r="AU10" i="10"/>
  <c r="AWI10" i="10"/>
  <c r="BAF10" i="10"/>
  <c r="API10" i="10"/>
  <c r="BIX10" i="10"/>
  <c r="BKP10" i="10"/>
  <c r="ANI10" i="10"/>
  <c r="BLE10" i="10"/>
  <c r="AGX10" i="10"/>
  <c r="FZ10" i="10"/>
  <c r="KX10" i="10"/>
  <c r="AZZ10" i="10"/>
  <c r="ALP10" i="10"/>
  <c r="SJ10" i="10"/>
  <c r="BLJ10" i="10"/>
  <c r="AHX10" i="10"/>
  <c r="ASH10" i="10"/>
  <c r="ASJ10" i="10"/>
  <c r="BHL10" i="10"/>
  <c r="AEJ10" i="10"/>
  <c r="CK10" i="10"/>
  <c r="BKC10" i="10"/>
  <c r="QV10" i="10"/>
  <c r="QE10" i="10"/>
  <c r="AEW10" i="10"/>
  <c r="BEU10" i="10"/>
  <c r="AHT10" i="10"/>
  <c r="AGP10" i="10"/>
  <c r="GK10" i="10"/>
  <c r="ABV10" i="10"/>
  <c r="AXW10" i="10"/>
  <c r="AQZ10" i="10"/>
  <c r="BFM10" i="10"/>
  <c r="AHN10" i="10"/>
  <c r="HD10" i="10"/>
  <c r="AYS10" i="10"/>
  <c r="BLW10" i="10"/>
  <c r="AET10" i="10"/>
  <c r="BDI10" i="10"/>
  <c r="AVV10" i="10"/>
  <c r="ADN10" i="10"/>
  <c r="ALO10" i="10"/>
  <c r="BH10" i="10"/>
  <c r="AOZ10" i="10"/>
  <c r="HA10" i="10"/>
  <c r="BBB10" i="10"/>
  <c r="AK10" i="10"/>
  <c r="AUJ10" i="10"/>
  <c r="ACL10" i="10"/>
  <c r="APO10" i="10"/>
  <c r="BDO10" i="10"/>
  <c r="AQA10" i="10"/>
  <c r="AHU10" i="10"/>
  <c r="KF10" i="10"/>
  <c r="DY10" i="10"/>
  <c r="AXO10" i="10"/>
  <c r="AJN10" i="10"/>
  <c r="ACN10" i="10"/>
  <c r="XK10" i="10"/>
  <c r="BGH10" i="10"/>
  <c r="AUD10" i="10"/>
  <c r="BIC10" i="10"/>
  <c r="IY10" i="10"/>
  <c r="BLX10" i="10"/>
  <c r="BFT10" i="10"/>
  <c r="BES10" i="10"/>
  <c r="BX10" i="10"/>
  <c r="AJC10" i="10"/>
  <c r="JD10" i="10"/>
  <c r="AVX10" i="10"/>
  <c r="EO10" i="10"/>
  <c r="KI10" i="10"/>
  <c r="HN10" i="10"/>
  <c r="TN10" i="10"/>
  <c r="AVN10" i="10"/>
  <c r="AIQ10" i="10"/>
  <c r="APW10" i="10"/>
  <c r="H10" i="10"/>
  <c r="GX10" i="10"/>
  <c r="FX10" i="10"/>
  <c r="ATR10" i="10"/>
  <c r="OC10" i="10"/>
  <c r="EW10" i="10"/>
  <c r="XN10" i="10"/>
  <c r="ARA10" i="10"/>
  <c r="ART10" i="10"/>
  <c r="AHR10" i="10"/>
  <c r="AHI10" i="10"/>
  <c r="TB10" i="10"/>
  <c r="AUM10" i="10"/>
  <c r="AFC10" i="10"/>
  <c r="JY10" i="10"/>
  <c r="AMI10" i="10"/>
  <c r="BDY10" i="10"/>
  <c r="FS10" i="10"/>
  <c r="BCK10" i="10"/>
  <c r="AZH10" i="10"/>
  <c r="BED10" i="10"/>
  <c r="BDQ10" i="10"/>
  <c r="VT10" i="10"/>
  <c r="YM10" i="10"/>
  <c r="TR10" i="10"/>
  <c r="HG10" i="10"/>
  <c r="BFP10" i="10"/>
  <c r="JP10" i="10"/>
  <c r="AKX10" i="10"/>
  <c r="BIR10" i="10"/>
  <c r="AGU10" i="10"/>
  <c r="AQQ10" i="10"/>
  <c r="KT10" i="10"/>
  <c r="AQV10" i="10"/>
  <c r="BHX10" i="10"/>
  <c r="AOX10" i="10"/>
  <c r="BIA10" i="10"/>
  <c r="AWY10" i="10"/>
  <c r="ABH10" i="10"/>
  <c r="ASS10" i="10"/>
  <c r="AJE10" i="10"/>
  <c r="UG10" i="10"/>
  <c r="BGF10" i="10"/>
  <c r="XO10" i="10"/>
  <c r="ATC10" i="10"/>
  <c r="HQ10" i="10"/>
  <c r="ABK10" i="10"/>
  <c r="BIO10" i="10"/>
  <c r="AQE10" i="10"/>
  <c r="AWL10" i="10"/>
  <c r="DG10" i="10"/>
  <c r="AIG10" i="10"/>
  <c r="WH10" i="10"/>
  <c r="AQC10" i="10"/>
  <c r="AOE10" i="10"/>
  <c r="YG10" i="10"/>
  <c r="HI10" i="10"/>
  <c r="BEF10" i="10"/>
  <c r="AYJ10" i="10"/>
  <c r="ANT10" i="10"/>
  <c r="BER10" i="10"/>
  <c r="BEX10" i="10"/>
  <c r="BCJ10" i="10"/>
  <c r="PX10" i="10"/>
  <c r="AUZ10" i="10"/>
  <c r="SM10" i="10"/>
  <c r="AWZ10" i="10"/>
  <c r="AOJ10" i="10"/>
  <c r="AEP10" i="10"/>
  <c r="PO10" i="10"/>
  <c r="BKF10" i="10"/>
  <c r="MY10" i="10"/>
  <c r="JC10" i="10"/>
  <c r="AHP10" i="10"/>
  <c r="WZ10" i="10"/>
  <c r="EC10" i="10"/>
  <c r="AAU10" i="10"/>
  <c r="AVS10" i="10"/>
  <c r="BBO10" i="10"/>
  <c r="AIL10" i="10"/>
  <c r="BGG10" i="10"/>
  <c r="BHM10" i="10"/>
  <c r="BCU10" i="10"/>
  <c r="AJX10" i="10"/>
  <c r="BLM10" i="10"/>
  <c r="AZO10" i="10"/>
  <c r="AAJ10" i="10"/>
  <c r="AWF10" i="10"/>
  <c r="OV10" i="10"/>
  <c r="VY10" i="10"/>
  <c r="BEE10" i="10"/>
  <c r="ALU10" i="10"/>
  <c r="NP10" i="10"/>
  <c r="AOI10" i="10"/>
  <c r="GN10" i="10"/>
  <c r="AHZ10" i="10"/>
  <c r="DI10" i="10"/>
  <c r="WJ10" i="10"/>
  <c r="ADQ10" i="10"/>
  <c r="BEW10" i="10"/>
  <c r="BLQ10" i="10"/>
  <c r="ATA10" i="10"/>
  <c r="RB10" i="10"/>
  <c r="BEC10" i="10"/>
  <c r="AMZ10" i="10"/>
  <c r="JZ10" i="10"/>
  <c r="ARH10" i="10"/>
  <c r="CH10" i="10"/>
  <c r="TO10" i="10"/>
  <c r="AYU10" i="10"/>
  <c r="JK10" i="10"/>
  <c r="BJK10" i="10"/>
  <c r="AES10" i="10"/>
  <c r="AKT10" i="10"/>
  <c r="AVW10" i="10"/>
  <c r="AMY10" i="10"/>
  <c r="AUG10" i="10"/>
  <c r="BHT10" i="10"/>
  <c r="XS10" i="10"/>
  <c r="UH10" i="10"/>
  <c r="AJY10" i="10"/>
  <c r="UP10" i="10"/>
  <c r="RO10" i="10"/>
  <c r="ATN10" i="10"/>
  <c r="ABN10" i="10"/>
  <c r="AKL10" i="10"/>
  <c r="PE10" i="10"/>
  <c r="BAV10" i="10"/>
  <c r="HV10" i="10"/>
  <c r="XT10" i="10"/>
  <c r="AWE10" i="10"/>
  <c r="BFW10" i="10"/>
  <c r="BLB10" i="10"/>
  <c r="HW10" i="10"/>
  <c r="BAH10" i="10"/>
  <c r="AVL10" i="10"/>
  <c r="KE10" i="10"/>
  <c r="ATM10" i="10"/>
  <c r="JO10" i="10"/>
  <c r="AOB10" i="10"/>
  <c r="BFB10" i="10"/>
  <c r="ATP10" i="10"/>
  <c r="APX10" i="10"/>
  <c r="QA10" i="10"/>
  <c r="GS10" i="10"/>
  <c r="QP10" i="10"/>
  <c r="ND10" i="10"/>
  <c r="AWO10" i="10"/>
  <c r="BAP10" i="10"/>
  <c r="BIH10" i="10"/>
  <c r="JW10" i="10"/>
  <c r="BP10" i="10"/>
  <c r="BLC10" i="10"/>
  <c r="BBA10" i="10"/>
  <c r="BDN10" i="10"/>
  <c r="AUU10" i="10"/>
  <c r="ADL10" i="10"/>
  <c r="NY10" i="10"/>
  <c r="ASP10" i="10"/>
  <c r="BGD10" i="10"/>
  <c r="EN10" i="10"/>
  <c r="IO10" i="10"/>
  <c r="ARX10" i="10"/>
  <c r="IP10" i="10"/>
  <c r="WW10" i="10"/>
  <c r="OG10" i="10"/>
  <c r="AVE10" i="10"/>
  <c r="BBF10" i="10"/>
  <c r="AEB10" i="10"/>
  <c r="ANK10" i="10"/>
  <c r="SC10" i="10"/>
  <c r="ACW10" i="10"/>
  <c r="IQ10" i="10"/>
  <c r="BBY10" i="10"/>
  <c r="QJ10" i="10"/>
  <c r="AGI10" i="10"/>
  <c r="AYW10" i="10"/>
  <c r="APR10" i="10"/>
  <c r="S10" i="10"/>
  <c r="AJG10" i="10"/>
  <c r="BHK10" i="10"/>
  <c r="ANU10" i="10"/>
  <c r="ARI10" i="10"/>
  <c r="YI10" i="10"/>
  <c r="AQF10" i="10"/>
  <c r="ML10" i="10"/>
  <c r="AFA10" i="10"/>
  <c r="HP10" i="10"/>
  <c r="BLL10" i="10"/>
  <c r="CE10" i="10"/>
  <c r="QY10" i="10"/>
  <c r="CT10" i="10"/>
  <c r="ADY10" i="10"/>
  <c r="ZG10" i="10"/>
  <c r="BLS10" i="10"/>
  <c r="KD10" i="10"/>
  <c r="ASA10" i="10"/>
  <c r="BAJ10" i="10"/>
  <c r="AAX10" i="10"/>
  <c r="AXR10" i="10"/>
  <c r="ZB10" i="10"/>
  <c r="AAG10" i="10"/>
  <c r="ALA10" i="10"/>
  <c r="AWM10" i="10"/>
  <c r="APL10" i="10"/>
  <c r="ADG10" i="10"/>
  <c r="AHG10" i="10"/>
  <c r="ET10" i="10"/>
  <c r="BBV10" i="10"/>
  <c r="CL10" i="10"/>
  <c r="BCH10" i="10"/>
  <c r="TV10" i="10"/>
  <c r="BDX10" i="10"/>
  <c r="AEZ10" i="10"/>
  <c r="XF10" i="10"/>
  <c r="AUE10" i="10"/>
  <c r="BLI10" i="10"/>
  <c r="JT10" i="10"/>
  <c r="LI10" i="10"/>
  <c r="ALZ10" i="10"/>
  <c r="WA10" i="10"/>
  <c r="AZK10" i="10"/>
  <c r="BEK10" i="10"/>
  <c r="UB10" i="10"/>
  <c r="ADC10" i="10"/>
  <c r="AEY10" i="10"/>
  <c r="DW10" i="10"/>
  <c r="BCM10" i="10"/>
  <c r="D10" i="10"/>
  <c r="ZK10" i="10"/>
  <c r="AEK10" i="10"/>
  <c r="ABQ10" i="10"/>
  <c r="AWU10" i="10"/>
  <c r="AKQ10" i="10"/>
  <c r="AQK10" i="10"/>
  <c r="AIW10" i="10"/>
  <c r="AFL10" i="10"/>
  <c r="G10" i="10"/>
  <c r="BEG10" i="10"/>
  <c r="ASM10" i="10"/>
  <c r="AUH10" i="10"/>
  <c r="BBT10" i="10"/>
  <c r="AVT10" i="10"/>
  <c r="BFG10" i="10"/>
  <c r="BR10" i="10"/>
  <c r="JU10" i="10"/>
  <c r="AJU10" i="10"/>
  <c r="OM10" i="10"/>
  <c r="ANA10" i="10"/>
  <c r="LT10" i="10"/>
  <c r="AST10" i="10"/>
  <c r="AZM10" i="10"/>
  <c r="FY10" i="10"/>
</calcChain>
</file>

<file path=xl/sharedStrings.xml><?xml version="1.0" encoding="utf-8"?>
<sst xmlns="http://schemas.openxmlformats.org/spreadsheetml/2006/main" count="2615" uniqueCount="722">
  <si>
    <t>設置者名</t>
  </si>
  <si>
    <t>施設名</t>
  </si>
  <si>
    <t>施設長名</t>
  </si>
  <si>
    <t>電話番号</t>
    <phoneticPr fontId="1"/>
  </si>
  <si>
    <t>Ｆ Ａ Ｘ</t>
    <phoneticPr fontId="1"/>
  </si>
  <si>
    <t>記入者職名・氏名</t>
    <phoneticPr fontId="1"/>
  </si>
  <si>
    <t>乳児室</t>
    <rPh sb="0" eb="2">
      <t>ニュウジ</t>
    </rPh>
    <rPh sb="2" eb="3">
      <t>シツ</t>
    </rPh>
    <phoneticPr fontId="1"/>
  </si>
  <si>
    <t>ほふく室</t>
    <rPh sb="3" eb="4">
      <t>シツ</t>
    </rPh>
    <phoneticPr fontId="1"/>
  </si>
  <si>
    <t>(2) 業務管理体制の整備</t>
  </si>
  <si>
    <t>(5) 旅費</t>
  </si>
  <si>
    <t>(6) 職員の健康診断</t>
  </si>
  <si>
    <t>(1) 施設の面積基準の充足状況</t>
  </si>
  <si>
    <t>(4) 医薬品等</t>
  </si>
  <si>
    <t>(5) 安全管理体制</t>
  </si>
  <si>
    <t>(2) 記録の状況</t>
  </si>
  <si>
    <t>(3) 保護者との連携の状況</t>
  </si>
  <si>
    <t>(4) 利用者負担額の受領</t>
  </si>
  <si>
    <t>(5) 関係機関、地域社会等との連携状況</t>
  </si>
  <si>
    <t>(4) 感染症の予防対策</t>
  </si>
  <si>
    <t>(1) 給食打合せ会議</t>
  </si>
  <si>
    <t>(2) 喫食状況</t>
  </si>
  <si>
    <t>(1) 流動資産</t>
  </si>
  <si>
    <t>(2) 固定資産</t>
  </si>
  <si>
    <t>(1) 拠点（サービス）区分間繰入金収入、拠点（サービス）区分間繰入金支出</t>
  </si>
  <si>
    <t>(2) 積立資産支出</t>
  </si>
  <si>
    <t>(3) 積立資産取崩収入</t>
  </si>
  <si>
    <t>(4) 支払資金残高</t>
  </si>
  <si>
    <t>１　運営・管理状況</t>
  </si>
  <si>
    <t>○事業計画書、予算書、事業報告書及び決算書が作成されているか</t>
  </si>
  <si>
    <t>○労働者名簿、賃金台帳が整備されているか</t>
  </si>
  <si>
    <t>○就業規則等を職員に周知しているか</t>
  </si>
  <si>
    <t>○年次有給休暇を取得しやすい職場環境の整備に努めているか</t>
    <phoneticPr fontId="1"/>
  </si>
  <si>
    <t>利用定員(人)</t>
    <rPh sb="5" eb="6">
      <t>ニン</t>
    </rPh>
    <phoneticPr fontId="1"/>
  </si>
  <si>
    <t>入所児童数(人)</t>
    <rPh sb="6" eb="7">
      <t>ニン</t>
    </rPh>
    <phoneticPr fontId="1"/>
  </si>
  <si>
    <t>○業務分担表（事務分掌）が作成され、各責任者が明らかにされているか</t>
  </si>
  <si>
    <t>○職員会議は定期的に開催され、保育内容、研修の復命等必要な事項が話し合われているか</t>
  </si>
  <si>
    <t>○苦情解決の仕組みに関する規程は整備されているか</t>
  </si>
  <si>
    <t>□保護者等、関係者による評価を受けて、結果を公表しているか</t>
    <phoneticPr fontId="1"/>
  </si>
  <si>
    <t>３　安全管理の状況</t>
  </si>
  <si>
    <t>○消防設備の状況</t>
  </si>
  <si>
    <t xml:space="preserve"> 設 備 名</t>
  </si>
  <si>
    <t>消火設備</t>
  </si>
  <si>
    <t>避難設備</t>
  </si>
  <si>
    <t>○来訪者用の入口・受付を明示し、外部からの人の出入りを確認しているか</t>
    <phoneticPr fontId="1"/>
  </si>
  <si>
    <t>○消防用設備等の法定点検を実施し、その結果を消防署に報告しているか</t>
    <phoneticPr fontId="1"/>
  </si>
  <si>
    <t>○消防計画又は災害対応マニュアル（避難確保計画）に次の災害への対応が定められているか。</t>
  </si>
  <si>
    <t>○乳幼児突然死症候群(SIDS)の予防</t>
  </si>
  <si>
    <t>○汚物処理容器は児童の手の届かないところに保管しているか</t>
    <phoneticPr fontId="1"/>
  </si>
  <si>
    <t>○感染症や食中毒が発生した場合の報告体制を整備しているか</t>
  </si>
  <si>
    <t xml:space="preserve">○給食打合せ会議の開催状況 </t>
  </si>
  <si>
    <t>○献立作成の配慮事項</t>
  </si>
  <si>
    <t>離乳食についての配慮事項</t>
  </si>
  <si>
    <t>○検食結果、嗜好調査、残食調査結果は日々記録され、献立作成に活用しているか</t>
  </si>
  <si>
    <t>○調理の外部委託を行っている場合、契約内容等は遵守されているか</t>
  </si>
  <si>
    <t>在籍職員数（パートを含む）</t>
  </si>
  <si>
    <t>調理従事者</t>
  </si>
  <si>
    <t>乳児担当者</t>
  </si>
  <si>
    <t>その他職員</t>
  </si>
  <si>
    <t>通常検便実施者数の計</t>
  </si>
  <si>
    <t xml:space="preserve"> ＊　記載例</t>
  </si>
  <si>
    <t>通常検便実施者数</t>
  </si>
  <si>
    <t>Ｏ157検査実施者数</t>
  </si>
  <si>
    <t>対象者数</t>
  </si>
  <si>
    <t>○原材料は特に洗浄・殺菌等を行わず購入した状態で保存しているか</t>
  </si>
  <si>
    <t>○固定資産物品の現物は保育所に保管されているか</t>
  </si>
  <si>
    <t>（有の場合）</t>
  </si>
  <si>
    <t>繰入元</t>
  </si>
  <si>
    <t>○人件費積立資産への積立支出があるか</t>
  </si>
  <si>
    <t>○修繕積立資産への積立支出があるか</t>
  </si>
  <si>
    <t>○備品等購入積立資産への積立支出があるか</t>
  </si>
  <si>
    <t>○保育所施設・設備整備積立資産への積立支出があるか</t>
  </si>
  <si>
    <t>取り崩した積立資産</t>
  </si>
  <si>
    <t>○土地取得に要する費用を取り崩す場合、施設整備が確実な場合に行っているか</t>
  </si>
  <si>
    <t>○当期留保率</t>
  </si>
  <si>
    <t>×</t>
  </si>
  <si>
    <t>＝</t>
  </si>
  <si>
    <t>円</t>
    <rPh sb="0" eb="1">
      <t>エン</t>
    </rPh>
    <phoneticPr fontId="1"/>
  </si>
  <si>
    <t>0歳児</t>
  </si>
  <si>
    <t>5歳児</t>
  </si>
  <si>
    <t>合計</t>
  </si>
  <si>
    <t>1歳児</t>
    <phoneticPr fontId="1"/>
  </si>
  <si>
    <t>3歳児</t>
    <phoneticPr fontId="1"/>
  </si>
  <si>
    <t>基準値
(㎡)</t>
    <rPh sb="0" eb="3">
      <t>キジュンチ</t>
    </rPh>
    <phoneticPr fontId="1"/>
  </si>
  <si>
    <t>面積基準による算定</t>
  </si>
  <si>
    <t>面積
（㎡）</t>
    <rPh sb="0" eb="2">
      <t>メンセキ</t>
    </rPh>
    <phoneticPr fontId="1"/>
  </si>
  <si>
    <t>　＊各勤務区分の時間帯を明記したもの（「早番：7:00～16:00」など）</t>
    <phoneticPr fontId="1"/>
  </si>
  <si>
    <t>◇業務分担表（事務分掌）</t>
    <phoneticPr fontId="1"/>
  </si>
  <si>
    <t>◇勤務ローテーション表（監査前月分）</t>
    <phoneticPr fontId="1"/>
  </si>
  <si>
    <t>◇欠格事由に該当しない旨の誓約書</t>
    <phoneticPr fontId="1"/>
  </si>
  <si>
    <t>添付の有無</t>
    <rPh sb="0" eb="2">
      <t>テンプ</t>
    </rPh>
    <rPh sb="3" eb="5">
      <t>ウム</t>
    </rPh>
    <phoneticPr fontId="1"/>
  </si>
  <si>
    <t>(１)施設の目的及び運営の方針</t>
    <phoneticPr fontId="1"/>
  </si>
  <si>
    <t>（２） 業務管理体制の整備</t>
    <phoneticPr fontId="1"/>
  </si>
  <si>
    <t>回</t>
    <rPh sb="0" eb="1">
      <t>カイ</t>
    </rPh>
    <phoneticPr fontId="1"/>
  </si>
  <si>
    <t>○運営規程に定める休所日以外に休所した日</t>
    <phoneticPr fontId="1"/>
  </si>
  <si>
    <t>警報設備</t>
    <phoneticPr fontId="1"/>
  </si>
  <si>
    <t>件</t>
    <rPh sb="0" eb="1">
      <t>ケン</t>
    </rPh>
    <phoneticPr fontId="1"/>
  </si>
  <si>
    <t>回実施</t>
  </si>
  <si>
    <t>○避難訓練：　　　 　　　  　　</t>
    <phoneticPr fontId="1"/>
  </si>
  <si>
    <t>年</t>
    <rPh sb="0" eb="1">
      <t>ネン</t>
    </rPh>
    <phoneticPr fontId="1"/>
  </si>
  <si>
    <t>日</t>
    <rPh sb="0" eb="1">
      <t>ニチ</t>
    </rPh>
    <phoneticPr fontId="1"/>
  </si>
  <si>
    <t>（２） 記録の状況      ★確認資料：各諸帳簿</t>
    <phoneticPr fontId="1"/>
  </si>
  <si>
    <t xml:space="preserve">（３） 保護者との連携の状況   </t>
    <phoneticPr fontId="1"/>
  </si>
  <si>
    <t>（４） 利用者負担額の受領</t>
    <phoneticPr fontId="1"/>
  </si>
  <si>
    <t>（５） 関係機関、地域社会等との連携状況</t>
    <phoneticPr fontId="1"/>
  </si>
  <si>
    <t>年</t>
    <phoneticPr fontId="1"/>
  </si>
  <si>
    <t>回</t>
  </si>
  <si>
    <t>回</t>
    <phoneticPr fontId="1"/>
  </si>
  <si>
    <t>年</t>
    <phoneticPr fontId="1"/>
  </si>
  <si>
    <t>（４） 感染症の予防対策</t>
    <phoneticPr fontId="1"/>
  </si>
  <si>
    <t>昼食</t>
    <rPh sb="0" eb="2">
      <t>チュウショク</t>
    </rPh>
    <phoneticPr fontId="1"/>
  </si>
  <si>
    <t xml:space="preserve"> 午後のおやつ</t>
    <rPh sb="1" eb="3">
      <t>ゴゴ</t>
    </rPh>
    <phoneticPr fontId="1"/>
  </si>
  <si>
    <t>食物アレルギーのある子への対応</t>
    <phoneticPr fontId="1"/>
  </si>
  <si>
    <t>３歳未満児に対する献立、調理についての配慮事項</t>
    <phoneticPr fontId="1"/>
  </si>
  <si>
    <t>内　　　　　　容</t>
    <rPh sb="0" eb="1">
      <t>ウチ</t>
    </rPh>
    <rPh sb="7" eb="8">
      <t>カタチ</t>
    </rPh>
    <phoneticPr fontId="1"/>
  </si>
  <si>
    <t>○給食材料の購入に当たって、品質、鮮度等に留意して検収を行っているか</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</si>
  <si>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</si>
  <si>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</si>
  <si>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</si>
  <si>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</si>
  <si>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</si>
  <si>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</si>
  <si>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</si>
  <si>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</si>
  <si>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</si>
  <si>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</si>
  <si>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</si>
  <si>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</si>
  <si>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消火訓練（模擬消火訓練でも可）：</t>
    <rPh sb="0" eb="2">
      <t>ショウカ</t>
    </rPh>
    <rPh sb="2" eb="4">
      <t>クンレン</t>
    </rPh>
    <rPh sb="5" eb="7">
      <t>モギ</t>
    </rPh>
    <rPh sb="7" eb="9">
      <t>ショウカ</t>
    </rPh>
    <rPh sb="9" eb="11">
      <t>クンレン</t>
    </rPh>
    <rPh sb="13" eb="14">
      <t>カ</t>
    </rPh>
    <phoneticPr fontId="1"/>
  </si>
  <si>
    <t>（１） 流動資産　 　★確認資料：現金出納帳、預金（貯金）出納帳、預金等の残高証明書、勘定票綴</t>
    <phoneticPr fontId="1"/>
  </si>
  <si>
    <t xml:space="preserve"> （２） 固定資産      ★確認資料：固定資産管理台帳</t>
    <phoneticPr fontId="1"/>
  </si>
  <si>
    <t>○固定資産管理台帳は整備されているか</t>
    <phoneticPr fontId="1"/>
  </si>
  <si>
    <r>
      <t>○他の拠点(サービス)区分等からの</t>
    </r>
    <r>
      <rPr>
        <u/>
        <sz val="11"/>
        <color theme="1"/>
        <rFont val="游ゴシック"/>
        <family val="3"/>
        <charset val="128"/>
        <scheme val="minor"/>
      </rPr>
      <t>繰入金収入</t>
    </r>
    <r>
      <rPr>
        <sz val="11"/>
        <color theme="1"/>
        <rFont val="游ゴシック"/>
        <family val="2"/>
        <charset val="128"/>
        <scheme val="minor"/>
      </rPr>
      <t>があるか</t>
    </r>
    <phoneticPr fontId="1"/>
  </si>
  <si>
    <t>使途（具体的に記載）</t>
    <rPh sb="0" eb="1">
      <t>ツカ</t>
    </rPh>
    <rPh sb="3" eb="6">
      <t>グタイテキ</t>
    </rPh>
    <rPh sb="7" eb="9">
      <t>キサイ</t>
    </rPh>
    <phoneticPr fontId="1"/>
  </si>
  <si>
    <r>
      <t>○積立資産を</t>
    </r>
    <r>
      <rPr>
        <u/>
        <sz val="11"/>
        <color theme="1"/>
        <rFont val="游ゴシック"/>
        <family val="3"/>
        <charset val="128"/>
        <scheme val="minor"/>
      </rPr>
      <t>目的に沿って</t>
    </r>
    <r>
      <rPr>
        <sz val="11"/>
        <color theme="1"/>
        <rFont val="游ゴシック"/>
        <family val="2"/>
        <charset val="128"/>
        <scheme val="minor"/>
      </rPr>
      <t>取り崩したか</t>
    </r>
    <phoneticPr fontId="1"/>
  </si>
  <si>
    <t>使途（具体的に記載）</t>
    <rPh sb="0" eb="1">
      <t>ツカ</t>
    </rPh>
    <rPh sb="3" eb="6">
      <t>グタイテキ</t>
    </rPh>
    <rPh sb="7" eb="9">
      <t>キサイ</t>
    </rPh>
    <phoneticPr fontId="1"/>
  </si>
  <si>
    <r>
      <t>○積立資産を</t>
    </r>
    <r>
      <rPr>
        <u/>
        <sz val="11"/>
        <color theme="1"/>
        <rFont val="游ゴシック"/>
        <family val="3"/>
        <charset val="128"/>
        <scheme val="minor"/>
      </rPr>
      <t>積立目的以外のために</t>
    </r>
    <r>
      <rPr>
        <sz val="11"/>
        <color theme="1"/>
        <rFont val="游ゴシック"/>
        <family val="2"/>
        <charset val="128"/>
        <scheme val="minor"/>
      </rPr>
      <t>取り崩したか</t>
    </r>
    <phoneticPr fontId="1"/>
  </si>
  <si>
    <t>取り崩し時期</t>
    <rPh sb="0" eb="1">
      <t>ト</t>
    </rPh>
    <rPh sb="2" eb="3">
      <t>クズ</t>
    </rPh>
    <rPh sb="4" eb="6">
      <t>ジキ</t>
    </rPh>
    <phoneticPr fontId="1"/>
  </si>
  <si>
    <t>％</t>
    <phoneticPr fontId="1"/>
  </si>
  <si>
    <t>※当期留保率：当期留保額（資金収支計算書の当期資金収支差額と各種積立資産への積立支出の合計額）の収入</t>
    <phoneticPr fontId="1"/>
  </si>
  <si>
    <t>計</t>
    <rPh sb="0" eb="1">
      <t>ケイ</t>
    </rPh>
    <phoneticPr fontId="1"/>
  </si>
  <si>
    <t>（３） 積立資産取崩収入</t>
    <phoneticPr fontId="1"/>
  </si>
  <si>
    <t>（２） 積立資産支出</t>
    <phoneticPr fontId="1"/>
  </si>
  <si>
    <t>★確認資料：事務日誌、児童出席簿、職員名簿、職員出勤簿、</t>
  </si>
  <si>
    <t>　 勤務ローテーション表、給与台帳、保育士証</t>
    <phoneticPr fontId="1"/>
  </si>
  <si>
    <t xml:space="preserve"> ◎定　員 </t>
    <phoneticPr fontId="1"/>
  </si>
  <si>
    <t>定数</t>
    <rPh sb="0" eb="2">
      <t>テイスウ</t>
    </rPh>
    <phoneticPr fontId="1"/>
  </si>
  <si>
    <t>乳児</t>
  </si>
  <si>
    <t>３:１</t>
    <phoneticPr fontId="1"/>
  </si>
  <si>
    <t>１歳児</t>
  </si>
  <si>
    <t>６:１</t>
    <phoneticPr fontId="1"/>
  </si>
  <si>
    <t>２歳児</t>
  </si>
  <si>
    <t>30 :１</t>
    <phoneticPr fontId="1"/>
  </si>
  <si>
    <t>加配</t>
    <rPh sb="0" eb="2">
      <t>カハイ</t>
    </rPh>
    <phoneticPr fontId="1"/>
  </si>
  <si>
    <t>標準時間認定を受けた子どもが利用
【私立】については１人</t>
    <rPh sb="0" eb="2">
      <t>ヒョウジュン</t>
    </rPh>
    <rPh sb="2" eb="4">
      <t>ジカン</t>
    </rPh>
    <rPh sb="4" eb="6">
      <t>ニンテイ</t>
    </rPh>
    <rPh sb="7" eb="8">
      <t>ウ</t>
    </rPh>
    <rPh sb="10" eb="11">
      <t>コ</t>
    </rPh>
    <rPh sb="14" eb="16">
      <t>リヨウ</t>
    </rPh>
    <rPh sb="18" eb="20">
      <t>シリツ</t>
    </rPh>
    <rPh sb="27" eb="28">
      <t>ニン</t>
    </rPh>
    <phoneticPr fontId="1"/>
  </si>
  <si>
    <t>（注2）</t>
    <rPh sb="1" eb="2">
      <t>チュウ</t>
    </rPh>
    <phoneticPr fontId="1"/>
  </si>
  <si>
    <t>保育士</t>
    <rPh sb="0" eb="3">
      <t>ホイクシ</t>
    </rPh>
    <phoneticPr fontId="1"/>
  </si>
  <si>
    <t>その他</t>
  </si>
  <si>
    <t>その他</t>
    <rPh sb="2" eb="3">
      <t>タ</t>
    </rPh>
    <phoneticPr fontId="1"/>
  </si>
  <si>
    <t>一時預かり事業
保育従事者２人以上　　＊保育士1/2以上</t>
    <rPh sb="0" eb="2">
      <t>イチジ</t>
    </rPh>
    <rPh sb="2" eb="3">
      <t>アズ</t>
    </rPh>
    <rPh sb="5" eb="7">
      <t>ジギョウ</t>
    </rPh>
    <rPh sb="8" eb="10">
      <t>ホイク</t>
    </rPh>
    <rPh sb="10" eb="13">
      <t>ジュウジシャ</t>
    </rPh>
    <rPh sb="14" eb="15">
      <t>ニン</t>
    </rPh>
    <rPh sb="15" eb="17">
      <t>イジョウ</t>
    </rPh>
    <rPh sb="20" eb="23">
      <t>ホイクシ</t>
    </rPh>
    <rPh sb="26" eb="28">
      <t>イジョウ</t>
    </rPh>
    <phoneticPr fontId="1"/>
  </si>
  <si>
    <t>県単障がい児保育事業
　保育士１名以上</t>
    <rPh sb="0" eb="1">
      <t>ケン</t>
    </rPh>
    <rPh sb="1" eb="2">
      <t>タン</t>
    </rPh>
    <rPh sb="2" eb="3">
      <t>ショウ</t>
    </rPh>
    <rPh sb="5" eb="6">
      <t>ジ</t>
    </rPh>
    <rPh sb="6" eb="8">
      <t>ホイク</t>
    </rPh>
    <rPh sb="8" eb="10">
      <t>ジギョウ</t>
    </rPh>
    <rPh sb="12" eb="15">
      <t>ホイクシ</t>
    </rPh>
    <rPh sb="16" eb="17">
      <t>メイ</t>
    </rPh>
    <rPh sb="17" eb="19">
      <t>イジョウ</t>
    </rPh>
    <phoneticPr fontId="1"/>
  </si>
  <si>
    <t>人</t>
    <rPh sb="0" eb="1">
      <t>ニン</t>
    </rPh>
    <phoneticPr fontId="1"/>
  </si>
  <si>
    <t>所長</t>
    <rPh sb="0" eb="2">
      <t>ショチョウ</t>
    </rPh>
    <phoneticPr fontId="1"/>
  </si>
  <si>
    <t>(B)のうち病児保育事業担当者（職員配置の補助を受けている者）　　　           　 (C1)</t>
    <phoneticPr fontId="1"/>
  </si>
  <si>
    <t>(B)のうち一時預かり事業担当者（職員配置の補助を受けている者）      　　 　　 (C2)</t>
    <phoneticPr fontId="1"/>
  </si>
  <si>
    <t>(B)のうち地域子育て支援拠点事業担当者（職員配置の補助を受けている者)  　 (C3)</t>
    <phoneticPr fontId="1"/>
  </si>
  <si>
    <t>(B)のうち県単一時保育事業担当者　　　　　　　　　　　　   
                       　　　　　（注２）　 （C4）</t>
    <rPh sb="62" eb="63">
      <t>チュウ</t>
    </rPh>
    <phoneticPr fontId="1"/>
  </si>
  <si>
    <t>(B)のうち県単障がい児保育事業担当者
　　　　　　　　　　　　　　　     （C5）</t>
    <phoneticPr fontId="1"/>
  </si>
  <si>
    <t>(B)－(C1)－(C2)－(C3)－(C4)－(C5)
　　　　　　　　　　　　　　　     （D）</t>
    <phoneticPr fontId="1"/>
  </si>
  <si>
    <t>(D)のうち常勤（注３）の職員数 
　　　　　　　　　　　　　　　     （E）</t>
    <phoneticPr fontId="1"/>
  </si>
  <si>
    <t>非常勤職員</t>
    <rPh sb="0" eb="3">
      <t>ヒジョウキン</t>
    </rPh>
    <rPh sb="3" eb="5">
      <t>ショクイン</t>
    </rPh>
    <phoneticPr fontId="1"/>
  </si>
  <si>
    <t xml:space="preserve"> (D)のうち非常勤(注３)の職員数 (F）
※各職員の勤務時間について表３に記載</t>
    <rPh sb="7" eb="10">
      <t>ヒジョウキン</t>
    </rPh>
    <rPh sb="11" eb="12">
      <t>チュウ</t>
    </rPh>
    <rPh sb="15" eb="17">
      <t>ショクイン</t>
    </rPh>
    <rPh sb="17" eb="18">
      <t>スウ</t>
    </rPh>
    <rPh sb="24" eb="25">
      <t>カク</t>
    </rPh>
    <rPh sb="25" eb="27">
      <t>ショクイン</t>
    </rPh>
    <rPh sb="28" eb="30">
      <t>キンム</t>
    </rPh>
    <rPh sb="30" eb="32">
      <t>ジカン</t>
    </rPh>
    <rPh sb="36" eb="37">
      <t>ヒョウ</t>
    </rPh>
    <rPh sb="39" eb="41">
      <t>キサイ</t>
    </rPh>
    <phoneticPr fontId="1"/>
  </si>
  <si>
    <t xml:space="preserve">（表３）の（N）から転記   </t>
    <phoneticPr fontId="1"/>
  </si>
  <si>
    <t xml:space="preserve">（表３）の（O）から転記    </t>
    <phoneticPr fontId="1"/>
  </si>
  <si>
    <t>職種等
（①～④）</t>
    <phoneticPr fontId="1"/>
  </si>
  <si>
    <t xml:space="preserve">１日の勤務時間  </t>
    <phoneticPr fontId="1"/>
  </si>
  <si>
    <t>１ヶ月の勤務日数</t>
  </si>
  <si>
    <t xml:space="preserve">１ヶ月の
勤務時間数合計  </t>
    <rPh sb="2" eb="3">
      <t>ゲツ</t>
    </rPh>
    <rPh sb="9" eb="10">
      <t>スウ</t>
    </rPh>
    <rPh sb="10" eb="12">
      <t>ゴウケイ</t>
    </rPh>
    <phoneticPr fontId="1"/>
  </si>
  <si>
    <t>②看護師等</t>
  </si>
  <si>
    <t>①～③小計</t>
  </si>
  <si>
    <t>(K)</t>
    <phoneticPr fontId="1"/>
  </si>
  <si>
    <t>④子育て
　  支援員等</t>
    <rPh sb="8" eb="11">
      <t>シエンイン</t>
    </rPh>
    <rPh sb="11" eb="12">
      <t>トウ</t>
    </rPh>
    <phoneticPr fontId="1"/>
  </si>
  <si>
    <t>①～④合計</t>
  </si>
  <si>
    <t>(L)</t>
    <phoneticPr fontId="1"/>
  </si>
  <si>
    <t>常勤職員の１ヶ月
の勤務時間数</t>
    <rPh sb="10" eb="12">
      <t>キンム</t>
    </rPh>
    <rPh sb="12" eb="15">
      <t>ジカンスウ</t>
    </rPh>
    <phoneticPr fontId="1"/>
  </si>
  <si>
    <t>(M)</t>
  </si>
  <si>
    <t>（小数点以下切り捨て）</t>
    <rPh sb="1" eb="4">
      <t>ショウスウテン</t>
    </rPh>
    <rPh sb="4" eb="6">
      <t>イカ</t>
    </rPh>
    <rPh sb="6" eb="7">
      <t>キ</t>
    </rPh>
    <rPh sb="8" eb="9">
      <t>ス</t>
    </rPh>
    <phoneticPr fontId="1"/>
  </si>
  <si>
    <t>(N)【(表２)の(G)に転記】</t>
    <rPh sb="5" eb="6">
      <t>ヒョウ</t>
    </rPh>
    <rPh sb="13" eb="15">
      <t>テンキ</t>
    </rPh>
    <phoneticPr fontId="1"/>
  </si>
  <si>
    <t>(O)【(表２)の(H)に転記】</t>
    <rPh sb="5" eb="6">
      <t>ヒョウ</t>
    </rPh>
    <rPh sb="13" eb="15">
      <t>テンキ</t>
    </rPh>
    <phoneticPr fontId="1"/>
  </si>
  <si>
    <r>
      <t>◇建物の平面図　</t>
    </r>
    <r>
      <rPr>
        <b/>
        <sz val="11"/>
        <color theme="1"/>
        <rFont val="游ゴシック"/>
        <family val="3"/>
        <charset val="128"/>
        <scheme val="minor"/>
      </rPr>
      <t>※前年度から内容に変更があった場合</t>
    </r>
    <phoneticPr fontId="1"/>
  </si>
  <si>
    <t>　</t>
    <phoneticPr fontId="1"/>
  </si>
  <si>
    <t>◎年度当初から定員を大きく超過している場合、定員見直しの予定・考え方</t>
    <phoneticPr fontId="1"/>
  </si>
  <si>
    <t>ア　 積立資産の取崩し</t>
    <phoneticPr fontId="1"/>
  </si>
  <si>
    <t>イ　積立資産の目的外取崩し</t>
    <phoneticPr fontId="1"/>
  </si>
  <si>
    <t>ア　前期末支払資金残高の取り崩し</t>
    <phoneticPr fontId="1"/>
  </si>
  <si>
    <t>イ　 当期留保率</t>
    <phoneticPr fontId="1"/>
  </si>
  <si>
    <t>年度</t>
    <rPh sb="0" eb="2">
      <t>ネンド</t>
    </rPh>
    <phoneticPr fontId="1"/>
  </si>
  <si>
    <t>令和</t>
    <phoneticPr fontId="1"/>
  </si>
  <si>
    <t>氏名</t>
    <rPh sb="0" eb="2">
      <t>シメイ</t>
    </rPh>
    <phoneticPr fontId="1"/>
  </si>
  <si>
    <t>法令遵守責任者　職名</t>
    <rPh sb="8" eb="10">
      <t>ショクメイ</t>
    </rPh>
    <phoneticPr fontId="1"/>
  </si>
  <si>
    <t>休所の有無</t>
    <rPh sb="0" eb="2">
      <t>キュウショ</t>
    </rPh>
    <rPh sb="3" eb="5">
      <t>ウム</t>
    </rPh>
    <phoneticPr fontId="1"/>
  </si>
  <si>
    <t>「有」の場合、休所した日</t>
    <rPh sb="1" eb="2">
      <t>ア</t>
    </rPh>
    <rPh sb="4" eb="6">
      <t>バアイ</t>
    </rPh>
    <rPh sb="7" eb="9">
      <t>キュウショ</t>
    </rPh>
    <rPh sb="11" eb="12">
      <t>ヒ</t>
    </rPh>
    <phoneticPr fontId="1"/>
  </si>
  <si>
    <t>整備されている装置器具等</t>
    <phoneticPr fontId="1"/>
  </si>
  <si>
    <t>消火器</t>
    <rPh sb="0" eb="3">
      <t>ショウカキ</t>
    </rPh>
    <phoneticPr fontId="1"/>
  </si>
  <si>
    <t>個</t>
    <rPh sb="0" eb="1">
      <t>コ</t>
    </rPh>
    <phoneticPr fontId="1"/>
  </si>
  <si>
    <t>屋内消火栓</t>
    <phoneticPr fontId="1"/>
  </si>
  <si>
    <t>屋外消火栓</t>
    <phoneticPr fontId="1"/>
  </si>
  <si>
    <t>電気火災警報装置</t>
    <phoneticPr fontId="1"/>
  </si>
  <si>
    <t>警鐘</t>
    <phoneticPr fontId="1"/>
  </si>
  <si>
    <t>拡声器</t>
    <phoneticPr fontId="1"/>
  </si>
  <si>
    <t>サイレン</t>
    <phoneticPr fontId="1"/>
  </si>
  <si>
    <t>非常ベル</t>
    <rPh sb="0" eb="2">
      <t>ヒジョウ</t>
    </rPh>
    <phoneticPr fontId="1"/>
  </si>
  <si>
    <t>避難はしご</t>
    <phoneticPr fontId="1"/>
  </si>
  <si>
    <t>タラップ</t>
    <phoneticPr fontId="1"/>
  </si>
  <si>
    <t>滑り台</t>
    <rPh sb="0" eb="1">
      <t>スベ</t>
    </rPh>
    <rPh sb="2" eb="3">
      <t>ダイ</t>
    </rPh>
    <phoneticPr fontId="1"/>
  </si>
  <si>
    <t>非常口</t>
    <rPh sb="0" eb="3">
      <t>ヒジョウグチ</t>
    </rPh>
    <phoneticPr fontId="1"/>
  </si>
  <si>
    <t>誘導標識</t>
    <rPh sb="0" eb="2">
      <t>ユウドウ</t>
    </rPh>
    <rPh sb="2" eb="4">
      <t>ヒョウシキ</t>
    </rPh>
    <phoneticPr fontId="1"/>
  </si>
  <si>
    <t>□</t>
  </si>
  <si>
    <t>月</t>
    <rPh sb="0" eb="1">
      <t>ゲツ</t>
    </rPh>
    <phoneticPr fontId="1"/>
  </si>
  <si>
    <t xml:space="preserve"> 午前のおやつ</t>
    <phoneticPr fontId="1"/>
  </si>
  <si>
    <t>取崩の有無</t>
    <rPh sb="0" eb="2">
      <t>トリクズシ</t>
    </rPh>
    <rPh sb="3" eb="5">
      <t>ウム</t>
    </rPh>
    <phoneticPr fontId="1"/>
  </si>
  <si>
    <t>円 × 100</t>
    <rPh sb="0" eb="1">
      <t>エン</t>
    </rPh>
    <phoneticPr fontId="1"/>
  </si>
  <si>
    <t>（自動計算）</t>
    <rPh sb="1" eb="3">
      <t>ジドウ</t>
    </rPh>
    <rPh sb="3" eb="5">
      <t>ケイサン</t>
    </rPh>
    <phoneticPr fontId="1"/>
  </si>
  <si>
    <t>取り崩し金額（円）</t>
    <rPh sb="0" eb="1">
      <t>ト</t>
    </rPh>
    <rPh sb="2" eb="3">
      <t>クズ</t>
    </rPh>
    <rPh sb="4" eb="6">
      <t>キンガク</t>
    </rPh>
    <rPh sb="7" eb="8">
      <t>エン</t>
    </rPh>
    <phoneticPr fontId="1"/>
  </si>
  <si>
    <t>繰入額（円）</t>
    <rPh sb="0" eb="2">
      <t>クリイレ</t>
    </rPh>
    <rPh sb="2" eb="3">
      <t>ガク</t>
    </rPh>
    <rPh sb="4" eb="5">
      <t>エン</t>
    </rPh>
    <phoneticPr fontId="1"/>
  </si>
  <si>
    <t>施設所在地</t>
    <rPh sb="0" eb="2">
      <t>シセツ</t>
    </rPh>
    <rPh sb="2" eb="5">
      <t>ショザイチ</t>
    </rPh>
    <phoneticPr fontId="1"/>
  </si>
  <si>
    <t>監査調書</t>
    <rPh sb="0" eb="2">
      <t>カンサ</t>
    </rPh>
    <rPh sb="2" eb="4">
      <t>チョウショ</t>
    </rPh>
    <phoneticPr fontId="1"/>
  </si>
  <si>
    <t>項目</t>
    <rPh sb="0" eb="2">
      <t>コウモク</t>
    </rPh>
    <phoneticPr fontId="1"/>
  </si>
  <si>
    <t>シート名</t>
    <rPh sb="3" eb="4">
      <t>メイ</t>
    </rPh>
    <phoneticPr fontId="1"/>
  </si>
  <si>
    <t>セル番地</t>
    <rPh sb="2" eb="4">
      <t>バンチ</t>
    </rPh>
    <phoneticPr fontId="1"/>
  </si>
  <si>
    <t>データ</t>
    <phoneticPr fontId="1"/>
  </si>
  <si>
    <t>表紙</t>
    <rPh sb="0" eb="2">
      <t>ヒョウシ</t>
    </rPh>
    <phoneticPr fontId="1"/>
  </si>
  <si>
    <t>メールアドレス</t>
    <phoneticPr fontId="1"/>
  </si>
  <si>
    <t>（５） 旅費     ★確認資料：就業規則、旅費規程、旅行命令簿</t>
    <phoneticPr fontId="1"/>
  </si>
  <si>
    <t>（６） 職員の健康診断</t>
    <phoneticPr fontId="1"/>
  </si>
  <si>
    <r>
      <t>１号</t>
    </r>
    <r>
      <rPr>
        <strike/>
        <sz val="11"/>
        <color rgb="FFFF0000"/>
        <rFont val="游ゴシック"/>
        <family val="3"/>
        <charset val="128"/>
      </rPr>
      <t/>
    </r>
    <rPh sb="1" eb="2">
      <t>ゴウ</t>
    </rPh>
    <phoneticPr fontId="1"/>
  </si>
  <si>
    <r>
      <t>病児保育事業
　病児対応型・病後児対応型
　　看護師等</t>
    </r>
    <r>
      <rPr>
        <sz val="10"/>
        <color theme="1"/>
        <rFont val="游ゴシック"/>
        <family val="3"/>
        <charset val="128"/>
      </rPr>
      <t>（利用児童おおむね10人につき１人）</t>
    </r>
    <r>
      <rPr>
        <sz val="11"/>
        <color theme="1"/>
        <rFont val="游ゴシック"/>
        <family val="3"/>
        <charset val="128"/>
      </rPr>
      <t xml:space="preserve">
　　保育士</t>
    </r>
    <r>
      <rPr>
        <sz val="10"/>
        <color theme="1"/>
        <rFont val="游ゴシック"/>
        <family val="3"/>
        <charset val="128"/>
      </rPr>
      <t>（利用児童おおむね３人につき１人）</t>
    </r>
    <r>
      <rPr>
        <sz val="11"/>
        <color theme="1"/>
        <rFont val="游ゴシック"/>
        <family val="3"/>
        <charset val="128"/>
      </rPr>
      <t xml:space="preserve">
　体調不良児対応型：看護師等１名以上</t>
    </r>
    <rPh sb="8" eb="10">
      <t>ビョウジ</t>
    </rPh>
    <rPh sb="10" eb="13">
      <t>タイオウガタ</t>
    </rPh>
    <rPh sb="14" eb="17">
      <t>ビョウゴジ</t>
    </rPh>
    <rPh sb="17" eb="20">
      <t>タイオウガタ</t>
    </rPh>
    <rPh sb="23" eb="26">
      <t>カンゴシ</t>
    </rPh>
    <rPh sb="26" eb="27">
      <t>トウ</t>
    </rPh>
    <rPh sb="28" eb="30">
      <t>リヨウ</t>
    </rPh>
    <rPh sb="30" eb="32">
      <t>ジドウ</t>
    </rPh>
    <rPh sb="38" eb="39">
      <t>ニン</t>
    </rPh>
    <rPh sb="43" eb="44">
      <t>ニン</t>
    </rPh>
    <rPh sb="48" eb="51">
      <t>ホイクシ</t>
    </rPh>
    <rPh sb="52" eb="54">
      <t>リヨウ</t>
    </rPh>
    <rPh sb="54" eb="56">
      <t>ジドウ</t>
    </rPh>
    <rPh sb="61" eb="62">
      <t>ニン</t>
    </rPh>
    <rPh sb="66" eb="67">
      <t>ニン</t>
    </rPh>
    <rPh sb="70" eb="72">
      <t>タイチョウ</t>
    </rPh>
    <rPh sb="72" eb="74">
      <t>フリョウ</t>
    </rPh>
    <rPh sb="74" eb="75">
      <t>ジ</t>
    </rPh>
    <rPh sb="75" eb="78">
      <t>タイオウガタ</t>
    </rPh>
    <rPh sb="79" eb="82">
      <t>カンゴシ</t>
    </rPh>
    <rPh sb="82" eb="83">
      <t>トウ</t>
    </rPh>
    <rPh sb="84" eb="85">
      <t>メイ</t>
    </rPh>
    <rPh sb="85" eb="87">
      <t>イジョウ</t>
    </rPh>
    <phoneticPr fontId="1"/>
  </si>
  <si>
    <r>
      <t>県単一時保育事業
　保育士１名以上</t>
    </r>
    <r>
      <rPr>
        <sz val="10"/>
        <color theme="1"/>
        <rFont val="游ゴシック"/>
        <family val="3"/>
        <charset val="128"/>
      </rPr>
      <t>　　 ※常勤・非常勤は問わない</t>
    </r>
    <rPh sb="0" eb="1">
      <t>ケン</t>
    </rPh>
    <rPh sb="1" eb="2">
      <t>タン</t>
    </rPh>
    <rPh sb="2" eb="4">
      <t>イチジ</t>
    </rPh>
    <rPh sb="4" eb="6">
      <t>ホイク</t>
    </rPh>
    <rPh sb="6" eb="8">
      <t>ジギョウ</t>
    </rPh>
    <rPh sb="10" eb="13">
      <t>ホイクシ</t>
    </rPh>
    <rPh sb="14" eb="15">
      <t>メイ</t>
    </rPh>
    <rPh sb="15" eb="17">
      <t>イジョウ</t>
    </rPh>
    <rPh sb="21" eb="23">
      <t>ジョウキン</t>
    </rPh>
    <rPh sb="24" eb="27">
      <t>ヒジョウキン</t>
    </rPh>
    <rPh sb="28" eb="29">
      <t>ト</t>
    </rPh>
    <phoneticPr fontId="1"/>
  </si>
  <si>
    <t>配置基準</t>
    <rPh sb="0" eb="2">
      <t>ハイチ</t>
    </rPh>
    <rPh sb="2" eb="4">
      <t>キジュン</t>
    </rPh>
    <phoneticPr fontId="1"/>
  </si>
  <si>
    <t>区　分</t>
    <rPh sb="0" eb="1">
      <t>ク</t>
    </rPh>
    <rPh sb="2" eb="3">
      <t>ブン</t>
    </rPh>
    <phoneticPr fontId="1"/>
  </si>
  <si>
    <t>名</t>
    <rPh sb="0" eb="1">
      <t>メイ</t>
    </rPh>
    <phoneticPr fontId="1"/>
  </si>
  <si>
    <t>【表１】</t>
    <rPh sb="1" eb="2">
      <t>ヒョウ</t>
    </rPh>
    <phoneticPr fontId="1"/>
  </si>
  <si>
    <t>監査前月</t>
    <phoneticPr fontId="1"/>
  </si>
  <si>
    <t>月１日現在</t>
    <phoneticPr fontId="1"/>
  </si>
  <si>
    <t>【表２】</t>
    <rPh sb="1" eb="2">
      <t>ヒョウ</t>
    </rPh>
    <phoneticPr fontId="1"/>
  </si>
  <si>
    <t>【表３】</t>
    <rPh sb="1" eb="2">
      <t>ヒョウ</t>
    </rPh>
    <phoneticPr fontId="1"/>
  </si>
  <si>
    <t>【表４】</t>
    <rPh sb="1" eb="2">
      <t>ヒョウ</t>
    </rPh>
    <phoneticPr fontId="1"/>
  </si>
  <si>
    <r>
      <t>④常勤２年相当の保育業務従事経験がある子育て支援員</t>
    </r>
    <r>
      <rPr>
        <sz val="10"/>
        <color theme="1"/>
        <rFont val="游ゴシック"/>
        <family val="3"/>
        <charset val="128"/>
      </rPr>
      <t>(注１)</t>
    </r>
    <r>
      <rPr>
        <sz val="11"/>
        <color theme="1"/>
        <rFont val="游ゴシック"/>
        <family val="3"/>
        <charset val="128"/>
      </rPr>
      <t>・家庭的保育者</t>
    </r>
    <phoneticPr fontId="1"/>
  </si>
  <si>
    <t>①②③に係る
　常勤換算後の人数
　　　　　＝(K)÷(M)</t>
    <rPh sb="4" eb="5">
      <t>カカ</t>
    </rPh>
    <rPh sb="8" eb="10">
      <t>ジョウキン</t>
    </rPh>
    <rPh sb="10" eb="12">
      <t>カンサン</t>
    </rPh>
    <rPh sb="12" eb="13">
      <t>ゴ</t>
    </rPh>
    <rPh sb="14" eb="16">
      <t>ニンズウ</t>
    </rPh>
    <phoneticPr fontId="1"/>
  </si>
  <si>
    <t>①②③④に係る
　常勤換算後の人数
　　　　　＝(L)÷(M)</t>
    <rPh sb="5" eb="6">
      <t>カカ</t>
    </rPh>
    <rPh sb="9" eb="11">
      <t>ジョウキン</t>
    </rPh>
    <rPh sb="11" eb="13">
      <t>カンサン</t>
    </rPh>
    <rPh sb="13" eb="14">
      <t>ゴ</t>
    </rPh>
    <rPh sb="15" eb="17">
      <t>ニンズウ</t>
    </rPh>
    <phoneticPr fontId="1"/>
  </si>
  <si>
    <t>2歳児</t>
  </si>
  <si>
    <t>施設の面積(㎡)</t>
    <rPh sb="0" eb="2">
      <t>シセツ</t>
    </rPh>
    <rPh sb="3" eb="5">
      <t>メンセキ</t>
    </rPh>
    <phoneticPr fontId="1"/>
  </si>
  <si>
    <t>4歳児</t>
    <phoneticPr fontId="1"/>
  </si>
  <si>
    <t>6歳児</t>
    <phoneticPr fontId="1"/>
  </si>
  <si>
    <r>
      <rPr>
        <sz val="9"/>
        <color theme="1"/>
        <rFont val="游ゴシック"/>
        <family val="3"/>
        <charset val="128"/>
      </rPr>
      <t>地域子育て支援拠点事業</t>
    </r>
    <r>
      <rPr>
        <sz val="7"/>
        <color theme="1"/>
        <rFont val="游ゴシック"/>
        <family val="3"/>
        <charset val="128"/>
      </rPr>
      <t>※保育士資格の有無及び常勤・非常勤は問わない</t>
    </r>
    <r>
      <rPr>
        <sz val="11"/>
        <color theme="1"/>
        <rFont val="游ゴシック"/>
        <family val="3"/>
        <charset val="128"/>
      </rPr>
      <t xml:space="preserve">
</t>
    </r>
    <r>
      <rPr>
        <sz val="10"/>
        <color theme="1"/>
        <rFont val="游ゴシック"/>
        <family val="3"/>
        <charset val="128"/>
      </rPr>
      <t>一般型専任２名以上　　連携型専任１名以上</t>
    </r>
    <rPh sb="0" eb="2">
      <t>チイキ</t>
    </rPh>
    <rPh sb="2" eb="4">
      <t>コソダ</t>
    </rPh>
    <rPh sb="5" eb="7">
      <t>シエン</t>
    </rPh>
    <rPh sb="7" eb="9">
      <t>キョテン</t>
    </rPh>
    <rPh sb="9" eb="11">
      <t>ジギョウ</t>
    </rPh>
    <rPh sb="12" eb="15">
      <t>ホイクシ</t>
    </rPh>
    <rPh sb="15" eb="17">
      <t>シカク</t>
    </rPh>
    <rPh sb="18" eb="20">
      <t>ウム</t>
    </rPh>
    <rPh sb="20" eb="21">
      <t>オヨ</t>
    </rPh>
    <rPh sb="22" eb="24">
      <t>ジョウキン</t>
    </rPh>
    <rPh sb="25" eb="28">
      <t>ヒジョウキン</t>
    </rPh>
    <rPh sb="29" eb="30">
      <t>ト</t>
    </rPh>
    <rPh sb="34" eb="37">
      <t>イッパンガタ</t>
    </rPh>
    <rPh sb="37" eb="39">
      <t>センニン</t>
    </rPh>
    <rPh sb="40" eb="41">
      <t>メイ</t>
    </rPh>
    <rPh sb="41" eb="43">
      <t>イジョウ</t>
    </rPh>
    <rPh sb="45" eb="47">
      <t>レンケイ</t>
    </rPh>
    <rPh sb="47" eb="48">
      <t>ガタ</t>
    </rPh>
    <rPh sb="48" eb="50">
      <t>センニン</t>
    </rPh>
    <rPh sb="51" eb="52">
      <t>メイ</t>
    </rPh>
    <rPh sb="52" eb="54">
      <t>イジョウ</t>
    </rPh>
    <phoneticPr fontId="1"/>
  </si>
  <si>
    <t>目　次</t>
    <rPh sb="0" eb="1">
      <t>メ</t>
    </rPh>
    <rPh sb="2" eb="3">
      <t>ツギ</t>
    </rPh>
    <phoneticPr fontId="1"/>
  </si>
  <si>
    <t>○３歳未満児の喫食開始時間</t>
    <phoneticPr fontId="1"/>
  </si>
  <si>
    <t>○３歳以上児の喫食開始時間</t>
    <phoneticPr fontId="1"/>
  </si>
  <si>
    <t>○次の諸帳簿は整備されているか</t>
    <phoneticPr fontId="1"/>
  </si>
  <si>
    <t>○現金、預貯金通帳及び通帳印鑑について、各保管責任者の管理の下で施錠のできる別々の金庫等で適切に保管されているか</t>
    <phoneticPr fontId="1"/>
  </si>
  <si>
    <t>○現金、預貯金通帳及び通帳印鑑の各保管責任者について、その業務が事務分掌で明確にされているか</t>
    <phoneticPr fontId="1"/>
  </si>
  <si>
    <t>(６) 乳児、満１･２歳児及び満３歳以上児の区分ごとの利用定員</t>
    <phoneticPr fontId="1"/>
  </si>
  <si>
    <t>(８) 緊急時等における対応方法</t>
    <phoneticPr fontId="1"/>
  </si>
  <si>
    <t>(９) 非常災害対策</t>
    <phoneticPr fontId="1"/>
  </si>
  <si>
    <t>(10) 虐待の防止のための措置に関する事項</t>
    <phoneticPr fontId="1"/>
  </si>
  <si>
    <t>担当業務</t>
  </si>
  <si>
    <t>資格名</t>
  </si>
  <si>
    <t>常勤・非常勤の別</t>
  </si>
  <si>
    <t>備　考</t>
  </si>
  <si>
    <t>職名</t>
    <phoneticPr fontId="1"/>
  </si>
  <si>
    <t>氏名</t>
    <phoneticPr fontId="1"/>
  </si>
  <si>
    <t>非常勤</t>
  </si>
  <si>
    <t>非常勤の場合の勤務時間数</t>
    <rPh sb="0" eb="3">
      <t>ヒジョウキン</t>
    </rPh>
    <rPh sb="4" eb="6">
      <t>バアイ</t>
    </rPh>
    <rPh sb="7" eb="9">
      <t>キンム</t>
    </rPh>
    <rPh sb="9" eb="11">
      <t>ジカン</t>
    </rPh>
    <rPh sb="11" eb="12">
      <t>スウ</t>
    </rPh>
    <phoneticPr fontId="1"/>
  </si>
  <si>
    <t>整理
番号</t>
    <rPh sb="3" eb="5">
      <t>バンゴウ</t>
    </rPh>
    <phoneticPr fontId="1"/>
  </si>
  <si>
    <t xml:space="preserve">(注)確認を受けている全ての教育・保育施設等が一の市町村区域に所在の場合は市町村長、2以上の都道府県に所在する場合は内閣総理大臣、その他の場合は知事あての届出　
　　  </t>
    <phoneticPr fontId="1"/>
  </si>
  <si>
    <t>③特例３（保育所、認定こども園において常勤２年相当の保育業務従事経験がある子育て支援員(注)又は家庭的保育者を活用）の利用</t>
    <phoneticPr fontId="1"/>
  </si>
  <si>
    <t>保育士</t>
  </si>
  <si>
    <t>保育士</t>
    <rPh sb="0" eb="3">
      <t>ホイクシ</t>
    </rPh>
    <phoneticPr fontId="1"/>
  </si>
  <si>
    <t>子育て支援員</t>
  </si>
  <si>
    <r>
      <t xml:space="preserve">休業
</t>
    </r>
    <r>
      <rPr>
        <sz val="8"/>
        <color theme="1"/>
        <rFont val="游ゴシック"/>
        <family val="3"/>
        <charset val="128"/>
        <scheme val="minor"/>
      </rPr>
      <t>（産休・育休等）</t>
    </r>
    <rPh sb="0" eb="2">
      <t>キュウギョウ</t>
    </rPh>
    <rPh sb="4" eb="6">
      <t>サンキュウ</t>
    </rPh>
    <rPh sb="7" eb="9">
      <t>イクキュウ</t>
    </rPh>
    <rPh sb="9" eb="10">
      <t>トウ</t>
    </rPh>
    <phoneticPr fontId="1"/>
  </si>
  <si>
    <t>２年以上</t>
  </si>
  <si>
    <t>職　員　名　簿</t>
    <rPh sb="0" eb="1">
      <t>ショク</t>
    </rPh>
    <rPh sb="2" eb="3">
      <t>イン</t>
    </rPh>
    <rPh sb="4" eb="5">
      <t>メイ</t>
    </rPh>
    <rPh sb="6" eb="7">
      <t>ボ</t>
    </rPh>
    <phoneticPr fontId="1"/>
  </si>
  <si>
    <t>例</t>
    <rPh sb="0" eb="1">
      <t>レイ</t>
    </rPh>
    <phoneticPr fontId="1"/>
  </si>
  <si>
    <t>保育助手</t>
    <rPh sb="0" eb="2">
      <t>ホイク</t>
    </rPh>
    <rPh sb="2" eb="4">
      <t>ジョシュ</t>
    </rPh>
    <phoneticPr fontId="1"/>
  </si>
  <si>
    <t>1歳児</t>
  </si>
  <si>
    <t>常勤</t>
  </si>
  <si>
    <t>延長保育</t>
    <rPh sb="0" eb="2">
      <t>エンチョウ</t>
    </rPh>
    <rPh sb="2" eb="4">
      <t>ホイク</t>
    </rPh>
    <phoneticPr fontId="1"/>
  </si>
  <si>
    <t>職員番号・氏名(注)</t>
    <rPh sb="2" eb="4">
      <t>バンゴウ</t>
    </rPh>
    <rPh sb="5" eb="7">
      <t>シメイ</t>
    </rPh>
    <rPh sb="8" eb="9">
      <t>チュウ</t>
    </rPh>
    <phoneticPr fontId="1"/>
  </si>
  <si>
    <t>　 （注）①～④に記載する職員は、（表２）の(F）欄①～④に記載した非常勤職員となります。
            「職員番号・氏名等」欄は、職員名簿と対応させてください。</t>
    <rPh sb="59" eb="61">
      <t>ショクイン</t>
    </rPh>
    <rPh sb="61" eb="63">
      <t>バンゴウ</t>
    </rPh>
    <rPh sb="64" eb="66">
      <t>シメイ</t>
    </rPh>
    <rPh sb="66" eb="67">
      <t>トウ</t>
    </rPh>
    <rPh sb="68" eb="69">
      <t>ラン</t>
    </rPh>
    <rPh sb="71" eb="73">
      <t>ショクイン</t>
    </rPh>
    <rPh sb="73" eb="75">
      <t>メイボ</t>
    </rPh>
    <rPh sb="76" eb="78">
      <t>タイオウ</t>
    </rPh>
    <phoneticPr fontId="1"/>
  </si>
  <si>
    <t>保育士A</t>
    <rPh sb="0" eb="3">
      <t>ホイクシ</t>
    </rPh>
    <phoneticPr fontId="1"/>
  </si>
  <si>
    <t>保育助手B</t>
    <rPh sb="0" eb="2">
      <t>ホイク</t>
    </rPh>
    <rPh sb="2" eb="4">
      <t>ジョシュ</t>
    </rPh>
    <phoneticPr fontId="1"/>
  </si>
  <si>
    <t>円＋</t>
    <rPh sb="0" eb="1">
      <t>エン</t>
    </rPh>
    <phoneticPr fontId="1"/>
  </si>
  <si>
    <t>円）÷</t>
    <rPh sb="0" eb="1">
      <t>エン</t>
    </rPh>
    <phoneticPr fontId="1"/>
  </si>
  <si>
    <t>収入決算額</t>
    <phoneticPr fontId="1"/>
  </si>
  <si>
    <t>当期資金収支差額</t>
    <phoneticPr fontId="1"/>
  </si>
  <si>
    <t>＝（</t>
    <phoneticPr fontId="1"/>
  </si>
  <si>
    <t>積立資産積立支出</t>
    <phoneticPr fontId="1"/>
  </si>
  <si>
    <t>○土曜日の午後に、休所または保育時間の短縮をしている場合、保護者のニーズを把握したうえで行っているか</t>
    <phoneticPr fontId="1"/>
  </si>
  <si>
    <t>自動火災報知装置</t>
    <phoneticPr fontId="1"/>
  </si>
  <si>
    <t>（</t>
    <phoneticPr fontId="1"/>
  </si>
  <si>
    <t>）</t>
    <phoneticPr fontId="1"/>
  </si>
  <si>
    <t>スプリンクラー設備</t>
    <phoneticPr fontId="1"/>
  </si>
  <si>
    <t>）</t>
    <phoneticPr fontId="1"/>
  </si>
  <si>
    <t>（</t>
    <phoneticPr fontId="1"/>
  </si>
  <si>
    <t>□実費徴収について、領収書を交付しているか（集金袋への領収印や、口座引落しの通帳記載をもって領収書に代えることも可能）</t>
    <phoneticPr fontId="1"/>
  </si>
  <si>
    <t>○園外保育を行う際、危険な場所、設備等を把握するとともに、携帯電話等による連絡体制を確保しているか</t>
    <phoneticPr fontId="1"/>
  </si>
  <si>
    <t>○不自然な傷などないか観察し、身体的虐待等の早期発見に努めているか。また、虐待が疑われる場合に、市町村又は児童相談所に通告し、適切な対応を図っているか</t>
    <phoneticPr fontId="1"/>
  </si>
  <si>
    <t>○給食打合せ会議は、関係職員で構成され、献立、喫食状況等必要な事項が話し合われているか。また、施設長が参加するか、あるいは結果を施設長に報告しているか</t>
    <phoneticPr fontId="1"/>
  </si>
  <si>
    <t>○食器類の衛生管理に努めているか</t>
    <phoneticPr fontId="1"/>
  </si>
  <si>
    <t>○食中毒が発生した場合に備えてマニュアルを作成するなど、対応策を定めているか</t>
    <phoneticPr fontId="1"/>
  </si>
  <si>
    <t>○調理員に対し、毎日健康状態を確認しているか</t>
    <phoneticPr fontId="1"/>
  </si>
  <si>
    <t>施設所在市町村</t>
    <rPh sb="0" eb="2">
      <t>シセツ</t>
    </rPh>
    <rPh sb="2" eb="4">
      <t>ショザイ</t>
    </rPh>
    <rPh sb="4" eb="7">
      <t>シチョウソン</t>
    </rPh>
    <phoneticPr fontId="1"/>
  </si>
  <si>
    <r>
      <t>子育て支援員・家庭的保育者の場合の保育業務経験</t>
    </r>
    <r>
      <rPr>
        <sz val="6"/>
        <color theme="1"/>
        <rFont val="游ゴシック"/>
        <family val="3"/>
        <charset val="128"/>
        <scheme val="minor"/>
      </rPr>
      <t>（常勤換算）</t>
    </r>
    <rPh sb="0" eb="2">
      <t>コソダ</t>
    </rPh>
    <rPh sb="3" eb="6">
      <t>シエンイン</t>
    </rPh>
    <rPh sb="7" eb="10">
      <t>カテイテキ</t>
    </rPh>
    <rPh sb="10" eb="13">
      <t>ホイクシャ</t>
    </rPh>
    <rPh sb="14" eb="16">
      <t>バアイ</t>
    </rPh>
    <rPh sb="17" eb="19">
      <t>ホイク</t>
    </rPh>
    <rPh sb="19" eb="21">
      <t>ギョウム</t>
    </rPh>
    <rPh sb="21" eb="23">
      <t>ケイケン</t>
    </rPh>
    <rPh sb="24" eb="26">
      <t>ジョウキン</t>
    </rPh>
    <rPh sb="26" eb="28">
      <t>カンサン</t>
    </rPh>
    <phoneticPr fontId="1"/>
  </si>
  <si>
    <r>
      <t xml:space="preserve">「その他」の場合の業務
</t>
    </r>
    <r>
      <rPr>
        <sz val="8"/>
        <color theme="1"/>
        <rFont val="游ゴシック"/>
        <family val="3"/>
        <charset val="128"/>
        <scheme val="minor"/>
      </rPr>
      <t>（具体的に）</t>
    </r>
    <rPh sb="3" eb="4">
      <t>タ</t>
    </rPh>
    <rPh sb="6" eb="8">
      <t>バアイ</t>
    </rPh>
    <rPh sb="9" eb="11">
      <t>ギョウム</t>
    </rPh>
    <rPh sb="13" eb="16">
      <t>グタイテキ</t>
    </rPh>
    <phoneticPr fontId="1"/>
  </si>
  <si>
    <t>表紙</t>
    <rPh sb="0" eb="2">
      <t>ヒョウシ</t>
    </rPh>
    <phoneticPr fontId="1"/>
  </si>
  <si>
    <t>監査調書</t>
    <rPh sb="0" eb="2">
      <t>カンサ</t>
    </rPh>
    <rPh sb="2" eb="4">
      <t>チョウショ</t>
    </rPh>
    <phoneticPr fontId="1"/>
  </si>
  <si>
    <t>表１</t>
    <rPh sb="0" eb="1">
      <t>ヒョウ</t>
    </rPh>
    <phoneticPr fontId="1"/>
  </si>
  <si>
    <t>表２</t>
    <rPh sb="0" eb="1">
      <t>ヒョウ</t>
    </rPh>
    <phoneticPr fontId="1"/>
  </si>
  <si>
    <t>標準時間
認定</t>
    <rPh sb="0" eb="3">
      <t>ヒョウジュンジ</t>
    </rPh>
    <phoneticPr fontId="1"/>
  </si>
  <si>
    <t>短時間
認定</t>
    <rPh sb="0" eb="3">
      <t>タンジカン</t>
    </rPh>
    <phoneticPr fontId="1"/>
  </si>
  <si>
    <t>標準時間
認定</t>
    <rPh sb="0" eb="2">
      <t>ヒョウジュン</t>
    </rPh>
    <rPh sb="2" eb="4">
      <t>ジカン</t>
    </rPh>
    <rPh sb="5" eb="7">
      <t>ニンテイ</t>
    </rPh>
    <phoneticPr fontId="1"/>
  </si>
  <si>
    <t>短時間
認定</t>
    <rPh sb="0" eb="3">
      <t>タンジカン</t>
    </rPh>
    <rPh sb="4" eb="6">
      <t>ニンテイ</t>
    </rPh>
    <phoneticPr fontId="1"/>
  </si>
  <si>
    <t>調理員</t>
    <phoneticPr fontId="1"/>
  </si>
  <si>
    <t>表３</t>
    <rPh sb="0" eb="1">
      <t>ヒョウ</t>
    </rPh>
    <phoneticPr fontId="1"/>
  </si>
  <si>
    <t>表４</t>
    <rPh sb="0" eb="1">
      <t>ヒョウ</t>
    </rPh>
    <phoneticPr fontId="1"/>
  </si>
  <si>
    <t xml:space="preserve">（F)の職員の常勤換算後人数    （H）
【①②③及び④常勤２年支援員等】
 </t>
    <rPh sb="4" eb="6">
      <t>ショクイン</t>
    </rPh>
    <rPh sb="7" eb="9">
      <t>ジョウキン</t>
    </rPh>
    <rPh sb="9" eb="11">
      <t>カンサン</t>
    </rPh>
    <rPh sb="11" eb="12">
      <t>ゴ</t>
    </rPh>
    <rPh sb="12" eb="14">
      <t>ニンズウ</t>
    </rPh>
    <phoneticPr fontId="1"/>
  </si>
  <si>
    <t>職員名簿</t>
    <rPh sb="0" eb="2">
      <t>ショクイン</t>
    </rPh>
    <rPh sb="2" eb="4">
      <t>メイボ</t>
    </rPh>
    <phoneticPr fontId="1"/>
  </si>
  <si>
    <t>20：1</t>
    <phoneticPr fontId="1"/>
  </si>
  <si>
    <t>幼保連携型認定こども園監査調書</t>
    <rPh sb="0" eb="7">
      <t>ヨウホレンケイガタニンテイ</t>
    </rPh>
    <rPh sb="10" eb="11">
      <t>エン</t>
    </rPh>
    <phoneticPr fontId="1"/>
  </si>
  <si>
    <r>
      <t>◇幼保連携型認定こども園台帳　</t>
    </r>
    <r>
      <rPr>
        <b/>
        <sz val="11"/>
        <color theme="1"/>
        <rFont val="游ゴシック"/>
        <family val="3"/>
        <charset val="128"/>
        <scheme val="minor"/>
      </rPr>
      <t>※前年度から内容に変更があった場合</t>
    </r>
    <rPh sb="1" eb="8">
      <t>ヨウホレンケイガタニンテイ</t>
    </rPh>
    <rPh sb="11" eb="12">
      <t>エン</t>
    </rPh>
    <phoneticPr fontId="1"/>
  </si>
  <si>
    <t>◇就業規則</t>
    <rPh sb="1" eb="3">
      <t>シュウギョウ</t>
    </rPh>
    <rPh sb="3" eb="5">
      <t>キソク</t>
    </rPh>
    <phoneticPr fontId="1"/>
  </si>
  <si>
    <t>◇要覧・しおり等</t>
    <phoneticPr fontId="1"/>
  </si>
  <si>
    <t>◇調理の外部委託に係る契約書(該当施設のみ）</t>
    <rPh sb="17" eb="19">
      <t>シセツ</t>
    </rPh>
    <phoneticPr fontId="1"/>
  </si>
  <si>
    <t>(1) 園則及び運営規程</t>
    <phoneticPr fontId="1"/>
  </si>
  <si>
    <t>(1) 保育（2号・3号認定）に係る利用定員</t>
    <phoneticPr fontId="1"/>
  </si>
  <si>
    <t>(2) 教育（1号認定）に係る利用定員</t>
    <phoneticPr fontId="1"/>
  </si>
  <si>
    <t>(3) 園長・副園長の状況</t>
    <phoneticPr fontId="1"/>
  </si>
  <si>
    <t>(4) 職員の配置状況</t>
    <phoneticPr fontId="1"/>
  </si>
  <si>
    <t>(5) 職員の充足状況</t>
    <phoneticPr fontId="1"/>
  </si>
  <si>
    <t>(6) 職員研修の状況</t>
    <phoneticPr fontId="1"/>
  </si>
  <si>
    <t>(9) 苦情解決の仕組み</t>
    <phoneticPr fontId="1"/>
  </si>
  <si>
    <t>(10) 一人ひとりの子どもを尊重する取組</t>
    <phoneticPr fontId="1"/>
  </si>
  <si>
    <t>(12) 福祉サービスの質の向上のための措置等</t>
    <phoneticPr fontId="1"/>
  </si>
  <si>
    <t>(7) 組織</t>
    <phoneticPr fontId="1"/>
  </si>
  <si>
    <t>(8) 保育認定子どもに係る休所等の状況</t>
    <phoneticPr fontId="1"/>
  </si>
  <si>
    <t>(3) 施設内外の保安</t>
    <rPh sb="4" eb="6">
      <t>シセツ</t>
    </rPh>
    <phoneticPr fontId="1"/>
  </si>
  <si>
    <t>(2) 環境衛生</t>
    <rPh sb="4" eb="6">
      <t>カンキョウ</t>
    </rPh>
    <rPh sb="6" eb="8">
      <t>エイセイ</t>
    </rPh>
    <phoneticPr fontId="1"/>
  </si>
  <si>
    <t xml:space="preserve">(1) 教育及び保育の内容に関する全体的な計画、
指導計画の策定の状況
</t>
    <phoneticPr fontId="1"/>
  </si>
  <si>
    <t>(1) 園児の健康診断の実施状況</t>
    <rPh sb="4" eb="6">
      <t>エンジ</t>
    </rPh>
    <phoneticPr fontId="1"/>
  </si>
  <si>
    <t>(2) 園児の健康状態の把握</t>
    <rPh sb="4" eb="6">
      <t>エンジ</t>
    </rPh>
    <phoneticPr fontId="1"/>
  </si>
  <si>
    <t>(3) 園児の衛生管理</t>
    <rPh sb="4" eb="6">
      <t>エンジ</t>
    </rPh>
    <phoneticPr fontId="1"/>
  </si>
  <si>
    <t>（１）園則及び運営規程（重要事項に関する規程）</t>
    <phoneticPr fontId="1"/>
  </si>
  <si>
    <t>(11) その他施設の運営に関する重要事項</t>
    <rPh sb="8" eb="10">
      <t>シセツ</t>
    </rPh>
    <phoneticPr fontId="1"/>
  </si>
  <si>
    <t>(３) 職員の職種、員数及び職務の内容（職員組織に関する事項）</t>
    <phoneticPr fontId="1"/>
  </si>
  <si>
    <t>(２) 提供する教育・保育の内容
　（教育課程その他の教育及び保育の内容、保護者に対する子育ての支援の内容）</t>
    <phoneticPr fontId="1"/>
  </si>
  <si>
    <t>(４) 保育の提供を行う日及び時間並びに提供を行わない日
　（学年、学期、教育・保育を行う日時数、教育・保育を行わない日、開園時間）</t>
    <phoneticPr fontId="1"/>
  </si>
  <si>
    <t>(５) 保護者から受領する費用の種類、支払を求める理由及びその額
　（保育料その他の費用徴収に関する事項）</t>
    <phoneticPr fontId="1"/>
  </si>
  <si>
    <t>(７) 認定こども園の利用の開始及び終了に関する事項並びに利用に当たっての留意事項
　（入園、退園、転園、休園及び卒園に関する事項）</t>
    <rPh sb="4" eb="6">
      <t>ニンテイ</t>
    </rPh>
    <rPh sb="9" eb="10">
      <t>エン</t>
    </rPh>
    <phoneticPr fontId="1"/>
  </si>
  <si>
    <t>(注)  (1)から(11)は運営規程に記載すべき事項であり、カッコ内は園則に記載すべき事項である。
なお、運営規程と園則を別に定めることも、一つの規程で兼ねることも可能。また、運営規程、園則、管理規程等の名称は問わず、運営規程等への記載に際し、一部の記載事項について「○○については、□□規則に定めるところによる」といった手法も可</t>
    <phoneticPr fontId="1"/>
  </si>
  <si>
    <t>□認定こども園の見やすい場所に、運営規程の概要、職員の勤務体制、利用者負担等、重要事項を掲示しているか。</t>
    <rPh sb="1" eb="3">
      <t>ニンテイ</t>
    </rPh>
    <rPh sb="6" eb="7">
      <t>エン</t>
    </rPh>
    <phoneticPr fontId="1"/>
  </si>
  <si>
    <t>２　幼保連携型認定こども園の体制</t>
    <rPh sb="2" eb="9">
      <t>ヨウホレンケイガタニンテイ</t>
    </rPh>
    <rPh sb="12" eb="13">
      <t>エン</t>
    </rPh>
    <phoneticPr fontId="1"/>
  </si>
  <si>
    <t>（１）保育（2号・3号認定）に係る利用定員</t>
    <phoneticPr fontId="1"/>
  </si>
  <si>
    <t>◎保育に係る定員と入所児童数の推移</t>
    <phoneticPr fontId="1"/>
  </si>
  <si>
    <t>◎教育に係る定員と入所児童数の推移</t>
    <phoneticPr fontId="1"/>
  </si>
  <si>
    <t>（２）教育(1号認定)に係る利用定員</t>
    <phoneticPr fontId="1"/>
  </si>
  <si>
    <t>○園長は資格要件を満たしているか</t>
    <phoneticPr fontId="1"/>
  </si>
  <si>
    <t>○副園長・教頭を配置しているか</t>
    <phoneticPr fontId="1"/>
  </si>
  <si>
    <t>○副園長・教頭を配置している場合、資格要件を満たしているか</t>
    <phoneticPr fontId="1"/>
  </si>
  <si>
    <t>○保育教諭の勤務体制【監査前月現在の平均的配置】</t>
    <phoneticPr fontId="1"/>
  </si>
  <si>
    <t>○園児が在所する全時間帯において保育教諭が複数配置されているか</t>
    <phoneticPr fontId="1"/>
  </si>
  <si>
    <t>○保育教諭の配置において、次の特例１、２、３のいずれかを利用しているか</t>
    <phoneticPr fontId="1"/>
  </si>
  <si>
    <t>①特例１（朝夕等の園児が少数となる時間帯（園児数に応じた保育教諭必要数が1名となる時間帯）において、保育教諭1人に加え、「子育て支援員(注)」または「家庭的保育者」または「保育所、認定こども園において常勤1年相当の保育業務従事経験があり、かつ８時間以上の研修を受講した者」を活用）の利用</t>
    <phoneticPr fontId="1"/>
  </si>
  <si>
    <t>○嘱託医及び嘱託歯科医並びに嘱託薬剤師を置いているか</t>
    <phoneticPr fontId="1"/>
  </si>
  <si>
    <t>（３） 園長・副園長の状況　  ★確認資料：出勤簿、給与台帳</t>
    <phoneticPr fontId="1"/>
  </si>
  <si>
    <t>（４） 職員の配置状況</t>
    <phoneticPr fontId="1"/>
  </si>
  <si>
    <t>（６） 職員研修の状況</t>
    <phoneticPr fontId="1"/>
  </si>
  <si>
    <t>（７） 組織      　　 ★確認資料：業務分担表、職員会議録</t>
    <phoneticPr fontId="1"/>
  </si>
  <si>
    <t>（９） 苦情解決の仕組み     ★確認資料：苦情解決処理要領、苦情処理記録、掲示物、園だより等</t>
    <phoneticPr fontId="1"/>
  </si>
  <si>
    <t>（１０） 一人ひとりの子どもを尊重する取組</t>
    <phoneticPr fontId="1"/>
  </si>
  <si>
    <t>（１２） 福祉サービスの質の向上のための措置等</t>
    <phoneticPr fontId="1"/>
  </si>
  <si>
    <t xml:space="preserve">（２）環境衛生   </t>
    <rPh sb="3" eb="5">
      <t>カンキョウ</t>
    </rPh>
    <rPh sb="5" eb="7">
      <t>エイセイ</t>
    </rPh>
    <phoneticPr fontId="1"/>
  </si>
  <si>
    <t>○毎学年定期的に学校環境衛生基準に基づいた環境衛生検査を行っているか。</t>
    <phoneticPr fontId="1"/>
  </si>
  <si>
    <t>○換気、保温、採光、照明、飲料水等の水質、食器、施設の清潔等について日常的な点検を行っているか。</t>
    <phoneticPr fontId="1"/>
  </si>
  <si>
    <t>（３） 施設内外の保安</t>
    <rPh sb="4" eb="6">
      <t>シセツ</t>
    </rPh>
    <phoneticPr fontId="1"/>
  </si>
  <si>
    <t>４　教育・保育の状況</t>
    <rPh sb="2" eb="4">
      <t>キョウイク</t>
    </rPh>
    <phoneticPr fontId="1"/>
  </si>
  <si>
    <t>６　健康管理の状況</t>
    <phoneticPr fontId="1"/>
  </si>
  <si>
    <t>○地域における教育及び保育に対する需要に照らし、実施することが必要と認められる子育て支援事業を実施しているか。</t>
    <phoneticPr fontId="1"/>
  </si>
  <si>
    <t>・親子相互の交流の場を開設し、子育てに関する相談に応じ、必要な情報提供等を行う</t>
    <phoneticPr fontId="1"/>
  </si>
  <si>
    <t>○実施している子育て支援事業の内容はどういったものか。（実施しているものに○）</t>
    <rPh sb="1" eb="3">
      <t>ジッシ</t>
    </rPh>
    <rPh sb="7" eb="9">
      <t>コソダ</t>
    </rPh>
    <rPh sb="10" eb="12">
      <t>シエン</t>
    </rPh>
    <rPh sb="12" eb="14">
      <t>ジギョウ</t>
    </rPh>
    <rPh sb="15" eb="17">
      <t>ナイヨウ</t>
    </rPh>
    <rPh sb="28" eb="30">
      <t>ジッシ</t>
    </rPh>
    <phoneticPr fontId="1"/>
  </si>
  <si>
    <t>・家庭に職員を派遣し、子育てに関する保護者からの相談に応じ、必要な情報提供等を行う</t>
    <phoneticPr fontId="1"/>
  </si>
  <si>
    <t>・保護者の疾病等により家庭での保育が一時的に困難となった子どもの保護を行う</t>
    <phoneticPr fontId="1"/>
  </si>
  <si>
    <t>・子育て支援を希望する保護者と、子育て支援を実施する者との間の連絡及び調整を行う</t>
    <phoneticPr fontId="1"/>
  </si>
  <si>
    <t>・地域の子育て支援を行う者に対する必要な情報の提供及び助言を行う</t>
    <phoneticPr fontId="1"/>
  </si>
  <si>
    <t>（２） 園児の健康状態の把握</t>
    <rPh sb="4" eb="6">
      <t>エンジ</t>
    </rPh>
    <phoneticPr fontId="1"/>
  </si>
  <si>
    <t>○登降所時において、園児の健康状態や服装等の異常の有無等について十分観察しているか。
　また、顔色、機嫌、元気等について観察するとともに、食欲や排便の状況等について注意を払っているか</t>
    <rPh sb="10" eb="12">
      <t>エンジ</t>
    </rPh>
    <phoneticPr fontId="1"/>
  </si>
  <si>
    <t>（３） 園児の衛生管理</t>
    <rPh sb="4" eb="6">
      <t>エンジ</t>
    </rPh>
    <phoneticPr fontId="1"/>
  </si>
  <si>
    <t>○排泄後、食事・おやつの前等の手洗いが徹底されているか。特に、低年齢児（３歳未満）について、保育教諭等が確認しているか</t>
    <rPh sb="48" eb="50">
      <t>キョウユ</t>
    </rPh>
    <phoneticPr fontId="1"/>
  </si>
  <si>
    <t>７　給食の状況</t>
    <phoneticPr fontId="1"/>
  </si>
  <si>
    <t>９　収入・支出手続</t>
    <phoneticPr fontId="1"/>
  </si>
  <si>
    <t>５　子育て支援事業の状況</t>
    <phoneticPr fontId="1"/>
  </si>
  <si>
    <t>（１） 拠点(サービス)区分間繰入金収入、拠点(サービス)区分間繰入金支出等</t>
    <rPh sb="37" eb="38">
      <t>トウ</t>
    </rPh>
    <phoneticPr fontId="1"/>
  </si>
  <si>
    <r>
      <t>○法人本部や他の認定こども園など、他の拠点(サービス)区分への</t>
    </r>
    <r>
      <rPr>
        <u/>
        <sz val="11"/>
        <color theme="1"/>
        <rFont val="游ゴシック"/>
        <family val="3"/>
        <charset val="128"/>
        <scheme val="minor"/>
      </rPr>
      <t>繰入金支出</t>
    </r>
    <r>
      <rPr>
        <sz val="11"/>
        <color theme="1"/>
        <rFont val="游ゴシック"/>
        <family val="2"/>
        <charset val="128"/>
        <scheme val="minor"/>
      </rPr>
      <t>があるか</t>
    </r>
    <phoneticPr fontId="1"/>
  </si>
  <si>
    <t>（４） 支払資金残高</t>
    <phoneticPr fontId="1"/>
  </si>
  <si>
    <t>　決算額（認定こども園拠点区分（サービス区分）の事業活動による収入計）に占める割合</t>
    <rPh sb="5" eb="7">
      <t>ニンテイ</t>
    </rPh>
    <rPh sb="10" eb="11">
      <t>エン</t>
    </rPh>
    <phoneticPr fontId="1"/>
  </si>
  <si>
    <t>名　２・３号</t>
    <rPh sb="0" eb="1">
      <t>メイ</t>
    </rPh>
    <rPh sb="5" eb="6">
      <t>ゴウ</t>
    </rPh>
    <phoneticPr fontId="1"/>
  </si>
  <si>
    <t>名）</t>
    <rPh sb="0" eb="1">
      <t>メイ</t>
    </rPh>
    <phoneticPr fontId="1"/>
  </si>
  <si>
    <t>＊年度途中に３歳の誕生日を迎え、１号認定を受けた子ども（満3歳児）については、「満３歳児対応加配加算」の認定を受けている場合は２歳児欄に、そうでない場合は３歳児欄に記入。</t>
    <phoneticPr fontId="1"/>
  </si>
  <si>
    <t>⇒（１号</t>
    <rPh sb="3" eb="4">
      <t>ゴウ</t>
    </rPh>
    <phoneticPr fontId="1"/>
  </si>
  <si>
    <t>保育教諭
（人）</t>
    <rPh sb="2" eb="4">
      <t>キョウユ</t>
    </rPh>
    <rPh sb="6" eb="7">
      <t>ニン</t>
    </rPh>
    <phoneticPr fontId="1"/>
  </si>
  <si>
    <t>園児数（人）</t>
    <rPh sb="0" eb="2">
      <t>エンジ</t>
    </rPh>
    <phoneticPr fontId="1"/>
  </si>
  <si>
    <t xml:space="preserve">下記に該当する場合は保育教諭定数に加えて
常勤または非常勤保育教諭数を計上 </t>
    <phoneticPr fontId="1"/>
  </si>
  <si>
    <t>主幹保育教諭等を専任化させるための代替保育教諭等
【私立】については２人（１人は非常勤可）</t>
    <rPh sb="0" eb="2">
      <t>シュカン</t>
    </rPh>
    <rPh sb="2" eb="4">
      <t>ホイク</t>
    </rPh>
    <rPh sb="4" eb="6">
      <t>キョウユ</t>
    </rPh>
    <rPh sb="6" eb="7">
      <t>トウ</t>
    </rPh>
    <rPh sb="8" eb="10">
      <t>センニン</t>
    </rPh>
    <rPh sb="10" eb="11">
      <t>カ</t>
    </rPh>
    <rPh sb="17" eb="19">
      <t>ダイタイ</t>
    </rPh>
    <rPh sb="19" eb="21">
      <t>ホイク</t>
    </rPh>
    <rPh sb="21" eb="24">
      <t>キョウユナド</t>
    </rPh>
    <rPh sb="26" eb="28">
      <t>シリツ</t>
    </rPh>
    <rPh sb="35" eb="36">
      <t>ニン</t>
    </rPh>
    <rPh sb="38" eb="39">
      <t>ニン</t>
    </rPh>
    <rPh sb="40" eb="43">
      <t>ヒジョウキン</t>
    </rPh>
    <rPh sb="43" eb="44">
      <t>カ</t>
    </rPh>
    <phoneticPr fontId="1"/>
  </si>
  <si>
    <t xml:space="preserve"> （注２）施設全体の利用定員に占める標準時間認定を受けた子どもの人数の割合が低い場合は非常勤の保育教諭として差し支えない。</t>
    <rPh sb="49" eb="51">
      <t>キョウユ</t>
    </rPh>
    <phoneticPr fontId="1"/>
  </si>
  <si>
    <r>
      <t>【根拠】 
平成28年8月23日府子本第571号「特定教育・保育等に要する費用の額の算定に関する基準等の実施上の留意事項について」（国通知）の別紙２のⅡの１（２）「ここでいう「4歳以上児」、「3歳児」、「1、2歳児」及び「乳児」とは、</t>
    </r>
    <r>
      <rPr>
        <u/>
        <sz val="10"/>
        <color theme="1"/>
        <rFont val="游ゴシック"/>
        <family val="3"/>
        <charset val="128"/>
      </rPr>
      <t>年度の初日の前日における満年齢によるものである</t>
    </r>
    <r>
      <rPr>
        <sz val="10"/>
        <color theme="1"/>
        <rFont val="游ゴシック"/>
        <family val="3"/>
        <charset val="128"/>
      </rPr>
      <t>こと。」</t>
    </r>
    <phoneticPr fontId="1"/>
  </si>
  <si>
    <t>下記に該当する場合は保育教諭数等を計上</t>
    <rPh sb="12" eb="14">
      <t>キョウユ</t>
    </rPh>
    <phoneticPr fontId="1"/>
  </si>
  <si>
    <t>①保育教諭</t>
    <rPh sb="3" eb="5">
      <t>キョウユ</t>
    </rPh>
    <phoneticPr fontId="1"/>
  </si>
  <si>
    <t>保育士資格あり</t>
    <rPh sb="0" eb="3">
      <t>ホイクシ</t>
    </rPh>
    <rPh sb="3" eb="5">
      <t>シカク</t>
    </rPh>
    <phoneticPr fontId="1"/>
  </si>
  <si>
    <t>保育士資格なし</t>
    <rPh sb="0" eb="3">
      <t>ホイクシ</t>
    </rPh>
    <rPh sb="3" eb="5">
      <t>シカク</t>
    </rPh>
    <phoneticPr fontId="1"/>
  </si>
  <si>
    <t>その他の職員</t>
    <rPh sb="2" eb="3">
      <t>タ</t>
    </rPh>
    <rPh sb="4" eb="6">
      <t>ショクイン</t>
    </rPh>
    <phoneticPr fontId="1"/>
  </si>
  <si>
    <t xml:space="preserve"> 幼保連携型認定こども園の園長   　 (A1）</t>
    <phoneticPr fontId="1"/>
  </si>
  <si>
    <t>（F)の職員の常勤換算後人数    （G）
【①保育教諭②看護師等③教諭の計】</t>
    <rPh sb="4" eb="6">
      <t>ショクイン</t>
    </rPh>
    <rPh sb="7" eb="9">
      <t>ジョウキン</t>
    </rPh>
    <rPh sb="9" eb="11">
      <t>カンサン</t>
    </rPh>
    <rPh sb="11" eb="12">
      <t>ゴ</t>
    </rPh>
    <rPh sb="12" eb="14">
      <t>ニンズウ</t>
    </rPh>
    <rPh sb="26" eb="28">
      <t>キョウユ</t>
    </rPh>
    <phoneticPr fontId="1"/>
  </si>
  <si>
    <t>（注１）　保育教諭配置の特例の対象となる子育て支援員は、子育て支援員研修のうち地域保育コースの選択科目「地域型保育」又は「一時
　　　　預かり事業」の修了者である。　</t>
    <rPh sb="7" eb="9">
      <t>キョウユ</t>
    </rPh>
    <rPh sb="50" eb="51">
      <t>モク</t>
    </rPh>
    <phoneticPr fontId="1"/>
  </si>
  <si>
    <t>（注３）　常勤は、常用労働者のことであり、正規、嘱託、臨時など雇用の形態は問わない。非常勤は、パートタイマー等短時間勤務の保育
    　       教諭や常勤の保育教諭以外の保育教諭のことをいう。</t>
    <rPh sb="76" eb="78">
      <t>キョウユ</t>
    </rPh>
    <rPh sb="84" eb="86">
      <t>キョウユ</t>
    </rPh>
    <rPh sb="91" eb="93">
      <t>キョウユ</t>
    </rPh>
    <phoneticPr fontId="1"/>
  </si>
  <si>
    <t>（注２）　県単一時保育事業については、認可基準に基づき、対象園児の年齢及び人数に応じて、本事業を担当する保育教諭を配置すること。
　　　　 ただし、年間の平均利用児童数が1名を下回る場合には、認可基準及びその他の補助金等の職員配置基準を超えた保育士が配置され
　　　　 ていれば、本事業を担当する保育教諭が配置されていなくても差し支えない。</t>
    <rPh sb="19" eb="21">
      <t>ニンカ</t>
    </rPh>
    <rPh sb="21" eb="23">
      <t>キジュン</t>
    </rPh>
    <rPh sb="30" eb="32">
      <t>エンジ</t>
    </rPh>
    <rPh sb="54" eb="56">
      <t>キョウユ</t>
    </rPh>
    <rPh sb="96" eb="98">
      <t>ニンカ</t>
    </rPh>
    <rPh sb="98" eb="100">
      <t>キジュン</t>
    </rPh>
    <rPh sb="150" eb="152">
      <t>キョウユ</t>
    </rPh>
    <phoneticPr fontId="1"/>
  </si>
  <si>
    <t>保育教諭配置の特例</t>
    <rPh sb="0" eb="2">
      <t>ホイク</t>
    </rPh>
    <rPh sb="2" eb="4">
      <t>キョウユ</t>
    </rPh>
    <rPh sb="4" eb="6">
      <t>ハイチ</t>
    </rPh>
    <rPh sb="7" eb="9">
      <t>トクレイ</t>
    </rPh>
    <phoneticPr fontId="1"/>
  </si>
  <si>
    <t>①保育教諭</t>
    <rPh sb="3" eb="5">
      <t>キョウユ</t>
    </rPh>
    <phoneticPr fontId="1"/>
  </si>
  <si>
    <t>③小学校
  教諭等</t>
    <rPh sb="1" eb="4">
      <t>ショウガッコウ</t>
    </rPh>
    <rPh sb="7" eb="9">
      <t>キョウユ</t>
    </rPh>
    <rPh sb="9" eb="10">
      <t>トウ</t>
    </rPh>
    <phoneticPr fontId="1"/>
  </si>
  <si>
    <r>
      <t>③小学校教諭・養護教諭</t>
    </r>
    <r>
      <rPr>
        <sz val="10"/>
        <color theme="1"/>
        <rFont val="游ゴシック"/>
        <family val="3"/>
        <charset val="128"/>
      </rPr>
      <t xml:space="preserve">（特例により配置基準上の人数に充てる場合）
</t>
    </r>
    <phoneticPr fontId="1"/>
  </si>
  <si>
    <t>園児年齢</t>
    <rPh sb="0" eb="2">
      <t>エンジ</t>
    </rPh>
    <phoneticPr fontId="1"/>
  </si>
  <si>
    <t>園児数</t>
    <rPh sb="0" eb="2">
      <t>エンジ</t>
    </rPh>
    <phoneticPr fontId="1"/>
  </si>
  <si>
    <t>○満年齢別の園児数を記入してください。</t>
    <rPh sb="6" eb="8">
      <t>エンジ</t>
    </rPh>
    <phoneticPr fontId="1"/>
  </si>
  <si>
    <t>（１）施設の面積基準の充足状況　★幼保連携型認定こども園台帳、建物の平面図</t>
    <rPh sb="17" eb="24">
      <t>ヨウホレンケイガタニンテイ</t>
    </rPh>
    <rPh sb="27" eb="28">
      <t>エン</t>
    </rPh>
    <phoneticPr fontId="1"/>
  </si>
  <si>
    <t>○年齢区分ごとの面積基準及び施設の面積を記載してください。</t>
    <phoneticPr fontId="1"/>
  </si>
  <si>
    <t>2学級以下：330＋30×（学級数－1）
3学級以上：400＋80×（学級数－3）</t>
    <phoneticPr fontId="1"/>
  </si>
  <si>
    <t>保育室</t>
    <rPh sb="0" eb="3">
      <t>ホイクシツ</t>
    </rPh>
    <phoneticPr fontId="1"/>
  </si>
  <si>
    <t>遊戯室</t>
    <rPh sb="0" eb="3">
      <t>ユウギシツ</t>
    </rPh>
    <phoneticPr fontId="1"/>
  </si>
  <si>
    <r>
      <t xml:space="preserve">○満２歳未満の園児
</t>
    </r>
    <r>
      <rPr>
        <sz val="9"/>
        <color theme="1"/>
        <rFont val="游ゴシック"/>
        <family val="3"/>
        <charset val="128"/>
        <scheme val="minor"/>
      </rPr>
      <t>（ほふくに至ってない子）</t>
    </r>
    <rPh sb="1" eb="2">
      <t>マン</t>
    </rPh>
    <rPh sb="3" eb="6">
      <t>サイミマン</t>
    </rPh>
    <rPh sb="7" eb="9">
      <t>エンジ</t>
    </rPh>
    <rPh sb="15" eb="16">
      <t>イタ</t>
    </rPh>
    <rPh sb="20" eb="21">
      <t>コ</t>
    </rPh>
    <phoneticPr fontId="1"/>
  </si>
  <si>
    <r>
      <t xml:space="preserve">○満２歳未満の園児
</t>
    </r>
    <r>
      <rPr>
        <sz val="9"/>
        <color theme="1"/>
        <rFont val="游ゴシック"/>
        <family val="3"/>
        <charset val="128"/>
        <scheme val="minor"/>
      </rPr>
      <t>（ほふくしている子）</t>
    </r>
    <rPh sb="18" eb="19">
      <t>コ</t>
    </rPh>
    <phoneticPr fontId="1"/>
  </si>
  <si>
    <t>○満２歳以上満３歳未満</t>
    <rPh sb="6" eb="7">
      <t>マン</t>
    </rPh>
    <phoneticPr fontId="1"/>
  </si>
  <si>
    <t>年齢区分等</t>
    <rPh sb="4" eb="5">
      <t>トウ</t>
    </rPh>
    <phoneticPr fontId="1"/>
  </si>
  <si>
    <t>○３歳以上の園児数</t>
    <rPh sb="2" eb="5">
      <t>サイイジョウ</t>
    </rPh>
    <rPh sb="6" eb="8">
      <t>エンジ</t>
    </rPh>
    <rPh sb="8" eb="9">
      <t>スウ</t>
    </rPh>
    <phoneticPr fontId="1"/>
  </si>
  <si>
    <t>人数(名)・学級数</t>
    <rPh sb="0" eb="2">
      <t>ニンズウ</t>
    </rPh>
    <rPh sb="3" eb="4">
      <t>メイ</t>
    </rPh>
    <rPh sb="6" eb="9">
      <t>ガッキュウスウ</t>
    </rPh>
    <phoneticPr fontId="1"/>
  </si>
  <si>
    <t>①平成27年３月31日において幼稚園を設置している者が、当該施設を廃止し、同一の所在場所において、
　当該施設の設備を用いて幼保連携型認定こども園を設置</t>
    <rPh sb="15" eb="18">
      <t>ヨウチエン</t>
    </rPh>
    <rPh sb="19" eb="21">
      <t>セッチ</t>
    </rPh>
    <rPh sb="25" eb="26">
      <t>モノ</t>
    </rPh>
    <rPh sb="28" eb="30">
      <t>トウガイ</t>
    </rPh>
    <rPh sb="30" eb="32">
      <t>シセツ</t>
    </rPh>
    <rPh sb="33" eb="35">
      <t>ハイシ</t>
    </rPh>
    <rPh sb="37" eb="39">
      <t>ドウイツ</t>
    </rPh>
    <rPh sb="40" eb="42">
      <t>ショザイ</t>
    </rPh>
    <rPh sb="42" eb="44">
      <t>バショ</t>
    </rPh>
    <rPh sb="51" eb="53">
      <t>トウガイ</t>
    </rPh>
    <rPh sb="53" eb="55">
      <t>シセツ</t>
    </rPh>
    <rPh sb="56" eb="58">
      <t>セツビ</t>
    </rPh>
    <rPh sb="59" eb="60">
      <t>モチ</t>
    </rPh>
    <rPh sb="62" eb="69">
      <t>ヨウホレンケイガタニンテイ</t>
    </rPh>
    <rPh sb="72" eb="73">
      <t>エン</t>
    </rPh>
    <rPh sb="74" eb="76">
      <t>セッチ</t>
    </rPh>
    <phoneticPr fontId="1"/>
  </si>
  <si>
    <t>②平成27年３月31日において保育所を設置している者が、当該施設を廃止し、同一の所在場所において、
　当該施設の設備を用いて幼保連携型認定こども園を設置</t>
    <rPh sb="15" eb="18">
      <t>ホイクショ</t>
    </rPh>
    <rPh sb="19" eb="21">
      <t>セッチ</t>
    </rPh>
    <rPh sb="25" eb="26">
      <t>モノ</t>
    </rPh>
    <rPh sb="28" eb="30">
      <t>トウガイ</t>
    </rPh>
    <rPh sb="30" eb="32">
      <t>シセツ</t>
    </rPh>
    <rPh sb="33" eb="35">
      <t>ハイシ</t>
    </rPh>
    <rPh sb="37" eb="39">
      <t>ドウイツ</t>
    </rPh>
    <rPh sb="40" eb="42">
      <t>ショザイ</t>
    </rPh>
    <rPh sb="42" eb="44">
      <t>バショ</t>
    </rPh>
    <rPh sb="51" eb="53">
      <t>トウガイ</t>
    </rPh>
    <rPh sb="53" eb="55">
      <t>シセツ</t>
    </rPh>
    <rPh sb="56" eb="58">
      <t>セツビ</t>
    </rPh>
    <rPh sb="59" eb="60">
      <t>モチ</t>
    </rPh>
    <rPh sb="62" eb="69">
      <t>ヨウホレンケイガタニンテイ</t>
    </rPh>
    <rPh sb="72" eb="73">
      <t>エン</t>
    </rPh>
    <rPh sb="74" eb="76">
      <t>セッチ</t>
    </rPh>
    <phoneticPr fontId="1"/>
  </si>
  <si>
    <t>③上記以外</t>
    <rPh sb="1" eb="3">
      <t>ジョウキ</t>
    </rPh>
    <rPh sb="3" eb="5">
      <t>イガイ</t>
    </rPh>
    <phoneticPr fontId="1"/>
  </si>
  <si>
    <t>　1学級　　：180
　2学級以上：320＋100×（学級数－2）</t>
    <rPh sb="2" eb="4">
      <t>ガッキュウ</t>
    </rPh>
    <rPh sb="13" eb="15">
      <t>ガッキュウ</t>
    </rPh>
    <rPh sb="15" eb="17">
      <t>イジョウ</t>
    </rPh>
    <rPh sb="27" eb="30">
      <t>ガッキュウスウ</t>
    </rPh>
    <phoneticPr fontId="1"/>
  </si>
  <si>
    <t>○設置状況についてあてはまるものを①～③から選んで記入してください。</t>
    <rPh sb="1" eb="3">
      <t>セッチ</t>
    </rPh>
    <rPh sb="3" eb="5">
      <t>ジョウキョウ</t>
    </rPh>
    <rPh sb="22" eb="23">
      <t>エラ</t>
    </rPh>
    <rPh sb="25" eb="27">
      <t>キニュウ</t>
    </rPh>
    <phoneticPr fontId="1"/>
  </si>
  <si>
    <t>【園舎】</t>
    <rPh sb="1" eb="3">
      <t>エンシャ</t>
    </rPh>
    <phoneticPr fontId="1"/>
  </si>
  <si>
    <t>【園庭】</t>
    <rPh sb="1" eb="3">
      <t>エンテイ</t>
    </rPh>
    <phoneticPr fontId="1"/>
  </si>
  <si>
    <t>８　会計経理  【以下公立保育所は記載不要】</t>
    <rPh sb="9" eb="11">
      <t>イカ</t>
    </rPh>
    <rPh sb="11" eb="13">
      <t>コウリツ</t>
    </rPh>
    <rPh sb="13" eb="16">
      <t>ホイクショ</t>
    </rPh>
    <rPh sb="17" eb="19">
      <t>キサイ</t>
    </rPh>
    <rPh sb="19" eb="21">
      <t>フヨウ</t>
    </rPh>
    <phoneticPr fontId="1"/>
  </si>
  <si>
    <r>
      <t>□実費徴収（文房具代、遠足代、</t>
    </r>
    <r>
      <rPr>
        <sz val="11"/>
        <rFont val="游ゴシック"/>
        <family val="3"/>
        <charset val="128"/>
        <scheme val="minor"/>
      </rPr>
      <t>食材料費等）について保護者に書面で説明しているか</t>
    </r>
    <rPh sb="15" eb="16">
      <t>ショク</t>
    </rPh>
    <rPh sb="16" eb="18">
      <t>ザイリョウ</t>
    </rPh>
    <rPh sb="18" eb="19">
      <t>ヒ</t>
    </rPh>
    <rPh sb="19" eb="20">
      <t>ナド</t>
    </rPh>
    <phoneticPr fontId="1"/>
  </si>
  <si>
    <r>
      <t xml:space="preserve"> 以下の書類を添付してください。</t>
    </r>
    <r>
      <rPr>
        <b/>
        <sz val="12"/>
        <rFont val="游ゴシック"/>
        <family val="3"/>
        <charset val="128"/>
        <scheme val="minor"/>
      </rPr>
      <t>(データによる提出も可)</t>
    </r>
    <rPh sb="1" eb="3">
      <t>イカ</t>
    </rPh>
    <rPh sb="23" eb="25">
      <t>テイシュツ</t>
    </rPh>
    <rPh sb="26" eb="27">
      <t>カ</t>
    </rPh>
    <phoneticPr fontId="1"/>
  </si>
  <si>
    <t>○職員に対する健康診断（新規採用時を含む）を年１回以上行っているか</t>
    <rPh sb="1" eb="3">
      <t>ショクイン</t>
    </rPh>
    <rPh sb="4" eb="5">
      <t>タイ</t>
    </rPh>
    <rPh sb="7" eb="9">
      <t>ケンコウ</t>
    </rPh>
    <rPh sb="9" eb="11">
      <t>シンダン</t>
    </rPh>
    <rPh sb="12" eb="14">
      <t>シンキ</t>
    </rPh>
    <rPh sb="14" eb="16">
      <t>サイヨウ</t>
    </rPh>
    <rPh sb="16" eb="17">
      <t>ジ</t>
    </rPh>
    <rPh sb="18" eb="19">
      <t>フク</t>
    </rPh>
    <rPh sb="22" eb="23">
      <t>ネン</t>
    </rPh>
    <rPh sb="24" eb="25">
      <t>カイ</t>
    </rPh>
    <rPh sb="25" eb="27">
      <t>イジョウ</t>
    </rPh>
    <rPh sb="27" eb="28">
      <t>オコナ</t>
    </rPh>
    <phoneticPr fontId="1"/>
  </si>
  <si>
    <t>〇プール活動・水遊びを行う場合は、水の外での監視者とプール指導を行う人員を分けて配置しているか</t>
    <rPh sb="4" eb="6">
      <t>カツドウ</t>
    </rPh>
    <rPh sb="7" eb="9">
      <t>ミズアソ</t>
    </rPh>
    <rPh sb="11" eb="12">
      <t>オコナ</t>
    </rPh>
    <rPh sb="13" eb="15">
      <t>バアイ</t>
    </rPh>
    <rPh sb="17" eb="18">
      <t>ミズ</t>
    </rPh>
    <rPh sb="19" eb="20">
      <t>ソト</t>
    </rPh>
    <rPh sb="22" eb="24">
      <t>カンシ</t>
    </rPh>
    <rPh sb="24" eb="25">
      <t>シャ</t>
    </rPh>
    <rPh sb="29" eb="31">
      <t>シドウ</t>
    </rPh>
    <rPh sb="32" eb="33">
      <t>オコナ</t>
    </rPh>
    <rPh sb="34" eb="36">
      <t>ジンイン</t>
    </rPh>
    <rPh sb="37" eb="38">
      <t>ワ</t>
    </rPh>
    <rPh sb="40" eb="42">
      <t>ハイチ</t>
    </rPh>
    <phoneticPr fontId="1"/>
  </si>
  <si>
    <t>金融機関届出印</t>
    <rPh sb="0" eb="2">
      <t>キンユウ</t>
    </rPh>
    <rPh sb="2" eb="4">
      <t>キカン</t>
    </rPh>
    <rPh sb="4" eb="7">
      <t>トドケデイン</t>
    </rPh>
    <phoneticPr fontId="1"/>
  </si>
  <si>
    <t>・熱感知</t>
    <phoneticPr fontId="1"/>
  </si>
  <si>
    <t>・煙感知</t>
    <phoneticPr fontId="1"/>
  </si>
  <si>
    <t xml:space="preserve">・非常電源付 </t>
    <phoneticPr fontId="1"/>
  </si>
  <si>
    <t>しているか　　　</t>
    <phoneticPr fontId="1"/>
  </si>
  <si>
    <t>い記録しているか　　　　　　　　</t>
    <rPh sb="1" eb="3">
      <t>キロク</t>
    </rPh>
    <phoneticPr fontId="1"/>
  </si>
  <si>
    <r>
      <t>○</t>
    </r>
    <r>
      <rPr>
        <sz val="11"/>
        <rFont val="游ゴシック"/>
        <family val="3"/>
        <charset val="128"/>
        <scheme val="minor"/>
      </rPr>
      <t>防犯対策を行っているか</t>
    </r>
    <rPh sb="1" eb="3">
      <t>ボウハン</t>
    </rPh>
    <phoneticPr fontId="1"/>
  </si>
  <si>
    <r>
      <t>○消防計画を作成し、消防署へ届け出ているか</t>
    </r>
    <r>
      <rPr>
        <sz val="11"/>
        <rFont val="游ゴシック"/>
        <family val="3"/>
        <charset val="128"/>
        <scheme val="minor"/>
      </rPr>
      <t>（変更も含む）</t>
    </r>
    <rPh sb="22" eb="24">
      <t>ヘンコウ</t>
    </rPh>
    <rPh sb="25" eb="26">
      <t>フク</t>
    </rPh>
    <phoneticPr fontId="1"/>
  </si>
  <si>
    <r>
      <t>○</t>
    </r>
    <r>
      <rPr>
        <sz val="11"/>
        <rFont val="游ゴシック"/>
        <family val="3"/>
        <charset val="128"/>
        <scheme val="minor"/>
      </rPr>
      <t>調理は献立表に従って行われているか</t>
    </r>
    <rPh sb="1" eb="3">
      <t>チョウリ</t>
    </rPh>
    <rPh sb="8" eb="9">
      <t>シタガ</t>
    </rPh>
    <rPh sb="11" eb="12">
      <t>オコナ</t>
    </rPh>
    <phoneticPr fontId="1"/>
  </si>
  <si>
    <r>
      <t>○</t>
    </r>
    <r>
      <rPr>
        <sz val="11"/>
        <rFont val="游ゴシック"/>
        <family val="3"/>
        <charset val="128"/>
        <scheme val="minor"/>
      </rPr>
      <t xml:space="preserve">保存した原材料及び食品は－20℃以下で保存しているか </t>
    </r>
    <rPh sb="1" eb="3">
      <t>ホゾン</t>
    </rPh>
    <rPh sb="5" eb="8">
      <t>ゲンザイリョウ</t>
    </rPh>
    <rPh sb="8" eb="9">
      <t>オヨ</t>
    </rPh>
    <rPh sb="10" eb="12">
      <t>ショクヒン</t>
    </rPh>
    <phoneticPr fontId="1"/>
  </si>
  <si>
    <t>職  名</t>
    <rPh sb="0" eb="1">
      <t>ショク</t>
    </rPh>
    <rPh sb="3" eb="4">
      <t>ナ</t>
    </rPh>
    <phoneticPr fontId="1"/>
  </si>
  <si>
    <t>氏　名</t>
    <rPh sb="0" eb="1">
      <t>シ</t>
    </rPh>
    <rPh sb="2" eb="3">
      <t>ナ</t>
    </rPh>
    <phoneticPr fontId="1"/>
  </si>
  <si>
    <t>保　管　場　所</t>
    <rPh sb="0" eb="1">
      <t>タモツ</t>
    </rPh>
    <rPh sb="2" eb="3">
      <t>カン</t>
    </rPh>
    <rPh sb="4" eb="5">
      <t>バ</t>
    </rPh>
    <rPh sb="6" eb="7">
      <t>ショ</t>
    </rPh>
    <phoneticPr fontId="1"/>
  </si>
  <si>
    <t>(表1)の保育教諭定数小計と比較する職員数
①②③に係る(E)＋(G)　　　  （I）</t>
    <rPh sb="7" eb="9">
      <t>キョウユ</t>
    </rPh>
    <rPh sb="11" eb="13">
      <t>ショウケイ</t>
    </rPh>
    <rPh sb="26" eb="27">
      <t>カカ</t>
    </rPh>
    <phoneticPr fontId="1"/>
  </si>
  <si>
    <r>
      <t>(表1)の保育教諭定数計</t>
    </r>
    <r>
      <rPr>
        <sz val="11"/>
        <rFont val="游ゴシック"/>
        <family val="3"/>
        <charset val="128"/>
      </rPr>
      <t>と比較する職員数
①②③④に係る(E)＋(H)　　    (J)</t>
    </r>
    <rPh sb="7" eb="9">
      <t>キョウユ</t>
    </rPh>
    <rPh sb="11" eb="12">
      <t>ケイ</t>
    </rPh>
    <phoneticPr fontId="1"/>
  </si>
  <si>
    <t>各職種の総人数(園長(A1)を除く)
                               　　　　　　　　     (B)</t>
    <rPh sb="8" eb="9">
      <t>エン</t>
    </rPh>
    <phoneticPr fontId="1"/>
  </si>
  <si>
    <r>
      <t>○施設内の見やすいところに避難経路図を掲示</t>
    </r>
    <r>
      <rPr>
        <sz val="11"/>
        <rFont val="游ゴシック"/>
        <family val="3"/>
        <charset val="128"/>
        <scheme val="minor"/>
      </rPr>
      <t>するとともに、消防計画、災害対応マニュアルの内容</t>
    </r>
    <rPh sb="28" eb="30">
      <t>ショウボウ</t>
    </rPh>
    <rPh sb="30" eb="32">
      <t>ケイカク</t>
    </rPh>
    <rPh sb="33" eb="35">
      <t>サイガイ</t>
    </rPh>
    <rPh sb="35" eb="37">
      <t>タイオウ</t>
    </rPh>
    <rPh sb="43" eb="45">
      <t>ナイヨウ</t>
    </rPh>
    <phoneticPr fontId="1"/>
  </si>
  <si>
    <t>（避難場所等）について職員や保護者に周知しているか</t>
    <rPh sb="1" eb="3">
      <t>ヒナン</t>
    </rPh>
    <rPh sb="3" eb="5">
      <t>バショ</t>
    </rPh>
    <rPh sb="5" eb="6">
      <t>トウ</t>
    </rPh>
    <rPh sb="11" eb="13">
      <t>ショクイン</t>
    </rPh>
    <rPh sb="14" eb="17">
      <t>ホゴシャ</t>
    </rPh>
    <rPh sb="18" eb="20">
      <t>シュウチ</t>
    </rPh>
    <phoneticPr fontId="1"/>
  </si>
  <si>
    <r>
      <t>○苦情解決に客観的に対応するため、</t>
    </r>
    <r>
      <rPr>
        <sz val="11"/>
        <rFont val="游ゴシック"/>
        <family val="3"/>
        <charset val="128"/>
        <scheme val="minor"/>
      </rPr>
      <t>職員や理事等の特殊な関係にない者を第三者委員として複数名設置</t>
    </r>
    <rPh sb="17" eb="19">
      <t>ショクイン</t>
    </rPh>
    <rPh sb="20" eb="22">
      <t>リジ</t>
    </rPh>
    <rPh sb="22" eb="23">
      <t>トウ</t>
    </rPh>
    <rPh sb="24" eb="26">
      <t>トクシュ</t>
    </rPh>
    <rPh sb="27" eb="29">
      <t>カンケイ</t>
    </rPh>
    <rPh sb="32" eb="33">
      <t>モノ</t>
    </rPh>
    <rPh sb="44" eb="45">
      <t>メイ</t>
    </rPh>
    <rPh sb="45" eb="47">
      <t>セッチ</t>
    </rPh>
    <phoneticPr fontId="1"/>
  </si>
  <si>
    <t>○職員の勤務実態（出勤・退勤時刻）を把握し、適正に労働時間を管理しているか</t>
    <rPh sb="1" eb="3">
      <t>ショクイン</t>
    </rPh>
    <rPh sb="4" eb="6">
      <t>キンム</t>
    </rPh>
    <rPh sb="6" eb="8">
      <t>ジッタイ</t>
    </rPh>
    <rPh sb="9" eb="11">
      <t>シュッキン</t>
    </rPh>
    <rPh sb="12" eb="14">
      <t>タイキン</t>
    </rPh>
    <rPh sb="14" eb="16">
      <t>ジコク</t>
    </rPh>
    <rPh sb="18" eb="20">
      <t>ハアク</t>
    </rPh>
    <rPh sb="22" eb="24">
      <t>テキセイ</t>
    </rPh>
    <rPh sb="25" eb="27">
      <t>ロウドウ</t>
    </rPh>
    <rPh sb="27" eb="29">
      <t>ジカン</t>
    </rPh>
    <rPh sb="30" eb="32">
      <t>カンリ</t>
    </rPh>
    <phoneticPr fontId="1"/>
  </si>
  <si>
    <t xml:space="preserve"> （注１）小計の算出にあたり、年齢区分ごとの児童数を基準で割って１人未満の端数が生じるとき、年齢区分ごとにそれぞれ小数点第１位まで計算し（小数点第２位切捨て）、合算した値の小数点第１位を四捨五入する。</t>
    <rPh sb="57" eb="59">
      <t>ショウスウ</t>
    </rPh>
    <rPh sb="69" eb="71">
      <t>ショウスウ</t>
    </rPh>
    <rPh sb="86" eb="88">
      <t>ショウスウ</t>
    </rPh>
    <phoneticPr fontId="1"/>
  </si>
  <si>
    <t>周知方法；</t>
    <rPh sb="0" eb="2">
      <t>シュウチ</t>
    </rPh>
    <rPh sb="2" eb="4">
      <t>ホウホウ</t>
    </rPh>
    <phoneticPr fontId="1"/>
  </si>
  <si>
    <t>掲示</t>
    <rPh sb="0" eb="2">
      <t>ケイジ</t>
    </rPh>
    <phoneticPr fontId="1"/>
  </si>
  <si>
    <t>備え付け</t>
    <rPh sb="0" eb="1">
      <t>ソナ</t>
    </rPh>
    <rPh sb="2" eb="3">
      <t>ツ</t>
    </rPh>
    <phoneticPr fontId="1"/>
  </si>
  <si>
    <t>交付</t>
    <rPh sb="0" eb="2">
      <t>コウフ</t>
    </rPh>
    <phoneticPr fontId="1"/>
  </si>
  <si>
    <t>届出日：</t>
    <rPh sb="0" eb="2">
      <t>トドケデ</t>
    </rPh>
    <rPh sb="2" eb="3">
      <t>ビ</t>
    </rPh>
    <phoneticPr fontId="1"/>
  </si>
  <si>
    <t>月</t>
    <rPh sb="0" eb="1">
      <t>ツキ</t>
    </rPh>
    <phoneticPr fontId="1"/>
  </si>
  <si>
    <t>日</t>
    <rPh sb="0" eb="1">
      <t>ヒ</t>
    </rPh>
    <phoneticPr fontId="1"/>
  </si>
  <si>
    <t>現金</t>
    <rPh sb="0" eb="2">
      <t>ゲンキン</t>
    </rPh>
    <phoneticPr fontId="1"/>
  </si>
  <si>
    <t>　＊次の書類を必ず添付すること。</t>
    <phoneticPr fontId="1"/>
  </si>
  <si>
    <r>
      <t>　　①監査前月の</t>
    </r>
    <r>
      <rPr>
        <u/>
        <sz val="11"/>
        <color theme="1"/>
        <rFont val="游ゴシック"/>
        <family val="3"/>
        <charset val="128"/>
      </rPr>
      <t>勤務ローテーション表</t>
    </r>
    <r>
      <rPr>
        <sz val="11"/>
        <color theme="1"/>
        <rFont val="游ゴシック"/>
        <family val="3"/>
        <charset val="128"/>
      </rPr>
      <t>（勤務区分（早番、遅番など）ごとの始業、終業の時間を明記）</t>
    </r>
    <rPh sb="41" eb="43">
      <t>ジカン</t>
    </rPh>
    <phoneticPr fontId="1"/>
  </si>
  <si>
    <r>
      <t>　　②監査前月１日現在の</t>
    </r>
    <r>
      <rPr>
        <u/>
        <sz val="11"/>
        <color theme="1"/>
        <rFont val="游ゴシック"/>
        <family val="3"/>
        <charset val="128"/>
      </rPr>
      <t>職員名簿</t>
    </r>
    <r>
      <rPr>
        <sz val="11"/>
        <color theme="1"/>
        <rFont val="游ゴシック"/>
        <family val="3"/>
        <charset val="128"/>
      </rPr>
      <t>（別紙様式による）</t>
    </r>
    <phoneticPr fontId="1"/>
  </si>
  <si>
    <t>　　　　〇「有」の場合、子育て支援員等の要件を満たす者を配置しているか</t>
    <phoneticPr fontId="1"/>
  </si>
  <si>
    <t>分かる書類</t>
  </si>
  <si>
    <t>　　　　〇「有」の場合、２／３保育教諭要件は満たしているか</t>
    <phoneticPr fontId="1"/>
  </si>
  <si>
    <t>　・苦情の受付件数</t>
    <phoneticPr fontId="1"/>
  </si>
  <si>
    <t>　・第三者委員への苦情受付の報告件数</t>
    <phoneticPr fontId="1"/>
  </si>
  <si>
    <t>　・第三者委員への苦情解決結果の報告件数</t>
    <phoneticPr fontId="1"/>
  </si>
  <si>
    <t>　・苦情解決結果の公表件数</t>
    <phoneticPr fontId="1"/>
  </si>
  <si>
    <t>　・公表の方法及び時期</t>
    <phoneticPr fontId="1"/>
  </si>
  <si>
    <t xml:space="preserve">  直近の報告年月日：</t>
    <rPh sb="5" eb="7">
      <t>ホウコク</t>
    </rPh>
    <rPh sb="7" eb="10">
      <t>ネンガッピ</t>
    </rPh>
    <phoneticPr fontId="1"/>
  </si>
  <si>
    <t>　・地震</t>
    <phoneticPr fontId="1"/>
  </si>
  <si>
    <t>　・風水害</t>
    <phoneticPr fontId="1"/>
  </si>
  <si>
    <t>　・原子力災害　※出雲市･安来市･雲南市に所在する認定こども園</t>
    <rPh sb="25" eb="27">
      <t>ニンテイ</t>
    </rPh>
    <rPh sb="30" eb="31">
      <t>エン</t>
    </rPh>
    <phoneticPr fontId="1"/>
  </si>
  <si>
    <t xml:space="preserve"> ・健康診断当日に欠席した園児への対応方法</t>
    <rPh sb="13" eb="15">
      <t>エンジ</t>
    </rPh>
    <phoneticPr fontId="1"/>
  </si>
  <si>
    <t xml:space="preserve">  「有」の場合、休所した理由</t>
    <rPh sb="3" eb="4">
      <t>ア</t>
    </rPh>
    <rPh sb="6" eb="8">
      <t>バアイ</t>
    </rPh>
    <rPh sb="9" eb="11">
      <t>キュウショ</t>
    </rPh>
    <rPh sb="13" eb="15">
      <t>リユウ</t>
    </rPh>
    <phoneticPr fontId="1"/>
  </si>
  <si>
    <t>　　　　「有」の場合、保護者への周知方法</t>
    <rPh sb="5" eb="6">
      <t>ア</t>
    </rPh>
    <rPh sb="8" eb="10">
      <t>バアイ</t>
    </rPh>
    <rPh sb="11" eb="14">
      <t>ホゴシャ</t>
    </rPh>
    <rPh sb="16" eb="18">
      <t>シュウチ</t>
    </rPh>
    <rPh sb="18" eb="20">
      <t>ホウホウ</t>
    </rPh>
    <phoneticPr fontId="1"/>
  </si>
  <si>
    <t>　・寝返りのできない乳児は仰向けに寝かしているか</t>
    <phoneticPr fontId="1"/>
  </si>
  <si>
    <t>　・睡眠中の子どもの顔色、呼吸状態をきめ細かく観察しているか</t>
    <phoneticPr fontId="1"/>
  </si>
  <si>
    <t>　・給食予定･実施献立表及び給食日誌</t>
    <phoneticPr fontId="1"/>
  </si>
  <si>
    <t xml:space="preserve">　・栄養出納表 </t>
    <phoneticPr fontId="1"/>
  </si>
  <si>
    <t>　・給食用スキムミルク受払台帳（注）</t>
    <phoneticPr fontId="1"/>
  </si>
  <si>
    <t>　（注）関税暫定措置法により軽減税率等が適用されているスキムミルクを使用している場合</t>
    <phoneticPr fontId="1"/>
  </si>
  <si>
    <t>　※行っている場合、契約書の写しを添付すること</t>
    <phoneticPr fontId="1"/>
  </si>
  <si>
    <t>　通帳等保管・管理状況</t>
    <rPh sb="1" eb="3">
      <t>ツウチョウ</t>
    </rPh>
    <rPh sb="3" eb="4">
      <t>トウ</t>
    </rPh>
    <rPh sb="4" eb="6">
      <t>ホカン</t>
    </rPh>
    <rPh sb="7" eb="9">
      <t>カンリ</t>
    </rPh>
    <rPh sb="9" eb="11">
      <t>ジョウキョウ</t>
    </rPh>
    <phoneticPr fontId="1"/>
  </si>
  <si>
    <t>　○前期末支払資金残高を取り崩したか</t>
    <phoneticPr fontId="1"/>
  </si>
  <si>
    <t>　（有の場合）</t>
    <phoneticPr fontId="1"/>
  </si>
  <si>
    <t>　　　　★確認資料：子育て支援員研修修了証書、家庭的保育者認定証、保育業務従事経験が分かる書類</t>
    <phoneticPr fontId="1"/>
  </si>
  <si>
    <t>※「いない」場合は、以下の回答は不要</t>
    <phoneticPr fontId="1"/>
  </si>
  <si>
    <t>〇「有」の場合、子育て支援員等の要件を満たす者を配置しているか</t>
    <phoneticPr fontId="1"/>
  </si>
  <si>
    <t>（注）子育て支援員研修のうち地域保育コースの選択科目「地域型保育」または「一時預かり事業」の修了者　　</t>
    <phoneticPr fontId="1"/>
  </si>
  <si>
    <t>★確認資料：子育て支援員研修修了証書、家庭的保育者認定証、保育業務従事経験・研修受講が</t>
    <phoneticPr fontId="1"/>
  </si>
  <si>
    <t xml:space="preserve"> ②特例２（幼稚園教諭、小学校教諭、養護教諭を活用）の利用</t>
    <phoneticPr fontId="1"/>
  </si>
  <si>
    <t>★確認資料：教員免許状、免許更新を証する書類</t>
    <phoneticPr fontId="1"/>
  </si>
  <si>
    <r>
      <t>（４）労働</t>
    </r>
    <r>
      <rPr>
        <sz val="11"/>
        <rFont val="游ゴシック"/>
        <family val="3"/>
        <charset val="128"/>
        <scheme val="minor"/>
      </rPr>
      <t>環境</t>
    </r>
    <rPh sb="5" eb="7">
      <t>カンキョウ</t>
    </rPh>
    <phoneticPr fontId="1"/>
  </si>
  <si>
    <r>
      <t>○</t>
    </r>
    <r>
      <rPr>
        <sz val="11"/>
        <rFont val="游ゴシック"/>
        <family val="3"/>
        <charset val="128"/>
        <scheme val="minor"/>
      </rPr>
      <t>時間外又は休日に労働をさせる場合は、３６協定を締結し、事前に労働基準監督署へ届けているか</t>
    </r>
    <rPh sb="1" eb="3">
      <t>ジカン</t>
    </rPh>
    <rPh sb="3" eb="4">
      <t>ガイ</t>
    </rPh>
    <rPh sb="4" eb="5">
      <t>マタ</t>
    </rPh>
    <rPh sb="24" eb="26">
      <t>テイケツ</t>
    </rPh>
    <rPh sb="28" eb="30">
      <t>ジゼン</t>
    </rPh>
    <phoneticPr fontId="1"/>
  </si>
  <si>
    <t>（１）施設の面積基準の充足状況（別添表４にご記入ください。)</t>
    <rPh sb="3" eb="5">
      <t>シセツ</t>
    </rPh>
    <rPh sb="6" eb="8">
      <t>メンセキ</t>
    </rPh>
    <rPh sb="8" eb="10">
      <t>キジュン</t>
    </rPh>
    <rPh sb="11" eb="13">
      <t>ジュウソク</t>
    </rPh>
    <rPh sb="13" eb="15">
      <t>ジョウキョウ</t>
    </rPh>
    <rPh sb="16" eb="18">
      <t>ベッテン</t>
    </rPh>
    <rPh sb="18" eb="19">
      <t>ヒョウ</t>
    </rPh>
    <rPh sb="22" eb="24">
      <t>キニュウ</t>
    </rPh>
    <phoneticPr fontId="1"/>
  </si>
  <si>
    <r>
      <t>○施設内外の設備等（遊具を含む。）について、</t>
    </r>
    <r>
      <rPr>
        <sz val="11"/>
        <rFont val="游ゴシック"/>
        <family val="3"/>
        <charset val="128"/>
        <scheme val="minor"/>
      </rPr>
      <t>毎月１回程度チェックリストによる安全点検を実地に行</t>
    </r>
    <rPh sb="22" eb="24">
      <t>マイツキ</t>
    </rPh>
    <rPh sb="25" eb="26">
      <t>カイ</t>
    </rPh>
    <rPh sb="26" eb="28">
      <t>テイド</t>
    </rPh>
    <rPh sb="43" eb="45">
      <t>ジッチ</t>
    </rPh>
    <phoneticPr fontId="1"/>
  </si>
  <si>
    <t>〇風しん、麻しんの予防接種について、勧奨あるいは情報提供をしているか</t>
    <phoneticPr fontId="1"/>
  </si>
  <si>
    <t>預貯金通帳</t>
    <rPh sb="0" eb="3">
      <t>ヨチョキン</t>
    </rPh>
    <rPh sb="3" eb="5">
      <t>ツウチョウ</t>
    </rPh>
    <phoneticPr fontId="1"/>
  </si>
  <si>
    <t>（５）職員の充足状況（別添表１・２・３にご記入ください。）</t>
    <rPh sb="3" eb="5">
      <t>ショクイン</t>
    </rPh>
    <rPh sb="6" eb="8">
      <t>ジュウソク</t>
    </rPh>
    <rPh sb="8" eb="10">
      <t>ジョウキョウ</t>
    </rPh>
    <rPh sb="11" eb="13">
      <t>ベッテン</t>
    </rPh>
    <rPh sb="13" eb="14">
      <t>ヒョウ</t>
    </rPh>
    <rPh sb="21" eb="23">
      <t>キニュウ</t>
    </rPh>
    <phoneticPr fontId="1"/>
  </si>
  <si>
    <t>○年次有給休暇は適切に付与されているか（年１０日以上付与者には５日間取得させているか）</t>
    <rPh sb="20" eb="21">
      <t>ネン</t>
    </rPh>
    <rPh sb="23" eb="24">
      <t>ヒ</t>
    </rPh>
    <rPh sb="24" eb="26">
      <t>イジョウ</t>
    </rPh>
    <rPh sb="26" eb="28">
      <t>フヨ</t>
    </rPh>
    <rPh sb="28" eb="29">
      <t>シャ</t>
    </rPh>
    <rPh sb="32" eb="33">
      <t>ヒ</t>
    </rPh>
    <rPh sb="33" eb="34">
      <t>カン</t>
    </rPh>
    <rPh sb="34" eb="36">
      <t>シュトク</t>
    </rPh>
    <phoneticPr fontId="1"/>
  </si>
  <si>
    <t>(4) 労働環境</t>
    <rPh sb="6" eb="8">
      <t>カンキョウ</t>
    </rPh>
    <phoneticPr fontId="1"/>
  </si>
  <si>
    <t>保育室・遊戯室計</t>
    <rPh sb="0" eb="3">
      <t>ホイクシツ</t>
    </rPh>
    <rPh sb="4" eb="7">
      <t>ユウギシツ</t>
    </rPh>
    <rPh sb="7" eb="8">
      <t>ケイ</t>
    </rPh>
    <phoneticPr fontId="1"/>
  </si>
  <si>
    <r>
      <t>【根拠】 認可基準第</t>
    </r>
    <r>
      <rPr>
        <sz val="10"/>
        <rFont val="游ゴシック"/>
        <family val="3"/>
        <charset val="128"/>
        <scheme val="minor"/>
      </rPr>
      <t>19条・20条（園児の満年齢に応じた乳児室、ほふく室、保育室及び遊戯室、園舎、園庭の面積）</t>
    </r>
    <rPh sb="12" eb="13">
      <t>ジョウ</t>
    </rPh>
    <rPh sb="46" eb="48">
      <t>エンシャ</t>
    </rPh>
    <phoneticPr fontId="1"/>
  </si>
  <si>
    <t>園舎　</t>
    <rPh sb="0" eb="2">
      <t>エンシャ</t>
    </rPh>
    <phoneticPr fontId="1"/>
  </si>
  <si>
    <t>園庭　</t>
    <rPh sb="0" eb="2">
      <t>エンテイ</t>
    </rPh>
    <phoneticPr fontId="1"/>
  </si>
  <si>
    <r>
      <t>○学級数</t>
    </r>
    <r>
      <rPr>
        <sz val="11"/>
        <rFont val="游ゴシック"/>
        <family val="3"/>
        <charset val="128"/>
        <scheme val="minor"/>
      </rPr>
      <t>（満３歳以上）</t>
    </r>
    <rPh sb="1" eb="4">
      <t>ガッキュウスウ</t>
    </rPh>
    <rPh sb="5" eb="6">
      <t>マン</t>
    </rPh>
    <rPh sb="7" eb="10">
      <t>サイイジョウ</t>
    </rPh>
    <rPh sb="8" eb="10">
      <t>イジョウ</t>
    </rPh>
    <phoneticPr fontId="1"/>
  </si>
  <si>
    <r>
      <t>□保護者に対して入所時に、運営規程の概要、職員の勤務体制、利用者負担等、重要事項を記した文書を交付して説明を行い</t>
    </r>
    <r>
      <rPr>
        <sz val="11"/>
        <rFont val="游ゴシック"/>
        <family val="3"/>
        <charset val="128"/>
        <scheme val="minor"/>
      </rPr>
      <t>、保護者の同意を</t>
    </r>
    <r>
      <rPr>
        <sz val="11"/>
        <rFont val="游ゴシック"/>
        <family val="3"/>
        <charset val="128"/>
        <scheme val="minor"/>
      </rPr>
      <t>得ているか。</t>
    </r>
    <rPh sb="57" eb="60">
      <t>ホゴシャ</t>
    </rPh>
    <rPh sb="61" eb="63">
      <t>ドウイ</t>
    </rPh>
    <rPh sb="64" eb="65">
      <t>エ</t>
    </rPh>
    <phoneticPr fontId="1"/>
  </si>
  <si>
    <t>○門、フェンス、外灯、出入口、鍵等の状況を毎日点検しているか　　</t>
    <rPh sb="21" eb="23">
      <t>マイニチ</t>
    </rPh>
    <phoneticPr fontId="1"/>
  </si>
  <si>
    <r>
      <t>・防犯設備(防犯カメラ、</t>
    </r>
    <r>
      <rPr>
        <sz val="11"/>
        <rFont val="游ゴシック"/>
        <family val="3"/>
        <charset val="128"/>
        <scheme val="minor"/>
      </rPr>
      <t>防犯ブザー、職員が携帯する防犯ベル等)対策</t>
    </r>
    <rPh sb="12" eb="14">
      <t>ボウハン</t>
    </rPh>
    <rPh sb="18" eb="20">
      <t>ショクイン</t>
    </rPh>
    <rPh sb="21" eb="23">
      <t>ケイタイ</t>
    </rPh>
    <rPh sb="25" eb="27">
      <t>ボウハン</t>
    </rPh>
    <rPh sb="29" eb="30">
      <t>トウ</t>
    </rPh>
    <rPh sb="31" eb="33">
      <t>タイサク</t>
    </rPh>
    <phoneticPr fontId="1"/>
  </si>
  <si>
    <t>○児童に対し、犯罪や事故から身を守るための注意事項を職員が指導しているか</t>
  </si>
  <si>
    <t>〇職員に対する事前教育や救急救命講習等の研修の機会を設けているか</t>
    <rPh sb="1" eb="3">
      <t>ショクイン</t>
    </rPh>
    <rPh sb="4" eb="5">
      <t>タイ</t>
    </rPh>
    <rPh sb="7" eb="9">
      <t>ジゼン</t>
    </rPh>
    <rPh sb="9" eb="11">
      <t>キョウイク</t>
    </rPh>
    <rPh sb="12" eb="14">
      <t>キュウキュウ</t>
    </rPh>
    <rPh sb="14" eb="16">
      <t>キュウメイ</t>
    </rPh>
    <rPh sb="16" eb="18">
      <t>コウシュウ</t>
    </rPh>
    <rPh sb="18" eb="19">
      <t>トウ</t>
    </rPh>
    <rPh sb="20" eb="22">
      <t>ケンシュウ</t>
    </rPh>
    <rPh sb="23" eb="25">
      <t>キカイ</t>
    </rPh>
    <rPh sb="26" eb="27">
      <t>モウ</t>
    </rPh>
    <phoneticPr fontId="1"/>
  </si>
  <si>
    <t>〇策定した事業継続計画について、職員に周知し、必要な研修及び訓練を定期的に実施しているか。</t>
    <rPh sb="5" eb="7">
      <t>ジギョウ</t>
    </rPh>
    <rPh sb="7" eb="9">
      <t>ケイゾク</t>
    </rPh>
    <phoneticPr fontId="1"/>
  </si>
  <si>
    <t>〇当該計画を定期的に見直し、必要に応じて変更を行っているか。</t>
    <rPh sb="1" eb="3">
      <t>トウガイ</t>
    </rPh>
    <phoneticPr fontId="1"/>
  </si>
  <si>
    <t>（８）自動車を運行する場合の所在確認</t>
    <rPh sb="3" eb="6">
      <t>ジドウシャ</t>
    </rPh>
    <rPh sb="7" eb="9">
      <t>ウンコウ</t>
    </rPh>
    <rPh sb="11" eb="13">
      <t>バアイ</t>
    </rPh>
    <rPh sb="14" eb="16">
      <t>ショザイ</t>
    </rPh>
    <rPh sb="16" eb="18">
      <t>カクニン</t>
    </rPh>
    <phoneticPr fontId="1"/>
  </si>
  <si>
    <t>〇通園用のための自動車を運行しているか。</t>
    <rPh sb="1" eb="3">
      <t>ツウエン</t>
    </rPh>
    <rPh sb="3" eb="4">
      <t>ヨウ</t>
    </rPh>
    <rPh sb="8" eb="11">
      <t>ジドウシャ</t>
    </rPh>
    <rPh sb="12" eb="14">
      <t>ウンコウ</t>
    </rPh>
    <phoneticPr fontId="1"/>
  </si>
  <si>
    <t>運行している場合、園児の自動車への乗降の際、点呼等により所在を確認しているか。</t>
    <rPh sb="0" eb="2">
      <t>ウンコウ</t>
    </rPh>
    <rPh sb="6" eb="8">
      <t>バアイ</t>
    </rPh>
    <rPh sb="9" eb="11">
      <t>エンジ</t>
    </rPh>
    <rPh sb="12" eb="15">
      <t>ジドウシャ</t>
    </rPh>
    <rPh sb="17" eb="19">
      <t>ジョウコウ</t>
    </rPh>
    <rPh sb="20" eb="21">
      <t>サイ</t>
    </rPh>
    <rPh sb="22" eb="24">
      <t>テンコ</t>
    </rPh>
    <rPh sb="24" eb="25">
      <t>トウ</t>
    </rPh>
    <rPh sb="28" eb="30">
      <t>ショザイ</t>
    </rPh>
    <rPh sb="31" eb="33">
      <t>カクニン</t>
    </rPh>
    <phoneticPr fontId="1"/>
  </si>
  <si>
    <t>また、自動車にブザー等の見落とし防止装置を備え所在確認を行っているか。</t>
    <rPh sb="3" eb="6">
      <t>ジドウシャ</t>
    </rPh>
    <rPh sb="10" eb="11">
      <t>トウ</t>
    </rPh>
    <rPh sb="12" eb="14">
      <t>ミオ</t>
    </rPh>
    <rPh sb="16" eb="18">
      <t>ボウシ</t>
    </rPh>
    <rPh sb="18" eb="20">
      <t>ソウチ</t>
    </rPh>
    <rPh sb="21" eb="22">
      <t>ソナ</t>
    </rPh>
    <rPh sb="23" eb="25">
      <t>ショザイ</t>
    </rPh>
    <rPh sb="25" eb="27">
      <t>カクニン</t>
    </rPh>
    <rPh sb="28" eb="29">
      <t>オコナ</t>
    </rPh>
    <phoneticPr fontId="1"/>
  </si>
  <si>
    <t>〇園外活動等のために自動車を運行しているか。</t>
    <rPh sb="1" eb="3">
      <t>エンガイ</t>
    </rPh>
    <rPh sb="3" eb="5">
      <t>カツドウ</t>
    </rPh>
    <rPh sb="5" eb="6">
      <t>トウ</t>
    </rPh>
    <rPh sb="10" eb="13">
      <t>ジドウシャ</t>
    </rPh>
    <rPh sb="14" eb="16">
      <t>ウンコウ</t>
    </rPh>
    <phoneticPr fontId="1"/>
  </si>
  <si>
    <t>〇冬季(10月～3月)において、ノロウイルスの検便を行っているか　</t>
    <phoneticPr fontId="1"/>
  </si>
  <si>
    <t>〇安全計画（施設・設備の安全点検、児童への安全指導、職員の研修等）を策定しているか</t>
    <rPh sb="1" eb="3">
      <t>アンゼン</t>
    </rPh>
    <rPh sb="3" eb="5">
      <t>ケイカク</t>
    </rPh>
    <rPh sb="6" eb="8">
      <t>シセツ</t>
    </rPh>
    <rPh sb="9" eb="11">
      <t>セツビ</t>
    </rPh>
    <rPh sb="12" eb="14">
      <t>アンゼン</t>
    </rPh>
    <rPh sb="14" eb="16">
      <t>テンケン</t>
    </rPh>
    <rPh sb="17" eb="19">
      <t>ジドウ</t>
    </rPh>
    <rPh sb="21" eb="23">
      <t>アンゼン</t>
    </rPh>
    <rPh sb="23" eb="25">
      <t>シドウ</t>
    </rPh>
    <rPh sb="26" eb="28">
      <t>ショクイン</t>
    </rPh>
    <rPh sb="29" eb="31">
      <t>ケンシュウ</t>
    </rPh>
    <rPh sb="31" eb="32">
      <t>トウ</t>
    </rPh>
    <rPh sb="34" eb="36">
      <t>サクテイ</t>
    </rPh>
    <phoneticPr fontId="1"/>
  </si>
  <si>
    <t>〇危険等発生時の対応マニュアルが作成されているか</t>
    <rPh sb="1" eb="3">
      <t>キケン</t>
    </rPh>
    <rPh sb="3" eb="4">
      <t>トウ</t>
    </rPh>
    <rPh sb="4" eb="5">
      <t>ハッ</t>
    </rPh>
    <rPh sb="5" eb="6">
      <t>セイ</t>
    </rPh>
    <rPh sb="6" eb="7">
      <t>ジ</t>
    </rPh>
    <rPh sb="8" eb="10">
      <t>タイオウ</t>
    </rPh>
    <rPh sb="16" eb="18">
      <t>サクセイ</t>
    </rPh>
    <phoneticPr fontId="1"/>
  </si>
  <si>
    <t>また、職員への周知、訓練を実施しているか</t>
    <rPh sb="3" eb="5">
      <t>ショクイン</t>
    </rPh>
    <rPh sb="7" eb="9">
      <t>シュウチ</t>
    </rPh>
    <rPh sb="10" eb="12">
      <t>クンレン</t>
    </rPh>
    <rPh sb="13" eb="15">
      <t>ジッシ</t>
    </rPh>
    <phoneticPr fontId="1"/>
  </si>
  <si>
    <t>〇預金からの引落額と小口現金出納帳の記載金額は一致しているか</t>
    <rPh sb="1" eb="3">
      <t>ヨキン</t>
    </rPh>
    <rPh sb="6" eb="8">
      <t>ヒキオトシ</t>
    </rPh>
    <rPh sb="8" eb="9">
      <t>ガク</t>
    </rPh>
    <rPh sb="10" eb="12">
      <t>コグチ</t>
    </rPh>
    <rPh sb="12" eb="14">
      <t>ゲンキン</t>
    </rPh>
    <rPh sb="14" eb="17">
      <t>スイトウチョウ</t>
    </rPh>
    <rPh sb="18" eb="20">
      <t>キサイ</t>
    </rPh>
    <rPh sb="20" eb="22">
      <t>キンガク</t>
    </rPh>
    <rPh sb="23" eb="25">
      <t>イッチ</t>
    </rPh>
    <phoneticPr fontId="1"/>
  </si>
  <si>
    <t>〇私用車を業務に使用する場合の規程が整備されているか</t>
    <rPh sb="1" eb="4">
      <t>シヨウシャ</t>
    </rPh>
    <rPh sb="3" eb="4">
      <t>シャ</t>
    </rPh>
    <rPh sb="5" eb="7">
      <t>ギョウム</t>
    </rPh>
    <rPh sb="8" eb="10">
      <t>シヨウ</t>
    </rPh>
    <rPh sb="12" eb="14">
      <t>バアイ</t>
    </rPh>
    <rPh sb="15" eb="17">
      <t>キテイ</t>
    </rPh>
    <rPh sb="18" eb="20">
      <t>セイビ</t>
    </rPh>
    <phoneticPr fontId="1"/>
  </si>
  <si>
    <r>
      <t>②看護師・保健師・准看護師</t>
    </r>
    <r>
      <rPr>
        <sz val="10"/>
        <color theme="1"/>
        <rFont val="游ゴシック"/>
        <family val="3"/>
        <charset val="128"/>
      </rPr>
      <t>（みなし保育教諭とする場合であり、常勤換算１人まで可）（注４）</t>
    </r>
    <rPh sb="5" eb="8">
      <t>ホケンシ</t>
    </rPh>
    <rPh sb="9" eb="10">
      <t>ジュン</t>
    </rPh>
    <rPh sb="10" eb="13">
      <t>カンゴシ</t>
    </rPh>
    <rPh sb="17" eb="19">
      <t>ホイク</t>
    </rPh>
    <rPh sb="19" eb="21">
      <t>キョウユ</t>
    </rPh>
    <rPh sb="24" eb="26">
      <t>バアイ</t>
    </rPh>
    <rPh sb="30" eb="32">
      <t>ジョウキン</t>
    </rPh>
    <rPh sb="32" eb="34">
      <t>カンサン</t>
    </rPh>
    <rPh sb="35" eb="36">
      <t>ニン</t>
    </rPh>
    <rPh sb="38" eb="39">
      <t>カ</t>
    </rPh>
    <rPh sb="41" eb="42">
      <t>チュウ</t>
    </rPh>
    <phoneticPr fontId="1"/>
  </si>
  <si>
    <t>（注４）　乳児数が４人未満の場合、看護師等１名をみなし保育教諭とするには、子育ての知識・経験を有する看護師等を配置し、保育士の
    　       支援を受ける体制とすること。</t>
    <rPh sb="5" eb="7">
      <t>ニュウジ</t>
    </rPh>
    <rPh sb="7" eb="8">
      <t>スウ</t>
    </rPh>
    <rPh sb="10" eb="11">
      <t>ニン</t>
    </rPh>
    <rPh sb="11" eb="13">
      <t>ミマン</t>
    </rPh>
    <rPh sb="14" eb="16">
      <t>バアイ</t>
    </rPh>
    <rPh sb="17" eb="20">
      <t>カンゴシ</t>
    </rPh>
    <rPh sb="20" eb="21">
      <t>トウ</t>
    </rPh>
    <rPh sb="22" eb="23">
      <t>メイ</t>
    </rPh>
    <rPh sb="27" eb="29">
      <t>ホイク</t>
    </rPh>
    <rPh sb="29" eb="31">
      <t>キョウユ</t>
    </rPh>
    <rPh sb="37" eb="39">
      <t>コソダ</t>
    </rPh>
    <rPh sb="41" eb="43">
      <t>チシキ</t>
    </rPh>
    <rPh sb="44" eb="46">
      <t>ケイケン</t>
    </rPh>
    <rPh sb="47" eb="48">
      <t>ユウ</t>
    </rPh>
    <rPh sb="50" eb="53">
      <t>カンゴシ</t>
    </rPh>
    <rPh sb="53" eb="54">
      <t>トウ</t>
    </rPh>
    <rPh sb="55" eb="57">
      <t>ハイチ</t>
    </rPh>
    <rPh sb="59" eb="62">
      <t>ホイクシ</t>
    </rPh>
    <rPh sb="76" eb="78">
      <t>シエン</t>
    </rPh>
    <rPh sb="79" eb="80">
      <t>ウ</t>
    </rPh>
    <rPh sb="82" eb="84">
      <t>タイセイ</t>
    </rPh>
    <phoneticPr fontId="1"/>
  </si>
  <si>
    <t>（７）安全計画の策定</t>
    <rPh sb="3" eb="5">
      <t>アンゼン</t>
    </rPh>
    <rPh sb="5" eb="7">
      <t>ケイカク</t>
    </rPh>
    <rPh sb="8" eb="10">
      <t>サクテイ</t>
    </rPh>
    <phoneticPr fontId="1"/>
  </si>
  <si>
    <r>
      <t>（３） 事業計画</t>
    </r>
    <r>
      <rPr>
        <sz val="11"/>
        <rFont val="游ゴシック"/>
        <family val="3"/>
        <charset val="128"/>
        <scheme val="minor"/>
      </rPr>
      <t>書等の状況</t>
    </r>
    <rPh sb="8" eb="9">
      <t>ショ</t>
    </rPh>
    <rPh sb="9" eb="10">
      <t>トウ</t>
    </rPh>
    <rPh sb="11" eb="13">
      <t>ジョウキョウ</t>
    </rPh>
    <phoneticPr fontId="1"/>
  </si>
  <si>
    <r>
      <t>（</t>
    </r>
    <r>
      <rPr>
        <sz val="11"/>
        <rFont val="游ゴシック"/>
        <family val="3"/>
        <charset val="128"/>
        <scheme val="minor"/>
      </rPr>
      <t>４） 危険防止　　</t>
    </r>
    <phoneticPr fontId="1"/>
  </si>
  <si>
    <r>
      <t>（５）</t>
    </r>
    <r>
      <rPr>
        <sz val="11"/>
        <rFont val="游ゴシック"/>
        <family val="3"/>
        <charset val="128"/>
        <scheme val="minor"/>
      </rPr>
      <t xml:space="preserve"> 事故防止   ★確認資料：緊急連絡網、安全管理（緊急時・事故対応等）に関するマニュアル</t>
    </r>
    <rPh sb="4" eb="6">
      <t>ジコ</t>
    </rPh>
    <rPh sb="6" eb="8">
      <t>ボウシ</t>
    </rPh>
    <phoneticPr fontId="1"/>
  </si>
  <si>
    <r>
      <t>〇災害発生時等の事業継続計画（ＢＣＰ）</t>
    </r>
    <r>
      <rPr>
        <sz val="11"/>
        <rFont val="游ゴシック"/>
        <family val="3"/>
        <charset val="128"/>
        <scheme val="minor"/>
      </rPr>
      <t>を策定しているか</t>
    </r>
    <rPh sb="1" eb="3">
      <t>サイガイ</t>
    </rPh>
    <rPh sb="3" eb="6">
      <t>ハッセイジ</t>
    </rPh>
    <rPh sb="6" eb="7">
      <t>トウ</t>
    </rPh>
    <rPh sb="8" eb="10">
      <t>ジギョウ</t>
    </rPh>
    <rPh sb="10" eb="12">
      <t>ケイゾク</t>
    </rPh>
    <rPh sb="12" eb="14">
      <t>ケイカク</t>
    </rPh>
    <phoneticPr fontId="1"/>
  </si>
  <si>
    <r>
      <t>　※長期的</t>
    </r>
    <r>
      <rPr>
        <sz val="11"/>
        <rFont val="游ゴシック"/>
        <family val="3"/>
        <charset val="128"/>
        <scheme val="minor"/>
      </rPr>
      <t>及び短期的な指導計画</t>
    </r>
    <rPh sb="4" eb="5">
      <t>テキ</t>
    </rPh>
    <rPh sb="5" eb="6">
      <t>オヨ</t>
    </rPh>
    <rPh sb="7" eb="9">
      <t>タンキ</t>
    </rPh>
    <phoneticPr fontId="1"/>
  </si>
  <si>
    <r>
      <t>　※個別的な指導計画</t>
    </r>
    <r>
      <rPr>
        <sz val="11"/>
        <rFont val="游ゴシック"/>
        <family val="3"/>
        <charset val="128"/>
        <scheme val="minor"/>
      </rPr>
      <t>（３歳未満児、障がいのある子ども）</t>
    </r>
    <rPh sb="12" eb="13">
      <t>サイ</t>
    </rPh>
    <rPh sb="13" eb="15">
      <t>ミマン</t>
    </rPh>
    <rPh sb="15" eb="16">
      <t>ジ</t>
    </rPh>
    <rPh sb="17" eb="18">
      <t>ショウ</t>
    </rPh>
    <rPh sb="23" eb="24">
      <t>コ</t>
    </rPh>
    <phoneticPr fontId="1"/>
  </si>
  <si>
    <t>〇食育計画に従って、食育に取り組んでいるか　</t>
    <phoneticPr fontId="1"/>
  </si>
  <si>
    <r>
      <t>○原材料及び調理済み食品を食品ごとに50ｇ程度ずつを清潔な保存食容器（ビニール袋等）に入れて</t>
    </r>
    <r>
      <rPr>
        <sz val="11"/>
        <rFont val="游ゴシック"/>
        <family val="3"/>
        <charset val="128"/>
        <scheme val="minor"/>
      </rPr>
      <t xml:space="preserve">食事提供後２週間以上保存しているか </t>
    </r>
    <rPh sb="46" eb="48">
      <t>ショクジ</t>
    </rPh>
    <phoneticPr fontId="1"/>
  </si>
  <si>
    <t>10　貸借対照表</t>
    <phoneticPr fontId="1"/>
  </si>
  <si>
    <t>11　施設型給付費等の経理</t>
    <phoneticPr fontId="1"/>
  </si>
  <si>
    <t>(3) 事業計画書等の状況</t>
    <rPh sb="8" eb="9">
      <t>ショ</t>
    </rPh>
    <rPh sb="9" eb="10">
      <t>トウ</t>
    </rPh>
    <phoneticPr fontId="1"/>
  </si>
  <si>
    <t>(6) 防災対策</t>
    <rPh sb="4" eb="6">
      <t>ボウサイ</t>
    </rPh>
    <rPh sb="6" eb="8">
      <t>タイサク</t>
    </rPh>
    <phoneticPr fontId="1"/>
  </si>
  <si>
    <t>(7)安全計画の策定</t>
    <rPh sb="3" eb="5">
      <t>アンゼン</t>
    </rPh>
    <rPh sb="5" eb="7">
      <t>ケイカク</t>
    </rPh>
    <rPh sb="8" eb="10">
      <t>サクテイ</t>
    </rPh>
    <phoneticPr fontId="1"/>
  </si>
  <si>
    <t>(8)自動車を運行する場合の所在確認</t>
    <rPh sb="3" eb="6">
      <t>ジドウシャ</t>
    </rPh>
    <rPh sb="7" eb="9">
      <t>ウンコウ</t>
    </rPh>
    <rPh sb="11" eb="13">
      <t>バアイ</t>
    </rPh>
    <rPh sb="14" eb="16">
      <t>ショザイ</t>
    </rPh>
    <rPh sb="16" eb="18">
      <t>カクニン</t>
    </rPh>
    <phoneticPr fontId="1"/>
  </si>
  <si>
    <t>（１）教育及び保育の内容に関する全体的な計画、指導計画の策定の状況      ★確認資料：各計画</t>
    <rPh sb="3" eb="5">
      <t>キョウイク</t>
    </rPh>
    <rPh sb="5" eb="6">
      <t>オヨ</t>
    </rPh>
    <rPh sb="7" eb="9">
      <t>ホイク</t>
    </rPh>
    <rPh sb="10" eb="12">
      <t>ナイヨウ</t>
    </rPh>
    <rPh sb="13" eb="14">
      <t>カン</t>
    </rPh>
    <phoneticPr fontId="1"/>
  </si>
  <si>
    <t>「固定資産売却損・処分損」が計上されているか</t>
  </si>
  <si>
    <r>
      <t>（</t>
    </r>
    <r>
      <rPr>
        <sz val="11"/>
        <rFont val="游ゴシック"/>
        <family val="3"/>
        <charset val="128"/>
        <scheme val="minor"/>
      </rPr>
      <t>理事長又は園長の変更があったが、変更届が未提出の施設</t>
    </r>
    <r>
      <rPr>
        <sz val="11"/>
        <color theme="1"/>
        <rFont val="游ゴシック"/>
        <family val="2"/>
        <charset val="128"/>
        <scheme val="minor"/>
      </rPr>
      <t>）</t>
    </r>
    <rPh sb="1" eb="4">
      <t>リジチョウ</t>
    </rPh>
    <rPh sb="4" eb="5">
      <t>マタ</t>
    </rPh>
    <rPh sb="6" eb="8">
      <t>エンチョウ</t>
    </rPh>
    <rPh sb="17" eb="20">
      <t>ヘンコウトドケ</t>
    </rPh>
    <rPh sb="21" eb="24">
      <t>ミテイシュツ</t>
    </rPh>
    <rPh sb="25" eb="27">
      <t>シセツ</t>
    </rPh>
    <phoneticPr fontId="1"/>
  </si>
  <si>
    <t>　</t>
    <phoneticPr fontId="1"/>
  </si>
  <si>
    <r>
      <t>★確認資料：労働者名簿、36協定書、出勤簿、休暇簿、時間外勤務命令簿、賃金台帳</t>
    </r>
    <r>
      <rPr>
        <sz val="11"/>
        <rFont val="游ゴシック"/>
        <family val="3"/>
        <charset val="128"/>
        <scheme val="minor"/>
      </rPr>
      <t>、雇用契約書</t>
    </r>
    <rPh sb="40" eb="42">
      <t>コヨウ</t>
    </rPh>
    <rPh sb="42" eb="45">
      <t>ケイヤクショ</t>
    </rPh>
    <phoneticPr fontId="1"/>
  </si>
  <si>
    <r>
      <t>〇</t>
    </r>
    <r>
      <rPr>
        <sz val="11"/>
        <rFont val="游ゴシック"/>
        <family val="3"/>
        <charset val="128"/>
        <scheme val="minor"/>
      </rPr>
      <t>１か月単位変形労働時間制に関して協定を締結又は就業規則に規定しているか（１年単位変形労働時間制の場合は、労使協定及び休日カレンダーを労働基準監督署へ届け出ているか）</t>
    </r>
    <rPh sb="3" eb="6">
      <t>ツキタンイ</t>
    </rPh>
    <rPh sb="22" eb="23">
      <t>マタ</t>
    </rPh>
    <rPh sb="24" eb="26">
      <t>シュウギョウ</t>
    </rPh>
    <rPh sb="26" eb="28">
      <t>キソク</t>
    </rPh>
    <rPh sb="29" eb="31">
      <t>キテイ</t>
    </rPh>
    <rPh sb="38" eb="41">
      <t>ネンタンイ</t>
    </rPh>
    <rPh sb="41" eb="43">
      <t>ヘンケイ</t>
    </rPh>
    <rPh sb="43" eb="45">
      <t>ロウドウ</t>
    </rPh>
    <rPh sb="45" eb="48">
      <t>ジカンセイ</t>
    </rPh>
    <rPh sb="49" eb="51">
      <t>バアイ</t>
    </rPh>
    <rPh sb="53" eb="55">
      <t>ロウシ</t>
    </rPh>
    <rPh sb="55" eb="57">
      <t>キョウテイ</t>
    </rPh>
    <rPh sb="57" eb="58">
      <t>オヨ</t>
    </rPh>
    <rPh sb="59" eb="61">
      <t>キュウジツ</t>
    </rPh>
    <phoneticPr fontId="1"/>
  </si>
  <si>
    <t>〇「有」の場合、２／３保育教諭要件（児童が在園するすべての時間帯において、保育教諭必要数の３分の２以上は特例によらない保育教諭を配置していること。以下同じ）を満たしているか</t>
    <rPh sb="22" eb="23">
      <t>エン</t>
    </rPh>
    <phoneticPr fontId="1"/>
  </si>
  <si>
    <t>は記録されているか</t>
    <phoneticPr fontId="1"/>
  </si>
  <si>
    <t>有の場合の金額</t>
    <rPh sb="0" eb="1">
      <t>ア</t>
    </rPh>
    <rPh sb="2" eb="4">
      <t>バアイ</t>
    </rPh>
    <rPh sb="5" eb="7">
      <t>キンガク</t>
    </rPh>
    <phoneticPr fontId="1"/>
  </si>
  <si>
    <r>
      <t>○労働条件の改善等による</t>
    </r>
    <r>
      <rPr>
        <sz val="11"/>
        <rFont val="游ゴシック"/>
        <family val="3"/>
        <charset val="128"/>
        <scheme val="minor"/>
      </rPr>
      <t>職員の定着促進及び離職防止対策</t>
    </r>
    <phoneticPr fontId="1"/>
  </si>
  <si>
    <t>○「島根県運営適正化委員会」の行う調査依頼があった場合に、調査に協力しているか</t>
    <rPh sb="19" eb="21">
      <t>イライ</t>
    </rPh>
    <rPh sb="25" eb="27">
      <t>バアイ</t>
    </rPh>
    <rPh sb="29" eb="31">
      <t>チョウサ</t>
    </rPh>
    <phoneticPr fontId="1"/>
  </si>
  <si>
    <t xml:space="preserve">○医薬品等の整備、管理がされているか </t>
    <rPh sb="9" eb="11">
      <t>カンリ</t>
    </rPh>
    <phoneticPr fontId="1"/>
  </si>
  <si>
    <t>を送付しているか。</t>
  </si>
  <si>
    <t>15：1</t>
    <phoneticPr fontId="1"/>
  </si>
  <si>
    <t>25 :１</t>
    <phoneticPr fontId="1"/>
  </si>
  <si>
    <t xml:space="preserve"> （注3）経過措置として、当分の間は３歳児について２０対１、４・５歳児については３０対１として差し支えない。【根拠】島根県児童福祉施設の設備及び運営に関する基準を定める条例附則（経過措置）</t>
    <rPh sb="5" eb="9">
      <t>ケイカソチ</t>
    </rPh>
    <rPh sb="13" eb="15">
      <t>トウブン</t>
    </rPh>
    <rPh sb="16" eb="17">
      <t>カン</t>
    </rPh>
    <rPh sb="19" eb="21">
      <t>サイジ</t>
    </rPh>
    <rPh sb="27" eb="28">
      <t>タイ</t>
    </rPh>
    <rPh sb="33" eb="35">
      <t>サイジ</t>
    </rPh>
    <rPh sb="42" eb="43">
      <t>タイ</t>
    </rPh>
    <rPh sb="55" eb="57">
      <t>コンキョ</t>
    </rPh>
    <rPh sb="58" eb="61">
      <t>シマネケン</t>
    </rPh>
    <rPh sb="61" eb="65">
      <t>ジドウフクシ</t>
    </rPh>
    <rPh sb="65" eb="67">
      <t>シセツ</t>
    </rPh>
    <rPh sb="68" eb="70">
      <t>セツビ</t>
    </rPh>
    <rPh sb="70" eb="71">
      <t>オヨ</t>
    </rPh>
    <rPh sb="72" eb="74">
      <t>ウンエイ</t>
    </rPh>
    <rPh sb="75" eb="76">
      <t>カン</t>
    </rPh>
    <rPh sb="78" eb="80">
      <t>キジュン</t>
    </rPh>
    <rPh sb="81" eb="82">
      <t>サダ</t>
    </rPh>
    <rPh sb="84" eb="86">
      <t>ジョウレイ</t>
    </rPh>
    <rPh sb="86" eb="88">
      <t>フソク</t>
    </rPh>
    <rPh sb="89" eb="93">
      <t>ケイカソチ</t>
    </rPh>
    <phoneticPr fontId="1"/>
  </si>
  <si>
    <t xml:space="preserve">新　配置基準 </t>
    <rPh sb="0" eb="1">
      <t>シン</t>
    </rPh>
    <rPh sb="2" eb="4">
      <t>ハイチ</t>
    </rPh>
    <rPh sb="4" eb="6">
      <t>キジュン</t>
    </rPh>
    <phoneticPr fontId="1"/>
  </si>
  <si>
    <t>□上記のうち、死亡事故や治療に要する期間が30日以上の負傷や疾病を伴う重篤な事故等が発生した場合、市町村担当課に事故の報告をしているか</t>
    <phoneticPr fontId="1"/>
  </si>
  <si>
    <t>　※重篤な事故等が発生していない場合、該当なしを選択</t>
    <rPh sb="2" eb="4">
      <t>ジュウトク</t>
    </rPh>
    <rPh sb="5" eb="7">
      <t>ジコ</t>
    </rPh>
    <rPh sb="7" eb="8">
      <t>トウ</t>
    </rPh>
    <rPh sb="9" eb="11">
      <t>ハッセイ</t>
    </rPh>
    <rPh sb="16" eb="18">
      <t>バアイ</t>
    </rPh>
    <rPh sb="19" eb="21">
      <t>ガイトウ</t>
    </rPh>
    <rPh sb="24" eb="26">
      <t>センタク</t>
    </rPh>
    <phoneticPr fontId="1"/>
  </si>
  <si>
    <t>□事故発生時の対応マニュアルが作成され、医師や保護者への緊急連絡体制が整っているか</t>
    <phoneticPr fontId="1"/>
  </si>
  <si>
    <t>□事故が発生した場合又はそれに至る危険性がある事態が生じた場合に、その状況及び対応等の記録・報告を行うほか、その分析を通じた改善策を職員に周知徹底しているか</t>
    <phoneticPr fontId="1"/>
  </si>
  <si>
    <t>□賠償すべき事故が発生した場合に備えて保険に加入しているか</t>
    <phoneticPr fontId="1"/>
  </si>
  <si>
    <r>
      <t>３歳児　　　　　　　　　</t>
    </r>
    <r>
      <rPr>
        <sz val="8"/>
        <rFont val="游ゴシック"/>
        <family val="3"/>
        <charset val="128"/>
      </rPr>
      <t>（注３）</t>
    </r>
    <rPh sb="13" eb="14">
      <t>チュウ</t>
    </rPh>
    <phoneticPr fontId="1"/>
  </si>
  <si>
    <r>
      <t>４歳以上児　　　　　</t>
    </r>
    <r>
      <rPr>
        <sz val="8"/>
        <rFont val="游ゴシック"/>
        <family val="3"/>
        <charset val="128"/>
      </rPr>
      <t>（注３）</t>
    </r>
    <phoneticPr fontId="1"/>
  </si>
  <si>
    <t>表１（旧基準）</t>
    <rPh sb="0" eb="1">
      <t>ヒョウ</t>
    </rPh>
    <rPh sb="3" eb="4">
      <t>キュウ</t>
    </rPh>
    <rPh sb="4" eb="6">
      <t>キジュン</t>
    </rPh>
    <phoneticPr fontId="1"/>
  </si>
  <si>
    <t>表１（旧基準）へ⇒</t>
    <rPh sb="0" eb="1">
      <t>ヒョウ</t>
    </rPh>
    <rPh sb="3" eb="6">
      <t>キュウキジュン</t>
    </rPh>
    <phoneticPr fontId="1"/>
  </si>
  <si>
    <t>　ネットバンキング運用状況</t>
    <phoneticPr fontId="1"/>
  </si>
  <si>
    <t>職　名</t>
    <rPh sb="0" eb="1">
      <t>ショク</t>
    </rPh>
    <rPh sb="2" eb="3">
      <t>ナ</t>
    </rPh>
    <phoneticPr fontId="1"/>
  </si>
  <si>
    <t>管理者</t>
    <rPh sb="0" eb="3">
      <t>カンリシャ</t>
    </rPh>
    <phoneticPr fontId="1"/>
  </si>
  <si>
    <t>取引データ作成者</t>
    <rPh sb="0" eb="2">
      <t>トリヒキ</t>
    </rPh>
    <rPh sb="5" eb="8">
      <t>サクセイシャ</t>
    </rPh>
    <phoneticPr fontId="1"/>
  </si>
  <si>
    <t>承認者</t>
    <rPh sb="0" eb="3">
      <t>ショウニンシャ</t>
    </rPh>
    <phoneticPr fontId="1"/>
  </si>
  <si>
    <t>○結果の記録を作成、保存（５年間）しているか</t>
    <rPh sb="1" eb="3">
      <t>ケッカ</t>
    </rPh>
    <rPh sb="4" eb="6">
      <t>キロク</t>
    </rPh>
    <rPh sb="7" eb="9">
      <t>サクセイ</t>
    </rPh>
    <rPh sb="10" eb="12">
      <t>ホゾン</t>
    </rPh>
    <rPh sb="14" eb="16">
      <t>ネンカン</t>
    </rPh>
    <phoneticPr fontId="1"/>
  </si>
  <si>
    <t>〇危険個所や老朽箇所の安全対策（棚等の転倒防止、落下物防止、敷地周囲の柵整備、倉庫の施錠等）、</t>
    <rPh sb="1" eb="5">
      <t>キケンカショ</t>
    </rPh>
    <rPh sb="6" eb="8">
      <t>ロウキュウ</t>
    </rPh>
    <rPh sb="8" eb="10">
      <t>カショ</t>
    </rPh>
    <rPh sb="11" eb="15">
      <t>アンゼンタイサク</t>
    </rPh>
    <rPh sb="24" eb="27">
      <t>ラッカブツ</t>
    </rPh>
    <rPh sb="27" eb="29">
      <t>ボウシ</t>
    </rPh>
    <rPh sb="30" eb="32">
      <t>シキチ</t>
    </rPh>
    <rPh sb="32" eb="34">
      <t>シュウイ</t>
    </rPh>
    <rPh sb="35" eb="36">
      <t>サク</t>
    </rPh>
    <rPh sb="36" eb="38">
      <t>セイビ</t>
    </rPh>
    <rPh sb="39" eb="40">
      <t>サク</t>
    </rPh>
    <rPh sb="41" eb="43">
      <t>セイビトウ</t>
    </rPh>
    <phoneticPr fontId="1"/>
  </si>
  <si>
    <t>新配置基準（3歳児・４歳以上児）</t>
    <rPh sb="0" eb="1">
      <t>シン</t>
    </rPh>
    <rPh sb="1" eb="3">
      <t>ハイチ</t>
    </rPh>
    <rPh sb="3" eb="5">
      <t>キジュン</t>
    </rPh>
    <rPh sb="7" eb="9">
      <t>サイジ</t>
    </rPh>
    <rPh sb="11" eb="14">
      <t>サイイジョウ</t>
    </rPh>
    <rPh sb="14" eb="15">
      <t>ジ</t>
    </rPh>
    <phoneticPr fontId="1"/>
  </si>
  <si>
    <t>※旧配置基準を適用する場合は記載不要です。</t>
    <rPh sb="1" eb="2">
      <t>キュウ</t>
    </rPh>
    <rPh sb="2" eb="4">
      <t>ハイチ</t>
    </rPh>
    <rPh sb="4" eb="6">
      <t>キジュン</t>
    </rPh>
    <rPh sb="7" eb="9">
      <t>テキヨウ</t>
    </rPh>
    <rPh sb="11" eb="13">
      <t>バアイ</t>
    </rPh>
    <rPh sb="14" eb="16">
      <t>キサイ</t>
    </rPh>
    <rPh sb="16" eb="18">
      <t>フヨウ</t>
    </rPh>
    <phoneticPr fontId="1"/>
  </si>
  <si>
    <t>旧配置基準（3歳児・４歳以上児）</t>
    <rPh sb="0" eb="1">
      <t>キュウ</t>
    </rPh>
    <rPh sb="1" eb="3">
      <t>ハイチ</t>
    </rPh>
    <rPh sb="3" eb="5">
      <t>キジュン</t>
    </rPh>
    <rPh sb="7" eb="9">
      <t>サイジ</t>
    </rPh>
    <rPh sb="11" eb="14">
      <t>サイイジョウ</t>
    </rPh>
    <rPh sb="14" eb="15">
      <t>ジ</t>
    </rPh>
    <phoneticPr fontId="1"/>
  </si>
  <si>
    <t>※新配置基準を適用する場合は記載不要です。</t>
    <rPh sb="1" eb="2">
      <t>シン</t>
    </rPh>
    <rPh sb="2" eb="4">
      <t>ハイチ</t>
    </rPh>
    <rPh sb="4" eb="6">
      <t>キジュン</t>
    </rPh>
    <rPh sb="7" eb="9">
      <t>テキヨウ</t>
    </rPh>
    <rPh sb="11" eb="13">
      <t>バアイ</t>
    </rPh>
    <rPh sb="14" eb="16">
      <t>キサイ</t>
    </rPh>
    <rPh sb="16" eb="18">
      <t>フヨウ</t>
    </rPh>
    <phoneticPr fontId="1"/>
  </si>
  <si>
    <t>保育士B</t>
    <rPh sb="0" eb="3">
      <t>ホイクシ</t>
    </rPh>
    <phoneticPr fontId="1"/>
  </si>
  <si>
    <t>その他</t>
    <phoneticPr fontId="1"/>
  </si>
  <si>
    <t>一時預かり事業</t>
    <rPh sb="0" eb="3">
      <t>イチジアズ</t>
    </rPh>
    <rPh sb="5" eb="7">
      <t>ジギョウ</t>
    </rPh>
    <phoneticPr fontId="1"/>
  </si>
  <si>
    <t>病児保育事業</t>
    <rPh sb="0" eb="4">
      <t>ビョウジホイク</t>
    </rPh>
    <rPh sb="4" eb="6">
      <t>ジギョウ</t>
    </rPh>
    <phoneticPr fontId="1"/>
  </si>
  <si>
    <t>★確認資料：保育士証、幼稚園教員免許、子育て支援員研修修了証</t>
    <rPh sb="6" eb="10">
      <t>ホイクシショウ</t>
    </rPh>
    <rPh sb="11" eb="14">
      <t>ヨウチエン</t>
    </rPh>
    <rPh sb="14" eb="16">
      <t>キョウイン</t>
    </rPh>
    <rPh sb="16" eb="18">
      <t>メンキョ</t>
    </rPh>
    <rPh sb="19" eb="21">
      <t>コソダ</t>
    </rPh>
    <rPh sb="22" eb="25">
      <t>シエンイン</t>
    </rPh>
    <rPh sb="25" eb="27">
      <t>ケンシュウ</t>
    </rPh>
    <rPh sb="27" eb="30">
      <t>シュウリョウショウ</t>
    </rPh>
    <phoneticPr fontId="1"/>
  </si>
  <si>
    <t>〇ホームページ等に掲載する児童の画像について、性的な部位を含む画像等を掲載しないなど、子ども</t>
    <rPh sb="7" eb="8">
      <t>トウ</t>
    </rPh>
    <rPh sb="9" eb="11">
      <t>ケイサイ</t>
    </rPh>
    <rPh sb="13" eb="15">
      <t>ジドウ</t>
    </rPh>
    <rPh sb="16" eb="18">
      <t>ガゾウ</t>
    </rPh>
    <rPh sb="43" eb="44">
      <t>コ</t>
    </rPh>
    <phoneticPr fontId="1"/>
  </si>
  <si>
    <t>の権利を守る観点から配慮しているか</t>
  </si>
  <si>
    <t>備品・遊具等の安全管理（ハサミ等刃物のかたづけ、掲示における粘着テープ等使用など）を行っているか</t>
    <rPh sb="24" eb="26">
      <t>ケイジ</t>
    </rPh>
    <rPh sb="35" eb="36">
      <t>トウ</t>
    </rPh>
    <phoneticPr fontId="1"/>
  </si>
  <si>
    <t>○パワハラ、セクハラ等ハラスメント防止措置が適切に講じられているか</t>
    <rPh sb="10" eb="11">
      <t>トウ</t>
    </rPh>
    <rPh sb="17" eb="21">
      <t>ボウシソチ</t>
    </rPh>
    <rPh sb="22" eb="24">
      <t>テキセツ</t>
    </rPh>
    <rPh sb="25" eb="26">
      <t>コウ</t>
    </rPh>
    <phoneticPr fontId="1"/>
  </si>
  <si>
    <t>○給与・諸手当の支給基準が明確であり、かつ当該基準どおりに支給されているか。</t>
    <rPh sb="8" eb="12">
      <t>シキュウキジュン</t>
    </rPh>
    <rPh sb="13" eb="15">
      <t>メイカク</t>
    </rPh>
    <rPh sb="21" eb="23">
      <t>トウガイ</t>
    </rPh>
    <rPh sb="23" eb="25">
      <t>キジュン</t>
    </rPh>
    <phoneticPr fontId="1"/>
  </si>
  <si>
    <t>〇「有」の場合、幼稚園教諭等の免許は有効か</t>
    <rPh sb="18" eb="20">
      <t>ユウコウ</t>
    </rPh>
    <phoneticPr fontId="1"/>
  </si>
  <si>
    <t>○苦情解決の仕組み等（責任者・担当者、第三者委員の氏名・連絡先、仕組み）を施設内の見えやすい位置に掲示・パンフレットの配布等の方法により、保護者・職員に周知しているか</t>
    <rPh sb="41" eb="42">
      <t>ミ</t>
    </rPh>
    <rPh sb="46" eb="48">
      <t>イチ</t>
    </rPh>
    <phoneticPr fontId="1"/>
  </si>
  <si>
    <t>・防犯講習・防犯訓練の実施や不審者対応マニュアルの整備</t>
    <rPh sb="1" eb="3">
      <t>ボウハン</t>
    </rPh>
    <rPh sb="3" eb="5">
      <t>コウシュウ</t>
    </rPh>
    <rPh sb="6" eb="8">
      <t>ボウハン</t>
    </rPh>
    <rPh sb="8" eb="10">
      <t>クンレン</t>
    </rPh>
    <rPh sb="14" eb="19">
      <t>フシンシャタイオウ</t>
    </rPh>
    <rPh sb="25" eb="27">
      <t>セイビ</t>
    </rPh>
    <phoneticPr fontId="1"/>
  </si>
  <si>
    <t>〇市町村地域防災計画に定められた浸水想定区域内等又は土砂災害警戒区域内等の要配慮者利用施設に該当する場合、「避難確保計画」を作成し、市町村に報告しているか</t>
    <rPh sb="4" eb="6">
      <t>チイキ</t>
    </rPh>
    <rPh sb="18" eb="20">
      <t>ソウテイ</t>
    </rPh>
    <rPh sb="20" eb="22">
      <t>クイキ</t>
    </rPh>
    <rPh sb="37" eb="38">
      <t>ヨウ</t>
    </rPh>
    <rPh sb="38" eb="40">
      <t>ハイリョ</t>
    </rPh>
    <rPh sb="40" eb="41">
      <t>モノ</t>
    </rPh>
    <rPh sb="41" eb="43">
      <t>リヨウ</t>
    </rPh>
    <rPh sb="43" eb="45">
      <t>シセツ</t>
    </rPh>
    <rPh sb="46" eb="48">
      <t>ガイトウ</t>
    </rPh>
    <phoneticPr fontId="1"/>
  </si>
  <si>
    <t>　また、避難確保計画に基づき避難訓練を実施し、その結果を市町村に報告しているか</t>
    <rPh sb="4" eb="6">
      <t>ヒナン</t>
    </rPh>
    <rPh sb="6" eb="8">
      <t>カクホ</t>
    </rPh>
    <rPh sb="8" eb="10">
      <t>ケイカク</t>
    </rPh>
    <rPh sb="11" eb="12">
      <t>モト</t>
    </rPh>
    <rPh sb="14" eb="18">
      <t>ヒナンクンレン</t>
    </rPh>
    <rPh sb="19" eb="21">
      <t>ジッシ</t>
    </rPh>
    <rPh sb="25" eb="27">
      <t>ケッカ</t>
    </rPh>
    <rPh sb="28" eb="31">
      <t>シチョウソン</t>
    </rPh>
    <rPh sb="32" eb="34">
      <t>ホウコク</t>
    </rPh>
    <phoneticPr fontId="1"/>
  </si>
  <si>
    <t>〇送迎時における駐車場等での事故防止のため、保護者や職員への注意喚起及び駐車場の適切な</t>
    <rPh sb="1" eb="4">
      <t>ソウゲイジ</t>
    </rPh>
    <rPh sb="8" eb="11">
      <t>チュウシャジョウ</t>
    </rPh>
    <rPh sb="11" eb="12">
      <t>トウ</t>
    </rPh>
    <rPh sb="14" eb="16">
      <t>ジコ</t>
    </rPh>
    <rPh sb="16" eb="18">
      <t>アンゼン</t>
    </rPh>
    <rPh sb="22" eb="25">
      <t>ホゴシャ</t>
    </rPh>
    <rPh sb="26" eb="28">
      <t>ショクイン</t>
    </rPh>
    <rPh sb="30" eb="32">
      <t>チュウイ</t>
    </rPh>
    <rPh sb="32" eb="34">
      <t>カンキ</t>
    </rPh>
    <rPh sb="34" eb="35">
      <t>オヨ</t>
    </rPh>
    <rPh sb="36" eb="39">
      <t>チュウシャジョウ</t>
    </rPh>
    <rPh sb="40" eb="42">
      <t>テキセツ</t>
    </rPh>
    <phoneticPr fontId="1"/>
  </si>
  <si>
    <t>安全対策を行っているか</t>
    <rPh sb="5" eb="6">
      <t>オコナ</t>
    </rPh>
    <phoneticPr fontId="1"/>
  </si>
  <si>
    <t>◎虐待等と疑われる事案であると認定こども園で確認した場合、市町村、県へ相談、通報を行っているか</t>
    <rPh sb="1" eb="3">
      <t>ギャクタイ</t>
    </rPh>
    <rPh sb="3" eb="4">
      <t>トウ</t>
    </rPh>
    <rPh sb="5" eb="6">
      <t>ウタガ</t>
    </rPh>
    <rPh sb="9" eb="11">
      <t>ジアン</t>
    </rPh>
    <rPh sb="15" eb="17">
      <t>ニンテイ</t>
    </rPh>
    <rPh sb="20" eb="21">
      <t>エン</t>
    </rPh>
    <rPh sb="22" eb="24">
      <t>カクニン</t>
    </rPh>
    <rPh sb="26" eb="28">
      <t>バアイ</t>
    </rPh>
    <rPh sb="29" eb="32">
      <t>シチョウソン</t>
    </rPh>
    <rPh sb="33" eb="34">
      <t>ケン</t>
    </rPh>
    <rPh sb="35" eb="37">
      <t>ソウダン</t>
    </rPh>
    <rPh sb="38" eb="40">
      <t>ツウホウ</t>
    </rPh>
    <rPh sb="41" eb="42">
      <t>オコナ</t>
    </rPh>
    <phoneticPr fontId="1"/>
  </si>
  <si>
    <t>○委託料、補助金等の請求手続きは適正に行われているか</t>
    <rPh sb="1" eb="4">
      <t>イタクリョウ</t>
    </rPh>
    <rPh sb="5" eb="9">
      <t>ホジョキントウ</t>
    </rPh>
    <phoneticPr fontId="1"/>
  </si>
  <si>
    <t>○利用者負担金等（延長保育、一時保育利用料等）の額は積算資料により適正額となっているか</t>
    <rPh sb="1" eb="8">
      <t>リヨウシャフタンキントウ</t>
    </rPh>
    <rPh sb="9" eb="13">
      <t>エンチョウホイク</t>
    </rPh>
    <rPh sb="14" eb="21">
      <t>イチジホイクリヨウリョウ</t>
    </rPh>
    <rPh sb="21" eb="22">
      <t>トウ</t>
    </rPh>
    <rPh sb="24" eb="25">
      <t>ガク</t>
    </rPh>
    <rPh sb="26" eb="30">
      <t>セキサンシリョウ</t>
    </rPh>
    <rPh sb="33" eb="36">
      <t>テキセイガク</t>
    </rPh>
    <phoneticPr fontId="1"/>
  </si>
  <si>
    <t>〇現金を収納したときは領収証を発行しているか</t>
    <rPh sb="1" eb="3">
      <t>ゲンキン</t>
    </rPh>
    <rPh sb="4" eb="6">
      <t>シュウノウ</t>
    </rPh>
    <rPh sb="11" eb="14">
      <t>リョウシュウショウ</t>
    </rPh>
    <rPh sb="15" eb="17">
      <t>ハッコウ</t>
    </rPh>
    <phoneticPr fontId="1"/>
  </si>
  <si>
    <t>○収納した現金は経理規程に規定した期日内に金融機関に預け入れしているか</t>
    <rPh sb="1" eb="3">
      <t>シュウノウ</t>
    </rPh>
    <rPh sb="5" eb="7">
      <t>ゲンキン</t>
    </rPh>
    <rPh sb="8" eb="10">
      <t>ケイリ</t>
    </rPh>
    <rPh sb="10" eb="12">
      <t>キテイ</t>
    </rPh>
    <rPh sb="13" eb="15">
      <t>キテイ</t>
    </rPh>
    <rPh sb="17" eb="19">
      <t>キジツ</t>
    </rPh>
    <rPh sb="19" eb="20">
      <t>ナイ</t>
    </rPh>
    <phoneticPr fontId="1"/>
  </si>
  <si>
    <t>○発注前に起案し決裁権限者の承認を受け物品等を購入又は工事を施工しているか</t>
    <rPh sb="1" eb="4">
      <t>ハッチュウマエ</t>
    </rPh>
    <rPh sb="5" eb="7">
      <t>キアン</t>
    </rPh>
    <rPh sb="8" eb="13">
      <t>ケッサイケンゲンシャ</t>
    </rPh>
    <rPh sb="14" eb="16">
      <t>ショウニン</t>
    </rPh>
    <rPh sb="17" eb="18">
      <t>ウ</t>
    </rPh>
    <rPh sb="19" eb="21">
      <t>ブッピン</t>
    </rPh>
    <rPh sb="21" eb="22">
      <t>トウ</t>
    </rPh>
    <rPh sb="23" eb="25">
      <t>コウニュウ</t>
    </rPh>
    <rPh sb="25" eb="26">
      <t>マタ</t>
    </rPh>
    <rPh sb="27" eb="29">
      <t>コウジ</t>
    </rPh>
    <rPh sb="30" eb="32">
      <t>セコウ</t>
    </rPh>
    <phoneticPr fontId="1"/>
  </si>
  <si>
    <t>○競争入札を行わない場合（随意契約）、その合理的な理由が明確となっているか</t>
    <rPh sb="1" eb="5">
      <t>キョウソウニュウサツ</t>
    </rPh>
    <rPh sb="6" eb="7">
      <t>オコナ</t>
    </rPh>
    <rPh sb="10" eb="12">
      <t>バアイ</t>
    </rPh>
    <rPh sb="13" eb="17">
      <t>ズイイケイヤク</t>
    </rPh>
    <rPh sb="21" eb="24">
      <t>ゴウリテキ</t>
    </rPh>
    <rPh sb="25" eb="27">
      <t>リユウ</t>
    </rPh>
    <rPh sb="28" eb="30">
      <t>メイカク</t>
    </rPh>
    <phoneticPr fontId="1"/>
  </si>
  <si>
    <t>〇契約金額に応じた見積業者数で見積り書を徴しているか</t>
    <rPh sb="1" eb="5">
      <t>ケイヤクキンガク</t>
    </rPh>
    <rPh sb="6" eb="7">
      <t>オウ</t>
    </rPh>
    <rPh sb="9" eb="11">
      <t>ミツ</t>
    </rPh>
    <rPh sb="11" eb="13">
      <t>ギョウシャ</t>
    </rPh>
    <rPh sb="13" eb="14">
      <t>スウ</t>
    </rPh>
    <rPh sb="15" eb="17">
      <t>ミツ</t>
    </rPh>
    <rPh sb="18" eb="19">
      <t>ショ</t>
    </rPh>
    <rPh sb="20" eb="21">
      <t>チョウ</t>
    </rPh>
    <phoneticPr fontId="1"/>
  </si>
  <si>
    <t>○請求書の内容を確認したうえで、会計伝票を起票し相手方に支出しているか</t>
    <rPh sb="1" eb="4">
      <t>セイキュウショ</t>
    </rPh>
    <rPh sb="5" eb="7">
      <t>ナイヨウ</t>
    </rPh>
    <rPh sb="8" eb="10">
      <t>カクニン</t>
    </rPh>
    <rPh sb="16" eb="20">
      <t>カイケイデンピョウ</t>
    </rPh>
    <rPh sb="21" eb="23">
      <t>キヒョウ</t>
    </rPh>
    <rPh sb="24" eb="27">
      <t>アイテカタ</t>
    </rPh>
    <rPh sb="28" eb="30">
      <t>シシュツ</t>
    </rPh>
    <phoneticPr fontId="1"/>
  </si>
  <si>
    <t>〇通常の支払は口座振込とし、経理規程に規定した期日に実施しているか</t>
    <rPh sb="1" eb="3">
      <t>ツウジョウ</t>
    </rPh>
    <rPh sb="4" eb="6">
      <t>シハライ</t>
    </rPh>
    <rPh sb="7" eb="9">
      <t>コウザ</t>
    </rPh>
    <rPh sb="9" eb="11">
      <t>フリコミ</t>
    </rPh>
    <rPh sb="14" eb="16">
      <t>ケイリ</t>
    </rPh>
    <rPh sb="16" eb="18">
      <t>キテイ</t>
    </rPh>
    <phoneticPr fontId="1"/>
  </si>
  <si>
    <t>〇会計伝票に会計責任者の承認があるか（小規模法人版の経理規程を採用している場合、月単位での承認とすることも可能。）</t>
    <rPh sb="1" eb="5">
      <t>カイケイデンピョウ</t>
    </rPh>
    <rPh sb="6" eb="11">
      <t>カイケイセキニンシャ</t>
    </rPh>
    <rPh sb="12" eb="14">
      <t>ショウニン</t>
    </rPh>
    <phoneticPr fontId="1"/>
  </si>
  <si>
    <t>〇自動継続契約を締結している場合において、１年ごとに契約更新に係る稟議書を作成しているか。</t>
    <phoneticPr fontId="1"/>
  </si>
  <si>
    <t>○他の事業区分又は他の拠点区分への貸付を行った場合、当該年度内に補填を行っているか</t>
    <rPh sb="1" eb="2">
      <t>タ</t>
    </rPh>
    <rPh sb="3" eb="5">
      <t>ジギョウ</t>
    </rPh>
    <rPh sb="5" eb="8">
      <t>クブンマタ</t>
    </rPh>
    <rPh sb="9" eb="10">
      <t>タ</t>
    </rPh>
    <rPh sb="11" eb="15">
      <t>キョテンクブン</t>
    </rPh>
    <rPh sb="17" eb="18">
      <t>カ</t>
    </rPh>
    <rPh sb="18" eb="19">
      <t>ツ</t>
    </rPh>
    <rPh sb="20" eb="21">
      <t>オコナ</t>
    </rPh>
    <rPh sb="23" eb="25">
      <t>バアイ</t>
    </rPh>
    <rPh sb="26" eb="28">
      <t>トウガイ</t>
    </rPh>
    <rPh sb="28" eb="31">
      <t>ネンドナイ</t>
    </rPh>
    <rPh sb="32" eb="34">
      <t>ホテン</t>
    </rPh>
    <rPh sb="35" eb="36">
      <t>オコナ</t>
    </rPh>
    <phoneticPr fontId="1"/>
  </si>
  <si>
    <t>○同一法人以外への貸付は行っていないか</t>
    <rPh sb="1" eb="7">
      <t>ドウイツホウジンイガイ</t>
    </rPh>
    <rPh sb="9" eb="10">
      <t>カ</t>
    </rPh>
    <rPh sb="10" eb="11">
      <t>ツ</t>
    </rPh>
    <rPh sb="12" eb="13">
      <t>オコナ</t>
    </rPh>
    <phoneticPr fontId="1"/>
  </si>
  <si>
    <t>〇有価証券等で資金を運用する場合に、資金運用規程を定め従っているか</t>
    <rPh sb="1" eb="6">
      <t>ユウカショウケントウ</t>
    </rPh>
    <rPh sb="7" eb="9">
      <t>シキン</t>
    </rPh>
    <rPh sb="10" eb="12">
      <t>ウンヨウ</t>
    </rPh>
    <rPh sb="14" eb="16">
      <t>バアイ</t>
    </rPh>
    <rPh sb="18" eb="24">
      <t>シキンウンヨウキテイ</t>
    </rPh>
    <rPh sb="25" eb="26">
      <t>サダ</t>
    </rPh>
    <rPh sb="27" eb="28">
      <t>シタガ</t>
    </rPh>
    <phoneticPr fontId="1"/>
  </si>
  <si>
    <t>〇令和７年度に取得物品等がある場合、固定資産の増が行われているか</t>
    <rPh sb="1" eb="3">
      <t>レイワ</t>
    </rPh>
    <rPh sb="4" eb="6">
      <t>ネンド</t>
    </rPh>
    <rPh sb="7" eb="9">
      <t>シュトク</t>
    </rPh>
    <rPh sb="9" eb="11">
      <t>ブッピン</t>
    </rPh>
    <rPh sb="11" eb="12">
      <t>トウ</t>
    </rPh>
    <rPh sb="15" eb="17">
      <t>バアイ</t>
    </rPh>
    <rPh sb="18" eb="22">
      <t>コテイシサン</t>
    </rPh>
    <rPh sb="23" eb="24">
      <t>ゾウ</t>
    </rPh>
    <rPh sb="25" eb="26">
      <t>オコナ</t>
    </rPh>
    <phoneticPr fontId="1"/>
  </si>
  <si>
    <t>〇令和７年度に廃棄（又は売却）物品等がある場合、固定資産の減、固定資産管理台帳からの削除が行われているか</t>
    <rPh sb="1" eb="3">
      <t>レイワ</t>
    </rPh>
    <rPh sb="4" eb="6">
      <t>ネンド</t>
    </rPh>
    <rPh sb="7" eb="9">
      <t>ハイキ</t>
    </rPh>
    <rPh sb="10" eb="11">
      <t>マタ</t>
    </rPh>
    <rPh sb="12" eb="14">
      <t>バイキャク</t>
    </rPh>
    <rPh sb="15" eb="17">
      <t>ブッピン</t>
    </rPh>
    <rPh sb="17" eb="18">
      <t>トウ</t>
    </rPh>
    <rPh sb="21" eb="23">
      <t>バアイ</t>
    </rPh>
    <rPh sb="24" eb="28">
      <t>コテイシサン</t>
    </rPh>
    <rPh sb="29" eb="30">
      <t>ゲン</t>
    </rPh>
    <rPh sb="31" eb="35">
      <t>コテイシサン</t>
    </rPh>
    <rPh sb="35" eb="37">
      <t>カンリ</t>
    </rPh>
    <rPh sb="37" eb="39">
      <t>ダイチョウ</t>
    </rPh>
    <rPh sb="42" eb="44">
      <t>サクジョ</t>
    </rPh>
    <rPh sb="45" eb="46">
      <t>オコナ</t>
    </rPh>
    <phoneticPr fontId="1"/>
  </si>
  <si>
    <t>〇令和７年度に廃棄（又は売却）物品等がある場合、事業活動計算書の「固定資産売却益」又は</t>
    <rPh sb="1" eb="3">
      <t>レイワ</t>
    </rPh>
    <rPh sb="4" eb="6">
      <t>ネンド</t>
    </rPh>
    <rPh sb="7" eb="9">
      <t>ハイキ</t>
    </rPh>
    <rPh sb="10" eb="11">
      <t>マタ</t>
    </rPh>
    <rPh sb="12" eb="14">
      <t>バイキャク</t>
    </rPh>
    <rPh sb="15" eb="17">
      <t>ブッピン</t>
    </rPh>
    <rPh sb="17" eb="18">
      <t>トウ</t>
    </rPh>
    <rPh sb="21" eb="23">
      <t>バアイ</t>
    </rPh>
    <rPh sb="24" eb="26">
      <t>ジギョウ</t>
    </rPh>
    <rPh sb="26" eb="28">
      <t>カツドウ</t>
    </rPh>
    <rPh sb="28" eb="31">
      <t>ケイサンショ</t>
    </rPh>
    <rPh sb="33" eb="35">
      <t>コテイ</t>
    </rPh>
    <rPh sb="35" eb="37">
      <t>シサン</t>
    </rPh>
    <rPh sb="37" eb="40">
      <t>バイキャクエキ</t>
    </rPh>
    <rPh sb="41" eb="42">
      <t>マタ</t>
    </rPh>
    <phoneticPr fontId="1"/>
  </si>
  <si>
    <t>(3) 現金管理</t>
    <rPh sb="4" eb="6">
      <t>ゲンキン</t>
    </rPh>
    <rPh sb="6" eb="8">
      <t>カンリ</t>
    </rPh>
    <phoneticPr fontId="1"/>
  </si>
  <si>
    <t>乳児室・ほふく室</t>
    <rPh sb="0" eb="3">
      <t>ニュウジシツ</t>
    </rPh>
    <rPh sb="7" eb="8">
      <t>シツ</t>
    </rPh>
    <phoneticPr fontId="1"/>
  </si>
  <si>
    <t>(11) 秘密の保持</t>
    <phoneticPr fontId="1"/>
  </si>
  <si>
    <t>(5)医薬品等</t>
    <rPh sb="3" eb="6">
      <t>イヤクヒン</t>
    </rPh>
    <rPh sb="6" eb="7">
      <t>トウ</t>
    </rPh>
    <phoneticPr fontId="1"/>
  </si>
  <si>
    <t>(6) 調理委託</t>
    <phoneticPr fontId="1"/>
  </si>
  <si>
    <t>(7) 衛生管理体制</t>
    <phoneticPr fontId="1"/>
  </si>
  <si>
    <t>(8) 検便の実施状況</t>
    <phoneticPr fontId="1"/>
  </si>
  <si>
    <t>(9)保存食</t>
    <phoneticPr fontId="1"/>
  </si>
  <si>
    <t>(1) 収納事務</t>
    <rPh sb="4" eb="8">
      <t>シュウノウジム</t>
    </rPh>
    <phoneticPr fontId="1"/>
  </si>
  <si>
    <t>(2) 支払事務</t>
    <rPh sb="4" eb="8">
      <t>シハライジム</t>
    </rPh>
    <phoneticPr fontId="1"/>
  </si>
  <si>
    <r>
      <t>○給与から法令で定める税金や社会保険料以外の経費（給食費や親睦会費など）を控除する場合は、</t>
    </r>
    <r>
      <rPr>
        <sz val="11"/>
        <rFont val="游ゴシック"/>
        <family val="3"/>
        <charset val="128"/>
        <scheme val="minor"/>
      </rPr>
      <t>賃金控除（２４条）協定を締結しているか</t>
    </r>
    <rPh sb="45" eb="47">
      <t>チンギン</t>
    </rPh>
    <rPh sb="47" eb="49">
      <t>コウジョ</t>
    </rPh>
    <rPh sb="52" eb="53">
      <t>ジョウ</t>
    </rPh>
    <rPh sb="57" eb="59">
      <t>テイケツ</t>
    </rPh>
    <phoneticPr fontId="1"/>
  </si>
  <si>
    <t>○職員の計画的な採用を行っているか</t>
    <rPh sb="1" eb="3">
      <t>ショクイン</t>
    </rPh>
    <rPh sb="4" eb="7">
      <t>ケイカクテキ</t>
    </rPh>
    <rPh sb="8" eb="10">
      <t>サイヨウ</t>
    </rPh>
    <rPh sb="11" eb="12">
      <t>オコナ</t>
    </rPh>
    <phoneticPr fontId="1"/>
  </si>
  <si>
    <t>苦情解決責任者の職名・氏名</t>
    <rPh sb="11" eb="13">
      <t>シメイ</t>
    </rPh>
    <phoneticPr fontId="1"/>
  </si>
  <si>
    <t>苦情受付担当者の職名・氏名</t>
    <rPh sb="11" eb="13">
      <t>シメイ</t>
    </rPh>
    <phoneticPr fontId="1"/>
  </si>
  <si>
    <t>◎不適切な保育（虐待等と疑われる事案）防止のため、どのような振り返りを行っているか</t>
    <rPh sb="1" eb="4">
      <t>フテキセツ</t>
    </rPh>
    <rPh sb="5" eb="7">
      <t>ホイク</t>
    </rPh>
    <rPh sb="8" eb="10">
      <t>ギャクタイ</t>
    </rPh>
    <rPh sb="10" eb="11">
      <t>トウ</t>
    </rPh>
    <rPh sb="12" eb="13">
      <t>ウタガ</t>
    </rPh>
    <rPh sb="16" eb="18">
      <t>ジアン</t>
    </rPh>
    <rPh sb="19" eb="21">
      <t>ボウシ</t>
    </rPh>
    <phoneticPr fontId="1"/>
  </si>
  <si>
    <t>◇職員名簿（添付シートによる）　　　＊臨時・パート職員を含む</t>
    <rPh sb="6" eb="8">
      <t>テンプ</t>
    </rPh>
    <phoneticPr fontId="1"/>
  </si>
  <si>
    <t>○旅費に関する規程を整備し、当該規程と差異なく支給しているか</t>
    <rPh sb="4" eb="5">
      <t>カン</t>
    </rPh>
    <rPh sb="7" eb="9">
      <t>キテイ</t>
    </rPh>
    <rPh sb="10" eb="12">
      <t>セイビ</t>
    </rPh>
    <rPh sb="14" eb="18">
      <t>トウガイキテイ</t>
    </rPh>
    <rPh sb="19" eb="21">
      <t>サイ</t>
    </rPh>
    <rPh sb="23" eb="25">
      <t>シキュウ</t>
    </rPh>
    <phoneticPr fontId="1"/>
  </si>
  <si>
    <t>○保育士雇用の際に、採用責任者は保育士特定登録取消者管理システムのデータベースを活用しているか</t>
    <rPh sb="4" eb="6">
      <t>コヨウ</t>
    </rPh>
    <rPh sb="7" eb="8">
      <t>サイ</t>
    </rPh>
    <rPh sb="10" eb="12">
      <t>サイヨウ</t>
    </rPh>
    <rPh sb="12" eb="15">
      <t>セキニンシャ</t>
    </rPh>
    <rPh sb="16" eb="19">
      <t>ホイクシ</t>
    </rPh>
    <rPh sb="19" eb="21">
      <t>トクテイ</t>
    </rPh>
    <rPh sb="21" eb="23">
      <t>トウロク</t>
    </rPh>
    <rPh sb="23" eb="25">
      <t>トリケシ</t>
    </rPh>
    <rPh sb="25" eb="26">
      <t>シャ</t>
    </rPh>
    <rPh sb="26" eb="28">
      <t>カンリ</t>
    </rPh>
    <rPh sb="40" eb="42">
      <t>カツヨウ</t>
    </rPh>
    <phoneticPr fontId="1"/>
  </si>
  <si>
    <t>例）〇月に全国保育士会のチェックリストを職員に配布し、各自が振り返りを行った。　　　　　　　　</t>
    <phoneticPr fontId="1"/>
  </si>
  <si>
    <t>〇「児童生徒性暴力等からこどもたちを守るために」リーフレットを職員周知及び掲示により活用しているか</t>
    <phoneticPr fontId="1"/>
  </si>
  <si>
    <t>〇園児の健康診断は発達段階に応じた検査項目が実施されているか</t>
    <rPh sb="1" eb="3">
      <t>エンジ</t>
    </rPh>
    <rPh sb="9" eb="13">
      <t>ハッタツダンカイ</t>
    </rPh>
    <phoneticPr fontId="1"/>
  </si>
  <si>
    <t>（５） 医薬品等　　 ★確認資料：医薬品管理表</t>
    <rPh sb="17" eb="20">
      <t>イヤクヒン</t>
    </rPh>
    <rPh sb="20" eb="23">
      <t>カンリヒョウ</t>
    </rPh>
    <phoneticPr fontId="1"/>
  </si>
  <si>
    <t>（３） 検食         ★確認資料：給食予定・実施献立表及び給食日誌（給食関係帳簿・様式１）</t>
    <phoneticPr fontId="1"/>
  </si>
  <si>
    <t>（４） 給食関係諸帳簿</t>
    <phoneticPr fontId="1"/>
  </si>
  <si>
    <t>（５） 献立・食育         ★確認資料：給食予定・実施献立表及び給食日誌（給食関係帳簿・様式１、２）</t>
    <rPh sb="7" eb="9">
      <t>ショクイク</t>
    </rPh>
    <phoneticPr fontId="1"/>
  </si>
  <si>
    <t>（６） 調理委託      ★確認資料：契約書</t>
    <phoneticPr fontId="1"/>
  </si>
  <si>
    <t>（７） 衛生管理体制</t>
    <phoneticPr fontId="1"/>
  </si>
  <si>
    <t>（９）保存食</t>
    <phoneticPr fontId="1"/>
  </si>
  <si>
    <t>○離乳食やおやつも含め、園児と同じものが園児の喫食前に調理従事者以外の者により喫食されているか</t>
    <rPh sb="12" eb="14">
      <t>エンジ</t>
    </rPh>
    <rPh sb="20" eb="22">
      <t>エンジ</t>
    </rPh>
    <rPh sb="27" eb="29">
      <t>チョウリ</t>
    </rPh>
    <rPh sb="29" eb="32">
      <t>ジュウジシャ</t>
    </rPh>
    <rPh sb="32" eb="34">
      <t>イガイ</t>
    </rPh>
    <rPh sb="35" eb="36">
      <t>モノ</t>
    </rPh>
    <rPh sb="39" eb="41">
      <t>キッショク</t>
    </rPh>
    <phoneticPr fontId="1"/>
  </si>
  <si>
    <t>〇歯科検診</t>
    <phoneticPr fontId="1"/>
  </si>
  <si>
    <t>〇健康診断</t>
    <phoneticPr fontId="1"/>
  </si>
  <si>
    <t>〇入園時（年度中途も含む）の健康診断は実施されているか</t>
    <rPh sb="2" eb="3">
      <t>エン</t>
    </rPh>
    <rPh sb="5" eb="7">
      <t>ネンド</t>
    </rPh>
    <rPh sb="7" eb="9">
      <t>チュウト</t>
    </rPh>
    <rPh sb="10" eb="11">
      <t>フク</t>
    </rPh>
    <phoneticPr fontId="1"/>
  </si>
  <si>
    <t>□園則及び運営規程(注)には、施設の目的や運営方針、提供する教育・保育の内容、保護者に対する子育て支援の内容など、認定こども園法施行規則（園則記載事項）及び市町村運営基準条例（運営規程記載事項）で定められた以下の内容が記載されているか　</t>
    <phoneticPr fontId="1"/>
  </si>
  <si>
    <t>□法令遵守責任者を選任し、市町村長等(注)に届け出ているか　</t>
    <phoneticPr fontId="1"/>
  </si>
  <si>
    <t>□研修参加が特定の職員に偏っていないか</t>
    <phoneticPr fontId="1"/>
  </si>
  <si>
    <t>□採用時の研修を実施しているか</t>
    <phoneticPr fontId="1"/>
  </si>
  <si>
    <t>□職員及び保育所の課題を踏まえた研修が計画的に実施されているか</t>
    <phoneticPr fontId="1"/>
  </si>
  <si>
    <t>□人権・同和問題に関する研修を行っているか　</t>
    <phoneticPr fontId="1"/>
  </si>
  <si>
    <t>□職員は、正当な理由がなく、その業務上知り得た児童又はその家族の秘密を漏らしていないか</t>
    <rPh sb="5" eb="7">
      <t>セイトウ</t>
    </rPh>
    <rPh sb="8" eb="10">
      <t>リユウ</t>
    </rPh>
    <rPh sb="16" eb="20">
      <t>ギョウムジョウシ</t>
    </rPh>
    <rPh sb="21" eb="22">
      <t>エ</t>
    </rPh>
    <rPh sb="23" eb="26">
      <t>ジドウマタ</t>
    </rPh>
    <rPh sb="29" eb="31">
      <t>カゾク</t>
    </rPh>
    <rPh sb="32" eb="34">
      <t>ヒミツ</t>
    </rPh>
    <rPh sb="35" eb="36">
      <t>モ</t>
    </rPh>
    <phoneticPr fontId="1"/>
  </si>
  <si>
    <t>□職員であった者が、正当な理由なく、その業務上知り得た児童又はその家族の秘密を漏らすことがないよう、必要な措置（規程等の整備、雇用時の取り決め等）を講じているか</t>
    <rPh sb="7" eb="8">
      <t>モノ</t>
    </rPh>
    <rPh sb="10" eb="12">
      <t>セイトウ</t>
    </rPh>
    <rPh sb="13" eb="15">
      <t>リユウ</t>
    </rPh>
    <rPh sb="20" eb="22">
      <t>ギョウム</t>
    </rPh>
    <rPh sb="29" eb="30">
      <t>マタ</t>
    </rPh>
    <rPh sb="33" eb="35">
      <t>カゾク</t>
    </rPh>
    <rPh sb="56" eb="58">
      <t>キテイ</t>
    </rPh>
    <rPh sb="58" eb="59">
      <t>トウ</t>
    </rPh>
    <rPh sb="60" eb="62">
      <t>セイビ</t>
    </rPh>
    <rPh sb="63" eb="66">
      <t>コヨウジ</t>
    </rPh>
    <rPh sb="67" eb="68">
      <t>ト</t>
    </rPh>
    <rPh sb="69" eb="70">
      <t>キ</t>
    </rPh>
    <rPh sb="71" eb="72">
      <t>トウ</t>
    </rPh>
    <phoneticPr fontId="1"/>
  </si>
  <si>
    <t>□認定こども園として自らその提供する保育の質の評価を行い、常にその改善を図っているか</t>
    <phoneticPr fontId="1"/>
  </si>
  <si>
    <r>
      <t>□福祉サービス第三者</t>
    </r>
    <r>
      <rPr>
        <sz val="11"/>
        <rFont val="游ゴシック"/>
        <family val="3"/>
        <charset val="128"/>
        <scheme val="minor"/>
      </rPr>
      <t xml:space="preserve">評価を受審し、評価結果を公表しているか   </t>
    </r>
    <rPh sb="1" eb="3">
      <t>フクシ</t>
    </rPh>
    <rPh sb="17" eb="19">
      <t>ヒョウカ</t>
    </rPh>
    <phoneticPr fontId="1"/>
  </si>
  <si>
    <t>□全体的な計画が策定されているか</t>
    <phoneticPr fontId="1"/>
  </si>
  <si>
    <t>□指導計画が策定されているか</t>
    <phoneticPr fontId="1"/>
  </si>
  <si>
    <t>□指導計画の評価はされているか</t>
    <phoneticPr fontId="1"/>
  </si>
  <si>
    <t>□児童の処遇の状況を明らかにする諸帳簿（児童簿、指導日誌、経過記録簿、指導要録等）</t>
    <rPh sb="1" eb="3">
      <t>ジドウ</t>
    </rPh>
    <rPh sb="4" eb="6">
      <t>ショグウ</t>
    </rPh>
    <rPh sb="7" eb="9">
      <t>ジョウキョウ</t>
    </rPh>
    <rPh sb="10" eb="11">
      <t>アキ</t>
    </rPh>
    <rPh sb="20" eb="22">
      <t>ジドウ</t>
    </rPh>
    <rPh sb="22" eb="23">
      <t>ボ</t>
    </rPh>
    <rPh sb="24" eb="26">
      <t>シドウ</t>
    </rPh>
    <rPh sb="26" eb="28">
      <t>ニッシ</t>
    </rPh>
    <rPh sb="29" eb="31">
      <t>ケイカ</t>
    </rPh>
    <rPh sb="31" eb="33">
      <t>キロク</t>
    </rPh>
    <rPh sb="33" eb="34">
      <t>ボ</t>
    </rPh>
    <rPh sb="35" eb="37">
      <t>シドウ</t>
    </rPh>
    <rPh sb="37" eb="39">
      <t>ヨウロク</t>
    </rPh>
    <rPh sb="39" eb="40">
      <t>トウ</t>
    </rPh>
    <phoneticPr fontId="1"/>
  </si>
  <si>
    <r>
      <t>□保護者との連携</t>
    </r>
    <r>
      <rPr>
        <sz val="11"/>
        <rFont val="游ゴシック"/>
        <family val="3"/>
        <charset val="128"/>
        <scheme val="minor"/>
      </rPr>
      <t>（連絡帳、保育所だより、保育参観等）により理解協力を得るよう努めているか</t>
    </r>
    <rPh sb="1" eb="4">
      <t>ホゴシャ</t>
    </rPh>
    <rPh sb="6" eb="8">
      <t>レンケイ</t>
    </rPh>
    <rPh sb="29" eb="31">
      <t>リカイ</t>
    </rPh>
    <rPh sb="31" eb="33">
      <t>キョウリョク</t>
    </rPh>
    <rPh sb="34" eb="35">
      <t>エ</t>
    </rPh>
    <rPh sb="38" eb="39">
      <t>ツト</t>
    </rPh>
    <phoneticPr fontId="1"/>
  </si>
  <si>
    <t>□市町村、児童相談所等の関係機関との連携がとられているか</t>
    <phoneticPr fontId="1"/>
  </si>
  <si>
    <r>
      <t>□小学校（転園の場合は転園先の園）に幼保連携型認定こども園の指導要録</t>
    </r>
    <r>
      <rPr>
        <sz val="11"/>
        <rFont val="游ゴシック"/>
        <family val="3"/>
        <charset val="128"/>
        <scheme val="minor"/>
      </rPr>
      <t>（電子保存したものを含む）</t>
    </r>
    <rPh sb="35" eb="39">
      <t>デンシホゾン</t>
    </rPh>
    <rPh sb="44" eb="45">
      <t>フク</t>
    </rPh>
    <phoneticPr fontId="1"/>
  </si>
  <si>
    <t>□地域住民や地域の活動との連携、協力、交流等を行っているか</t>
    <rPh sb="1" eb="3">
      <t>チイキ</t>
    </rPh>
    <phoneticPr fontId="1"/>
  </si>
  <si>
    <t>□保護者、地域住民等に対し、教育及び保育等の状況その他の運営の状況に関する情報を提供しているか</t>
    <phoneticPr fontId="1"/>
  </si>
  <si>
    <t>（１） 内部けん制体制の確立</t>
    <rPh sb="4" eb="6">
      <t>ナイブ</t>
    </rPh>
    <rPh sb="8" eb="9">
      <t>セイ</t>
    </rPh>
    <rPh sb="9" eb="11">
      <t>タイセイ</t>
    </rPh>
    <rPh sb="12" eb="14">
      <t>カクリツ</t>
    </rPh>
    <phoneticPr fontId="1"/>
  </si>
  <si>
    <t>（１） 収納事務       ★確認資料：経理規程、収入伺（稟議書）、会計伝票、収入証憑綴、請求書（控）、領収書（控）</t>
    <rPh sb="4" eb="8">
      <t>シュウノウジム</t>
    </rPh>
    <rPh sb="30" eb="33">
      <t>リンギショ</t>
    </rPh>
    <rPh sb="35" eb="39">
      <t>カイケイデンピョウ</t>
    </rPh>
    <rPh sb="46" eb="49">
      <t>セイキュウショ</t>
    </rPh>
    <rPh sb="50" eb="51">
      <t>ヒカエ</t>
    </rPh>
    <rPh sb="53" eb="56">
      <t>リョウシュウショ</t>
    </rPh>
    <rPh sb="57" eb="58">
      <t>ヒカエ</t>
    </rPh>
    <phoneticPr fontId="1"/>
  </si>
  <si>
    <t>（２）支払事務       ★確認資料：経理規程、支払伺（稟議書）、会計伝票、契約書（請書）、証憑類</t>
    <rPh sb="3" eb="5">
      <t>シハラ</t>
    </rPh>
    <rPh sb="5" eb="7">
      <t>ジム</t>
    </rPh>
    <rPh sb="25" eb="27">
      <t>シハラ</t>
    </rPh>
    <rPh sb="29" eb="32">
      <t>リンギショ</t>
    </rPh>
    <rPh sb="34" eb="38">
      <t>カイケイデンピョウ</t>
    </rPh>
    <rPh sb="39" eb="42">
      <t>ケイヤクショ</t>
    </rPh>
    <rPh sb="43" eb="45">
      <t>ウケショ</t>
    </rPh>
    <rPh sb="47" eb="50">
      <t>ショウヒョウルイ</t>
    </rPh>
    <phoneticPr fontId="1"/>
  </si>
  <si>
    <t>（３）現金管理</t>
    <rPh sb="3" eb="5">
      <t>ゲンキン</t>
    </rPh>
    <rPh sb="5" eb="7">
      <t>カンリ</t>
    </rPh>
    <phoneticPr fontId="1"/>
  </si>
  <si>
    <t>○小口現金の取扱は経理規程どおり（限度額の範囲内、出納帳への記帳）に行われているか</t>
    <rPh sb="6" eb="8">
      <t>トリアツカイ</t>
    </rPh>
    <rPh sb="9" eb="11">
      <t>ケイリ</t>
    </rPh>
    <rPh sb="11" eb="13">
      <t>キテイ</t>
    </rPh>
    <rPh sb="21" eb="24">
      <t>ハンイナイ</t>
    </rPh>
    <rPh sb="25" eb="28">
      <t>スイトウチョウ</t>
    </rPh>
    <rPh sb="30" eb="32">
      <t>キチョウ</t>
    </rPh>
    <rPh sb="34" eb="35">
      <t>オコナ</t>
    </rPh>
    <phoneticPr fontId="1"/>
  </si>
  <si>
    <t>○職員による立て替え払いを行っていないか</t>
    <rPh sb="1" eb="3">
      <t>ショクイン</t>
    </rPh>
    <rPh sb="6" eb="7">
      <t>タ</t>
    </rPh>
    <rPh sb="8" eb="9">
      <t>カ</t>
    </rPh>
    <rPh sb="10" eb="11">
      <t>ハラ</t>
    </rPh>
    <rPh sb="13" eb="14">
      <t>オコナ</t>
    </rPh>
    <phoneticPr fontId="1"/>
  </si>
  <si>
    <t>○委託費等の管理・運用が、安全確実でかつ換金性の高い方法（預貯金等）で行われているか</t>
    <rPh sb="29" eb="33">
      <t>ヨチョキントウ</t>
    </rPh>
    <phoneticPr fontId="1"/>
  </si>
  <si>
    <t>○帳簿上の預金残高は金融機関の残高証明書と一致しているか（3月31日現在）</t>
    <rPh sb="1" eb="4">
      <t>チョウボジョウ</t>
    </rPh>
    <phoneticPr fontId="1"/>
  </si>
  <si>
    <t>　※令和７年度取得物品については現物確認をすること</t>
    <rPh sb="2" eb="4">
      <t>レイワ</t>
    </rPh>
    <rPh sb="7" eb="9">
      <t>シュトク</t>
    </rPh>
    <phoneticPr fontId="1"/>
  </si>
  <si>
    <t>〇積立金を計上する場合は、積立の目的を示す名称を付し同額の積立資産を積み立てているか</t>
    <rPh sb="1" eb="4">
      <t>ツミタテキン</t>
    </rPh>
    <rPh sb="5" eb="7">
      <t>ケイジョウ</t>
    </rPh>
    <rPh sb="9" eb="11">
      <t>バアイ</t>
    </rPh>
    <rPh sb="13" eb="15">
      <t>ツミタテ</t>
    </rPh>
    <rPh sb="26" eb="28">
      <t>ドウガク</t>
    </rPh>
    <rPh sb="29" eb="31">
      <t>ツミタテ</t>
    </rPh>
    <rPh sb="31" eb="33">
      <t>シサン</t>
    </rPh>
    <rPh sb="34" eb="35">
      <t>ツ</t>
    </rPh>
    <rPh sb="36" eb="37">
      <t>タ</t>
    </rPh>
    <phoneticPr fontId="1"/>
  </si>
  <si>
    <r>
      <t xml:space="preserve"> 　（表１）園児数と保育教諭定数（園児数は、</t>
    </r>
    <r>
      <rPr>
        <b/>
        <sz val="11"/>
        <color theme="1"/>
        <rFont val="游ゴシック"/>
        <family val="3"/>
        <charset val="128"/>
      </rPr>
      <t>年度当初における年齢</t>
    </r>
    <r>
      <rPr>
        <sz val="11"/>
        <color theme="1"/>
        <rFont val="游ゴシック"/>
        <family val="3"/>
        <charset val="128"/>
      </rPr>
      <t>により記入してください｡)</t>
    </r>
    <rPh sb="3" eb="4">
      <t>ヒョウ</t>
    </rPh>
    <rPh sb="6" eb="8">
      <t>エンジ</t>
    </rPh>
    <rPh sb="8" eb="9">
      <t>スウ</t>
    </rPh>
    <rPh sb="10" eb="12">
      <t>ホイク</t>
    </rPh>
    <rPh sb="12" eb="14">
      <t>キョウユ</t>
    </rPh>
    <rPh sb="14" eb="16">
      <t>テイスウ</t>
    </rPh>
    <rPh sb="17" eb="19">
      <t>エンジ</t>
    </rPh>
    <rPh sb="19" eb="20">
      <t>スウ</t>
    </rPh>
    <rPh sb="22" eb="24">
      <t>ネンド</t>
    </rPh>
    <rPh sb="24" eb="26">
      <t>トウショ</t>
    </rPh>
    <rPh sb="30" eb="32">
      <t>ネンレイ</t>
    </rPh>
    <rPh sb="35" eb="37">
      <t>キニュウ</t>
    </rPh>
    <phoneticPr fontId="1"/>
  </si>
  <si>
    <r>
      <t>〇小計</t>
    </r>
    <r>
      <rPr>
        <sz val="10"/>
        <color theme="1"/>
        <rFont val="游ゴシック"/>
        <family val="3"/>
        <charset val="128"/>
      </rPr>
      <t>(注１)</t>
    </r>
    <phoneticPr fontId="1"/>
  </si>
  <si>
    <t>□計</t>
    <rPh sb="1" eb="2">
      <t>ケイ</t>
    </rPh>
    <phoneticPr fontId="1"/>
  </si>
  <si>
    <t>定員90名以下
【私立】については１人</t>
    <rPh sb="0" eb="19">
      <t>ホイクバアイニン</t>
    </rPh>
    <phoneticPr fontId="1"/>
  </si>
  <si>
    <t>□上記のほか補助金の要件等により配置する必要のある職員</t>
    <rPh sb="1" eb="3">
      <t>ジョウキ</t>
    </rPh>
    <rPh sb="6" eb="9">
      <t>ホジョキン</t>
    </rPh>
    <rPh sb="10" eb="12">
      <t>ヨウケン</t>
    </rPh>
    <rPh sb="12" eb="13">
      <t>トウ</t>
    </rPh>
    <rPh sb="16" eb="18">
      <t>ハイチ</t>
    </rPh>
    <rPh sb="20" eb="22">
      <t>ヒツヨウ</t>
    </rPh>
    <rPh sb="25" eb="27">
      <t>ショクイン</t>
    </rPh>
    <phoneticPr fontId="1"/>
  </si>
  <si>
    <t>定員90名以下
【私立】については１人</t>
    <rPh sb="9" eb="11">
      <t>シリツ</t>
    </rPh>
    <rPh sb="18" eb="19">
      <t>ニン</t>
    </rPh>
    <phoneticPr fontId="1"/>
  </si>
  <si>
    <t xml:space="preserve"> （注3）経過措置として、３歳児については、令和10年３月３１日まで２０対１、４・５歳児については当分の間３０対１として差し支えない。【根拠】島根県児童福祉施設の設備及び運営に関する基準を定める条例附則（経過措置）</t>
    <rPh sb="5" eb="9">
      <t>ケイカソチ</t>
    </rPh>
    <rPh sb="14" eb="16">
      <t>サイジ</t>
    </rPh>
    <rPh sb="22" eb="24">
      <t>レイワ</t>
    </rPh>
    <rPh sb="26" eb="27">
      <t>ネン</t>
    </rPh>
    <rPh sb="28" eb="29">
      <t>ツキ</t>
    </rPh>
    <rPh sb="31" eb="32">
      <t>ヒ</t>
    </rPh>
    <rPh sb="36" eb="37">
      <t>タイ</t>
    </rPh>
    <rPh sb="42" eb="44">
      <t>サイジ</t>
    </rPh>
    <rPh sb="49" eb="51">
      <t>トウブン</t>
    </rPh>
    <rPh sb="52" eb="53">
      <t>カン</t>
    </rPh>
    <rPh sb="55" eb="56">
      <t>タイ</t>
    </rPh>
    <rPh sb="68" eb="70">
      <t>コンキョ</t>
    </rPh>
    <rPh sb="71" eb="74">
      <t>シマネケン</t>
    </rPh>
    <rPh sb="74" eb="78">
      <t>ジドウフクシ</t>
    </rPh>
    <rPh sb="78" eb="80">
      <t>シセツ</t>
    </rPh>
    <rPh sb="81" eb="83">
      <t>セツビ</t>
    </rPh>
    <rPh sb="83" eb="84">
      <t>オヨ</t>
    </rPh>
    <rPh sb="85" eb="87">
      <t>ウンエイ</t>
    </rPh>
    <rPh sb="88" eb="89">
      <t>カン</t>
    </rPh>
    <rPh sb="91" eb="93">
      <t>キジュン</t>
    </rPh>
    <rPh sb="94" eb="95">
      <t>サダ</t>
    </rPh>
    <rPh sb="97" eb="99">
      <t>ジョウレイ</t>
    </rPh>
    <rPh sb="99" eb="101">
      <t>フソク</t>
    </rPh>
    <rPh sb="102" eb="106">
      <t>ケイカソチ</t>
    </rPh>
    <phoneticPr fontId="1"/>
  </si>
  <si>
    <t>②-2理学療法師等</t>
    <rPh sb="3" eb="7">
      <t>リガクリョウホウ</t>
    </rPh>
    <phoneticPr fontId="1"/>
  </si>
  <si>
    <t>(3) 検食</t>
    <phoneticPr fontId="1"/>
  </si>
  <si>
    <t>(4) 給食関係諸帳簿</t>
    <rPh sb="8" eb="9">
      <t>ショ</t>
    </rPh>
    <rPh sb="9" eb="11">
      <t>チョウボ</t>
    </rPh>
    <phoneticPr fontId="1"/>
  </si>
  <si>
    <t>(5) 献立・食育</t>
    <rPh sb="7" eb="9">
      <t>ショクイク</t>
    </rPh>
    <phoneticPr fontId="1"/>
  </si>
  <si>
    <t>(1)内部けん制体制の確立</t>
    <rPh sb="3" eb="5">
      <t>ナイブ</t>
    </rPh>
    <rPh sb="7" eb="8">
      <t>セイ</t>
    </rPh>
    <rPh sb="8" eb="10">
      <t>タイセイ</t>
    </rPh>
    <rPh sb="11" eb="13">
      <t>カクリツ</t>
    </rPh>
    <phoneticPr fontId="1"/>
  </si>
  <si>
    <t>〇園児の食事に関する情報（咀嚼・嚥下機能）を把握し、誤嚥等による窒息のリスクを除去しているか　　</t>
    <rPh sb="1" eb="3">
      <t>エンジ</t>
    </rPh>
    <rPh sb="4" eb="6">
      <t>ショクジ</t>
    </rPh>
    <rPh sb="7" eb="8">
      <t>カン</t>
    </rPh>
    <rPh sb="10" eb="12">
      <t>ジョウホウ</t>
    </rPh>
    <rPh sb="13" eb="15">
      <t>ソシャク</t>
    </rPh>
    <rPh sb="16" eb="20">
      <t>エンゲキノウ</t>
    </rPh>
    <rPh sb="22" eb="24">
      <t>ハアク</t>
    </rPh>
    <rPh sb="26" eb="28">
      <t>ゴエン</t>
    </rPh>
    <rPh sb="28" eb="29">
      <t>トウ</t>
    </rPh>
    <rPh sb="32" eb="34">
      <t>チッソク</t>
    </rPh>
    <rPh sb="39" eb="41">
      <t>ジョキョ</t>
    </rPh>
    <phoneticPr fontId="1"/>
  </si>
  <si>
    <r>
      <t xml:space="preserve">                     ②-2理学療法士・作業療法士・言語聴覚士・心理担当職員等</t>
    </r>
    <r>
      <rPr>
        <sz val="10"/>
        <rFont val="游ゴシック"/>
        <family val="3"/>
        <charset val="128"/>
      </rPr>
      <t>（みなし保育教諭とする場合であり、常勤換算１人まで可）    （注5）</t>
    </r>
    <rPh sb="24" eb="26">
      <t>リガク</t>
    </rPh>
    <rPh sb="26" eb="28">
      <t>リョウホウ</t>
    </rPh>
    <rPh sb="28" eb="29">
      <t>シ</t>
    </rPh>
    <rPh sb="30" eb="32">
      <t>サギョウ</t>
    </rPh>
    <rPh sb="32" eb="34">
      <t>リョウホウ</t>
    </rPh>
    <rPh sb="34" eb="35">
      <t>シ</t>
    </rPh>
    <rPh sb="36" eb="38">
      <t>ゲンゴ</t>
    </rPh>
    <rPh sb="38" eb="40">
      <t>チョウカク</t>
    </rPh>
    <rPh sb="40" eb="41">
      <t>シ</t>
    </rPh>
    <rPh sb="42" eb="44">
      <t>シンリ</t>
    </rPh>
    <rPh sb="44" eb="46">
      <t>タントウ</t>
    </rPh>
    <rPh sb="46" eb="48">
      <t>ショクイン</t>
    </rPh>
    <rPh sb="48" eb="49">
      <t>トウ</t>
    </rPh>
    <rPh sb="53" eb="55">
      <t>ホイク</t>
    </rPh>
    <rPh sb="55" eb="57">
      <t>キョウユ</t>
    </rPh>
    <rPh sb="60" eb="62">
      <t>バアイ</t>
    </rPh>
    <rPh sb="66" eb="68">
      <t>ジョウキン</t>
    </rPh>
    <rPh sb="68" eb="70">
      <t>カンサン</t>
    </rPh>
    <rPh sb="71" eb="72">
      <t>ニン</t>
    </rPh>
    <rPh sb="74" eb="75">
      <t>カ</t>
    </rPh>
    <rPh sb="81" eb="82">
      <t>チュウ</t>
    </rPh>
    <phoneticPr fontId="1"/>
  </si>
  <si>
    <t xml:space="preserve">〇苦情内容、改善への経過等を記録しているか </t>
    <phoneticPr fontId="1"/>
  </si>
  <si>
    <t>〇保護者等からの苦情を受け付ける窓口を設置し、担当者を決めて対応しているか</t>
    <phoneticPr fontId="1"/>
  </si>
  <si>
    <t>（１１）秘密の保持</t>
    <phoneticPr fontId="1"/>
  </si>
  <si>
    <t>○インターネットバンキングを利用しているか（利用している場合）「インターネットバンキングの利用</t>
    <phoneticPr fontId="1"/>
  </si>
  <si>
    <t>に係る規程」を設けた上で、内部けん制体制が確保されているか。（取引データ作成者と承認者でアカウントを分け、内部けん制体制を確保すること。）</t>
    <phoneticPr fontId="1"/>
  </si>
  <si>
    <t>（注５）　理学療法士等1名が保育を行う場合には、保育教諭等の支援を受ける体制とすること。また、教育には補助者として従事する場合に限る。</t>
    <rPh sb="14" eb="16">
      <t>ホイク</t>
    </rPh>
    <rPh sb="17" eb="18">
      <t>オコナ</t>
    </rPh>
    <rPh sb="19" eb="21">
      <t>バアイ</t>
    </rPh>
    <rPh sb="26" eb="28">
      <t>キョウユ</t>
    </rPh>
    <rPh sb="28" eb="29">
      <t>トウ</t>
    </rPh>
    <rPh sb="47" eb="49">
      <t>キョウイク</t>
    </rPh>
    <rPh sb="51" eb="54">
      <t>ホジョシャ</t>
    </rPh>
    <rPh sb="57" eb="59">
      <t>ジュウジ</t>
    </rPh>
    <rPh sb="61" eb="63">
      <t>バアイ</t>
    </rPh>
    <rPh sb="64" eb="65">
      <t>カギ</t>
    </rPh>
    <phoneticPr fontId="1"/>
  </si>
  <si>
    <t>（６）防災対策　避難訓練の状況（令和７年度の状況）　★確認資料：避難訓練記録、消防計画　</t>
    <rPh sb="3" eb="5">
      <t>ボウサイ</t>
    </rPh>
    <rPh sb="5" eb="7">
      <t>タイサク</t>
    </rPh>
    <rPh sb="8" eb="12">
      <t>ヒナンクンレン</t>
    </rPh>
    <rPh sb="13" eb="15">
      <t>ジョウキョウ</t>
    </rPh>
    <rPh sb="16" eb="18">
      <t>レイワ</t>
    </rPh>
    <rPh sb="19" eb="21">
      <t>ネンド</t>
    </rPh>
    <rPh sb="22" eb="24">
      <t>ジョウキョウ</t>
    </rPh>
    <rPh sb="27" eb="29">
      <t>カクニン</t>
    </rPh>
    <rPh sb="29" eb="31">
      <t>シリョウ</t>
    </rPh>
    <rPh sb="32" eb="34">
      <t>ヒナン</t>
    </rPh>
    <rPh sb="34" eb="36">
      <t>クンレン</t>
    </rPh>
    <rPh sb="36" eb="38">
      <t>キロク</t>
    </rPh>
    <rPh sb="39" eb="41">
      <t>ショウボウ</t>
    </rPh>
    <rPh sb="41" eb="43">
      <t>ケイカク</t>
    </rPh>
    <phoneticPr fontId="1"/>
  </si>
  <si>
    <t>□令和７年度の事故件数</t>
    <rPh sb="1" eb="3">
      <t>レイワ</t>
    </rPh>
    <rPh sb="4" eb="6">
      <t>ネンド</t>
    </rPh>
    <rPh sb="7" eb="9">
      <t>ジコ</t>
    </rPh>
    <rPh sb="9" eb="11">
      <t>ケンスウ</t>
    </rPh>
    <phoneticPr fontId="1"/>
  </si>
  <si>
    <t>□令和８年度の事故件数（監査日前々月末日現在）</t>
    <rPh sb="1" eb="3">
      <t>レイワ</t>
    </rPh>
    <rPh sb="4" eb="6">
      <t>ネンド</t>
    </rPh>
    <rPh sb="7" eb="9">
      <t>ジコ</t>
    </rPh>
    <rPh sb="9" eb="11">
      <t>ケンスウ</t>
    </rPh>
    <rPh sb="12" eb="14">
      <t>カンサ</t>
    </rPh>
    <rPh sb="14" eb="15">
      <t>ビ</t>
    </rPh>
    <rPh sb="15" eb="17">
      <t>ゼンゼン</t>
    </rPh>
    <rPh sb="17" eb="18">
      <t>ツキ</t>
    </rPh>
    <rPh sb="18" eb="20">
      <t>マツジツ</t>
    </rPh>
    <rPh sb="20" eb="2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</si>
</sst>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0_ "/>
    <numFmt numFmtId="178" formatCode="0.0_ "/>
  </numFmts>
  <fonts count="76"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font>
    <font>
      <sz val="11"/>
      <color theme="1"/>
      <name val="游ゴシック"/>
      <family val="3"/>
      <charset val="128"/>
      <scheme val="minor"/>
    </font>
    <font>
      <b/>
      <sz val="11"/>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1"/>
      <color theme="1"/>
      <name val="游ゴシック"/>
      <family val="3"/>
      <charset val="128"/>
    </font>
    <font>
      <b/>
      <sz val="16"/>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28"/>
      <color theme="1"/>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trike/>
      <sz val="11"/>
      <color rgb="FFFF0000"/>
      <name val="游ゴシック"/>
      <family val="3"/>
      <charset val="128"/>
    </font>
    <font>
      <b/>
      <sz val="11"/>
      <color theme="1"/>
      <name val="游ゴシック"/>
      <family val="3"/>
      <charset val="128"/>
    </font>
    <font>
      <sz val="14"/>
      <color theme="1"/>
      <name val="ＭＳ 明朝"/>
      <family val="1"/>
      <charset val="128"/>
    </font>
    <font>
      <sz val="12"/>
      <color theme="1"/>
      <name val="游ゴシック"/>
      <family val="2"/>
      <charset val="128"/>
      <scheme val="minor"/>
    </font>
    <font>
      <sz val="7"/>
      <color theme="1"/>
      <name val="游ゴシック"/>
      <family val="3"/>
      <charset val="128"/>
    </font>
    <font>
      <sz val="10.5"/>
      <color theme="1"/>
      <name val="ＭＳ 明朝"/>
      <family val="1"/>
      <charset val="128"/>
    </font>
    <font>
      <sz val="13"/>
      <color theme="1"/>
      <name val="游ゴシック"/>
      <family val="3"/>
      <charset val="128"/>
    </font>
    <font>
      <sz val="10.5"/>
      <color theme="1"/>
      <name val="Century"/>
      <family val="1"/>
    </font>
    <font>
      <sz val="9"/>
      <color theme="1"/>
      <name val="ＭＳ 明朝"/>
      <family val="1"/>
      <charset val="128"/>
    </font>
    <font>
      <sz val="10.5"/>
      <color theme="1"/>
      <name val="Times New Roman"/>
      <family val="1"/>
    </font>
    <font>
      <i/>
      <sz val="10.5"/>
      <color theme="1"/>
      <name val="ＭＳ 明朝"/>
      <family val="1"/>
      <charset val="128"/>
    </font>
    <font>
      <b/>
      <sz val="12"/>
      <color theme="1"/>
      <name val="游ゴシック"/>
      <family val="3"/>
      <charset val="128"/>
      <scheme val="minor"/>
    </font>
    <font>
      <sz val="11"/>
      <name val="游ゴシック"/>
      <family val="2"/>
      <charset val="128"/>
      <scheme val="minor"/>
    </font>
    <font>
      <sz val="8"/>
      <color theme="1"/>
      <name val="游ゴシック"/>
      <family val="3"/>
      <charset val="128"/>
      <scheme val="minor"/>
    </font>
    <font>
      <sz val="8"/>
      <color theme="1"/>
      <name val="游ゴシック"/>
      <family val="3"/>
      <charset val="128"/>
    </font>
    <font>
      <sz val="10"/>
      <color theme="1"/>
      <name val="游ゴシック"/>
      <family val="3"/>
      <charset val="128"/>
    </font>
    <font>
      <sz val="11"/>
      <name val="游ゴシック"/>
      <family val="3"/>
      <charset val="128"/>
      <scheme val="minor"/>
    </font>
    <font>
      <sz val="9"/>
      <color theme="1"/>
      <name val="游ゴシック"/>
      <family val="3"/>
      <charset val="128"/>
    </font>
    <font>
      <sz val="18"/>
      <color theme="1"/>
      <name val="游ゴシック"/>
      <family val="2"/>
      <charset val="128"/>
      <scheme val="minor"/>
    </font>
    <font>
      <sz val="12"/>
      <color theme="1"/>
      <name val="ＭＳ ゴシック"/>
      <family val="3"/>
      <charset val="128"/>
    </font>
    <font>
      <u/>
      <sz val="11"/>
      <color theme="1"/>
      <name val="游ゴシック"/>
      <family val="3"/>
      <charset val="128"/>
    </font>
    <font>
      <sz val="6"/>
      <color theme="1"/>
      <name val="游ゴシック"/>
      <family val="3"/>
      <charset val="128"/>
      <scheme val="minor"/>
    </font>
    <font>
      <sz val="8"/>
      <color theme="1"/>
      <name val="游ゴシック"/>
      <family val="2"/>
      <charset val="128"/>
      <scheme val="minor"/>
    </font>
    <font>
      <sz val="14"/>
      <color theme="1"/>
      <name val="游ゴシック"/>
      <family val="2"/>
      <charset val="128"/>
      <scheme val="minor"/>
    </font>
    <font>
      <b/>
      <sz val="12"/>
      <color theme="1"/>
      <name val="ＭＳ ゴシック"/>
      <family val="3"/>
      <charset val="128"/>
    </font>
    <font>
      <sz val="10.5"/>
      <color theme="1"/>
      <name val="游ゴシック"/>
      <family val="2"/>
      <charset val="128"/>
      <scheme val="minor"/>
    </font>
    <font>
      <sz val="10.5"/>
      <color theme="1"/>
      <name val="游ゴシック"/>
      <family val="3"/>
      <charset val="128"/>
      <scheme val="minor"/>
    </font>
    <font>
      <u/>
      <sz val="10"/>
      <color theme="1"/>
      <name val="游ゴシック"/>
      <family val="3"/>
      <charset val="128"/>
    </font>
    <font>
      <sz val="5"/>
      <color theme="1"/>
      <name val="游ゴシック"/>
      <family val="2"/>
      <charset val="128"/>
      <scheme val="minor"/>
    </font>
    <font>
      <sz val="5"/>
      <color theme="1"/>
      <name val="游ゴシック"/>
      <family val="3"/>
      <charset val="128"/>
      <scheme val="minor"/>
    </font>
    <font>
      <sz val="13"/>
      <color theme="1"/>
      <name val="游ゴシック"/>
      <family val="2"/>
      <charset val="128"/>
      <scheme val="minor"/>
    </font>
    <font>
      <sz val="11"/>
      <color rgb="FFFF0000"/>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2"/>
      <charset val="128"/>
      <scheme val="minor"/>
    </font>
    <font>
      <strike/>
      <sz val="11"/>
      <color theme="1"/>
      <name val="游ゴシック"/>
      <family val="2"/>
      <charset val="128"/>
      <scheme val="minor"/>
    </font>
    <font>
      <sz val="10"/>
      <name val="游ゴシック"/>
      <family val="3"/>
      <charset val="128"/>
      <scheme val="minor"/>
    </font>
    <font>
      <sz val="11"/>
      <name val="游ゴシック"/>
      <family val="3"/>
      <charset val="128"/>
    </font>
    <font>
      <sz val="11"/>
      <color rgb="FFFF0000"/>
      <name val="游ゴシック"/>
      <family val="2"/>
      <charset val="128"/>
      <scheme val="minor"/>
    </font>
    <font>
      <strike/>
      <sz val="11"/>
      <color theme="1"/>
      <name val="游ゴシック"/>
      <family val="3"/>
      <charset val="128"/>
      <scheme val="minor"/>
    </font>
    <font>
      <u val="double"/>
      <sz val="11"/>
      <name val="游ゴシック"/>
      <family val="3"/>
      <charset val="128"/>
    </font>
    <font>
      <u val="double"/>
      <sz val="1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sz val="10"/>
      <name val="游ゴシック"/>
      <family val="2"/>
      <charset val="128"/>
      <scheme val="minor"/>
    </font>
    <font>
      <strike/>
      <sz val="11"/>
      <name val="游ゴシック"/>
      <family val="3"/>
      <charset val="128"/>
      <scheme val="minor"/>
    </font>
    <font>
      <b/>
      <sz val="11"/>
      <color rgb="FFFF0000"/>
      <name val="游ゴシック"/>
      <family val="3"/>
      <charset val="128"/>
      <scheme val="minor"/>
    </font>
    <font>
      <sz val="11"/>
      <color rgb="FFFF0000"/>
      <name val="游ゴシック"/>
      <family val="3"/>
      <charset val="128"/>
    </font>
    <font>
      <sz val="8"/>
      <name val="游ゴシック"/>
      <family val="3"/>
      <charset val="128"/>
    </font>
    <font>
      <sz val="10"/>
      <name val="游ゴシック"/>
      <family val="3"/>
      <charset val="128"/>
    </font>
    <font>
      <b/>
      <sz val="11"/>
      <name val="游ゴシック"/>
      <family val="3"/>
      <charset val="128"/>
    </font>
    <font>
      <b/>
      <sz val="8"/>
      <color rgb="FFFF0000"/>
      <name val="游ゴシック"/>
      <family val="3"/>
      <charset val="128"/>
      <scheme val="minor"/>
    </font>
    <font>
      <u/>
      <sz val="11"/>
      <color theme="10"/>
      <name val="游ゴシック"/>
      <family val="2"/>
      <charset val="128"/>
      <scheme val="minor"/>
    </font>
    <font>
      <sz val="12"/>
      <name val="游ゴシック"/>
      <family val="3"/>
      <charset val="128"/>
      <scheme val="minor"/>
    </font>
    <font>
      <sz val="18"/>
      <name val="游ゴシック"/>
      <family val="3"/>
      <charset val="128"/>
      <scheme val="minor"/>
    </font>
    <font>
      <strike/>
      <sz val="11"/>
      <color rgb="FFFF0000"/>
      <name val="游ゴシック"/>
      <family val="3"/>
      <charset val="128"/>
      <scheme val="minor"/>
    </font>
    <font>
      <strike/>
      <sz val="11"/>
      <color rgb="FFFF0000"/>
      <name val="游ゴシック"/>
      <family val="2"/>
      <charset val="128"/>
      <scheme val="minor"/>
    </font>
    <font>
      <b/>
      <sz val="18"/>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rgb="FFFFFF99"/>
        <bgColor indexed="64"/>
      </patternFill>
    </fill>
    <fill>
      <patternFill patternType="solid">
        <fgColor rgb="FFFFFF00"/>
        <bgColor indexed="64"/>
      </patternFill>
    </fill>
    <fill>
      <patternFill patternType="solid">
        <fgColor theme="9" tint="0.59999389629810485"/>
        <bgColor indexed="64"/>
      </patternFill>
    </fill>
  </fills>
  <borders count="2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indexed="64"/>
      </top>
      <bottom/>
      <diagonal/>
    </border>
    <border>
      <left/>
      <right style="thin">
        <color rgb="FF000000"/>
      </right>
      <top style="medium">
        <color auto="1"/>
      </top>
      <bottom/>
      <diagonal/>
    </border>
    <border>
      <left style="medium">
        <color indexed="64"/>
      </left>
      <right/>
      <top/>
      <bottom/>
      <diagonal/>
    </border>
    <border>
      <left style="thin">
        <color rgb="FF000000"/>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auto="1"/>
      </top>
      <bottom style="thin">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bottom/>
      <diagonal/>
    </border>
    <border>
      <left style="medium">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auto="1"/>
      </top>
      <bottom style="thin">
        <color auto="1"/>
      </bottom>
      <diagonal/>
    </border>
    <border>
      <left style="thin">
        <color indexed="64"/>
      </left>
      <right/>
      <top style="medium">
        <color indexed="64"/>
      </top>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rgb="FF000000"/>
      </right>
      <top style="medium">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auto="1"/>
      </bottom>
      <diagonal/>
    </border>
    <border>
      <left style="thin">
        <color rgb="FF000000"/>
      </left>
      <right/>
      <top style="medium">
        <color indexed="64"/>
      </top>
      <bottom/>
      <diagonal/>
    </border>
    <border>
      <left/>
      <right style="thin">
        <color auto="1"/>
      </right>
      <top style="medium">
        <color auto="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ck">
        <color rgb="FFFF0000"/>
      </bottom>
      <diagonal/>
    </border>
    <border>
      <left style="thick">
        <color rgb="FFFF0000"/>
      </left>
      <right/>
      <top/>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style="thin">
        <color rgb="FFFF0000"/>
      </bottom>
      <diagonal/>
    </border>
    <border>
      <left/>
      <right/>
      <top style="thin">
        <color rgb="FFFF0000"/>
      </top>
      <bottom style="thin">
        <color rgb="FFFF0000"/>
      </bottom>
      <diagonal/>
    </border>
    <border>
      <left/>
      <right style="thick">
        <color rgb="FFFF0000"/>
      </right>
      <top style="thin">
        <color rgb="FFFF0000"/>
      </top>
      <bottom style="thin">
        <color rgb="FFFF0000"/>
      </bottom>
      <diagonal/>
    </border>
    <border>
      <left style="thick">
        <color rgb="FFFF0000"/>
      </left>
      <right/>
      <top style="thin">
        <color rgb="FFFF0000"/>
      </top>
      <bottom style="thick">
        <color rgb="FFFF0000"/>
      </bottom>
      <diagonal/>
    </border>
    <border>
      <left/>
      <right/>
      <top style="thin">
        <color rgb="FFFF0000"/>
      </top>
      <bottom style="thick">
        <color rgb="FFFF0000"/>
      </bottom>
      <diagonal/>
    </border>
    <border>
      <left/>
      <right style="thick">
        <color rgb="FFFF0000"/>
      </right>
      <top style="thin">
        <color rgb="FFFF0000"/>
      </top>
      <bottom style="thick">
        <color rgb="FFFF0000"/>
      </bottom>
      <diagonal/>
    </border>
    <border>
      <left style="thick">
        <color rgb="FFFF0000"/>
      </left>
      <right style="thin">
        <color indexed="64"/>
      </right>
      <top style="thick">
        <color rgb="FFFF0000"/>
      </top>
      <bottom style="thin">
        <color rgb="FFFF0000"/>
      </bottom>
      <diagonal/>
    </border>
    <border>
      <left style="thin">
        <color indexed="64"/>
      </left>
      <right style="thin">
        <color indexed="64"/>
      </right>
      <top style="thick">
        <color rgb="FFFF0000"/>
      </top>
      <bottom style="thin">
        <color rgb="FFFF0000"/>
      </bottom>
      <diagonal/>
    </border>
    <border>
      <left style="thin">
        <color indexed="64"/>
      </left>
      <right style="thick">
        <color rgb="FFFF0000"/>
      </right>
      <top style="thick">
        <color rgb="FFFF0000"/>
      </top>
      <bottom style="thin">
        <color rgb="FFFF0000"/>
      </bottom>
      <diagonal/>
    </border>
    <border>
      <left style="thick">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ck">
        <color rgb="FFFF0000"/>
      </right>
      <top style="thin">
        <color rgb="FFFF0000"/>
      </top>
      <bottom style="thin">
        <color rgb="FFFF0000"/>
      </bottom>
      <diagonal/>
    </border>
    <border>
      <left style="thick">
        <color rgb="FFFF0000"/>
      </left>
      <right style="thin">
        <color indexed="64"/>
      </right>
      <top style="thin">
        <color rgb="FFFF0000"/>
      </top>
      <bottom style="thick">
        <color rgb="FFFF0000"/>
      </bottom>
      <diagonal/>
    </border>
    <border>
      <left style="thin">
        <color indexed="64"/>
      </left>
      <right style="thin">
        <color indexed="64"/>
      </right>
      <top style="thin">
        <color rgb="FFFF0000"/>
      </top>
      <bottom style="thick">
        <color rgb="FFFF0000"/>
      </bottom>
      <diagonal/>
    </border>
    <border>
      <left style="thin">
        <color indexed="64"/>
      </left>
      <right style="thick">
        <color rgb="FFFF0000"/>
      </right>
      <top style="thin">
        <color rgb="FFFF0000"/>
      </top>
      <bottom style="thick">
        <color rgb="FFFF0000"/>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right/>
      <top/>
      <bottom style="thin">
        <color rgb="FFFF0000"/>
      </bottom>
      <diagonal/>
    </border>
    <border>
      <left/>
      <right style="thick">
        <color rgb="FFFF0000"/>
      </right>
      <top/>
      <bottom style="thin">
        <color rgb="FFFF0000"/>
      </bottom>
      <diagonal/>
    </border>
    <border>
      <left style="thick">
        <color rgb="FFFF0000"/>
      </left>
      <right style="thick">
        <color rgb="FFFF0000"/>
      </right>
      <top style="thin">
        <color rgb="FFFF0000"/>
      </top>
      <bottom/>
      <diagonal/>
    </border>
    <border>
      <left style="thick">
        <color rgb="FFFF0000"/>
      </left>
      <right style="thick">
        <color rgb="FFFF0000"/>
      </right>
      <top/>
      <bottom style="thin">
        <color rgb="FFFF0000"/>
      </bottom>
      <diagonal/>
    </border>
    <border>
      <left style="thick">
        <color rgb="FFFF0000"/>
      </left>
      <right style="thin">
        <color indexed="64"/>
      </right>
      <top/>
      <bottom style="thick">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diagonal/>
    </border>
    <border>
      <left style="thick">
        <color rgb="FFFF0000"/>
      </left>
      <right style="thin">
        <color rgb="FFFF0000"/>
      </right>
      <top style="thin">
        <color indexed="64"/>
      </top>
      <bottom style="thick">
        <color rgb="FFFF0000"/>
      </bottom>
      <diagonal/>
    </border>
    <border>
      <left style="thin">
        <color rgb="FFFF0000"/>
      </left>
      <right style="thin">
        <color rgb="FFFF0000"/>
      </right>
      <top style="thin">
        <color indexed="64"/>
      </top>
      <bottom style="thick">
        <color rgb="FFFF0000"/>
      </bottom>
      <diagonal/>
    </border>
    <border>
      <left style="thin">
        <color rgb="FFFF0000"/>
      </left>
      <right style="thin">
        <color rgb="FFFF0000"/>
      </right>
      <top/>
      <bottom style="thick">
        <color rgb="FFFF0000"/>
      </bottom>
      <diagonal/>
    </border>
    <border>
      <left style="thick">
        <color rgb="FFFF0000"/>
      </left>
      <right style="thin">
        <color rgb="FFFF0000"/>
      </right>
      <top style="thick">
        <color rgb="FFFF0000"/>
      </top>
      <bottom/>
      <diagonal/>
    </border>
    <border>
      <left style="thick">
        <color rgb="FFFF0000"/>
      </left>
      <right style="thin">
        <color rgb="FFFF0000"/>
      </right>
      <top/>
      <bottom style="thick">
        <color rgb="FFFF0000"/>
      </bottom>
      <diagonal/>
    </border>
    <border>
      <left/>
      <right style="thick">
        <color rgb="FFFF0000"/>
      </right>
      <top style="thin">
        <color indexed="64"/>
      </top>
      <bottom style="thin">
        <color indexed="64"/>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rgb="FFFF0000"/>
      </left>
      <right style="thick">
        <color rgb="FFFF0000"/>
      </right>
      <top/>
      <bottom style="thin">
        <color rgb="FFFF0000"/>
      </bottom>
      <diagonal/>
    </border>
    <border>
      <left style="thick">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diagonal/>
    </border>
    <border>
      <left style="thick">
        <color rgb="FFFF0000"/>
      </left>
      <right style="thin">
        <color rgb="FFFF0000"/>
      </right>
      <top style="thick">
        <color rgb="FFFF0000"/>
      </top>
      <bottom style="medium">
        <color rgb="FFFF0000"/>
      </bottom>
      <diagonal/>
    </border>
    <border>
      <left style="thin">
        <color rgb="FFFF0000"/>
      </left>
      <right style="thin">
        <color rgb="FFFF0000"/>
      </right>
      <top style="thick">
        <color rgb="FFFF0000"/>
      </top>
      <bottom style="medium">
        <color rgb="FFFF0000"/>
      </bottom>
      <diagonal/>
    </border>
    <border>
      <left style="thick">
        <color rgb="FFFF0000"/>
      </left>
      <right style="thin">
        <color rgb="FFFF0000"/>
      </right>
      <top style="medium">
        <color rgb="FFFF0000"/>
      </top>
      <bottom style="thick">
        <color rgb="FFFF0000"/>
      </bottom>
      <diagonal/>
    </border>
    <border>
      <left style="thin">
        <color rgb="FFFF0000"/>
      </left>
      <right style="thin">
        <color rgb="FFFF0000"/>
      </right>
      <top style="medium">
        <color rgb="FFFF0000"/>
      </top>
      <bottom style="thick">
        <color rgb="FFFF0000"/>
      </bottom>
      <diagonal/>
    </border>
    <border>
      <left style="thin">
        <color rgb="FFFF0000"/>
      </left>
      <right style="thick">
        <color rgb="FFFF0000"/>
      </right>
      <top style="medium">
        <color rgb="FFFF0000"/>
      </top>
      <bottom style="thick">
        <color rgb="FFFF0000"/>
      </bottom>
      <diagonal/>
    </border>
    <border>
      <left/>
      <right style="medium">
        <color indexed="64"/>
      </right>
      <top style="thin">
        <color auto="1"/>
      </top>
      <bottom/>
      <diagonal/>
    </border>
    <border>
      <left style="medium">
        <color indexed="64"/>
      </left>
      <right style="thin">
        <color indexed="64"/>
      </right>
      <top/>
      <bottom style="medium">
        <color indexed="64"/>
      </bottom>
      <diagonal/>
    </border>
    <border>
      <left style="medium">
        <color auto="1"/>
      </left>
      <right style="thin">
        <color auto="1"/>
      </right>
      <top style="medium">
        <color auto="1"/>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style="thin">
        <color rgb="FFFF0000"/>
      </left>
      <right/>
      <top style="thick">
        <color rgb="FFFF0000"/>
      </top>
      <bottom style="thick">
        <color rgb="FFFF0000"/>
      </bottom>
      <diagonal/>
    </border>
    <border>
      <left/>
      <right style="thin">
        <color rgb="FFFF0000"/>
      </right>
      <top style="thick">
        <color rgb="FFFF0000"/>
      </top>
      <bottom style="thick">
        <color rgb="FFFF0000"/>
      </bottom>
      <diagonal/>
    </border>
    <border>
      <left style="thin">
        <color indexed="64"/>
      </left>
      <right style="thin">
        <color indexed="64"/>
      </right>
      <top style="medium">
        <color indexed="64"/>
      </top>
      <bottom style="thick">
        <color rgb="FFFF0000"/>
      </bottom>
      <diagonal/>
    </border>
    <border>
      <left style="thin">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right style="thin">
        <color indexed="64"/>
      </right>
      <top style="thick">
        <color rgb="FFFF0000"/>
      </top>
      <bottom style="medium">
        <color indexed="64"/>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rgb="FFFF0000"/>
      </left>
      <right style="hair">
        <color rgb="FFFF0000"/>
      </right>
      <top style="thick">
        <color rgb="FFFF0000"/>
      </top>
      <bottom style="thin">
        <color rgb="FFFF0000"/>
      </bottom>
      <diagonal/>
    </border>
    <border>
      <left style="hair">
        <color rgb="FFFF0000"/>
      </left>
      <right style="thin">
        <color rgb="FFFF0000"/>
      </right>
      <top style="thick">
        <color rgb="FFFF0000"/>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hair">
        <color rgb="FFFF0000"/>
      </right>
      <top style="thin">
        <color rgb="FFFF0000"/>
      </top>
      <bottom style="thick">
        <color rgb="FFFF0000"/>
      </bottom>
      <diagonal/>
    </border>
    <border>
      <left style="hair">
        <color rgb="FFFF0000"/>
      </left>
      <right style="thin">
        <color rgb="FFFF0000"/>
      </right>
      <top style="thin">
        <color rgb="FFFF0000"/>
      </top>
      <bottom style="thick">
        <color rgb="FFFF0000"/>
      </bottom>
      <diagonal/>
    </border>
    <border>
      <left style="hair">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thick">
        <color rgb="FFFF0000"/>
      </right>
      <top style="thin">
        <color indexed="64"/>
      </top>
      <bottom style="medium">
        <color indexed="64"/>
      </bottom>
      <diagonal/>
    </border>
    <border>
      <left style="medium">
        <color indexed="64"/>
      </left>
      <right style="thick">
        <color rgb="FFFF0000"/>
      </right>
      <top style="thin">
        <color indexed="64"/>
      </top>
      <bottom style="thin">
        <color indexed="64"/>
      </bottom>
      <diagonal/>
    </border>
    <border>
      <left style="thick">
        <color rgb="FFFF0000"/>
      </left>
      <right/>
      <top style="thin">
        <color indexed="64"/>
      </top>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style="thick">
        <color rgb="FFFF0000"/>
      </left>
      <right/>
      <top/>
      <bottom style="thin">
        <color theme="1"/>
      </bottom>
      <diagonal/>
    </border>
    <border>
      <left/>
      <right/>
      <top/>
      <bottom style="thin">
        <color theme="1"/>
      </bottom>
      <diagonal/>
    </border>
    <border>
      <left/>
      <right style="thick">
        <color rgb="FFFF0000"/>
      </right>
      <top/>
      <bottom style="thin">
        <color theme="1"/>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auto="1"/>
      </left>
      <right style="thin">
        <color auto="1"/>
      </right>
      <top style="thick">
        <color rgb="FFFF0000"/>
      </top>
      <bottom style="medium">
        <color auto="1"/>
      </bottom>
      <diagonal/>
    </border>
    <border>
      <left style="thick">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ck">
        <color rgb="FFFF0000"/>
      </right>
      <top style="thin">
        <color rgb="FFFF0000"/>
      </top>
      <bottom/>
      <diagonal/>
    </border>
    <border>
      <left/>
      <right style="medium">
        <color indexed="64"/>
      </right>
      <top/>
      <bottom style="thin">
        <color indexed="64"/>
      </bottom>
      <diagonal/>
    </border>
    <border>
      <left style="thin">
        <color rgb="FFFF0000"/>
      </left>
      <right/>
      <top style="thick">
        <color rgb="FFFF0000"/>
      </top>
      <bottom style="thin">
        <color rgb="FFFF0000"/>
      </bottom>
      <diagonal/>
    </border>
    <border>
      <left style="thin">
        <color rgb="FFFF0000"/>
      </left>
      <right/>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thick">
        <color rgb="FFFF0000"/>
      </bottom>
      <diagonal/>
    </border>
    <border>
      <left style="thin">
        <color indexed="64"/>
      </left>
      <right/>
      <top style="medium">
        <color indexed="64"/>
      </top>
      <bottom style="medium">
        <color indexed="64"/>
      </bottom>
      <diagonal/>
    </border>
    <border>
      <left/>
      <right/>
      <top style="hair">
        <color indexed="64"/>
      </top>
      <bottom/>
      <diagonal/>
    </border>
    <border>
      <left/>
      <right/>
      <top style="thin">
        <color theme="1"/>
      </top>
      <bottom style="thick">
        <color rgb="FFFF0000"/>
      </bottom>
      <diagonal/>
    </border>
    <border>
      <left style="thin">
        <color indexed="64"/>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ck">
        <color rgb="FFFF0000"/>
      </left>
      <right style="thick">
        <color rgb="FFFF0000"/>
      </right>
      <top style="thick">
        <color rgb="FFFF0000"/>
      </top>
      <bottom style="thin">
        <color indexed="64"/>
      </bottom>
      <diagonal/>
    </border>
    <border>
      <left/>
      <right style="thin">
        <color indexed="64"/>
      </right>
      <top/>
      <bottom style="thick">
        <color rgb="FFFF0000"/>
      </bottom>
      <diagonal/>
    </border>
    <border>
      <left/>
      <right style="thin">
        <color rgb="FFFF0000"/>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ck">
        <color rgb="FFFF0000"/>
      </right>
      <top style="thin">
        <color rgb="FFFF0000"/>
      </top>
      <bottom/>
      <diagonal/>
    </border>
    <border>
      <left style="thin">
        <color rgb="FFFF0000"/>
      </left>
      <right/>
      <top style="thick">
        <color rgb="FFFF0000"/>
      </top>
      <bottom/>
      <diagonal/>
    </border>
    <border>
      <left style="thin">
        <color rgb="FFFF0000"/>
      </left>
      <right/>
      <top/>
      <bottom style="thick">
        <color rgb="FFFF0000"/>
      </bottom>
      <diagonal/>
    </border>
    <border>
      <left/>
      <right/>
      <top style="thin">
        <color indexed="64"/>
      </top>
      <bottom style="thick">
        <color rgb="FFFF0000"/>
      </bottom>
      <diagonal/>
    </border>
    <border>
      <left/>
      <right style="thick">
        <color rgb="FFFF0000"/>
      </right>
      <top style="thin">
        <color rgb="FFFF0000"/>
      </top>
      <bottom/>
      <diagonal/>
    </border>
    <border>
      <left style="thick">
        <color rgb="FFFF0000"/>
      </left>
      <right/>
      <top style="thin">
        <color rgb="FFFF0000"/>
      </top>
      <bottom/>
      <diagonal/>
    </border>
    <border>
      <left/>
      <right style="thick">
        <color rgb="FFFF0000"/>
      </right>
      <top style="hair">
        <color indexed="64"/>
      </top>
      <bottom style="thin">
        <color indexed="64"/>
      </bottom>
      <diagonal/>
    </border>
    <border>
      <left style="thick">
        <color rgb="FFFF0000"/>
      </left>
      <right/>
      <top/>
      <bottom style="thin">
        <color rgb="FFFF0000"/>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rgb="FFFF0000"/>
      </left>
      <right/>
      <top/>
      <bottom style="hair">
        <color indexed="64"/>
      </bottom>
      <diagonal/>
    </border>
    <border>
      <left/>
      <right style="thin">
        <color indexed="64"/>
      </right>
      <top style="hair">
        <color indexed="64"/>
      </top>
      <bottom style="hair">
        <color indexed="64"/>
      </bottom>
      <diagonal/>
    </border>
    <border>
      <left/>
      <right style="thick">
        <color rgb="FFFF0000"/>
      </right>
      <top/>
      <bottom style="hair">
        <color indexed="64"/>
      </bottom>
      <diagonal/>
    </border>
    <border>
      <left style="thick">
        <color rgb="FFFF0000"/>
      </left>
      <right/>
      <top style="hair">
        <color indexed="64"/>
      </top>
      <bottom/>
      <diagonal/>
    </border>
    <border>
      <left style="thin">
        <color indexed="64"/>
      </left>
      <right/>
      <top style="hair">
        <color indexed="64"/>
      </top>
      <bottom/>
      <diagonal/>
    </border>
    <border>
      <left/>
      <right style="thick">
        <color rgb="FFFF0000"/>
      </right>
      <top style="hair">
        <color indexed="64"/>
      </top>
      <bottom/>
      <diagonal/>
    </border>
    <border>
      <left/>
      <right style="thin">
        <color indexed="64"/>
      </right>
      <top style="hair">
        <color indexed="64"/>
      </top>
      <bottom/>
      <diagonal/>
    </border>
    <border>
      <left/>
      <right style="thin">
        <color indexed="64"/>
      </right>
      <top style="thick">
        <color rgb="FFFF0000"/>
      </top>
      <bottom/>
      <diagonal/>
    </border>
    <border>
      <left style="thin">
        <color indexed="64"/>
      </left>
      <right/>
      <top style="thick">
        <color rgb="FFFF0000"/>
      </top>
      <bottom/>
      <diagonal/>
    </border>
    <border>
      <left style="thin">
        <color indexed="64"/>
      </left>
      <right/>
      <top/>
      <bottom style="thick">
        <color rgb="FFFF0000"/>
      </bottom>
      <diagonal/>
    </border>
    <border diagonalUp="1">
      <left style="medium">
        <color rgb="FFFF0000"/>
      </left>
      <right/>
      <top style="medium">
        <color rgb="FFFF0000"/>
      </top>
      <bottom style="medium">
        <color rgb="FFFF0000"/>
      </bottom>
      <diagonal style="thin">
        <color rgb="FFFF0000"/>
      </diagonal>
    </border>
    <border diagonalUp="1">
      <left/>
      <right/>
      <top style="medium">
        <color rgb="FFFF0000"/>
      </top>
      <bottom style="medium">
        <color rgb="FFFF0000"/>
      </bottom>
      <diagonal style="thin">
        <color rgb="FFFF0000"/>
      </diagonal>
    </border>
    <border diagonalUp="1">
      <left/>
      <right style="thin">
        <color rgb="FFFF0000"/>
      </right>
      <top style="medium">
        <color rgb="FFFF0000"/>
      </top>
      <bottom style="medium">
        <color rgb="FFFF0000"/>
      </bottom>
      <diagonal style="thin">
        <color rgb="FFFF0000"/>
      </diagonal>
    </border>
    <border>
      <left style="medium">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medium">
        <color rgb="FFFF0000"/>
      </bottom>
      <diagonal/>
    </border>
    <border>
      <left style="thin">
        <color indexed="64"/>
      </left>
      <right style="thin">
        <color indexed="64"/>
      </right>
      <top style="thick">
        <color rgb="FFFF0000"/>
      </top>
      <bottom style="medium">
        <color rgb="FFFF0000"/>
      </bottom>
      <diagonal/>
    </border>
    <border>
      <left style="thin">
        <color indexed="64"/>
      </left>
      <right style="thick">
        <color rgb="FFFF0000"/>
      </right>
      <top style="thick">
        <color rgb="FFFF0000"/>
      </top>
      <bottom style="medium">
        <color rgb="FFFF0000"/>
      </bottom>
      <diagonal/>
    </border>
    <border>
      <left/>
      <right/>
      <top style="thin">
        <color indexed="64"/>
      </top>
      <bottom style="hair">
        <color indexed="64"/>
      </bottom>
      <diagonal/>
    </border>
    <border>
      <left style="thick">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ck">
        <color rgb="FFFF0000"/>
      </right>
      <top/>
      <bottom style="thin">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118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8" fillId="0" borderId="0" xfId="0" applyFont="1">
      <alignment vertical="center"/>
    </xf>
    <xf numFmtId="0" fontId="4" fillId="0" borderId="0" xfId="0" applyFont="1">
      <alignment vertical="center"/>
    </xf>
    <xf numFmtId="0" fontId="10" fillId="0" borderId="0" xfId="0" applyFont="1" applyBorder="1">
      <alignment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Fill="1" applyBorder="1">
      <alignment vertical="center"/>
    </xf>
    <xf numFmtId="0" fontId="0" fillId="0" borderId="0" xfId="0" applyBorder="1" applyAlignment="1">
      <alignment horizontal="center" vertical="center"/>
    </xf>
    <xf numFmtId="0" fontId="8"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vertical="center" wrapText="1"/>
    </xf>
    <xf numFmtId="0" fontId="0" fillId="0" borderId="1" xfId="0"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vertical="center"/>
    </xf>
    <xf numFmtId="0" fontId="19" fillId="0" borderId="0" xfId="0" applyFont="1" applyAlignment="1">
      <alignment vertical="center"/>
    </xf>
    <xf numFmtId="0" fontId="20" fillId="0" borderId="0" xfId="0" applyFont="1">
      <alignment vertical="center"/>
    </xf>
    <xf numFmtId="0" fontId="8" fillId="0" borderId="0" xfId="0" applyFont="1" applyAlignment="1">
      <alignment horizontal="left" vertical="center"/>
    </xf>
    <xf numFmtId="0" fontId="19" fillId="0" borderId="0" xfId="0" applyFont="1" applyBorder="1" applyAlignment="1">
      <alignment vertical="center"/>
    </xf>
    <xf numFmtId="0" fontId="8" fillId="0" borderId="18" xfId="0" applyFont="1" applyBorder="1" applyAlignment="1">
      <alignment horizontal="right" vertical="center" wrapText="1"/>
    </xf>
    <xf numFmtId="0" fontId="8" fillId="0" borderId="4" xfId="0" applyFont="1" applyBorder="1" applyAlignment="1">
      <alignment horizontal="right" vertical="center" wrapText="1"/>
    </xf>
    <xf numFmtId="0" fontId="8" fillId="0" borderId="60" xfId="0" applyFont="1" applyBorder="1" applyAlignment="1">
      <alignment horizontal="right" vertical="center" wrapText="1"/>
    </xf>
    <xf numFmtId="0" fontId="8" fillId="0" borderId="0" xfId="0" applyFont="1" applyBorder="1" applyAlignment="1">
      <alignment horizontal="left" vertical="center" wrapText="1"/>
    </xf>
    <xf numFmtId="0" fontId="8" fillId="0" borderId="63"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justify" vertical="center" wrapText="1"/>
    </xf>
    <xf numFmtId="0" fontId="8" fillId="0" borderId="0" xfId="0" applyFont="1" applyAlignment="1">
      <alignment vertical="center" wrapText="1"/>
    </xf>
    <xf numFmtId="0" fontId="26" fillId="0" borderId="0" xfId="0" applyFont="1" applyAlignment="1">
      <alignment horizontal="justify" vertical="center"/>
    </xf>
    <xf numFmtId="0" fontId="27" fillId="0" borderId="0" xfId="0" applyFont="1"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xf numFmtId="0" fontId="0" fillId="0" borderId="1" xfId="0" applyBorder="1" applyAlignment="1">
      <alignment vertical="center"/>
    </xf>
    <xf numFmtId="0" fontId="0" fillId="0" borderId="0" xfId="0" applyAlignment="1">
      <alignment horizontal="left" vertical="center" wrapText="1"/>
    </xf>
    <xf numFmtId="0" fontId="0" fillId="0" borderId="6" xfId="0" applyBorder="1" applyAlignment="1"/>
    <xf numFmtId="0" fontId="0" fillId="0" borderId="7" xfId="0" applyBorder="1" applyAlignment="1"/>
    <xf numFmtId="0" fontId="0" fillId="0" borderId="0" xfId="0" applyBorder="1" applyAlignment="1">
      <alignment horizontal="center" vertical="center" shrinkToFit="1"/>
    </xf>
    <xf numFmtId="0" fontId="5" fillId="0" borderId="6" xfId="0" applyFont="1" applyBorder="1">
      <alignment vertical="center"/>
    </xf>
    <xf numFmtId="0" fontId="6" fillId="0" borderId="6" xfId="0" applyFont="1" applyBorder="1">
      <alignment vertical="center"/>
    </xf>
    <xf numFmtId="0" fontId="10" fillId="0" borderId="6" xfId="0" applyFont="1"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0" fillId="0" borderId="6" xfId="0" applyBorder="1" applyAlignment="1">
      <alignment horizontal="left" vertical="center"/>
    </xf>
    <xf numFmtId="0" fontId="0" fillId="0" borderId="7" xfId="0" applyBorder="1">
      <alignment vertical="center"/>
    </xf>
    <xf numFmtId="0" fontId="0" fillId="0" borderId="6" xfId="0" applyBorder="1">
      <alignment vertical="center"/>
    </xf>
    <xf numFmtId="0" fontId="0" fillId="0" borderId="10" xfId="0" applyBorder="1">
      <alignment vertical="center"/>
    </xf>
    <xf numFmtId="0" fontId="11" fillId="0" borderId="3" xfId="0" applyFont="1" applyBorder="1" applyAlignment="1">
      <alignment horizontal="center" vertical="center" wrapText="1" shrinkToFit="1"/>
    </xf>
    <xf numFmtId="0" fontId="29" fillId="0" borderId="0" xfId="0" applyFont="1">
      <alignment vertical="center"/>
    </xf>
    <xf numFmtId="0" fontId="0" fillId="0" borderId="0" xfId="0" applyFill="1">
      <alignment vertical="center"/>
    </xf>
    <xf numFmtId="0" fontId="0" fillId="0" borderId="106" xfId="0" applyBorder="1" applyAlignment="1">
      <alignment horizontal="center" vertical="center"/>
    </xf>
    <xf numFmtId="0" fontId="0" fillId="0" borderId="109" xfId="0" applyBorder="1">
      <alignment vertical="center"/>
    </xf>
    <xf numFmtId="0" fontId="7" fillId="0" borderId="0" xfId="0" applyFont="1" applyBorder="1">
      <alignment vertical="center"/>
    </xf>
    <xf numFmtId="0" fontId="8" fillId="0" borderId="20" xfId="0" applyFont="1" applyBorder="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vertical="center" wrapText="1"/>
    </xf>
    <xf numFmtId="0" fontId="8" fillId="0" borderId="28" xfId="0" applyFont="1" applyBorder="1" applyAlignment="1">
      <alignment vertical="center" wrapText="1"/>
    </xf>
    <xf numFmtId="0" fontId="32" fillId="0" borderId="0" xfId="0" applyFont="1" applyAlignment="1">
      <alignment horizontal="left" vertical="center" wrapText="1"/>
    </xf>
    <xf numFmtId="0" fontId="8" fillId="0" borderId="3" xfId="0" applyFont="1" applyBorder="1" applyAlignment="1">
      <alignment horizontal="center" wrapText="1"/>
    </xf>
    <xf numFmtId="49" fontId="8" fillId="0" borderId="34"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2" borderId="10" xfId="0" applyFont="1" applyFill="1" applyBorder="1" applyAlignment="1">
      <alignment horizontal="right" vertical="center" wrapText="1"/>
    </xf>
    <xf numFmtId="0" fontId="23" fillId="3" borderId="67" xfId="0" applyFont="1" applyFill="1" applyBorder="1" applyAlignment="1">
      <alignment horizontal="right" vertical="center" wrapText="1"/>
    </xf>
    <xf numFmtId="0" fontId="8" fillId="0" borderId="30" xfId="0" applyFont="1" applyBorder="1" applyAlignment="1">
      <alignment vertical="center" wrapText="1"/>
    </xf>
    <xf numFmtId="0" fontId="8" fillId="0" borderId="35" xfId="0" applyFont="1" applyBorder="1" applyAlignment="1">
      <alignment vertical="center" wrapText="1"/>
    </xf>
    <xf numFmtId="0" fontId="8" fillId="0" borderId="12" xfId="0" applyFont="1" applyBorder="1" applyAlignment="1">
      <alignment vertical="center" wrapText="1"/>
    </xf>
    <xf numFmtId="0" fontId="8" fillId="0" borderId="20" xfId="0" applyFont="1" applyBorder="1" applyAlignment="1">
      <alignment horizontal="left" vertical="center" wrapText="1"/>
    </xf>
    <xf numFmtId="0" fontId="8" fillId="3" borderId="54" xfId="0" applyFont="1" applyFill="1" applyBorder="1" applyAlignment="1">
      <alignment horizontal="center" vertical="center" wrapText="1"/>
    </xf>
    <xf numFmtId="0" fontId="8" fillId="3" borderId="54" xfId="0" applyFont="1" applyFill="1" applyBorder="1" applyAlignment="1">
      <alignment horizontal="justify" vertical="center" wrapText="1"/>
    </xf>
    <xf numFmtId="0" fontId="23" fillId="3" borderId="55" xfId="0" applyFont="1" applyFill="1" applyBorder="1" applyAlignment="1">
      <alignment horizontal="justify" vertical="center" wrapText="1"/>
    </xf>
    <xf numFmtId="0" fontId="8" fillId="0" borderId="4" xfId="0" applyFont="1" applyBorder="1" applyAlignment="1">
      <alignment vertical="center" wrapText="1"/>
    </xf>
    <xf numFmtId="0" fontId="35" fillId="0" borderId="0" xfId="0" applyFont="1">
      <alignment vertical="center"/>
    </xf>
    <xf numFmtId="0" fontId="36" fillId="0" borderId="0" xfId="0" applyFont="1">
      <alignment vertical="center"/>
    </xf>
    <xf numFmtId="0" fontId="0" fillId="0" borderId="1" xfId="0" applyBorder="1">
      <alignment vertical="center"/>
    </xf>
    <xf numFmtId="0" fontId="0" fillId="0" borderId="0" xfId="0">
      <alignment vertical="center"/>
    </xf>
    <xf numFmtId="0" fontId="0" fillId="0" borderId="0" xfId="0" applyAlignment="1">
      <alignment horizontal="right" vertical="center"/>
    </xf>
    <xf numFmtId="0" fontId="8" fillId="0" borderId="8" xfId="0" applyFont="1" applyBorder="1" applyAlignment="1">
      <alignment horizontal="center" vertical="center" wrapText="1"/>
    </xf>
    <xf numFmtId="0" fontId="0" fillId="0" borderId="2" xfId="0" applyBorder="1">
      <alignment vertical="center"/>
    </xf>
    <xf numFmtId="0" fontId="0" fillId="0" borderId="0" xfId="0">
      <alignment vertical="center"/>
    </xf>
    <xf numFmtId="0" fontId="0" fillId="0" borderId="0" xfId="0" applyBorder="1">
      <alignment vertical="center"/>
    </xf>
    <xf numFmtId="0" fontId="7" fillId="0" borderId="33" xfId="0" applyFont="1" applyBorder="1" applyAlignment="1">
      <alignment horizontal="center" vertical="center" wrapText="1"/>
    </xf>
    <xf numFmtId="0" fontId="0" fillId="0" borderId="54" xfId="0" applyBorder="1" applyAlignment="1">
      <alignment horizontal="center" vertical="center"/>
    </xf>
    <xf numFmtId="0" fontId="39" fillId="0" borderId="176" xfId="0" applyFon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xf>
    <xf numFmtId="0" fontId="7" fillId="0" borderId="63" xfId="0" applyFont="1" applyBorder="1" applyAlignment="1">
      <alignment horizontal="center" vertical="center" wrapText="1"/>
    </xf>
    <xf numFmtId="0" fontId="0" fillId="0" borderId="64" xfId="0" applyBorder="1" applyAlignment="1">
      <alignment horizontal="center" vertical="center"/>
    </xf>
    <xf numFmtId="0" fontId="0" fillId="0" borderId="177" xfId="0" applyBorder="1" applyAlignment="1">
      <alignment horizontal="center" vertical="center" shrinkToFit="1"/>
    </xf>
    <xf numFmtId="0" fontId="0" fillId="0" borderId="178" xfId="0" applyBorder="1" applyAlignment="1">
      <alignment horizontal="center" vertical="center" shrinkToFit="1"/>
    </xf>
    <xf numFmtId="0" fontId="0" fillId="0" borderId="65" xfId="0" applyBorder="1" applyAlignment="1">
      <alignment vertical="center" shrinkToFit="1"/>
    </xf>
    <xf numFmtId="0" fontId="0" fillId="0" borderId="66" xfId="0" applyBorder="1" applyAlignment="1">
      <alignment vertical="center" shrinkToFit="1"/>
    </xf>
    <xf numFmtId="0" fontId="0" fillId="0" borderId="180" xfId="0" applyBorder="1" applyAlignment="1">
      <alignment horizontal="center" vertical="center"/>
    </xf>
    <xf numFmtId="0" fontId="0" fillId="0" borderId="179" xfId="0" applyBorder="1" applyAlignment="1">
      <alignment horizontal="center" vertical="center"/>
    </xf>
    <xf numFmtId="0" fontId="0" fillId="0" borderId="154" xfId="0" applyBorder="1" applyAlignment="1">
      <alignment horizontal="left" vertical="center"/>
    </xf>
    <xf numFmtId="0" fontId="0" fillId="4" borderId="82" xfId="0" applyFill="1" applyBorder="1" applyAlignment="1" applyProtection="1">
      <alignment horizontal="left" vertical="center"/>
      <protection locked="0"/>
    </xf>
    <xf numFmtId="0" fontId="0" fillId="4" borderId="119" xfId="0" applyFill="1" applyBorder="1" applyAlignment="1" applyProtection="1">
      <alignment horizontal="left" vertical="center"/>
      <protection locked="0"/>
    </xf>
    <xf numFmtId="0" fontId="0" fillId="4" borderId="120" xfId="0" applyFill="1" applyBorder="1" applyAlignment="1" applyProtection="1">
      <alignment horizontal="left" vertical="center"/>
      <protection locked="0"/>
    </xf>
    <xf numFmtId="0" fontId="0" fillId="4" borderId="84" xfId="0" applyFill="1" applyBorder="1" applyAlignment="1" applyProtection="1">
      <alignment horizontal="left" vertical="center"/>
      <protection locked="0"/>
    </xf>
    <xf numFmtId="0" fontId="0" fillId="4" borderId="81" xfId="0" applyFill="1" applyBorder="1" applyAlignment="1" applyProtection="1">
      <alignment horizontal="left" vertical="center"/>
      <protection locked="0"/>
    </xf>
    <xf numFmtId="0" fontId="8" fillId="4" borderId="81"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8" fillId="4" borderId="112"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23" fillId="4" borderId="113" xfId="0" applyFont="1" applyFill="1" applyBorder="1" applyAlignment="1" applyProtection="1">
      <alignment horizontal="center" vertical="center" wrapText="1"/>
      <protection locked="0"/>
    </xf>
    <xf numFmtId="0" fontId="23" fillId="4" borderId="137" xfId="0" applyFont="1" applyFill="1" applyBorder="1" applyAlignment="1" applyProtection="1">
      <alignment horizontal="center" vertical="center" wrapText="1"/>
      <protection locked="0"/>
    </xf>
    <xf numFmtId="0" fontId="23" fillId="4" borderId="124" xfId="0" applyFont="1" applyFill="1" applyBorder="1" applyAlignment="1" applyProtection="1">
      <alignment horizontal="center" vertical="center" wrapText="1"/>
      <protection locked="0"/>
    </xf>
    <xf numFmtId="0" fontId="23" fillId="4" borderId="116" xfId="0" applyFont="1" applyFill="1" applyBorder="1" applyAlignment="1" applyProtection="1">
      <alignment horizontal="center" vertical="center" wrapText="1"/>
      <protection locked="0"/>
    </xf>
    <xf numFmtId="0" fontId="23" fillId="4" borderId="136" xfId="0" applyFont="1" applyFill="1" applyBorder="1" applyAlignment="1" applyProtection="1">
      <alignment horizontal="center" vertical="center" wrapText="1"/>
      <protection locked="0"/>
    </xf>
    <xf numFmtId="0" fontId="0" fillId="4" borderId="134" xfId="0" applyFill="1" applyBorder="1" applyAlignment="1" applyProtection="1">
      <alignment horizontal="center" vertical="center"/>
      <protection locked="0"/>
    </xf>
    <xf numFmtId="0" fontId="0" fillId="4" borderId="111" xfId="0" applyFill="1" applyBorder="1" applyAlignment="1" applyProtection="1">
      <alignment horizontal="center" vertical="center" shrinkToFit="1"/>
      <protection locked="0"/>
    </xf>
    <xf numFmtId="0" fontId="0" fillId="4" borderId="112" xfId="0" applyFill="1" applyBorder="1" applyAlignment="1" applyProtection="1">
      <alignment horizontal="center" vertical="center"/>
      <protection locked="0"/>
    </xf>
    <xf numFmtId="0" fontId="0" fillId="4" borderId="170" xfId="0" applyFill="1" applyBorder="1" applyAlignment="1" applyProtection="1">
      <alignment horizontal="center" vertical="center" shrinkToFit="1"/>
      <protection locked="0"/>
    </xf>
    <xf numFmtId="0" fontId="0" fillId="4" borderId="171" xfId="0" applyFill="1" applyBorder="1" applyAlignment="1" applyProtection="1">
      <alignment horizontal="center" vertical="center" shrinkToFit="1"/>
      <protection locked="0"/>
    </xf>
    <xf numFmtId="0" fontId="0" fillId="4" borderId="112" xfId="0" applyFill="1" applyBorder="1" applyAlignment="1" applyProtection="1">
      <alignment horizontal="center" vertical="center" shrinkToFit="1"/>
      <protection locked="0"/>
    </xf>
    <xf numFmtId="0" fontId="0" fillId="4" borderId="170" xfId="0" applyFill="1" applyBorder="1" applyAlignment="1" applyProtection="1">
      <alignment horizontal="center" vertical="center"/>
      <protection locked="0"/>
    </xf>
    <xf numFmtId="0" fontId="0" fillId="4" borderId="171" xfId="0" applyFill="1" applyBorder="1" applyAlignment="1" applyProtection="1">
      <alignment horizontal="center" vertical="center"/>
      <protection locked="0"/>
    </xf>
    <xf numFmtId="0" fontId="0" fillId="4" borderId="113" xfId="0" applyFill="1" applyBorder="1" applyAlignment="1" applyProtection="1">
      <alignment vertical="center" shrinkToFit="1"/>
      <protection locked="0"/>
    </xf>
    <xf numFmtId="0" fontId="0" fillId="4" borderId="122" xfId="0" applyFill="1" applyBorder="1" applyAlignment="1" applyProtection="1">
      <alignment horizontal="center" vertical="center" shrinkToFit="1"/>
      <protection locked="0"/>
    </xf>
    <xf numFmtId="0" fontId="0" fillId="4" borderId="123" xfId="0" applyFill="1" applyBorder="1" applyAlignment="1" applyProtection="1">
      <alignment horizontal="center" vertical="center"/>
      <protection locked="0"/>
    </xf>
    <xf numFmtId="0" fontId="0" fillId="4" borderId="172" xfId="0" applyFill="1" applyBorder="1" applyAlignment="1" applyProtection="1">
      <alignment horizontal="center" vertical="center" shrinkToFit="1"/>
      <protection locked="0"/>
    </xf>
    <xf numFmtId="0" fontId="0" fillId="4" borderId="173" xfId="0" applyFill="1" applyBorder="1" applyAlignment="1" applyProtection="1">
      <alignment horizontal="center" vertical="center" shrinkToFit="1"/>
      <protection locked="0"/>
    </xf>
    <xf numFmtId="0" fontId="0" fillId="4" borderId="123" xfId="0" applyFill="1" applyBorder="1" applyAlignment="1" applyProtection="1">
      <alignment horizontal="center" vertical="center" shrinkToFit="1"/>
      <protection locked="0"/>
    </xf>
    <xf numFmtId="0" fontId="0" fillId="4" borderId="172" xfId="0" applyFill="1" applyBorder="1" applyAlignment="1" applyProtection="1">
      <alignment horizontal="center" vertical="center"/>
      <protection locked="0"/>
    </xf>
    <xf numFmtId="0" fontId="0" fillId="4" borderId="173" xfId="0" applyFill="1" applyBorder="1" applyAlignment="1" applyProtection="1">
      <alignment horizontal="center" vertical="center"/>
      <protection locked="0"/>
    </xf>
    <xf numFmtId="0" fontId="0" fillId="4" borderId="124" xfId="0" applyFill="1" applyBorder="1" applyAlignment="1" applyProtection="1">
      <alignment vertical="center" shrinkToFit="1"/>
      <protection locked="0"/>
    </xf>
    <xf numFmtId="0" fontId="0" fillId="4" borderId="114" xfId="0" applyFill="1" applyBorder="1" applyAlignment="1" applyProtection="1">
      <alignment horizontal="center" vertical="center" shrinkToFit="1"/>
      <protection locked="0"/>
    </xf>
    <xf numFmtId="0" fontId="0" fillId="4" borderId="115" xfId="0" applyFill="1" applyBorder="1" applyAlignment="1" applyProtection="1">
      <alignment horizontal="center" vertical="center"/>
      <protection locked="0"/>
    </xf>
    <xf numFmtId="0" fontId="0" fillId="4" borderId="174" xfId="0" applyFill="1" applyBorder="1" applyAlignment="1" applyProtection="1">
      <alignment horizontal="center" vertical="center" shrinkToFit="1"/>
      <protection locked="0"/>
    </xf>
    <xf numFmtId="0" fontId="0" fillId="4" borderId="175" xfId="0" applyFill="1" applyBorder="1" applyAlignment="1" applyProtection="1">
      <alignment horizontal="center" vertical="center" shrinkToFit="1"/>
      <protection locked="0"/>
    </xf>
    <xf numFmtId="0" fontId="0" fillId="4" borderId="115" xfId="0" applyFill="1" applyBorder="1" applyAlignment="1" applyProtection="1">
      <alignment horizontal="center" vertical="center" shrinkToFit="1"/>
      <protection locked="0"/>
    </xf>
    <xf numFmtId="0" fontId="0" fillId="4" borderId="174" xfId="0" applyFill="1" applyBorder="1" applyAlignment="1" applyProtection="1">
      <alignment horizontal="center" vertical="center"/>
      <protection locked="0"/>
    </xf>
    <xf numFmtId="0" fontId="0" fillId="4" borderId="175" xfId="0" applyFill="1" applyBorder="1" applyAlignment="1" applyProtection="1">
      <alignment horizontal="center" vertical="center"/>
      <protection locked="0"/>
    </xf>
    <xf numFmtId="0" fontId="0" fillId="4" borderId="116" xfId="0" applyFill="1" applyBorder="1" applyAlignment="1" applyProtection="1">
      <alignment vertical="center" shrinkToFit="1"/>
      <protection locked="0"/>
    </xf>
    <xf numFmtId="0" fontId="0" fillId="4" borderId="82" xfId="0" applyFill="1" applyBorder="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0" fillId="0" borderId="187" xfId="0" applyBorder="1" applyAlignment="1">
      <alignment horizontal="center" vertical="center"/>
    </xf>
    <xf numFmtId="0" fontId="7" fillId="0" borderId="176" xfId="0" applyFont="1" applyBorder="1" applyAlignment="1">
      <alignment horizontal="center" vertical="center" wrapText="1"/>
    </xf>
    <xf numFmtId="0" fontId="0" fillId="0" borderId="188" xfId="0" applyBorder="1" applyAlignment="1">
      <alignment horizontal="center" vertical="center" shrinkToFit="1"/>
    </xf>
    <xf numFmtId="0" fontId="7" fillId="0" borderId="189" xfId="0" applyFont="1" applyBorder="1" applyAlignment="1">
      <alignment horizontal="center" vertical="center" wrapText="1"/>
    </xf>
    <xf numFmtId="0" fontId="7" fillId="0" borderId="187" xfId="0" applyFont="1" applyBorder="1" applyAlignment="1">
      <alignment horizontal="center" vertical="center" wrapText="1"/>
    </xf>
    <xf numFmtId="0" fontId="15" fillId="0" borderId="176" xfId="0" applyFont="1" applyBorder="1" applyAlignment="1">
      <alignment horizontal="center" vertical="center" wrapText="1"/>
    </xf>
    <xf numFmtId="0" fontId="0" fillId="0" borderId="188" xfId="0" applyBorder="1" applyAlignment="1">
      <alignment horizontal="center" vertical="center"/>
    </xf>
    <xf numFmtId="0" fontId="0" fillId="0" borderId="189" xfId="0" applyBorder="1" applyAlignment="1">
      <alignment horizontal="center" vertical="center"/>
    </xf>
    <xf numFmtId="0" fontId="0" fillId="0" borderId="3" xfId="0" applyBorder="1">
      <alignment vertical="center"/>
    </xf>
    <xf numFmtId="0" fontId="0" fillId="0" borderId="5" xfId="0" applyBorder="1">
      <alignment vertical="center"/>
    </xf>
    <xf numFmtId="38" fontId="0" fillId="0" borderId="1" xfId="0" applyNumberFormat="1" applyBorder="1">
      <alignment vertical="center"/>
    </xf>
    <xf numFmtId="0" fontId="0" fillId="0" borderId="14" xfId="0" applyBorder="1">
      <alignment vertical="center"/>
    </xf>
    <xf numFmtId="57" fontId="0" fillId="0" borderId="3" xfId="0" quotePrefix="1" applyNumberFormat="1" applyBorder="1">
      <alignment vertical="center"/>
    </xf>
    <xf numFmtId="0" fontId="0" fillId="0" borderId="13" xfId="0" applyBorder="1">
      <alignment vertical="center"/>
    </xf>
    <xf numFmtId="0" fontId="0" fillId="0" borderId="18" xfId="0" applyBorder="1">
      <alignment vertical="center"/>
    </xf>
    <xf numFmtId="0" fontId="0" fillId="0" borderId="0" xfId="0">
      <alignment vertical="center"/>
    </xf>
    <xf numFmtId="0" fontId="0" fillId="0" borderId="4" xfId="0" applyFill="1" applyBorder="1">
      <alignment vertical="center"/>
    </xf>
    <xf numFmtId="0" fontId="8" fillId="0" borderId="192" xfId="0" applyFont="1" applyFill="1" applyBorder="1" applyAlignment="1" applyProtection="1">
      <alignment horizontal="center" vertical="center" wrapText="1"/>
    </xf>
    <xf numFmtId="0" fontId="23" fillId="4" borderId="111" xfId="0" applyFont="1" applyFill="1" applyBorder="1" applyAlignment="1" applyProtection="1">
      <alignment horizontal="center" vertical="center" wrapText="1"/>
      <protection locked="0"/>
    </xf>
    <xf numFmtId="0" fontId="23" fillId="4" borderId="112" xfId="0" applyFont="1" applyFill="1" applyBorder="1" applyAlignment="1" applyProtection="1">
      <alignment horizontal="center" vertical="center" wrapText="1"/>
      <protection locked="0"/>
    </xf>
    <xf numFmtId="0" fontId="23" fillId="4" borderId="138" xfId="0" applyFont="1" applyFill="1" applyBorder="1" applyAlignment="1" applyProtection="1">
      <alignment horizontal="center" vertical="center" wrapText="1"/>
      <protection locked="0"/>
    </xf>
    <xf numFmtId="0" fontId="23" fillId="4" borderId="139" xfId="0" applyFont="1" applyFill="1" applyBorder="1" applyAlignment="1" applyProtection="1">
      <alignment horizontal="center" vertical="center" wrapText="1"/>
      <protection locked="0"/>
    </xf>
    <xf numFmtId="0" fontId="23" fillId="4" borderId="122" xfId="0" applyFont="1" applyFill="1" applyBorder="1" applyAlignment="1" applyProtection="1">
      <alignment horizontal="center" vertical="center" wrapText="1"/>
      <protection locked="0"/>
    </xf>
    <xf numFmtId="0" fontId="23" fillId="4" borderId="123" xfId="0" applyFont="1" applyFill="1" applyBorder="1" applyAlignment="1" applyProtection="1">
      <alignment horizontal="center" vertical="center" wrapText="1"/>
      <protection locked="0"/>
    </xf>
    <xf numFmtId="0" fontId="23" fillId="4" borderId="114" xfId="0" applyFont="1" applyFill="1" applyBorder="1" applyAlignment="1" applyProtection="1">
      <alignment horizontal="center" vertical="center" wrapText="1"/>
      <protection locked="0"/>
    </xf>
    <xf numFmtId="0" fontId="23" fillId="4" borderId="115" xfId="0" applyFont="1" applyFill="1" applyBorder="1" applyAlignment="1" applyProtection="1">
      <alignment horizontal="center" vertical="center" wrapText="1"/>
      <protection locked="0"/>
    </xf>
    <xf numFmtId="0" fontId="23" fillId="4" borderId="144" xfId="0" applyFont="1" applyFill="1" applyBorder="1" applyAlignment="1" applyProtection="1">
      <alignment horizontal="center" vertical="center" wrapText="1"/>
      <protection locked="0"/>
    </xf>
    <xf numFmtId="0" fontId="23" fillId="4" borderId="145" xfId="0" applyFont="1" applyFill="1" applyBorder="1" applyAlignment="1" applyProtection="1">
      <alignment horizontal="center" vertical="center" wrapText="1"/>
      <protection locked="0"/>
    </xf>
    <xf numFmtId="0" fontId="23" fillId="4" borderId="135" xfId="0" applyFont="1" applyFill="1" applyBorder="1" applyAlignment="1" applyProtection="1">
      <alignment horizontal="center" vertical="center" wrapText="1"/>
      <protection locked="0"/>
    </xf>
    <xf numFmtId="0" fontId="23" fillId="4" borderId="146" xfId="0" applyFont="1" applyFill="1" applyBorder="1" applyAlignment="1" applyProtection="1">
      <alignment horizontal="center" vertical="center" wrapText="1"/>
      <protection locked="0"/>
    </xf>
    <xf numFmtId="0" fontId="23" fillId="4" borderId="147" xfId="0" applyFont="1" applyFill="1" applyBorder="1" applyAlignment="1" applyProtection="1">
      <alignment horizontal="center" vertical="center" wrapText="1"/>
      <protection locked="0"/>
    </xf>
    <xf numFmtId="0" fontId="23" fillId="4" borderId="148" xfId="0" applyFont="1" applyFill="1" applyBorder="1" applyAlignment="1" applyProtection="1">
      <alignment horizontal="center" vertical="center" wrapText="1"/>
      <protection locked="0"/>
    </xf>
    <xf numFmtId="0" fontId="23" fillId="0" borderId="39" xfId="0" applyFont="1" applyBorder="1" applyAlignment="1">
      <alignment horizontal="center" vertical="center" wrapText="1"/>
    </xf>
    <xf numFmtId="0" fontId="23" fillId="0" borderId="143" xfId="0" applyFont="1" applyBorder="1" applyAlignment="1">
      <alignment horizontal="center" vertical="center" wrapText="1"/>
    </xf>
    <xf numFmtId="0" fontId="23" fillId="0" borderId="23" xfId="0" applyFont="1" applyBorder="1" applyAlignment="1">
      <alignment horizontal="center" vertical="center" wrapText="1"/>
    </xf>
    <xf numFmtId="0" fontId="23" fillId="4" borderId="82" xfId="0" applyFont="1" applyFill="1" applyBorder="1" applyAlignment="1" applyProtection="1">
      <alignment horizontal="center" vertical="center" wrapText="1"/>
      <protection locked="0"/>
    </xf>
    <xf numFmtId="0" fontId="23" fillId="4" borderId="83" xfId="0" applyFont="1" applyFill="1" applyBorder="1" applyAlignment="1" applyProtection="1">
      <alignment horizontal="center" vertical="center" wrapText="1"/>
      <protection locked="0"/>
    </xf>
    <xf numFmtId="0" fontId="23" fillId="4" borderId="84" xfId="0" applyFont="1" applyFill="1" applyBorder="1" applyAlignment="1" applyProtection="1">
      <alignment horizontal="center" vertical="center" wrapText="1"/>
      <protection locked="0"/>
    </xf>
    <xf numFmtId="0" fontId="23" fillId="0" borderId="46" xfId="0" applyFont="1" applyBorder="1" applyAlignment="1">
      <alignment horizontal="center" vertical="center" wrapText="1"/>
    </xf>
    <xf numFmtId="0" fontId="23" fillId="0" borderId="14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0" fillId="4" borderId="83" xfId="0" applyFill="1" applyBorder="1" applyAlignment="1" applyProtection="1">
      <alignment horizontal="center" vertical="center"/>
      <protection locked="0"/>
    </xf>
    <xf numFmtId="0" fontId="0" fillId="0" borderId="0" xfId="0">
      <alignment vertical="center"/>
    </xf>
    <xf numFmtId="0" fontId="0" fillId="0" borderId="0" xfId="0">
      <alignment vertical="center"/>
    </xf>
    <xf numFmtId="0" fontId="8" fillId="0" borderId="0" xfId="0" applyFont="1">
      <alignment vertical="center"/>
    </xf>
    <xf numFmtId="0" fontId="0" fillId="0" borderId="0" xfId="0" applyBorder="1" applyAlignment="1">
      <alignment horizontal="center" vertical="center"/>
    </xf>
    <xf numFmtId="0" fontId="0" fillId="0" borderId="0" xfId="0">
      <alignmen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lignment vertical="center"/>
    </xf>
    <xf numFmtId="0" fontId="0" fillId="0" borderId="2" xfId="0" applyBorder="1">
      <alignment vertical="center"/>
    </xf>
    <xf numFmtId="0" fontId="0" fillId="0" borderId="0" xfId="0" applyBorder="1">
      <alignment vertical="center"/>
    </xf>
    <xf numFmtId="177" fontId="0" fillId="0" borderId="0" xfId="0" applyNumberFormat="1" applyBorder="1" applyAlignment="1">
      <alignment vertical="center"/>
    </xf>
    <xf numFmtId="177" fontId="0" fillId="0" borderId="18" xfId="0" applyNumberFormat="1" applyBorder="1" applyAlignment="1">
      <alignment vertical="center"/>
    </xf>
    <xf numFmtId="177" fontId="0" fillId="0" borderId="12" xfId="0" applyNumberFormat="1" applyBorder="1" applyAlignment="1">
      <alignment horizontal="right" vertical="center"/>
    </xf>
    <xf numFmtId="177" fontId="0" fillId="0" borderId="13" xfId="0" applyNumberFormat="1" applyBorder="1" applyAlignment="1">
      <alignment horizontal="right" vertical="center"/>
    </xf>
    <xf numFmtId="0" fontId="23" fillId="4" borderId="197" xfId="0" applyFont="1" applyFill="1" applyBorder="1" applyAlignment="1" applyProtection="1">
      <alignment horizontal="center" vertical="center" wrapText="1"/>
      <protection locked="0"/>
    </xf>
    <xf numFmtId="0" fontId="23" fillId="4" borderId="198" xfId="0" applyFont="1" applyFill="1" applyBorder="1" applyAlignment="1" applyProtection="1">
      <alignment horizontal="center" vertical="center" wrapText="1"/>
      <protection locked="0"/>
    </xf>
    <xf numFmtId="0" fontId="23" fillId="4" borderId="199" xfId="0" applyFont="1" applyFill="1" applyBorder="1" applyAlignment="1" applyProtection="1">
      <alignment horizontal="center" vertical="center" wrapText="1"/>
      <protection locked="0"/>
    </xf>
    <xf numFmtId="0" fontId="23" fillId="4" borderId="200" xfId="0" applyFont="1" applyFill="1" applyBorder="1" applyAlignment="1" applyProtection="1">
      <alignment horizontal="center" vertical="center" wrapText="1"/>
      <protection locked="0"/>
    </xf>
    <xf numFmtId="0" fontId="23" fillId="4" borderId="156" xfId="0" applyFont="1" applyFill="1" applyBorder="1" applyAlignment="1" applyProtection="1">
      <alignment horizontal="center" vertical="center" wrapText="1"/>
      <protection locked="0"/>
    </xf>
    <xf numFmtId="0" fontId="8" fillId="2" borderId="2" xfId="0" applyFont="1" applyFill="1" applyBorder="1" applyAlignment="1">
      <alignment horizontal="right"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01" xfId="0" applyFont="1" applyFill="1" applyBorder="1" applyAlignment="1">
      <alignment horizontal="justify"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202" xfId="0" applyBorder="1" applyAlignment="1">
      <alignment vertical="center"/>
    </xf>
    <xf numFmtId="0" fontId="0" fillId="0" borderId="12" xfId="0" applyBorder="1" applyAlignment="1">
      <alignment vertical="center"/>
    </xf>
    <xf numFmtId="177" fontId="0" fillId="0" borderId="12" xfId="0" applyNumberFormat="1" applyBorder="1" applyAlignment="1">
      <alignment vertical="center"/>
    </xf>
    <xf numFmtId="177" fontId="0" fillId="0" borderId="13" xfId="0" applyNumberFormat="1" applyBorder="1" applyAlignment="1">
      <alignment vertical="center"/>
    </xf>
    <xf numFmtId="0" fontId="0" fillId="0" borderId="203" xfId="0" applyBorder="1" applyAlignment="1">
      <alignment vertical="center"/>
    </xf>
    <xf numFmtId="0" fontId="47" fillId="4" borderId="81" xfId="0" applyFont="1"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Border="1" applyAlignment="1">
      <alignment horizontal="center" vertical="center"/>
    </xf>
    <xf numFmtId="0" fontId="49" fillId="0" borderId="6" xfId="0" applyFont="1" applyBorder="1">
      <alignment vertical="center"/>
    </xf>
    <xf numFmtId="0" fontId="51" fillId="0" borderId="0" xfId="0" applyFont="1" applyBorder="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0" fontId="33" fillId="0" borderId="0"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Fill="1">
      <alignment vertical="center"/>
    </xf>
    <xf numFmtId="0" fontId="33" fillId="0" borderId="0" xfId="0" applyFont="1" applyFill="1">
      <alignment vertical="center"/>
    </xf>
    <xf numFmtId="0" fontId="0" fillId="0" borderId="0" xfId="0" applyBorder="1" applyAlignment="1">
      <alignment horizontal="center" vertical="center"/>
    </xf>
    <xf numFmtId="0" fontId="0" fillId="4" borderId="0" xfId="0" applyFill="1" applyBorder="1" applyAlignment="1" applyProtection="1">
      <alignment horizontal="left" vertical="center"/>
      <protection locked="0"/>
    </xf>
    <xf numFmtId="0" fontId="0" fillId="4" borderId="208" xfId="0" applyFill="1" applyBorder="1" applyAlignment="1" applyProtection="1">
      <alignment horizontal="left" vertical="center"/>
      <protection locked="0"/>
    </xf>
    <xf numFmtId="0" fontId="0" fillId="0" borderId="0" xfId="0" applyFill="1" applyBorder="1" applyAlignment="1" applyProtection="1">
      <alignment vertical="center" wrapText="1"/>
      <protection locked="0"/>
    </xf>
    <xf numFmtId="0" fontId="54" fillId="0" borderId="0" xfId="0" applyFont="1" applyFill="1">
      <alignment vertical="center"/>
    </xf>
    <xf numFmtId="0" fontId="0" fillId="0" borderId="1" xfId="0" applyFill="1" applyBorder="1">
      <alignment vertical="center"/>
    </xf>
    <xf numFmtId="0" fontId="29" fillId="0" borderId="3" xfId="0" applyFont="1" applyBorder="1">
      <alignment vertical="center"/>
    </xf>
    <xf numFmtId="0" fontId="29" fillId="0" borderId="14" xfId="0" applyFont="1" applyBorder="1">
      <alignment vertical="center"/>
    </xf>
    <xf numFmtId="0" fontId="29" fillId="0" borderId="9" xfId="0" applyFont="1" applyBorder="1">
      <alignment vertical="center"/>
    </xf>
    <xf numFmtId="0" fontId="29" fillId="0" borderId="1" xfId="0" applyFont="1" applyBorder="1">
      <alignment vertical="center"/>
    </xf>
    <xf numFmtId="0" fontId="33" fillId="0" borderId="1" xfId="0" applyFont="1" applyBorder="1">
      <alignment vertical="center"/>
    </xf>
    <xf numFmtId="0" fontId="33" fillId="0" borderId="0" xfId="0" applyFont="1" applyAlignment="1">
      <alignment vertical="center" wrapText="1"/>
    </xf>
    <xf numFmtId="0" fontId="33" fillId="0" borderId="6" xfId="0" applyFont="1" applyBorder="1" applyAlignment="1">
      <alignment vertical="center" wrapText="1"/>
    </xf>
    <xf numFmtId="0" fontId="33" fillId="0" borderId="8" xfId="0" applyFont="1" applyBorder="1" applyAlignment="1">
      <alignment vertical="center" wrapText="1"/>
    </xf>
    <xf numFmtId="0" fontId="33" fillId="0" borderId="7" xfId="0" applyFont="1" applyBorder="1" applyAlignment="1">
      <alignment vertical="center" wrapText="1"/>
    </xf>
    <xf numFmtId="0" fontId="33" fillId="0" borderId="0" xfId="0" applyFont="1">
      <alignment vertical="center"/>
    </xf>
    <xf numFmtId="0" fontId="8" fillId="0" borderId="61" xfId="0" applyFont="1" applyBorder="1" applyAlignment="1">
      <alignment horizontal="center" vertical="center" textRotation="255"/>
    </xf>
    <xf numFmtId="0" fontId="29" fillId="0" borderId="4" xfId="0" applyFont="1" applyBorder="1">
      <alignment vertical="center"/>
    </xf>
    <xf numFmtId="0" fontId="29" fillId="0" borderId="5" xfId="0" applyFont="1" applyBorder="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06" xfId="0" applyBorder="1">
      <alignment vertical="center"/>
    </xf>
    <xf numFmtId="0" fontId="0" fillId="0" borderId="0" xfId="0" applyBorder="1" applyAlignment="1">
      <alignment horizontal="center" vertical="center"/>
    </xf>
    <xf numFmtId="0" fontId="29" fillId="0" borderId="0" xfId="0" applyFont="1" applyFill="1" applyAlignment="1">
      <alignment vertical="center"/>
    </xf>
    <xf numFmtId="0" fontId="29" fillId="0" borderId="11" xfId="0" applyFont="1" applyBorder="1">
      <alignment vertical="center"/>
    </xf>
    <xf numFmtId="0" fontId="29" fillId="0" borderId="0" xfId="0" applyFont="1" applyFill="1">
      <alignment vertical="center"/>
    </xf>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55" fillId="0" borderId="0" xfId="0" applyFont="1" applyFill="1">
      <alignment vertical="center"/>
    </xf>
    <xf numFmtId="0" fontId="48" fillId="0" borderId="0" xfId="0" applyFont="1" applyFill="1">
      <alignment vertical="center"/>
    </xf>
    <xf numFmtId="0" fontId="0" fillId="0" borderId="0" xfId="0">
      <alignment vertical="center"/>
    </xf>
    <xf numFmtId="0" fontId="0" fillId="0" borderId="0" xfId="0"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32" fillId="0" borderId="0" xfId="0" applyFont="1" applyAlignment="1">
      <alignment vertical="center"/>
    </xf>
    <xf numFmtId="0" fontId="8" fillId="0" borderId="0" xfId="0" applyFont="1">
      <alignment vertical="center"/>
    </xf>
    <xf numFmtId="0" fontId="8" fillId="0" borderId="0" xfId="0" applyFont="1" applyAlignment="1">
      <alignment horizontal="center" vertical="center" wrapText="1"/>
    </xf>
    <xf numFmtId="0" fontId="0" fillId="0" borderId="0" xfId="0" applyBorder="1">
      <alignment vertical="center"/>
    </xf>
    <xf numFmtId="0" fontId="0" fillId="0" borderId="0" xfId="0" applyFill="1">
      <alignment vertical="center"/>
    </xf>
    <xf numFmtId="0" fontId="29" fillId="0" borderId="0" xfId="0" applyFont="1" applyFill="1" applyAlignment="1">
      <alignment horizontal="left" vertical="center"/>
    </xf>
    <xf numFmtId="0" fontId="0" fillId="0" borderId="106" xfId="0" applyBorder="1">
      <alignment vertical="center"/>
    </xf>
    <xf numFmtId="0" fontId="52" fillId="0" borderId="109" xfId="0" applyFont="1" applyFill="1" applyBorder="1">
      <alignment vertical="center"/>
    </xf>
    <xf numFmtId="0" fontId="56" fillId="0" borderId="109" xfId="0" applyFont="1" applyFill="1" applyBorder="1">
      <alignment vertical="center"/>
    </xf>
    <xf numFmtId="0" fontId="3" fillId="0" borderId="109" xfId="0" applyFont="1" applyFill="1" applyBorder="1">
      <alignment vertical="center"/>
    </xf>
    <xf numFmtId="0" fontId="29" fillId="0" borderId="0" xfId="0" applyFont="1" applyFill="1" applyBorder="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0" fillId="0" borderId="14" xfId="0" applyFont="1" applyBorder="1" applyAlignment="1">
      <alignment horizontal="center" vertical="center"/>
    </xf>
    <xf numFmtId="0" fontId="61" fillId="0" borderId="0" xfId="0" applyFont="1">
      <alignment vertical="center"/>
    </xf>
    <xf numFmtId="0" fontId="62" fillId="0" borderId="14" xfId="0" applyFont="1" applyBorder="1" applyAlignment="1">
      <alignment horizontal="left" vertical="center"/>
    </xf>
    <xf numFmtId="0" fontId="33" fillId="0" borderId="106" xfId="0"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0" fillId="0" borderId="229" xfId="0" applyBorder="1" applyAlignment="1">
      <alignment horizontal="center" vertical="center"/>
    </xf>
    <xf numFmtId="0" fontId="0" fillId="0" borderId="232" xfId="0" applyBorder="1" applyAlignment="1">
      <alignment horizontal="center" vertical="center"/>
    </xf>
    <xf numFmtId="0" fontId="0" fillId="0" borderId="234" xfId="0" applyBorder="1" applyAlignment="1">
      <alignment horizontal="center" vertical="center"/>
    </xf>
    <xf numFmtId="0" fontId="0" fillId="0" borderId="14" xfId="0" applyFill="1" applyBorder="1">
      <alignment vertical="center"/>
    </xf>
    <xf numFmtId="0" fontId="0" fillId="0" borderId="9" xfId="0" applyFill="1" applyBorder="1">
      <alignment vertical="center"/>
    </xf>
    <xf numFmtId="0" fontId="0" fillId="0" borderId="0" xfId="0" applyAlignment="1">
      <alignment vertical="center" wrapText="1"/>
    </xf>
    <xf numFmtId="0" fontId="0" fillId="0" borderId="0" xfId="0">
      <alignment vertical="center"/>
    </xf>
    <xf numFmtId="0" fontId="29" fillId="0" borderId="0" xfId="0" applyFont="1" applyFill="1">
      <alignment vertical="center"/>
    </xf>
    <xf numFmtId="0" fontId="0" fillId="0" borderId="0" xfId="0" applyBorder="1" applyAlignment="1">
      <alignment horizontal="center" vertical="center"/>
    </xf>
    <xf numFmtId="0" fontId="0" fillId="0" borderId="0" xfId="0" applyBorder="1">
      <alignment vertical="center"/>
    </xf>
    <xf numFmtId="0" fontId="3" fillId="0" borderId="0" xfId="0" applyFont="1">
      <alignment vertical="center"/>
    </xf>
    <xf numFmtId="0" fontId="0" fillId="0" borderId="0" xfId="0" applyFill="1">
      <alignment vertical="center"/>
    </xf>
    <xf numFmtId="0" fontId="63" fillId="0" borderId="0" xfId="0" applyFont="1">
      <alignment vertical="center"/>
    </xf>
    <xf numFmtId="0" fontId="55" fillId="0" borderId="0" xfId="0" applyFont="1">
      <alignment vertical="center"/>
    </xf>
    <xf numFmtId="0" fontId="48" fillId="0" borderId="0" xfId="0" applyFont="1">
      <alignment vertical="center"/>
    </xf>
    <xf numFmtId="0" fontId="3" fillId="0" borderId="0" xfId="0" applyFont="1" applyBorder="1">
      <alignment vertical="center"/>
    </xf>
    <xf numFmtId="0" fontId="3" fillId="0" borderId="0" xfId="0" applyFont="1" applyAlignment="1">
      <alignment vertical="center" wrapText="1"/>
    </xf>
    <xf numFmtId="0" fontId="33" fillId="0" borderId="0" xfId="0" applyFont="1" applyFill="1" applyBorder="1" applyAlignment="1">
      <alignment horizontal="lef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9" xfId="0" applyBorder="1">
      <alignment vertical="center"/>
    </xf>
    <xf numFmtId="0" fontId="0" fillId="0" borderId="0" xfId="0" applyBorder="1" applyAlignment="1">
      <alignment horizontal="center" vertical="center" shrinkToFit="1"/>
    </xf>
    <xf numFmtId="0" fontId="29" fillId="0" borderId="0" xfId="0" applyFont="1" applyAlignment="1">
      <alignment vertical="center"/>
    </xf>
    <xf numFmtId="0" fontId="0" fillId="0" borderId="0" xfId="0">
      <alignment vertical="center"/>
    </xf>
    <xf numFmtId="0" fontId="0" fillId="0" borderId="0" xfId="0" applyBorder="1">
      <alignment vertical="center"/>
    </xf>
    <xf numFmtId="0" fontId="0" fillId="0" borderId="104" xfId="0" applyBorder="1">
      <alignment vertical="center"/>
    </xf>
    <xf numFmtId="0" fontId="29" fillId="0" borderId="0" xfId="0" applyFont="1" applyFill="1">
      <alignment vertical="center"/>
    </xf>
    <xf numFmtId="0" fontId="33" fillId="0" borderId="0" xfId="0" applyFont="1" applyFill="1">
      <alignment vertical="center"/>
    </xf>
    <xf numFmtId="0" fontId="0" fillId="0" borderId="0" xfId="0" applyBorder="1" applyAlignment="1">
      <alignment horizontal="center" vertical="center"/>
    </xf>
    <xf numFmtId="0" fontId="33"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Font="1" applyAlignment="1">
      <alignment horizontal="left" vertical="center" wrapText="1"/>
    </xf>
    <xf numFmtId="0" fontId="0" fillId="0" borderId="0" xfId="0" applyBorder="1">
      <alignment vertical="center"/>
    </xf>
    <xf numFmtId="0" fontId="0" fillId="0" borderId="0" xfId="0" applyBorder="1" applyAlignment="1">
      <alignment horizontal="center" vertical="center"/>
    </xf>
    <xf numFmtId="0" fontId="29" fillId="0" borderId="0" xfId="0" applyFont="1">
      <alignment vertical="center"/>
    </xf>
    <xf numFmtId="0" fontId="33" fillId="0" borderId="0" xfId="0" applyFont="1" applyBorder="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8" fillId="0" borderId="0" xfId="0" applyFont="1" applyAlignment="1">
      <alignment horizontal="left" vertical="center" wrapText="1"/>
    </xf>
    <xf numFmtId="0" fontId="0" fillId="0" borderId="0" xfId="0">
      <alignment vertical="center"/>
    </xf>
    <xf numFmtId="0" fontId="0" fillId="0" borderId="0" xfId="0" applyAlignment="1">
      <alignment horizontal="right" vertical="center"/>
    </xf>
    <xf numFmtId="0" fontId="8" fillId="0" borderId="0" xfId="0" applyFont="1">
      <alignment vertical="center"/>
    </xf>
    <xf numFmtId="0" fontId="0" fillId="0" borderId="0" xfId="0" applyBorder="1" applyAlignment="1">
      <alignment horizontal="center" vertical="center"/>
    </xf>
    <xf numFmtId="0" fontId="8" fillId="4" borderId="112"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0" borderId="192" xfId="0" applyFont="1" applyFill="1" applyBorder="1" applyAlignment="1" applyProtection="1">
      <alignment horizontal="center" vertical="center" wrapText="1"/>
    </xf>
    <xf numFmtId="49" fontId="8" fillId="0" borderId="6" xfId="0" applyNumberFormat="1" applyFont="1" applyBorder="1" applyAlignment="1">
      <alignment horizontal="center" vertical="center" wrapText="1"/>
    </xf>
    <xf numFmtId="0" fontId="8" fillId="4" borderId="193" xfId="0" applyFont="1" applyFill="1" applyBorder="1" applyAlignment="1" applyProtection="1">
      <alignment horizontal="center" vertical="center" wrapText="1"/>
      <protection locked="0"/>
    </xf>
    <xf numFmtId="0" fontId="8" fillId="4" borderId="194" xfId="0" applyFont="1" applyFill="1" applyBorder="1" applyAlignment="1" applyProtection="1">
      <alignment horizontal="center" vertical="center" wrapText="1"/>
      <protection locked="0"/>
    </xf>
    <xf numFmtId="0" fontId="8" fillId="0" borderId="3" xfId="0" applyFont="1" applyBorder="1" applyAlignment="1">
      <alignment horizontal="center" wrapText="1"/>
    </xf>
    <xf numFmtId="0" fontId="32" fillId="0" borderId="0" xfId="0" applyFont="1" applyAlignment="1">
      <alignment horizontal="left" vertical="center" wrapText="1"/>
    </xf>
    <xf numFmtId="0" fontId="8" fillId="0" borderId="0" xfId="0" applyFont="1" applyAlignment="1">
      <alignment horizontal="lef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49" fontId="8" fillId="0" borderId="6" xfId="0" applyNumberFormat="1" applyFont="1" applyBorder="1" applyAlignment="1">
      <alignment horizontal="center" vertical="center"/>
    </xf>
    <xf numFmtId="0" fontId="0" fillId="0" borderId="0" xfId="0">
      <alignment vertical="center"/>
    </xf>
    <xf numFmtId="0" fontId="0" fillId="0" borderId="0" xfId="0" applyFill="1">
      <alignment vertical="center"/>
    </xf>
    <xf numFmtId="49" fontId="67" fillId="0" borderId="6" xfId="0" applyNumberFormat="1" applyFont="1" applyBorder="1" applyAlignment="1">
      <alignment horizontal="center" vertical="center" wrapText="1"/>
    </xf>
    <xf numFmtId="49" fontId="67" fillId="0" borderId="6" xfId="0" applyNumberFormat="1" applyFont="1" applyBorder="1" applyAlignment="1">
      <alignment horizontal="center" vertical="center"/>
    </xf>
    <xf numFmtId="0" fontId="0" fillId="5" borderId="3" xfId="0" applyFill="1" applyBorder="1">
      <alignment vertical="center"/>
    </xf>
    <xf numFmtId="0" fontId="0" fillId="5" borderId="6" xfId="0" applyFill="1" applyBorder="1">
      <alignment vertical="center"/>
    </xf>
    <xf numFmtId="0" fontId="8" fillId="4" borderId="123"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60" xfId="0" applyBorder="1" applyAlignment="1">
      <alignment vertical="center" shrinkToFit="1"/>
    </xf>
    <xf numFmtId="0" fontId="0" fillId="0" borderId="0" xfId="0">
      <alignment vertical="center"/>
    </xf>
    <xf numFmtId="0" fontId="0" fillId="0" borderId="0" xfId="0" applyFill="1">
      <alignment vertical="center"/>
    </xf>
    <xf numFmtId="0" fontId="0" fillId="0" borderId="0" xfId="0">
      <alignment vertical="center"/>
    </xf>
    <xf numFmtId="0" fontId="33" fillId="0" borderId="0" xfId="0" applyFont="1" applyBorder="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54" fillId="0" borderId="0" xfId="0" applyFont="1">
      <alignment vertical="center"/>
    </xf>
    <xf numFmtId="0" fontId="0" fillId="0" borderId="0" xfId="0">
      <alignment vertical="center"/>
    </xf>
    <xf numFmtId="0" fontId="33" fillId="0" borderId="0" xfId="0" applyFont="1">
      <alignment vertical="center"/>
    </xf>
    <xf numFmtId="0" fontId="3" fillId="0" borderId="0" xfId="0" applyFont="1">
      <alignment vertical="center"/>
    </xf>
    <xf numFmtId="0" fontId="33" fillId="0" borderId="0" xfId="0" applyFont="1" applyAlignment="1">
      <alignment horizontal="left" vertical="top" wrapText="1"/>
    </xf>
    <xf numFmtId="0" fontId="33" fillId="0" borderId="0" xfId="0" applyFont="1" applyAlignment="1">
      <alignment horizontal="center" vertical="center"/>
    </xf>
    <xf numFmtId="0" fontId="70" fillId="0" borderId="0" xfId="0" applyFont="1">
      <alignment vertical="center"/>
    </xf>
    <xf numFmtId="0" fontId="33" fillId="0" borderId="0" xfId="0" applyFont="1" applyAlignment="1">
      <alignment horizontal="right" vertical="center"/>
    </xf>
    <xf numFmtId="0" fontId="33" fillId="4" borderId="81" xfId="0" applyFont="1" applyFill="1" applyBorder="1" applyAlignment="1" applyProtection="1">
      <alignment horizontal="center" vertical="center"/>
      <protection locked="0"/>
    </xf>
    <xf numFmtId="0" fontId="53" fillId="0" borderId="242" xfId="0" applyFont="1" applyBorder="1" applyAlignment="1">
      <alignment horizontal="center" vertical="center" wrapText="1"/>
    </xf>
    <xf numFmtId="0" fontId="33" fillId="0" borderId="5" xfId="0" applyFont="1" applyBorder="1" applyAlignment="1">
      <alignment horizontal="center" vertical="center"/>
    </xf>
    <xf numFmtId="0" fontId="33" fillId="0" borderId="244" xfId="0" applyFont="1" applyBorder="1" applyAlignment="1">
      <alignment horizontal="center" vertical="center" shrinkToFit="1"/>
    </xf>
    <xf numFmtId="0" fontId="53" fillId="0" borderId="245" xfId="0" applyFont="1" applyBorder="1" applyAlignment="1">
      <alignment horizontal="center" vertical="center" wrapText="1"/>
    </xf>
    <xf numFmtId="0" fontId="33" fillId="0" borderId="168" xfId="0" applyFont="1" applyBorder="1" applyAlignment="1">
      <alignment horizontal="center" vertical="center" shrinkToFit="1"/>
    </xf>
    <xf numFmtId="0" fontId="33" fillId="0" borderId="169" xfId="0" applyFont="1" applyBorder="1" applyAlignment="1">
      <alignment horizontal="center" vertical="center" shrinkToFit="1"/>
    </xf>
    <xf numFmtId="0" fontId="33" fillId="0" borderId="244" xfId="0" applyFont="1" applyBorder="1" applyAlignment="1">
      <alignment horizontal="center" vertical="center"/>
    </xf>
    <xf numFmtId="0" fontId="33" fillId="0" borderId="243" xfId="0" applyFont="1" applyBorder="1" applyAlignment="1">
      <alignment horizontal="center" vertical="center"/>
    </xf>
    <xf numFmtId="0" fontId="33" fillId="0" borderId="4" xfId="0" applyFont="1" applyBorder="1" applyAlignment="1">
      <alignment horizontal="center" vertical="center"/>
    </xf>
    <xf numFmtId="0" fontId="33" fillId="0" borderId="246" xfId="0" applyFont="1" applyBorder="1" applyAlignment="1">
      <alignment horizontal="center" vertical="center" shrinkToFit="1"/>
    </xf>
    <xf numFmtId="0" fontId="53" fillId="0" borderId="247" xfId="0" applyFont="1" applyBorder="1" applyAlignment="1">
      <alignment horizontal="center" vertical="center" wrapText="1"/>
    </xf>
    <xf numFmtId="0" fontId="33" fillId="0" borderId="248" xfId="0" applyFont="1" applyBorder="1" applyAlignment="1">
      <alignment horizontal="center" vertical="center" shrinkToFit="1"/>
    </xf>
    <xf numFmtId="0" fontId="33" fillId="0" borderId="249" xfId="0" applyFont="1" applyBorder="1" applyAlignment="1">
      <alignment horizontal="center" vertical="center" shrinkToFit="1"/>
    </xf>
    <xf numFmtId="0" fontId="33" fillId="0" borderId="246" xfId="0" applyFont="1" applyBorder="1" applyAlignment="1">
      <alignment horizontal="center" vertical="center"/>
    </xf>
    <xf numFmtId="0" fontId="53" fillId="0" borderId="47" xfId="0" applyFont="1" applyBorder="1" applyAlignment="1">
      <alignment horizontal="center" vertical="center" wrapText="1"/>
    </xf>
    <xf numFmtId="0" fontId="33" fillId="0" borderId="3" xfId="0" applyFont="1" applyBorder="1" applyAlignment="1">
      <alignment horizontal="center" vertical="center"/>
    </xf>
    <xf numFmtId="0" fontId="33" fillId="0" borderId="190" xfId="0" applyFont="1" applyBorder="1" applyAlignment="1">
      <alignment horizontal="center" vertical="center" shrinkToFit="1"/>
    </xf>
    <xf numFmtId="0" fontId="53" fillId="0" borderId="191" xfId="0" applyFont="1" applyBorder="1" applyAlignment="1">
      <alignment horizontal="center" vertical="center" wrapText="1"/>
    </xf>
    <xf numFmtId="0" fontId="33" fillId="0" borderId="190" xfId="0" applyFont="1" applyBorder="1" applyAlignment="1">
      <alignment horizontal="center" vertical="center"/>
    </xf>
    <xf numFmtId="0" fontId="33" fillId="0" borderId="191" xfId="0" applyFont="1" applyBorder="1" applyAlignment="1">
      <alignment horizontal="center" vertical="center"/>
    </xf>
    <xf numFmtId="0" fontId="0" fillId="0" borderId="0" xfId="0">
      <alignment vertical="center"/>
    </xf>
    <xf numFmtId="0" fontId="0" fillId="0" borderId="0" xfId="0" applyFill="1">
      <alignment vertical="center"/>
    </xf>
    <xf numFmtId="0" fontId="0" fillId="5" borderId="11" xfId="0" applyFill="1" applyBorder="1">
      <alignment vertical="center"/>
    </xf>
    <xf numFmtId="0" fontId="0" fillId="0" borderId="0" xfId="0">
      <alignmen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0" fillId="0" borderId="85" xfId="0" applyBorder="1">
      <alignment vertical="center"/>
    </xf>
    <xf numFmtId="0" fontId="0" fillId="0" borderId="104" xfId="0" applyBorder="1" applyAlignment="1">
      <alignment horizontal="center" vertical="center"/>
    </xf>
    <xf numFmtId="0" fontId="0" fillId="0" borderId="0" xfId="0" applyFill="1"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7" fillId="0" borderId="14" xfId="0" applyFont="1" applyBorder="1" applyAlignment="1">
      <alignment vertical="center" wrapText="1"/>
    </xf>
    <xf numFmtId="0" fontId="14" fillId="0" borderId="18" xfId="0" applyFont="1" applyBorder="1" applyAlignment="1">
      <alignment vertical="center" wrapText="1"/>
    </xf>
    <xf numFmtId="0" fontId="0" fillId="0" borderId="7" xfId="0" applyFill="1" applyBorder="1" applyAlignment="1">
      <alignment horizontal="center" vertical="center"/>
    </xf>
    <xf numFmtId="0" fontId="0" fillId="0" borderId="0" xfId="0">
      <alignment vertical="center"/>
    </xf>
    <xf numFmtId="0" fontId="33" fillId="0" borderId="0" xfId="0" applyFont="1">
      <alignment vertical="center"/>
    </xf>
    <xf numFmtId="0" fontId="0" fillId="0" borderId="0" xfId="0" applyBorder="1" applyAlignment="1">
      <alignment horizontal="center" vertical="center" shrinkToFit="1"/>
    </xf>
    <xf numFmtId="0" fontId="0" fillId="0" borderId="183" xfId="0" applyBorder="1" applyAlignment="1">
      <alignment horizontal="center" vertical="center"/>
    </xf>
    <xf numFmtId="0" fontId="0" fillId="0" borderId="0" xfId="0">
      <alignment vertical="center"/>
    </xf>
    <xf numFmtId="0" fontId="0" fillId="0" borderId="0" xfId="0" applyBorder="1">
      <alignment vertical="center"/>
    </xf>
    <xf numFmtId="0" fontId="0" fillId="0" borderId="0" xfId="0" applyBorder="1" applyAlignment="1">
      <alignment horizontal="right" vertical="center"/>
    </xf>
    <xf numFmtId="0" fontId="0" fillId="0" borderId="0" xfId="0" applyFill="1" applyBorder="1">
      <alignment vertical="center"/>
    </xf>
    <xf numFmtId="0" fontId="0" fillId="0" borderId="0" xfId="0" applyFill="1">
      <alignment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74" fillId="0" borderId="0" xfId="0" applyFont="1" applyAlignment="1" applyProtection="1">
      <alignment horizontal="center" vertical="center"/>
      <protection locked="0"/>
    </xf>
    <xf numFmtId="0" fontId="0" fillId="0" borderId="8" xfId="0" applyFill="1" applyBorder="1">
      <alignment vertical="center"/>
    </xf>
    <xf numFmtId="0" fontId="0" fillId="0" borderId="3" xfId="0" applyFill="1" applyBorder="1">
      <alignment vertical="center"/>
    </xf>
    <xf numFmtId="0" fontId="0" fillId="0" borderId="5" xfId="0" applyFill="1" applyBorder="1">
      <alignment vertical="center"/>
    </xf>
    <xf numFmtId="0" fontId="0" fillId="0" borderId="0" xfId="0">
      <alignment vertical="center"/>
    </xf>
    <xf numFmtId="0" fontId="33" fillId="0" borderId="0" xfId="0" applyFont="1" applyFill="1">
      <alignment vertical="center"/>
    </xf>
    <xf numFmtId="0" fontId="33" fillId="0" borderId="0" xfId="0" applyFont="1">
      <alignment vertical="center"/>
    </xf>
    <xf numFmtId="0" fontId="8" fillId="0" borderId="0" xfId="0" applyFont="1">
      <alignment vertical="center"/>
    </xf>
    <xf numFmtId="0" fontId="33" fillId="0" borderId="0" xfId="0" applyFont="1" applyBorder="1" applyAlignment="1">
      <alignment horizontal="center" vertical="center"/>
    </xf>
    <xf numFmtId="0" fontId="54" fillId="0" borderId="0" xfId="0" applyFont="1" applyAlignment="1">
      <alignment vertical="center"/>
    </xf>
    <xf numFmtId="0" fontId="0" fillId="0" borderId="0" xfId="0" applyFill="1" applyBorder="1" applyAlignment="1">
      <alignment horizontal="right" vertical="center"/>
    </xf>
    <xf numFmtId="0" fontId="75" fillId="0" borderId="0" xfId="0" applyFont="1" applyFill="1" applyBorder="1" applyAlignment="1">
      <alignment horizontal="center" vertical="center" wrapText="1"/>
    </xf>
    <xf numFmtId="0" fontId="33" fillId="0" borderId="0" xfId="0" applyFont="1" applyBorder="1" applyAlignment="1">
      <alignment horizontal="left" vertical="center"/>
    </xf>
    <xf numFmtId="0" fontId="33" fillId="0" borderId="0" xfId="0" applyFont="1" applyAlignment="1">
      <alignment vertical="top" wrapText="1"/>
    </xf>
    <xf numFmtId="0" fontId="33" fillId="0" borderId="253" xfId="0" applyFont="1" applyBorder="1" applyAlignment="1">
      <alignment horizontal="center" vertical="center"/>
    </xf>
    <xf numFmtId="0" fontId="33" fillId="0" borderId="73" xfId="0" applyFont="1" applyBorder="1" applyAlignment="1">
      <alignment horizontal="center" vertical="center"/>
    </xf>
    <xf numFmtId="177" fontId="33" fillId="0" borderId="73" xfId="0" applyNumberFormat="1" applyFont="1" applyBorder="1" applyAlignment="1">
      <alignment horizontal="right" vertical="center"/>
    </xf>
    <xf numFmtId="177" fontId="33" fillId="0" borderId="0" xfId="0" applyNumberFormat="1" applyFont="1" applyBorder="1" applyAlignment="1">
      <alignment horizontal="right" vertical="center"/>
    </xf>
    <xf numFmtId="0" fontId="0" fillId="0" borderId="0" xfId="0">
      <alignment vertical="center"/>
    </xf>
    <xf numFmtId="0" fontId="33" fillId="0" borderId="247" xfId="0" applyFont="1" applyBorder="1" applyAlignment="1">
      <alignment horizontal="center" vertical="center"/>
    </xf>
    <xf numFmtId="0" fontId="33" fillId="0" borderId="1" xfId="0" applyFont="1" applyBorder="1" applyAlignment="1">
      <alignment horizontal="center" vertical="center"/>
    </xf>
    <xf numFmtId="0" fontId="0" fillId="0" borderId="48" xfId="0" applyBorder="1" applyAlignment="1">
      <alignment vertical="center" shrinkToFit="1"/>
    </xf>
    <xf numFmtId="0" fontId="0" fillId="0" borderId="0" xfId="0">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Fill="1">
      <alignment vertical="center"/>
    </xf>
    <xf numFmtId="0" fontId="54" fillId="0" borderId="4" xfId="0" applyFont="1" applyBorder="1" applyAlignment="1">
      <alignment horizontal="right" vertical="center" wrapText="1"/>
    </xf>
    <xf numFmtId="0" fontId="0" fillId="0" borderId="0" xfId="0">
      <alignment vertical="center"/>
    </xf>
    <xf numFmtId="0" fontId="0" fillId="0" borderId="0" xfId="0">
      <alignment vertical="center"/>
    </xf>
    <xf numFmtId="0" fontId="0" fillId="4" borderId="83" xfId="0" applyFill="1" applyBorder="1" applyAlignment="1" applyProtection="1">
      <alignment horizontal="center" vertical="center"/>
      <protection locked="0"/>
    </xf>
    <xf numFmtId="0" fontId="0" fillId="4" borderId="84" xfId="0" applyFill="1" applyBorder="1" applyAlignment="1" applyProtection="1">
      <alignment horizontal="center" vertical="center"/>
      <protection locked="0"/>
    </xf>
    <xf numFmtId="0" fontId="10" fillId="4" borderId="92" xfId="0" applyFont="1" applyFill="1" applyBorder="1" applyProtection="1">
      <alignment vertical="center"/>
      <protection locked="0"/>
    </xf>
    <xf numFmtId="0" fontId="10" fillId="4" borderId="93" xfId="0" applyFont="1" applyFill="1" applyBorder="1" applyProtection="1">
      <alignment vertical="center"/>
      <protection locked="0"/>
    </xf>
    <xf numFmtId="0" fontId="10" fillId="4" borderId="94" xfId="0" applyFont="1" applyFill="1" applyBorder="1" applyProtection="1">
      <alignment vertical="center"/>
      <protection locked="0"/>
    </xf>
    <xf numFmtId="0" fontId="40" fillId="4" borderId="89" xfId="0" applyFont="1" applyFill="1" applyBorder="1" applyProtection="1">
      <alignment vertical="center"/>
      <protection locked="0"/>
    </xf>
    <xf numFmtId="0" fontId="40" fillId="4" borderId="90" xfId="0" applyFont="1" applyFill="1" applyBorder="1" applyProtection="1">
      <alignment vertical="center"/>
      <protection locked="0"/>
    </xf>
    <xf numFmtId="0" fontId="40" fillId="4" borderId="91" xfId="0" applyFont="1" applyFill="1" applyBorder="1" applyProtection="1">
      <alignment vertical="center"/>
      <protection locked="0"/>
    </xf>
    <xf numFmtId="0" fontId="40" fillId="4" borderId="86" xfId="0" applyFont="1" applyFill="1" applyBorder="1" applyProtection="1">
      <alignment vertical="center"/>
      <protection locked="0"/>
    </xf>
    <xf numFmtId="0" fontId="40" fillId="4" borderId="87" xfId="0" applyFont="1" applyFill="1" applyBorder="1" applyProtection="1">
      <alignment vertical="center"/>
      <protection locked="0"/>
    </xf>
    <xf numFmtId="0" fontId="40" fillId="4" borderId="88" xfId="0" applyFont="1" applyFill="1" applyBorder="1" applyProtection="1">
      <alignment vertical="center"/>
      <protection locked="0"/>
    </xf>
    <xf numFmtId="0" fontId="12" fillId="0" borderId="0" xfId="0" applyFont="1" applyAlignment="1">
      <alignment horizontal="center" vertical="center"/>
    </xf>
    <xf numFmtId="0" fontId="10" fillId="4" borderId="90" xfId="0" applyFont="1" applyFill="1" applyBorder="1" applyProtection="1">
      <alignment vertical="center"/>
      <protection locked="0"/>
    </xf>
    <xf numFmtId="0" fontId="10" fillId="4" borderId="91" xfId="0" applyFont="1" applyFill="1" applyBorder="1" applyProtection="1">
      <alignment vertical="center"/>
      <protection locked="0"/>
    </xf>
    <xf numFmtId="0" fontId="68" fillId="6" borderId="30" xfId="2" applyFont="1" applyFill="1" applyBorder="1" applyAlignment="1">
      <alignment horizontal="center" vertical="center"/>
    </xf>
    <xf numFmtId="0" fontId="68" fillId="6" borderId="32" xfId="2" applyFont="1" applyFill="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4" borderId="112" xfId="0" applyFill="1" applyBorder="1" applyAlignment="1" applyProtection="1">
      <alignment horizontal="center"/>
      <protection locked="0"/>
    </xf>
    <xf numFmtId="0" fontId="0" fillId="4" borderId="75" xfId="0" applyFill="1" applyBorder="1" applyAlignment="1" applyProtection="1">
      <alignment horizontal="center" vertical="center"/>
      <protection locked="0"/>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29" fillId="0" borderId="0" xfId="0" applyFont="1" applyFill="1">
      <alignment vertical="center"/>
    </xf>
    <xf numFmtId="0" fontId="0" fillId="4" borderId="95" xfId="0" applyFill="1" applyBorder="1" applyAlignment="1" applyProtection="1">
      <alignment horizontal="center" vertical="center"/>
      <protection locked="0"/>
    </xf>
    <xf numFmtId="0" fontId="0" fillId="4" borderId="96" xfId="0" applyFill="1" applyBorder="1" applyAlignment="1" applyProtection="1">
      <alignment horizontal="center" vertical="center"/>
      <protection locked="0"/>
    </xf>
    <xf numFmtId="0" fontId="0" fillId="4" borderId="97" xfId="0" applyFill="1" applyBorder="1" applyAlignment="1" applyProtection="1">
      <alignment horizontal="center" vertical="center"/>
      <protection locked="0"/>
    </xf>
    <xf numFmtId="0" fontId="0" fillId="0" borderId="0" xfId="0">
      <alignment vertical="center"/>
    </xf>
    <xf numFmtId="0" fontId="0" fillId="4" borderId="123" xfId="0" applyFill="1" applyBorder="1" applyAlignment="1" applyProtection="1">
      <alignment horizontal="center"/>
      <protection locked="0"/>
    </xf>
    <xf numFmtId="0" fontId="0" fillId="4" borderId="124" xfId="0" applyFill="1" applyBorder="1" applyAlignment="1" applyProtection="1">
      <alignment horizontal="center"/>
      <protection locked="0"/>
    </xf>
    <xf numFmtId="0" fontId="0" fillId="4" borderId="205" xfId="0" applyFill="1" applyBorder="1" applyAlignment="1" applyProtection="1">
      <alignment horizontal="center" vertical="center"/>
      <protection locked="0"/>
    </xf>
    <xf numFmtId="0" fontId="0" fillId="4" borderId="206" xfId="0" applyFill="1" applyBorder="1" applyAlignment="1" applyProtection="1">
      <alignment horizontal="center" vertical="center"/>
      <protection locked="0"/>
    </xf>
    <xf numFmtId="0" fontId="0" fillId="4" borderId="210" xfId="0" applyFill="1" applyBorder="1" applyAlignment="1" applyProtection="1">
      <alignment horizontal="center" vertical="center"/>
      <protection locked="0"/>
    </xf>
    <xf numFmtId="0" fontId="29" fillId="0" borderId="0" xfId="0" applyFont="1" applyFill="1" applyAlignment="1">
      <alignment horizontal="left" vertical="center" wrapText="1"/>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4" borderId="205" xfId="0" applyFont="1" applyFill="1" applyBorder="1" applyAlignment="1" applyProtection="1">
      <alignment horizontal="center" vertical="center"/>
      <protection locked="0"/>
    </xf>
    <xf numFmtId="0" fontId="33" fillId="4" borderId="206" xfId="0" applyFont="1" applyFill="1" applyBorder="1" applyAlignment="1" applyProtection="1">
      <alignment horizontal="center" vertical="center"/>
      <protection locked="0"/>
    </xf>
    <xf numFmtId="0" fontId="33" fillId="4" borderId="210" xfId="0" applyFont="1" applyFill="1" applyBorder="1" applyAlignment="1" applyProtection="1">
      <alignment horizontal="center" vertical="center"/>
      <protection locked="0"/>
    </xf>
    <xf numFmtId="0" fontId="33" fillId="0" borderId="0" xfId="0" applyFont="1" applyAlignment="1">
      <alignment horizontal="left" vertical="top"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28" fillId="0" borderId="0" xfId="0" applyFont="1">
      <alignment vertical="center"/>
    </xf>
    <xf numFmtId="0" fontId="33" fillId="0" borderId="0" xfId="0" applyFont="1">
      <alignment vertical="center"/>
    </xf>
    <xf numFmtId="0" fontId="0" fillId="0" borderId="152" xfId="0" applyBorder="1" applyAlignment="1">
      <alignment horizontal="center" vertical="top"/>
    </xf>
    <xf numFmtId="0" fontId="0" fillId="0" borderId="153" xfId="0" applyBorder="1" applyAlignment="1">
      <alignment horizontal="center" vertical="top"/>
    </xf>
    <xf numFmtId="0" fontId="0" fillId="0" borderId="152" xfId="0" applyBorder="1" applyAlignment="1">
      <alignment horizontal="center"/>
    </xf>
    <xf numFmtId="0" fontId="0" fillId="0" borderId="153" xfId="0" applyBorder="1" applyAlignment="1">
      <alignment horizontal="center"/>
    </xf>
    <xf numFmtId="0" fontId="0" fillId="4" borderId="115" xfId="0" applyFill="1" applyBorder="1" applyAlignment="1" applyProtection="1">
      <alignment horizontal="center"/>
      <protection locked="0"/>
    </xf>
    <xf numFmtId="0" fontId="0" fillId="4" borderId="116" xfId="0" applyFill="1" applyBorder="1" applyAlignment="1" applyProtection="1">
      <alignment horizontal="center"/>
      <protection locked="0"/>
    </xf>
    <xf numFmtId="0" fontId="0" fillId="4" borderId="101" xfId="0"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43" fillId="0" borderId="0" xfId="0" applyFont="1" applyBorder="1">
      <alignment vertical="center"/>
    </xf>
    <xf numFmtId="0" fontId="42" fillId="0" borderId="0" xfId="0" applyFont="1" applyBorder="1">
      <alignment vertical="center"/>
    </xf>
    <xf numFmtId="0" fontId="0" fillId="0" borderId="8" xfId="0"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73" fillId="0" borderId="0" xfId="0" applyFont="1" applyBorder="1" applyAlignment="1">
      <alignment horizontal="right" vertical="center"/>
    </xf>
    <xf numFmtId="0" fontId="72" fillId="0" borderId="0" xfId="0" applyFont="1" applyBorder="1" applyAlignment="1">
      <alignment horizontal="right" vertical="center"/>
    </xf>
    <xf numFmtId="0" fontId="0" fillId="4" borderId="257" xfId="0" applyFill="1" applyBorder="1" applyAlignment="1" applyProtection="1">
      <alignment horizontal="center" vertical="center"/>
      <protection locked="0"/>
    </xf>
    <xf numFmtId="0" fontId="0" fillId="4" borderId="258" xfId="0" applyFill="1" applyBorder="1" applyAlignment="1" applyProtection="1">
      <alignment horizontal="center" vertical="center"/>
      <protection locked="0"/>
    </xf>
    <xf numFmtId="0" fontId="0" fillId="4" borderId="259" xfId="0" applyFill="1" applyBorder="1" applyAlignment="1" applyProtection="1">
      <alignment horizontal="center" vertical="center"/>
      <protection locked="0"/>
    </xf>
    <xf numFmtId="0" fontId="0" fillId="0" borderId="85" xfId="0" applyBorder="1">
      <alignment vertical="center"/>
    </xf>
    <xf numFmtId="0" fontId="0" fillId="0" borderId="0" xfId="0" applyBorder="1">
      <alignment vertical="center"/>
    </xf>
    <xf numFmtId="0" fontId="0" fillId="0" borderId="209" xfId="0" applyFill="1" applyBorder="1" applyAlignment="1" applyProtection="1">
      <alignment horizontal="center" vertical="center"/>
      <protection locked="0"/>
    </xf>
    <xf numFmtId="0" fontId="0" fillId="0" borderId="78" xfId="0" applyFill="1" applyBorder="1" applyAlignment="1" applyProtection="1">
      <alignment horizontal="center" vertical="center"/>
      <protection locked="0"/>
    </xf>
    <xf numFmtId="0" fontId="0" fillId="0" borderId="238" xfId="0" applyFill="1" applyBorder="1" applyAlignment="1" applyProtection="1">
      <alignment horizontal="center" vertical="center"/>
      <protection locked="0"/>
    </xf>
    <xf numFmtId="0" fontId="29" fillId="0" borderId="0" xfId="0" applyFont="1">
      <alignment vertical="center"/>
    </xf>
    <xf numFmtId="0" fontId="33" fillId="0" borderId="0" xfId="0" applyFont="1" applyAlignment="1">
      <alignment vertical="center" wrapText="1"/>
    </xf>
    <xf numFmtId="0" fontId="0" fillId="4" borderId="98" xfId="0" applyFill="1" applyBorder="1" applyAlignment="1" applyProtection="1">
      <alignment horizontal="center" vertical="center"/>
      <protection locked="0"/>
    </xf>
    <xf numFmtId="0" fontId="0" fillId="4" borderId="99" xfId="0" applyFill="1" applyBorder="1" applyAlignment="1" applyProtection="1">
      <alignment horizontal="center" vertical="center"/>
      <protection locked="0"/>
    </xf>
    <xf numFmtId="0" fontId="0" fillId="4" borderId="100" xfId="0" applyFill="1" applyBorder="1" applyAlignment="1" applyProtection="1">
      <alignment horizontal="center" vertical="center"/>
      <protection locked="0"/>
    </xf>
    <xf numFmtId="0" fontId="0" fillId="4" borderId="72" xfId="0" applyNumberFormat="1"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33" fillId="0" borderId="0" xfId="0" applyFont="1" applyFill="1">
      <alignment vertical="center"/>
    </xf>
    <xf numFmtId="0" fontId="0" fillId="4" borderId="111"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4" xfId="0" applyBorder="1">
      <alignment vertical="center"/>
    </xf>
    <xf numFmtId="0" fontId="0" fillId="4" borderId="92" xfId="0" applyFill="1" applyBorder="1" applyAlignment="1" applyProtection="1">
      <alignment horizontal="center" vertical="center"/>
      <protection locked="0"/>
    </xf>
    <xf numFmtId="0" fontId="0" fillId="4" borderId="93"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0" fontId="0" fillId="0" borderId="85" xfId="0" applyBorder="1" applyAlignment="1">
      <alignment horizontal="center" vertical="center"/>
    </xf>
    <xf numFmtId="0" fontId="0" fillId="0" borderId="104" xfId="0" applyBorder="1" applyAlignment="1">
      <alignment horizontal="center" vertical="center"/>
    </xf>
    <xf numFmtId="0" fontId="0" fillId="0" borderId="0" xfId="0" applyFont="1" applyAlignment="1">
      <alignment horizontal="left" vertical="center" wrapText="1"/>
    </xf>
    <xf numFmtId="0" fontId="0" fillId="0" borderId="0" xfId="0" applyFont="1">
      <alignment vertical="center"/>
    </xf>
    <xf numFmtId="0" fontId="0" fillId="4" borderId="121" xfId="0"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4" borderId="204"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09" xfId="0" applyFill="1" applyBorder="1" applyAlignment="1" applyProtection="1">
      <alignment horizontal="center" vertical="center"/>
      <protection locked="0"/>
    </xf>
    <xf numFmtId="0" fontId="0" fillId="4" borderId="110" xfId="0" applyFill="1" applyBorder="1" applyAlignment="1" applyProtection="1">
      <alignment horizontal="center" vertical="center"/>
      <protection locked="0"/>
    </xf>
    <xf numFmtId="0" fontId="0" fillId="4" borderId="162" xfId="0" applyFill="1" applyBorder="1" applyAlignment="1" applyProtection="1">
      <alignment horizontal="center" vertical="center"/>
      <protection locked="0"/>
    </xf>
    <xf numFmtId="0" fontId="0" fillId="4" borderId="163" xfId="0" applyFill="1" applyBorder="1" applyAlignment="1" applyProtection="1">
      <alignment horizontal="center" vertical="center"/>
      <protection locked="0"/>
    </xf>
    <xf numFmtId="0" fontId="0" fillId="4" borderId="164" xfId="0" applyFill="1" applyBorder="1" applyAlignment="1" applyProtection="1">
      <alignment horizontal="center" vertical="center"/>
      <protection locked="0"/>
    </xf>
    <xf numFmtId="0" fontId="0" fillId="0" borderId="85" xfId="0" applyBorder="1" applyAlignment="1">
      <alignment horizontal="right" vertical="center"/>
    </xf>
    <xf numFmtId="0" fontId="0" fillId="0" borderId="0" xfId="0" applyBorder="1" applyAlignment="1">
      <alignment horizontal="right" vertical="center"/>
    </xf>
    <xf numFmtId="0" fontId="0" fillId="0" borderId="104" xfId="0" applyBorder="1" applyAlignment="1">
      <alignment horizontal="right" vertical="center"/>
    </xf>
    <xf numFmtId="0" fontId="3" fillId="0" borderId="0" xfId="0" applyFont="1">
      <alignment vertical="center"/>
    </xf>
    <xf numFmtId="0" fontId="0" fillId="4" borderId="72" xfId="0" applyFill="1" applyBorder="1" applyAlignment="1" applyProtection="1">
      <alignment horizontal="center" vertical="center"/>
      <protection locked="0"/>
    </xf>
    <xf numFmtId="0" fontId="15" fillId="0" borderId="0" xfId="0" quotePrefix="1" applyFont="1" applyBorder="1" applyAlignment="1">
      <alignment horizontal="right" vertical="center"/>
    </xf>
    <xf numFmtId="0" fontId="11" fillId="0" borderId="0" xfId="0" quotePrefix="1" applyFont="1" applyBorder="1" applyAlignment="1">
      <alignment horizontal="right" vertical="center"/>
    </xf>
    <xf numFmtId="0" fontId="11" fillId="0" borderId="104" xfId="0" quotePrefix="1" applyFont="1" applyBorder="1" applyAlignment="1">
      <alignment horizontal="right" vertical="center"/>
    </xf>
    <xf numFmtId="0" fontId="0" fillId="0" borderId="0" xfId="0" quotePrefix="1" applyAlignment="1">
      <alignment horizontal="center" vertical="center"/>
    </xf>
    <xf numFmtId="0" fontId="0" fillId="4" borderId="125" xfId="0" applyFill="1" applyBorder="1" applyAlignment="1" applyProtection="1">
      <alignment horizontal="center" vertical="center"/>
      <protection locked="0"/>
    </xf>
    <xf numFmtId="0" fontId="0" fillId="4" borderId="126" xfId="0" applyFill="1" applyBorder="1" applyAlignment="1" applyProtection="1">
      <alignment horizontal="center" vertical="center"/>
      <protection locked="0"/>
    </xf>
    <xf numFmtId="0" fontId="0" fillId="4" borderId="128" xfId="0" applyFill="1" applyBorder="1" applyAlignment="1" applyProtection="1">
      <alignment horizontal="center" vertical="center"/>
      <protection locked="0"/>
    </xf>
    <xf numFmtId="0" fontId="0" fillId="4" borderId="129" xfId="0" applyFill="1" applyBorder="1" applyAlignment="1" applyProtection="1">
      <alignment horizontal="center" vertical="center"/>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4" borderId="86" xfId="0" applyFill="1" applyBorder="1" applyAlignment="1" applyProtection="1">
      <alignment horizontal="center" vertical="center"/>
      <protection locked="0"/>
    </xf>
    <xf numFmtId="0" fontId="0" fillId="4" borderId="87" xfId="0" applyFill="1" applyBorder="1" applyAlignment="1" applyProtection="1">
      <alignment horizontal="center" vertical="center"/>
      <protection locked="0"/>
    </xf>
    <xf numFmtId="0" fontId="0" fillId="4" borderId="88" xfId="0" applyFill="1" applyBorder="1" applyAlignment="1" applyProtection="1">
      <alignment horizontal="center" vertical="center"/>
      <protection locked="0"/>
    </xf>
    <xf numFmtId="0" fontId="33" fillId="0" borderId="0" xfId="0" applyFont="1" applyAlignment="1">
      <alignment horizontal="left" vertical="center"/>
    </xf>
    <xf numFmtId="0" fontId="0" fillId="0" borderId="0" xfId="0" applyFill="1" applyBorder="1">
      <alignment vertical="center"/>
    </xf>
    <xf numFmtId="0" fontId="29" fillId="0" borderId="0" xfId="0" applyFont="1" applyFill="1" applyBorder="1" applyAlignment="1">
      <alignment horizontal="left" vertical="center"/>
    </xf>
    <xf numFmtId="0" fontId="29" fillId="0" borderId="104" xfId="0" applyFont="1" applyFill="1" applyBorder="1" applyAlignment="1">
      <alignment horizontal="left" vertical="center"/>
    </xf>
    <xf numFmtId="0" fontId="0" fillId="4" borderId="89" xfId="0" applyFill="1"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0" fillId="4" borderId="91" xfId="0" applyFill="1" applyBorder="1" applyAlignment="1" applyProtection="1">
      <alignment horizontal="center" vertical="center"/>
      <protection locked="0"/>
    </xf>
    <xf numFmtId="0" fontId="0" fillId="0" borderId="85" xfId="0" applyBorder="1" applyAlignment="1">
      <alignment horizontal="left" vertical="center"/>
    </xf>
    <xf numFmtId="0" fontId="0" fillId="0" borderId="0" xfId="0" applyBorder="1" applyAlignment="1">
      <alignment horizontal="left" vertical="center"/>
    </xf>
    <xf numFmtId="0" fontId="0" fillId="0" borderId="18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vertical="center"/>
    </xf>
    <xf numFmtId="0" fontId="0" fillId="0" borderId="104" xfId="0" applyBorder="1" applyAlignment="1">
      <alignment vertical="center"/>
    </xf>
    <xf numFmtId="0" fontId="33" fillId="0" borderId="0" xfId="0" applyFont="1" applyFill="1" applyAlignment="1">
      <alignment horizontal="left" vertical="center" wrapText="1"/>
    </xf>
    <xf numFmtId="0" fontId="0" fillId="4" borderId="92" xfId="0" applyFill="1" applyBorder="1" applyAlignment="1" applyProtection="1">
      <alignment horizontal="center" vertical="center" shrinkToFit="1"/>
      <protection locked="0"/>
    </xf>
    <xf numFmtId="0" fontId="0" fillId="4" borderId="93" xfId="0" applyFill="1" applyBorder="1" applyAlignment="1" applyProtection="1">
      <alignment horizontal="center" vertical="center" shrinkToFit="1"/>
      <protection locked="0"/>
    </xf>
    <xf numFmtId="0" fontId="0" fillId="4" borderId="94" xfId="0" applyFill="1" applyBorder="1" applyAlignment="1" applyProtection="1">
      <alignment horizontal="center" vertical="center" shrinkToFit="1"/>
      <protection locked="0"/>
    </xf>
    <xf numFmtId="0" fontId="33" fillId="0" borderId="0" xfId="0" applyFont="1" applyFill="1" applyAlignment="1">
      <alignment vertical="center" wrapText="1"/>
    </xf>
    <xf numFmtId="0" fontId="29" fillId="0" borderId="0" xfId="0" applyFont="1" applyFill="1" applyBorder="1">
      <alignment vertical="center"/>
    </xf>
    <xf numFmtId="0" fontId="33" fillId="0" borderId="0" xfId="0" applyFont="1" applyFill="1" applyAlignment="1">
      <alignment horizontal="left" vertical="center"/>
    </xf>
    <xf numFmtId="0" fontId="0" fillId="4" borderId="215" xfId="0" applyFill="1" applyBorder="1" applyAlignment="1" applyProtection="1">
      <alignment horizontal="center" vertical="center"/>
      <protection locked="0"/>
    </xf>
    <xf numFmtId="0" fontId="0" fillId="4" borderId="216" xfId="0" applyFill="1" applyBorder="1" applyAlignment="1" applyProtection="1">
      <alignment horizontal="center" vertical="center"/>
      <protection locked="0"/>
    </xf>
    <xf numFmtId="0" fontId="0" fillId="4" borderId="217" xfId="0" applyFill="1" applyBorder="1" applyAlignment="1" applyProtection="1">
      <alignment horizontal="center" vertical="center"/>
      <protection locked="0"/>
    </xf>
    <xf numFmtId="0" fontId="33" fillId="0" borderId="0" xfId="0" applyFont="1" applyFill="1" applyBorder="1">
      <alignment vertical="center"/>
    </xf>
    <xf numFmtId="0" fontId="0" fillId="0" borderId="0" xfId="0" applyAlignment="1">
      <alignment horizontal="left" vertical="center"/>
    </xf>
    <xf numFmtId="0" fontId="0" fillId="0" borderId="2" xfId="0" applyBorder="1">
      <alignment vertical="center"/>
    </xf>
    <xf numFmtId="0" fontId="15"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0" fillId="4" borderId="89" xfId="0" applyFill="1" applyBorder="1" applyAlignment="1" applyProtection="1">
      <alignment vertical="center"/>
      <protection locked="0"/>
    </xf>
    <xf numFmtId="0" fontId="0" fillId="4" borderId="90" xfId="0" applyFill="1" applyBorder="1" applyAlignment="1" applyProtection="1">
      <alignment vertical="center"/>
      <protection locked="0"/>
    </xf>
    <xf numFmtId="0" fontId="0" fillId="4" borderId="91" xfId="0" applyFill="1" applyBorder="1" applyAlignment="1" applyProtection="1">
      <alignment vertical="center"/>
      <protection locked="0"/>
    </xf>
    <xf numFmtId="0" fontId="0" fillId="4" borderId="86" xfId="0" applyFill="1" applyBorder="1" applyAlignment="1" applyProtection="1">
      <alignment vertical="center"/>
      <protection locked="0"/>
    </xf>
    <xf numFmtId="0" fontId="0" fillId="4" borderId="87" xfId="0" applyFill="1" applyBorder="1" applyAlignment="1" applyProtection="1">
      <alignment vertical="center"/>
      <protection locked="0"/>
    </xf>
    <xf numFmtId="0" fontId="0" fillId="4" borderId="88" xfId="0" applyFill="1" applyBorder="1" applyAlignment="1" applyProtection="1">
      <alignment vertical="center"/>
      <protection locked="0"/>
    </xf>
    <xf numFmtId="0" fontId="0" fillId="4" borderId="92" xfId="0" applyFill="1" applyBorder="1" applyAlignment="1" applyProtection="1">
      <alignment vertical="center"/>
      <protection locked="0"/>
    </xf>
    <xf numFmtId="0" fontId="0" fillId="4" borderId="93" xfId="0" applyFill="1" applyBorder="1" applyAlignment="1" applyProtection="1">
      <alignment vertical="center"/>
      <protection locked="0"/>
    </xf>
    <xf numFmtId="0" fontId="0" fillId="4" borderId="94" xfId="0" applyFill="1" applyBorder="1" applyAlignment="1" applyProtection="1">
      <alignment vertical="center"/>
      <protection locked="0"/>
    </xf>
    <xf numFmtId="0" fontId="0" fillId="4" borderId="113" xfId="0" applyFill="1" applyBorder="1" applyAlignment="1" applyProtection="1">
      <alignment horizontal="center"/>
      <protection locked="0"/>
    </xf>
    <xf numFmtId="0" fontId="0" fillId="4" borderId="122" xfId="0" applyFill="1" applyBorder="1" applyAlignment="1" applyProtection="1">
      <alignment horizontal="center" vertical="center"/>
      <protection locked="0"/>
    </xf>
    <xf numFmtId="0" fontId="0" fillId="4" borderId="123" xfId="0" applyFill="1" applyBorder="1" applyAlignment="1" applyProtection="1">
      <alignment horizontal="center" vertical="center"/>
      <protection locked="0"/>
    </xf>
    <xf numFmtId="0" fontId="20" fillId="0" borderId="3"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center"/>
    </xf>
    <xf numFmtId="0" fontId="0" fillId="0" borderId="182" xfId="0" applyBorder="1" applyAlignment="1">
      <alignment horizontal="left" vertical="center"/>
    </xf>
    <xf numFmtId="0" fontId="0" fillId="0" borderId="8" xfId="0" applyBorder="1" applyAlignment="1">
      <alignment horizontal="left" vertical="center"/>
    </xf>
    <xf numFmtId="0" fontId="0" fillId="0" borderId="133" xfId="0" applyBorder="1" applyAlignment="1">
      <alignment horizontal="left" vertical="center"/>
    </xf>
    <xf numFmtId="0" fontId="0" fillId="0" borderId="183"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29" fillId="0" borderId="0" xfId="0" applyFont="1" applyBorder="1">
      <alignment vertical="center"/>
    </xf>
    <xf numFmtId="0" fontId="0" fillId="0" borderId="185" xfId="0" applyBorder="1" applyAlignment="1">
      <alignment horizontal="left" vertical="center"/>
    </xf>
    <xf numFmtId="0" fontId="0" fillId="0" borderId="186" xfId="0" applyBorder="1" applyAlignment="1">
      <alignment horizontal="left" vertical="center"/>
    </xf>
    <xf numFmtId="0" fontId="0" fillId="0" borderId="184" xfId="0" applyBorder="1" applyAlignment="1">
      <alignment horizontal="left" vertical="center"/>
    </xf>
    <xf numFmtId="0" fontId="55" fillId="4" borderId="101" xfId="0" applyFont="1" applyFill="1" applyBorder="1" applyAlignment="1" applyProtection="1">
      <alignment horizontal="center" vertical="center"/>
      <protection locked="0"/>
    </xf>
    <xf numFmtId="0" fontId="48" fillId="4" borderId="102" xfId="0" applyFont="1" applyFill="1" applyBorder="1" applyAlignment="1" applyProtection="1">
      <alignment horizontal="center" vertical="center"/>
      <protection locked="0"/>
    </xf>
    <xf numFmtId="0" fontId="48" fillId="4" borderId="103" xfId="0" applyFont="1" applyFill="1" applyBorder="1" applyAlignment="1" applyProtection="1">
      <alignment horizontal="center" vertical="center"/>
      <protection locked="0"/>
    </xf>
    <xf numFmtId="0" fontId="33" fillId="4" borderId="75" xfId="0" applyFont="1" applyFill="1" applyBorder="1" applyAlignment="1" applyProtection="1">
      <alignment horizontal="center" vertical="center"/>
      <protection locked="0"/>
    </xf>
    <xf numFmtId="0" fontId="33" fillId="4" borderId="76" xfId="0" applyFont="1" applyFill="1" applyBorder="1" applyAlignment="1" applyProtection="1">
      <alignment horizontal="center" vertical="center"/>
      <protection locked="0"/>
    </xf>
    <xf numFmtId="0" fontId="33" fillId="4" borderId="77" xfId="0" applyFont="1" applyFill="1" applyBorder="1" applyAlignment="1" applyProtection="1">
      <alignment horizontal="center" vertical="center"/>
      <protection locked="0"/>
    </xf>
    <xf numFmtId="0" fontId="0" fillId="0" borderId="154" xfId="0" applyBorder="1" applyAlignment="1">
      <alignment horizontal="left" vertical="center"/>
    </xf>
    <xf numFmtId="0" fontId="0" fillId="4" borderId="72" xfId="0" applyFill="1" applyBorder="1" applyAlignment="1" applyProtection="1">
      <alignment vertical="center"/>
      <protection locked="0"/>
    </xf>
    <xf numFmtId="0" fontId="0" fillId="4" borderId="73" xfId="0" applyFill="1" applyBorder="1" applyAlignment="1" applyProtection="1">
      <alignment vertical="center"/>
      <protection locked="0"/>
    </xf>
    <xf numFmtId="0" fontId="0" fillId="4" borderId="74" xfId="0" applyFill="1" applyBorder="1" applyAlignment="1" applyProtection="1">
      <alignment vertical="center"/>
      <protection locked="0"/>
    </xf>
    <xf numFmtId="0" fontId="0" fillId="4" borderId="254" xfId="0" applyFill="1" applyBorder="1" applyAlignment="1" applyProtection="1">
      <alignment horizontal="center" vertical="center"/>
      <protection locked="0"/>
    </xf>
    <xf numFmtId="0" fontId="0" fillId="4" borderId="255" xfId="0" applyFill="1" applyBorder="1" applyAlignment="1" applyProtection="1">
      <alignment horizontal="center" vertical="center"/>
      <protection locked="0"/>
    </xf>
    <xf numFmtId="0" fontId="0" fillId="4" borderId="256" xfId="0" applyFill="1" applyBorder="1" applyAlignment="1" applyProtection="1">
      <alignment horizontal="center" vertical="center"/>
      <protection locked="0"/>
    </xf>
    <xf numFmtId="0" fontId="33" fillId="0" borderId="0" xfId="0" applyFont="1" applyAlignment="1">
      <alignment horizontal="left" vertical="center" wrapText="1"/>
    </xf>
    <xf numFmtId="0" fontId="8" fillId="0" borderId="0" xfId="0" applyFont="1">
      <alignment vertical="center"/>
    </xf>
    <xf numFmtId="0" fontId="0" fillId="0" borderId="109" xfId="0" applyBorder="1" applyAlignment="1">
      <alignment horizontal="right" vertical="center"/>
    </xf>
    <xf numFmtId="0" fontId="0" fillId="0" borderId="110" xfId="0" applyBorder="1" applyAlignment="1">
      <alignment horizontal="right" vertical="center"/>
    </xf>
    <xf numFmtId="0" fontId="0" fillId="0" borderId="0" xfId="0" applyFill="1">
      <alignment vertical="center"/>
    </xf>
    <xf numFmtId="0" fontId="33" fillId="4" borderId="250" xfId="0" applyFont="1" applyFill="1" applyBorder="1" applyAlignment="1" applyProtection="1">
      <alignment horizontal="center" vertical="center"/>
      <protection locked="0"/>
    </xf>
    <xf numFmtId="0" fontId="33" fillId="4" borderId="251" xfId="0" applyFont="1" applyFill="1" applyBorder="1" applyAlignment="1" applyProtection="1">
      <alignment horizontal="center" vertical="center"/>
      <protection locked="0"/>
    </xf>
    <xf numFmtId="0" fontId="33" fillId="4" borderId="252" xfId="0" applyFont="1" applyFill="1" applyBorder="1" applyAlignment="1" applyProtection="1">
      <alignment horizontal="center" vertical="center"/>
      <protection locked="0"/>
    </xf>
    <xf numFmtId="0" fontId="29" fillId="0" borderId="2" xfId="0" applyFont="1" applyBorder="1">
      <alignment vertical="center"/>
    </xf>
    <xf numFmtId="0" fontId="58" fillId="0" borderId="0" xfId="0" applyFont="1" applyFill="1">
      <alignment vertical="center"/>
    </xf>
    <xf numFmtId="0" fontId="33" fillId="4" borderId="105" xfId="0" applyFont="1" applyFill="1" applyBorder="1" applyAlignment="1" applyProtection="1">
      <alignment vertical="top" wrapText="1"/>
      <protection locked="0"/>
    </xf>
    <xf numFmtId="0" fontId="33" fillId="4" borderId="106" xfId="0" applyFont="1" applyFill="1" applyBorder="1" applyAlignment="1" applyProtection="1">
      <alignment vertical="top"/>
      <protection locked="0"/>
    </xf>
    <xf numFmtId="0" fontId="33" fillId="4" borderId="107" xfId="0" applyFont="1" applyFill="1" applyBorder="1" applyAlignment="1" applyProtection="1">
      <alignment vertical="top"/>
      <protection locked="0"/>
    </xf>
    <xf numFmtId="0" fontId="33" fillId="4" borderId="108" xfId="0" applyFont="1" applyFill="1" applyBorder="1" applyAlignment="1" applyProtection="1">
      <alignment vertical="top"/>
      <protection locked="0"/>
    </xf>
    <xf numFmtId="0" fontId="33" fillId="4" borderId="109" xfId="0" applyFont="1" applyFill="1" applyBorder="1" applyAlignment="1" applyProtection="1">
      <alignment vertical="top"/>
      <protection locked="0"/>
    </xf>
    <xf numFmtId="0" fontId="33" fillId="4" borderId="110" xfId="0" applyFont="1" applyFill="1" applyBorder="1" applyAlignment="1" applyProtection="1">
      <alignment vertical="top"/>
      <protection locked="0"/>
    </xf>
    <xf numFmtId="0" fontId="33" fillId="0" borderId="0" xfId="0" applyFont="1" applyBorder="1" applyAlignment="1">
      <alignment horizontal="center" vertical="center"/>
    </xf>
    <xf numFmtId="0" fontId="33" fillId="0" borderId="104" xfId="0" applyFont="1" applyBorder="1" applyAlignment="1">
      <alignment horizontal="center" vertical="center"/>
    </xf>
    <xf numFmtId="0" fontId="0" fillId="4" borderId="92" xfId="0" applyFill="1" applyBorder="1" applyProtection="1">
      <alignment vertical="center"/>
      <protection locked="0"/>
    </xf>
    <xf numFmtId="0" fontId="0" fillId="4" borderId="93" xfId="0" applyFill="1" applyBorder="1" applyProtection="1">
      <alignment vertical="center"/>
      <protection locked="0"/>
    </xf>
    <xf numFmtId="0" fontId="0" fillId="4" borderId="94" xfId="0" applyFill="1" applyBorder="1" applyProtection="1">
      <alignment vertical="center"/>
      <protection locked="0"/>
    </xf>
    <xf numFmtId="0" fontId="0" fillId="4" borderId="86" xfId="0" applyFill="1" applyBorder="1" applyProtection="1">
      <alignment vertical="center"/>
      <protection locked="0"/>
    </xf>
    <xf numFmtId="0" fontId="0" fillId="4" borderId="87" xfId="0" applyFill="1" applyBorder="1" applyProtection="1">
      <alignment vertical="center"/>
      <protection locked="0"/>
    </xf>
    <xf numFmtId="0" fontId="0" fillId="4" borderId="117" xfId="0" applyFill="1" applyBorder="1" applyProtection="1">
      <alignment vertical="center"/>
      <protection locked="0"/>
    </xf>
    <xf numFmtId="0" fontId="0" fillId="4" borderId="118" xfId="0" applyFill="1" applyBorder="1" applyProtection="1">
      <alignment vertical="center"/>
      <protection locked="0"/>
    </xf>
    <xf numFmtId="0" fontId="0" fillId="0" borderId="0" xfId="0" applyBorder="1" applyAlignment="1">
      <alignment horizontal="center" vertical="center"/>
    </xf>
    <xf numFmtId="176" fontId="0" fillId="4" borderId="111" xfId="0" applyNumberFormat="1" applyFill="1" applyBorder="1" applyAlignment="1" applyProtection="1">
      <alignment vertical="center"/>
      <protection locked="0"/>
    </xf>
    <xf numFmtId="176" fontId="0" fillId="4" borderId="112" xfId="0" applyNumberFormat="1" applyFill="1" applyBorder="1" applyAlignment="1" applyProtection="1">
      <alignment vertical="center"/>
      <protection locked="0"/>
    </xf>
    <xf numFmtId="57" fontId="0" fillId="0" borderId="11" xfId="0" applyNumberFormat="1" applyBorder="1" applyAlignment="1">
      <alignment horizontal="center" vertical="center"/>
    </xf>
    <xf numFmtId="57" fontId="0" fillId="0" borderId="12" xfId="0" applyNumberFormat="1" applyBorder="1" applyAlignment="1">
      <alignment horizontal="center" vertical="center"/>
    </xf>
    <xf numFmtId="57" fontId="0" fillId="0" borderId="13" xfId="0" applyNumberFormat="1" applyBorder="1" applyAlignment="1">
      <alignment horizontal="center" vertical="center"/>
    </xf>
    <xf numFmtId="176" fontId="0" fillId="4" borderId="115" xfId="0" applyNumberFormat="1" applyFill="1" applyBorder="1" applyAlignment="1" applyProtection="1">
      <alignment vertical="center"/>
      <protection locked="0"/>
    </xf>
    <xf numFmtId="0" fontId="41" fillId="0" borderId="0" xfId="0" applyFont="1">
      <alignment vertical="center"/>
    </xf>
    <xf numFmtId="0" fontId="8" fillId="0" borderId="109" xfId="0" applyFont="1" applyBorder="1">
      <alignment vertical="center"/>
    </xf>
    <xf numFmtId="57" fontId="0" fillId="0" borderId="3" xfId="0" applyNumberFormat="1" applyBorder="1" applyAlignment="1">
      <alignment horizontal="center" vertical="center"/>
    </xf>
    <xf numFmtId="0" fontId="8" fillId="0" borderId="0" xfId="0" applyFont="1" applyAlignment="1">
      <alignment horizontal="center" vertical="center" wrapText="1"/>
    </xf>
    <xf numFmtId="0" fontId="0" fillId="4" borderId="105" xfId="0" applyFill="1" applyBorder="1" applyAlignment="1" applyProtection="1">
      <alignment vertical="center" wrapText="1"/>
      <protection locked="0"/>
    </xf>
    <xf numFmtId="0" fontId="0" fillId="4" borderId="106" xfId="0" applyFill="1" applyBorder="1" applyAlignment="1" applyProtection="1">
      <alignment vertical="center"/>
      <protection locked="0"/>
    </xf>
    <xf numFmtId="0" fontId="0" fillId="4" borderId="107" xfId="0" applyFill="1" applyBorder="1" applyAlignment="1" applyProtection="1">
      <alignment vertical="center"/>
      <protection locked="0"/>
    </xf>
    <xf numFmtId="0" fontId="0" fillId="4" borderId="108" xfId="0" applyFill="1" applyBorder="1" applyAlignment="1" applyProtection="1">
      <alignment vertical="center"/>
      <protection locked="0"/>
    </xf>
    <xf numFmtId="0" fontId="0" fillId="4" borderId="109" xfId="0" applyFill="1" applyBorder="1" applyAlignment="1" applyProtection="1">
      <alignment vertical="center"/>
      <protection locked="0"/>
    </xf>
    <xf numFmtId="0" fontId="0" fillId="4" borderId="110" xfId="0" applyFill="1" applyBorder="1" applyAlignment="1" applyProtection="1">
      <alignment vertical="center"/>
      <protection locked="0"/>
    </xf>
    <xf numFmtId="0" fontId="29" fillId="0" borderId="0" xfId="0" applyFont="1" applyFill="1" applyAlignment="1">
      <alignment horizontal="left" vertical="center"/>
    </xf>
    <xf numFmtId="0" fontId="2" fillId="0" borderId="1" xfId="0" applyFont="1" applyBorder="1" applyAlignment="1">
      <alignment horizontal="center" vertical="center"/>
    </xf>
    <xf numFmtId="0" fontId="29" fillId="0" borderId="0" xfId="0" applyFont="1" applyFill="1" applyAlignment="1">
      <alignment vertical="center" wrapText="1"/>
    </xf>
    <xf numFmtId="0" fontId="54" fillId="0" borderId="0" xfId="0" applyFont="1" applyFill="1">
      <alignmen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0" fillId="0" borderId="236" xfId="0" applyBorder="1" applyAlignment="1">
      <alignment horizontal="center" vertical="center" shrinkToFit="1"/>
    </xf>
    <xf numFmtId="0" fontId="0" fillId="0" borderId="163" xfId="0" applyBorder="1" applyAlignment="1">
      <alignment horizontal="center" vertical="center" shrinkToFit="1"/>
    </xf>
    <xf numFmtId="0" fontId="0" fillId="0" borderId="237" xfId="0" applyBorder="1" applyAlignment="1">
      <alignment horizontal="center" vertical="center" shrinkToFit="1"/>
    </xf>
    <xf numFmtId="0" fontId="57" fillId="0" borderId="0" xfId="0" applyFont="1" applyFill="1">
      <alignment vertical="center"/>
    </xf>
    <xf numFmtId="176" fontId="0" fillId="4" borderId="116" xfId="0" applyNumberFormat="1" applyFill="1" applyBorder="1" applyAlignment="1" applyProtection="1">
      <alignment vertical="center"/>
      <protection locked="0"/>
    </xf>
    <xf numFmtId="0" fontId="0" fillId="0" borderId="0" xfId="0" applyAlignment="1">
      <alignment horizontal="left" vertical="center" wrapText="1"/>
    </xf>
    <xf numFmtId="0" fontId="0" fillId="4" borderId="106" xfId="0" applyFill="1" applyBorder="1" applyAlignment="1" applyProtection="1">
      <alignment vertical="center" wrapText="1"/>
      <protection locked="0"/>
    </xf>
    <xf numFmtId="0" fontId="0" fillId="4" borderId="107" xfId="0" applyFill="1" applyBorder="1" applyAlignment="1" applyProtection="1">
      <alignment vertical="center" wrapText="1"/>
      <protection locked="0"/>
    </xf>
    <xf numFmtId="0" fontId="0" fillId="4" borderId="108" xfId="0" applyFill="1" applyBorder="1" applyAlignment="1" applyProtection="1">
      <alignment vertical="center" wrapText="1"/>
      <protection locked="0"/>
    </xf>
    <xf numFmtId="0" fontId="0" fillId="4" borderId="109" xfId="0" applyFill="1" applyBorder="1" applyAlignment="1" applyProtection="1">
      <alignment vertical="center" wrapText="1"/>
      <protection locked="0"/>
    </xf>
    <xf numFmtId="0" fontId="0" fillId="4" borderId="110" xfId="0" applyFill="1" applyBorder="1" applyAlignment="1" applyProtection="1">
      <alignment vertical="center" wrapText="1"/>
      <protection locked="0"/>
    </xf>
    <xf numFmtId="0" fontId="0" fillId="0" borderId="0" xfId="0" applyBorder="1" applyAlignment="1">
      <alignment horizontal="center" vertical="center" shrinkToFit="1"/>
    </xf>
    <xf numFmtId="0" fontId="0" fillId="0" borderId="0" xfId="0" applyFont="1" applyBorder="1" applyAlignment="1">
      <alignment horizontal="center" vertical="center" shrinkToFit="1"/>
    </xf>
    <xf numFmtId="0" fontId="7" fillId="0" borderId="0" xfId="0" applyFont="1" applyAlignment="1">
      <alignment horizontal="left" vertical="center" wrapText="1"/>
    </xf>
    <xf numFmtId="0" fontId="0" fillId="0" borderId="1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4" xfId="0" applyFont="1" applyBorder="1" applyAlignment="1">
      <alignment horizontal="center" vertical="center" shrinkToFit="1"/>
    </xf>
    <xf numFmtId="0" fontId="54" fillId="0" borderId="0" xfId="0" applyFont="1">
      <alignment vertical="center"/>
    </xf>
    <xf numFmtId="176" fontId="0" fillId="4" borderId="114" xfId="0" applyNumberFormat="1" applyFill="1" applyBorder="1" applyAlignment="1" applyProtection="1">
      <alignment vertical="center"/>
      <protection locked="0"/>
    </xf>
    <xf numFmtId="176" fontId="0" fillId="4" borderId="113" xfId="0" applyNumberFormat="1" applyFill="1" applyBorder="1" applyAlignment="1" applyProtection="1">
      <alignment vertical="center"/>
      <protection locked="0"/>
    </xf>
    <xf numFmtId="0" fontId="8" fillId="0" borderId="0" xfId="0" applyFont="1" applyBorder="1">
      <alignment vertical="center"/>
    </xf>
    <xf numFmtId="0" fontId="8" fillId="0" borderId="0" xfId="0" applyFont="1" applyAlignment="1">
      <alignment horizontal="left" vertical="center" wrapText="1"/>
    </xf>
    <xf numFmtId="0" fontId="0" fillId="4" borderId="207" xfId="0" applyFill="1" applyBorder="1" applyAlignment="1" applyProtection="1">
      <alignment horizontal="center" vertical="center"/>
      <protection locked="0"/>
    </xf>
    <xf numFmtId="0" fontId="33" fillId="4" borderId="211" xfId="0" applyFont="1" applyFill="1" applyBorder="1" applyAlignment="1" applyProtection="1">
      <alignment horizontal="center" vertical="center"/>
      <protection locked="0"/>
    </xf>
    <xf numFmtId="0" fontId="33" fillId="4" borderId="212" xfId="0" applyFont="1" applyFill="1" applyBorder="1" applyAlignment="1" applyProtection="1">
      <alignment horizontal="center" vertical="center"/>
      <protection locked="0"/>
    </xf>
    <xf numFmtId="0" fontId="33" fillId="4" borderId="213" xfId="0" applyFont="1" applyFill="1" applyBorder="1" applyAlignment="1" applyProtection="1">
      <alignment horizontal="center" vertical="center"/>
      <protection locked="0"/>
    </xf>
    <xf numFmtId="0" fontId="0" fillId="0" borderId="152" xfId="0" applyBorder="1" applyAlignment="1">
      <alignment horizontal="center" vertical="center"/>
    </xf>
    <xf numFmtId="0" fontId="0" fillId="0" borderId="153" xfId="0" applyBorder="1" applyAlignment="1">
      <alignment horizontal="center" vertical="center"/>
    </xf>
    <xf numFmtId="0" fontId="33" fillId="4" borderId="101" xfId="0" applyFont="1" applyFill="1" applyBorder="1" applyAlignment="1" applyProtection="1">
      <alignment horizontal="center" vertical="center"/>
      <protection locked="0"/>
    </xf>
    <xf numFmtId="0" fontId="33" fillId="4" borderId="102" xfId="0" applyFont="1" applyFill="1" applyBorder="1" applyAlignment="1" applyProtection="1">
      <alignment horizontal="center" vertical="center"/>
      <protection locked="0"/>
    </xf>
    <xf numFmtId="0" fontId="33" fillId="4" borderId="103" xfId="0" applyFont="1" applyFill="1" applyBorder="1" applyAlignment="1" applyProtection="1">
      <alignment horizontal="center" vertical="center"/>
      <protection locked="0"/>
    </xf>
    <xf numFmtId="38" fontId="0" fillId="4" borderId="126" xfId="1" applyFont="1" applyFill="1" applyBorder="1" applyAlignment="1" applyProtection="1">
      <alignment horizontal="center" vertical="center"/>
      <protection locked="0"/>
    </xf>
    <xf numFmtId="38" fontId="0" fillId="4" borderId="129" xfId="1" applyFont="1" applyFill="1" applyBorder="1" applyAlignment="1" applyProtection="1">
      <alignment horizontal="center" vertical="center"/>
      <protection locked="0"/>
    </xf>
    <xf numFmtId="38" fontId="0" fillId="4" borderId="92" xfId="1" applyFont="1" applyFill="1" applyBorder="1" applyAlignment="1" applyProtection="1">
      <alignment vertical="center"/>
      <protection locked="0"/>
    </xf>
    <xf numFmtId="38" fontId="0" fillId="4" borderId="93" xfId="1" applyFont="1" applyFill="1" applyBorder="1" applyAlignment="1" applyProtection="1">
      <alignment vertical="center"/>
      <protection locked="0"/>
    </xf>
    <xf numFmtId="38" fontId="0" fillId="4" borderId="94" xfId="1" applyFont="1" applyFill="1" applyBorder="1" applyAlignment="1" applyProtection="1">
      <alignment vertical="center"/>
      <protection locked="0"/>
    </xf>
    <xf numFmtId="0" fontId="0" fillId="4" borderId="218" xfId="0" applyFill="1" applyBorder="1" applyAlignment="1" applyProtection="1">
      <alignment vertical="center" wrapText="1"/>
      <protection locked="0"/>
    </xf>
    <xf numFmtId="0" fontId="0" fillId="4" borderId="219" xfId="0" applyFill="1" applyBorder="1" applyAlignment="1" applyProtection="1">
      <alignment vertical="center" wrapText="1"/>
      <protection locked="0"/>
    </xf>
    <xf numFmtId="0" fontId="33" fillId="0" borderId="6" xfId="0" applyFont="1" applyFill="1" applyBorder="1" applyAlignment="1">
      <alignment horizontal="center" vertical="center"/>
    </xf>
    <xf numFmtId="0" fontId="33" fillId="0" borderId="8" xfId="0" applyFont="1" applyFill="1" applyBorder="1" applyAlignment="1">
      <alignment horizontal="center" vertical="center"/>
    </xf>
    <xf numFmtId="178" fontId="20" fillId="0" borderId="0" xfId="0" applyNumberFormat="1" applyFont="1" applyFill="1" applyBorder="1" applyAlignment="1">
      <alignment horizontal="right" vertical="center"/>
    </xf>
    <xf numFmtId="38" fontId="0" fillId="4" borderId="112" xfId="1" applyFont="1" applyFill="1" applyBorder="1" applyAlignment="1" applyProtection="1">
      <alignment horizontal="center" vertical="center"/>
      <protection locked="0"/>
    </xf>
    <xf numFmtId="0" fontId="0" fillId="4" borderId="114" xfId="0" applyFill="1" applyBorder="1" applyAlignment="1" applyProtection="1">
      <alignment horizontal="center" vertical="center"/>
      <protection locked="0"/>
    </xf>
    <xf numFmtId="0" fontId="0" fillId="4" borderId="115" xfId="0" applyFill="1" applyBorder="1" applyAlignment="1" applyProtection="1">
      <alignment horizontal="center" vertical="center"/>
      <protection locked="0"/>
    </xf>
    <xf numFmtId="38" fontId="0" fillId="4" borderId="72" xfId="1" applyFont="1" applyFill="1" applyBorder="1" applyAlignment="1" applyProtection="1">
      <alignment vertical="center"/>
      <protection locked="0"/>
    </xf>
    <xf numFmtId="38" fontId="0" fillId="4" borderId="73" xfId="1" applyFont="1" applyFill="1" applyBorder="1" applyAlignment="1" applyProtection="1">
      <alignment vertical="center"/>
      <protection locked="0"/>
    </xf>
    <xf numFmtId="38" fontId="0" fillId="4" borderId="74" xfId="1" applyFont="1" applyFill="1" applyBorder="1" applyAlignment="1" applyProtection="1">
      <alignment vertical="center"/>
      <protection locked="0"/>
    </xf>
    <xf numFmtId="0" fontId="4" fillId="0" borderId="0" xfId="0" applyFont="1">
      <alignment vertical="center"/>
    </xf>
    <xf numFmtId="0" fontId="15" fillId="0" borderId="0" xfId="0" applyFont="1" applyBorder="1" applyAlignment="1">
      <alignment horizontal="right" vertical="center"/>
    </xf>
    <xf numFmtId="0" fontId="15" fillId="0" borderId="104" xfId="0" applyFont="1" applyBorder="1" applyAlignment="1">
      <alignment horizontal="right" vertical="center"/>
    </xf>
    <xf numFmtId="0" fontId="0" fillId="0" borderId="3" xfId="0" applyBorder="1" applyAlignment="1">
      <alignment horizontal="center" vertical="center"/>
    </xf>
    <xf numFmtId="38" fontId="0" fillId="4" borderId="86" xfId="1" applyFont="1" applyFill="1" applyBorder="1" applyAlignment="1" applyProtection="1">
      <alignment vertical="center"/>
      <protection locked="0"/>
    </xf>
    <xf numFmtId="38" fontId="0" fillId="4" borderId="87" xfId="1" applyFont="1" applyFill="1" applyBorder="1" applyAlignment="1" applyProtection="1">
      <alignment vertical="center"/>
      <protection locked="0"/>
    </xf>
    <xf numFmtId="38" fontId="0" fillId="4" borderId="88" xfId="1" applyFont="1" applyFill="1" applyBorder="1" applyAlignment="1" applyProtection="1">
      <alignment vertical="center"/>
      <protection locked="0"/>
    </xf>
    <xf numFmtId="38" fontId="0" fillId="4" borderId="89" xfId="1" applyFont="1" applyFill="1" applyBorder="1" applyAlignment="1" applyProtection="1">
      <alignment vertical="center"/>
      <protection locked="0"/>
    </xf>
    <xf numFmtId="38" fontId="0" fillId="4" borderId="90" xfId="1" applyFont="1" applyFill="1" applyBorder="1" applyAlignment="1" applyProtection="1">
      <alignment vertical="center"/>
      <protection locked="0"/>
    </xf>
    <xf numFmtId="38" fontId="0" fillId="4" borderId="91" xfId="1" applyFont="1" applyFill="1" applyBorder="1" applyAlignment="1" applyProtection="1">
      <alignment vertical="center"/>
      <protection locked="0"/>
    </xf>
    <xf numFmtId="38" fontId="0" fillId="4" borderId="131" xfId="1" applyFont="1" applyFill="1" applyBorder="1" applyAlignment="1" applyProtection="1">
      <alignment horizontal="center" vertical="center"/>
      <protection locked="0"/>
    </xf>
    <xf numFmtId="38" fontId="0" fillId="4" borderId="127" xfId="1" applyFont="1" applyFill="1" applyBorder="1" applyAlignment="1" applyProtection="1">
      <alignment horizontal="center" vertical="center"/>
      <protection locked="0"/>
    </xf>
    <xf numFmtId="38" fontId="0" fillId="4" borderId="132" xfId="1" applyFont="1" applyFill="1" applyBorder="1" applyAlignment="1" applyProtection="1">
      <alignment horizontal="center" vertical="center"/>
      <protection locked="0"/>
    </xf>
    <xf numFmtId="38" fontId="0" fillId="4" borderId="130" xfId="1" applyFont="1" applyFill="1" applyBorder="1" applyAlignment="1" applyProtection="1">
      <alignment horizontal="center" vertical="center"/>
      <protection locked="0"/>
    </xf>
    <xf numFmtId="0" fontId="33" fillId="4" borderId="95" xfId="0" applyFont="1" applyFill="1" applyBorder="1" applyAlignment="1" applyProtection="1">
      <alignment horizontal="center" vertical="center"/>
      <protection locked="0"/>
    </xf>
    <xf numFmtId="0" fontId="33" fillId="4" borderId="96" xfId="0" applyFont="1" applyFill="1" applyBorder="1" applyAlignment="1" applyProtection="1">
      <alignment horizontal="center" vertical="center"/>
      <protection locked="0"/>
    </xf>
    <xf numFmtId="0" fontId="33" fillId="4" borderId="97" xfId="0" applyFont="1" applyFill="1" applyBorder="1" applyAlignment="1" applyProtection="1">
      <alignment horizontal="center" vertical="center"/>
      <protection locked="0"/>
    </xf>
    <xf numFmtId="0" fontId="0" fillId="0" borderId="220" xfId="0" applyBorder="1" applyAlignment="1">
      <alignment horizontal="center" vertical="center"/>
    </xf>
    <xf numFmtId="38" fontId="0" fillId="4" borderId="115" xfId="1" applyFont="1" applyFill="1" applyBorder="1" applyAlignment="1" applyProtection="1">
      <alignment horizontal="center" vertical="center"/>
      <protection locked="0"/>
    </xf>
    <xf numFmtId="0" fontId="0" fillId="4" borderId="200" xfId="0" applyFill="1" applyBorder="1" applyAlignment="1" applyProtection="1">
      <alignment vertical="center"/>
      <protection locked="0"/>
    </xf>
    <xf numFmtId="0" fontId="0" fillId="4" borderId="197" xfId="0" applyFill="1" applyBorder="1" applyAlignment="1" applyProtection="1">
      <alignment vertical="center"/>
      <protection locked="0"/>
    </xf>
    <xf numFmtId="0" fontId="33" fillId="4" borderId="86" xfId="0" applyFont="1" applyFill="1" applyBorder="1" applyAlignment="1" applyProtection="1">
      <alignment horizontal="center" vertical="center"/>
      <protection locked="0"/>
    </xf>
    <xf numFmtId="0" fontId="33" fillId="4" borderId="87" xfId="0" applyFont="1" applyFill="1" applyBorder="1" applyAlignment="1" applyProtection="1">
      <alignment horizontal="center" vertical="center"/>
      <protection locked="0"/>
    </xf>
    <xf numFmtId="0" fontId="33" fillId="4" borderId="88" xfId="0" applyFont="1" applyFill="1" applyBorder="1" applyAlignment="1" applyProtection="1">
      <alignment horizontal="center" vertical="center"/>
      <protection locked="0"/>
    </xf>
    <xf numFmtId="0" fontId="33" fillId="4" borderId="89" xfId="0" applyFont="1" applyFill="1" applyBorder="1" applyAlignment="1" applyProtection="1">
      <alignment horizontal="center" vertical="center"/>
      <protection locked="0"/>
    </xf>
    <xf numFmtId="0" fontId="33" fillId="4" borderId="90" xfId="0" applyFont="1" applyFill="1" applyBorder="1" applyAlignment="1" applyProtection="1">
      <alignment horizontal="center" vertical="center"/>
      <protection locked="0"/>
    </xf>
    <xf numFmtId="0" fontId="33" fillId="4" borderId="91" xfId="0" applyFont="1" applyFill="1" applyBorder="1" applyAlignment="1" applyProtection="1">
      <alignment horizontal="center" vertical="center"/>
      <protection locked="0"/>
    </xf>
    <xf numFmtId="0" fontId="33" fillId="0" borderId="0" xfId="0" applyFont="1" applyAlignment="1">
      <alignment vertical="top" wrapText="1"/>
    </xf>
    <xf numFmtId="0" fontId="0" fillId="4" borderId="127" xfId="0" applyFill="1" applyBorder="1" applyAlignment="1" applyProtection="1">
      <alignment horizontal="center" vertical="center"/>
      <protection locked="0"/>
    </xf>
    <xf numFmtId="0" fontId="0" fillId="4" borderId="130" xfId="0" applyFill="1" applyBorder="1" applyAlignment="1" applyProtection="1">
      <alignment horizontal="center" vertical="center"/>
      <protection locked="0"/>
    </xf>
    <xf numFmtId="0" fontId="0" fillId="4" borderId="75" xfId="0" applyFill="1" applyBorder="1" applyAlignment="1" applyProtection="1">
      <alignment horizontal="center" vertical="center" shrinkToFit="1"/>
      <protection locked="0"/>
    </xf>
    <xf numFmtId="0" fontId="0" fillId="4" borderId="76" xfId="0" applyFill="1" applyBorder="1" applyAlignment="1" applyProtection="1">
      <alignment horizontal="center" vertical="center" shrinkToFit="1"/>
      <protection locked="0"/>
    </xf>
    <xf numFmtId="0" fontId="0" fillId="4" borderId="77" xfId="0" applyFill="1" applyBorder="1" applyAlignment="1" applyProtection="1">
      <alignment horizontal="center" vertical="center" shrinkToFit="1"/>
      <protection locked="0"/>
    </xf>
    <xf numFmtId="0" fontId="7" fillId="0" borderId="0" xfId="0" applyFont="1" applyBorder="1" applyAlignment="1">
      <alignment vertical="center"/>
    </xf>
    <xf numFmtId="0" fontId="0" fillId="4" borderId="72" xfId="0" applyFill="1" applyBorder="1" applyAlignment="1" applyProtection="1">
      <alignment horizontal="left" vertical="center"/>
      <protection locked="0"/>
    </xf>
    <xf numFmtId="0" fontId="0" fillId="4" borderId="74" xfId="0" applyFill="1" applyBorder="1" applyAlignment="1" applyProtection="1">
      <alignment horizontal="left" vertical="center"/>
      <protection locked="0"/>
    </xf>
    <xf numFmtId="0" fontId="0" fillId="4" borderId="108" xfId="0" applyFill="1" applyBorder="1" applyProtection="1">
      <alignment vertical="center"/>
      <protection locked="0"/>
    </xf>
    <xf numFmtId="0" fontId="0" fillId="4" borderId="109" xfId="0" applyFill="1" applyBorder="1" applyProtection="1">
      <alignment vertical="center"/>
      <protection locked="0"/>
    </xf>
    <xf numFmtId="0" fontId="0" fillId="4" borderId="73" xfId="0" applyFill="1" applyBorder="1" applyProtection="1">
      <alignment vertical="center"/>
      <protection locked="0"/>
    </xf>
    <xf numFmtId="0" fontId="0" fillId="4" borderId="74" xfId="0" applyFill="1" applyBorder="1" applyProtection="1">
      <alignment vertical="center"/>
      <protection locked="0"/>
    </xf>
    <xf numFmtId="0" fontId="52" fillId="0" borderId="0" xfId="0" applyFont="1" applyBorder="1">
      <alignment vertical="center"/>
    </xf>
    <xf numFmtId="0" fontId="0" fillId="4" borderId="73" xfId="0" applyFill="1" applyBorder="1" applyAlignment="1" applyProtection="1">
      <alignment horizontal="left" vertical="center"/>
      <protection locked="0"/>
    </xf>
    <xf numFmtId="0" fontId="33" fillId="4" borderId="86" xfId="0" applyFont="1" applyFill="1" applyBorder="1" applyProtection="1">
      <alignment vertical="center"/>
      <protection locked="0"/>
    </xf>
    <xf numFmtId="0" fontId="33" fillId="4" borderId="87" xfId="0" applyFont="1" applyFill="1" applyBorder="1" applyProtection="1">
      <alignment vertical="center"/>
      <protection locked="0"/>
    </xf>
    <xf numFmtId="0" fontId="33" fillId="4" borderId="88" xfId="0" applyFont="1" applyFill="1" applyBorder="1" applyProtection="1">
      <alignment vertical="center"/>
      <protection locked="0"/>
    </xf>
    <xf numFmtId="0" fontId="33" fillId="4" borderId="92" xfId="0" applyFont="1" applyFill="1" applyBorder="1" applyProtection="1">
      <alignment vertical="center"/>
      <protection locked="0"/>
    </xf>
    <xf numFmtId="0" fontId="33" fillId="4" borderId="93" xfId="0" applyFont="1" applyFill="1" applyBorder="1" applyProtection="1">
      <alignment vertical="center"/>
      <protection locked="0"/>
    </xf>
    <xf numFmtId="0" fontId="33" fillId="4" borderId="94" xfId="0" applyFont="1" applyFill="1" applyBorder="1" applyProtection="1">
      <alignment vertical="center"/>
      <protection locked="0"/>
    </xf>
    <xf numFmtId="0" fontId="0" fillId="4" borderId="89" xfId="0" applyFill="1" applyBorder="1" applyProtection="1">
      <alignment vertical="center"/>
      <protection locked="0"/>
    </xf>
    <xf numFmtId="0" fontId="0" fillId="4" borderId="90" xfId="0" applyFill="1" applyBorder="1" applyProtection="1">
      <alignment vertical="center"/>
      <protection locked="0"/>
    </xf>
    <xf numFmtId="0" fontId="0" fillId="4" borderId="91" xfId="0" applyFill="1" applyBorder="1" applyProtection="1">
      <alignment vertical="center"/>
      <protection locked="0"/>
    </xf>
    <xf numFmtId="0" fontId="0" fillId="4" borderId="211" xfId="0" applyFill="1" applyBorder="1" applyAlignment="1" applyProtection="1">
      <alignment horizontal="center" vertical="center"/>
      <protection locked="0"/>
    </xf>
    <xf numFmtId="0" fontId="0" fillId="4" borderId="212" xfId="0" applyFill="1" applyBorder="1" applyAlignment="1" applyProtection="1">
      <alignment horizontal="center" vertical="center"/>
      <protection locked="0"/>
    </xf>
    <xf numFmtId="0" fontId="0" fillId="4" borderId="213" xfId="0" applyFill="1" applyBorder="1" applyAlignment="1" applyProtection="1">
      <alignment horizontal="center" vertical="center"/>
      <protection locked="0"/>
    </xf>
    <xf numFmtId="0" fontId="0" fillId="0" borderId="0" xfId="0" applyAlignment="1">
      <alignment vertical="top" wrapText="1"/>
    </xf>
    <xf numFmtId="0" fontId="29" fillId="0" borderId="0" xfId="0" applyFont="1" applyAlignment="1">
      <alignment vertical="center" wrapText="1"/>
    </xf>
    <xf numFmtId="0" fontId="33" fillId="4" borderId="239" xfId="0" applyFont="1" applyFill="1" applyBorder="1" applyAlignment="1" applyProtection="1">
      <alignment horizontal="center" vertical="center"/>
      <protection locked="0"/>
    </xf>
    <xf numFmtId="0" fontId="33" fillId="4" borderId="240" xfId="0" applyFont="1" applyFill="1" applyBorder="1" applyAlignment="1" applyProtection="1">
      <alignment horizontal="center" vertical="center"/>
      <protection locked="0"/>
    </xf>
    <xf numFmtId="0" fontId="33" fillId="4" borderId="241" xfId="0"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04" xfId="0" applyBorder="1" applyAlignment="1">
      <alignment horizontal="left" vertical="center"/>
    </xf>
    <xf numFmtId="0" fontId="33" fillId="4" borderId="92" xfId="0" applyFont="1" applyFill="1" applyBorder="1" applyAlignment="1" applyProtection="1">
      <alignment horizontal="center" vertical="center"/>
      <protection locked="0"/>
    </xf>
    <xf numFmtId="0" fontId="33" fillId="4" borderId="93" xfId="0" applyFont="1" applyFill="1" applyBorder="1" applyAlignment="1" applyProtection="1">
      <alignment horizontal="center" vertical="center"/>
      <protection locked="0"/>
    </xf>
    <xf numFmtId="0" fontId="33" fillId="4" borderId="94" xfId="0" applyFont="1" applyFill="1" applyBorder="1" applyAlignment="1" applyProtection="1">
      <alignment horizontal="center" vertical="center"/>
      <protection locked="0"/>
    </xf>
    <xf numFmtId="0" fontId="33" fillId="4" borderId="72" xfId="0" applyFont="1" applyFill="1" applyBorder="1" applyAlignment="1" applyProtection="1">
      <alignment horizontal="center" vertical="center"/>
      <protection locked="0"/>
    </xf>
    <xf numFmtId="0" fontId="33" fillId="4" borderId="73" xfId="0" applyFont="1" applyFill="1" applyBorder="1" applyAlignment="1" applyProtection="1">
      <alignment horizontal="center" vertical="center"/>
      <protection locked="0"/>
    </xf>
    <xf numFmtId="0" fontId="33" fillId="4" borderId="74" xfId="0" applyFont="1" applyFill="1" applyBorder="1" applyAlignment="1" applyProtection="1">
      <alignment horizontal="center" vertical="center"/>
      <protection locked="0"/>
    </xf>
    <xf numFmtId="0" fontId="33" fillId="4" borderId="98" xfId="0" applyFont="1" applyFill="1" applyBorder="1" applyAlignment="1" applyProtection="1">
      <alignment horizontal="center" vertical="center"/>
      <protection locked="0"/>
    </xf>
    <xf numFmtId="0" fontId="33" fillId="4" borderId="99" xfId="0" applyFont="1" applyFill="1" applyBorder="1" applyAlignment="1" applyProtection="1">
      <alignment horizontal="center" vertical="center"/>
      <protection locked="0"/>
    </xf>
    <xf numFmtId="0" fontId="33" fillId="4" borderId="100" xfId="0" applyFont="1" applyFill="1" applyBorder="1" applyAlignment="1" applyProtection="1">
      <alignment horizontal="center" vertical="center"/>
      <protection locked="0"/>
    </xf>
    <xf numFmtId="0" fontId="50" fillId="0" borderId="0" xfId="0" applyFont="1">
      <alignment vertical="center"/>
    </xf>
    <xf numFmtId="0" fontId="0" fillId="4" borderId="214" xfId="0" applyFill="1" applyBorder="1" applyAlignment="1" applyProtection="1">
      <alignment horizontal="center" vertical="center"/>
      <protection locked="0"/>
    </xf>
    <xf numFmtId="0" fontId="33" fillId="0" borderId="85" xfId="0" applyFont="1" applyBorder="1" applyAlignment="1">
      <alignment horizontal="center" vertical="center"/>
    </xf>
    <xf numFmtId="0" fontId="7" fillId="0" borderId="0" xfId="0" applyFont="1" applyAlignment="1">
      <alignment vertical="center" wrapText="1"/>
    </xf>
    <xf numFmtId="0" fontId="8" fillId="4" borderId="112"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8" fillId="4" borderId="115" xfId="0" applyFont="1" applyFill="1" applyBorder="1" applyAlignment="1" applyProtection="1">
      <alignment horizontal="center" vertical="center" wrapText="1"/>
      <protection locked="0"/>
    </xf>
    <xf numFmtId="0" fontId="8" fillId="0" borderId="140" xfId="0" applyFont="1" applyBorder="1" applyAlignment="1">
      <alignment horizontal="center" vertical="center"/>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8" fillId="0" borderId="34" xfId="0" applyFont="1" applyBorder="1" applyAlignment="1">
      <alignment horizontal="left" vertical="center" wrapText="1"/>
    </xf>
    <xf numFmtId="0" fontId="8" fillId="0" borderId="33" xfId="0" applyFont="1" applyBorder="1" applyAlignment="1">
      <alignment horizontal="center" vertical="center"/>
    </xf>
    <xf numFmtId="0" fontId="8" fillId="0" borderId="54"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2" xfId="0" applyFont="1" applyBorder="1" applyAlignment="1">
      <alignment vertical="center" wrapText="1"/>
    </xf>
    <xf numFmtId="0" fontId="8" fillId="0" borderId="47"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47"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4" borderId="114"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66"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3" xfId="0" applyFont="1" applyBorder="1" applyAlignment="1">
      <alignment horizontal="center" vertical="center" wrapText="1"/>
    </xf>
    <xf numFmtId="0" fontId="8" fillId="2" borderId="54" xfId="0" applyFont="1" applyFill="1" applyBorder="1" applyAlignment="1">
      <alignment horizontal="center" vertical="center" wrapText="1"/>
    </xf>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8" fillId="0" borderId="159"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Font="1" applyBorder="1" applyAlignment="1">
      <alignment horizontal="center" vertical="center" wrapText="1"/>
    </xf>
    <xf numFmtId="0" fontId="66"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48" xfId="0" applyFont="1" applyBorder="1" applyAlignment="1">
      <alignment horizontal="center" vertical="center" wrapText="1"/>
    </xf>
    <xf numFmtId="0" fontId="54" fillId="0" borderId="64"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3" xfId="0" applyFont="1" applyBorder="1" applyAlignment="1">
      <alignment horizontal="center" vertical="center" wrapText="1"/>
    </xf>
    <xf numFmtId="0" fontId="8" fillId="0" borderId="63"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4" xfId="0" applyFont="1" applyBorder="1" applyAlignment="1">
      <alignment horizontal="right" vertical="center" wrapText="1"/>
    </xf>
    <xf numFmtId="0" fontId="8" fillId="0" borderId="35" xfId="0" applyFont="1" applyBorder="1" applyAlignment="1">
      <alignment horizontal="right" vertical="center" wrapText="1"/>
    </xf>
    <xf numFmtId="0" fontId="8" fillId="0" borderId="35" xfId="0" applyFont="1" applyBorder="1" applyAlignment="1">
      <alignment horizontal="left" vertical="center" wrapText="1"/>
    </xf>
    <xf numFmtId="0" fontId="8" fillId="0" borderId="44" xfId="0" applyFont="1" applyBorder="1" applyAlignment="1">
      <alignment horizontal="left" vertical="center" wrapText="1"/>
    </xf>
    <xf numFmtId="0" fontId="8" fillId="0" borderId="53" xfId="0" applyFont="1" applyBorder="1" applyAlignment="1">
      <alignment horizontal="center" vertical="center" wrapText="1"/>
    </xf>
    <xf numFmtId="0" fontId="54" fillId="0" borderId="4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4" borderId="124" xfId="0" applyFont="1" applyFill="1" applyBorder="1" applyAlignment="1" applyProtection="1">
      <alignment horizontal="center" vertical="center" wrapText="1"/>
      <protection locked="0"/>
    </xf>
    <xf numFmtId="0" fontId="8" fillId="0" borderId="152" xfId="0" applyFont="1" applyBorder="1" applyAlignment="1">
      <alignment horizontal="center" wrapText="1"/>
    </xf>
    <xf numFmtId="0" fontId="8" fillId="0" borderId="153" xfId="0" applyFont="1" applyBorder="1" applyAlignment="1">
      <alignment horizontal="center" wrapText="1"/>
    </xf>
    <xf numFmtId="0" fontId="8" fillId="0" borderId="3" xfId="0" applyFont="1" applyBorder="1" applyAlignment="1">
      <alignment horizontal="center" wrapText="1"/>
    </xf>
    <xf numFmtId="0" fontId="8" fillId="4" borderId="113"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8" xfId="0" applyFont="1" applyBorder="1" applyAlignment="1">
      <alignment horizontal="center" vertical="center"/>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2" xfId="0" applyFont="1" applyFill="1" applyBorder="1" applyAlignment="1" applyProtection="1">
      <alignment horizontal="center" vertical="center" wrapText="1"/>
    </xf>
    <xf numFmtId="0" fontId="8" fillId="0" borderId="66" xfId="0" applyFont="1" applyBorder="1" applyAlignment="1">
      <alignment horizontal="center" vertical="center" wrapText="1"/>
    </xf>
    <xf numFmtId="0" fontId="8" fillId="0" borderId="181"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83" xfId="0" applyFont="1" applyBorder="1" applyAlignment="1">
      <alignment horizontal="center" vertical="center" wrapText="1"/>
    </xf>
    <xf numFmtId="0" fontId="8" fillId="0" borderId="196" xfId="0" applyFont="1" applyBorder="1" applyAlignment="1">
      <alignment horizontal="center" vertical="center" wrapText="1"/>
    </xf>
    <xf numFmtId="0" fontId="8" fillId="0" borderId="47"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155" xfId="0" applyFont="1" applyBorder="1" applyAlignment="1">
      <alignment horizontal="center" vertical="center" wrapText="1"/>
    </xf>
    <xf numFmtId="0" fontId="8" fillId="0" borderId="154" xfId="0" applyFont="1" applyBorder="1" applyAlignment="1">
      <alignment horizontal="center" vertical="center" wrapText="1"/>
    </xf>
    <xf numFmtId="0" fontId="8" fillId="4" borderId="105" xfId="0" applyFont="1" applyFill="1" applyBorder="1" applyAlignment="1" applyProtection="1">
      <alignment horizontal="center" vertical="center" textRotation="255" wrapText="1"/>
      <protection locked="0"/>
    </xf>
    <xf numFmtId="0" fontId="8" fillId="4" borderId="107" xfId="0" applyFont="1" applyFill="1" applyBorder="1" applyAlignment="1" applyProtection="1">
      <alignment horizontal="center" vertical="center" textRotation="255" wrapText="1"/>
      <protection locked="0"/>
    </xf>
    <xf numFmtId="0" fontId="8" fillId="4" borderId="92" xfId="0" applyFont="1" applyFill="1" applyBorder="1" applyAlignment="1" applyProtection="1">
      <alignment horizontal="center" vertical="center" wrapText="1"/>
      <protection locked="0"/>
    </xf>
    <xf numFmtId="0" fontId="8" fillId="4" borderId="94" xfId="0" applyFont="1" applyFill="1" applyBorder="1" applyAlignment="1" applyProtection="1">
      <alignment horizontal="center" vertical="center" wrapText="1"/>
      <protection locked="0"/>
    </xf>
    <xf numFmtId="0" fontId="0" fillId="0" borderId="113" xfId="0" applyBorder="1" applyAlignment="1" applyProtection="1">
      <alignment vertical="center" wrapText="1"/>
      <protection locked="0"/>
    </xf>
    <xf numFmtId="0" fontId="31" fillId="0" borderId="80" xfId="0" applyFont="1" applyFill="1" applyBorder="1" applyAlignment="1">
      <alignment horizontal="center" vertical="center"/>
    </xf>
    <xf numFmtId="0" fontId="31" fillId="0" borderId="79" xfId="0" applyFont="1" applyFill="1" applyBorder="1" applyAlignment="1">
      <alignment horizontal="center" vertical="center"/>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xf numFmtId="0" fontId="8" fillId="2" borderId="29"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10"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0" borderId="47"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2" borderId="7" xfId="0" applyFont="1" applyFill="1" applyBorder="1" applyAlignment="1">
      <alignment horizontal="center" vertical="center" textRotation="255" wrapText="1"/>
    </xf>
    <xf numFmtId="0" fontId="8" fillId="2" borderId="1" xfId="0" applyFont="1" applyFill="1" applyBorder="1" applyAlignment="1">
      <alignment horizontal="center" vertical="center" textRotation="255" wrapText="1"/>
    </xf>
    <xf numFmtId="0" fontId="8" fillId="2" borderId="6" xfId="0" applyFont="1" applyFill="1" applyBorder="1" applyAlignment="1">
      <alignment horizontal="center" vertical="center" textRotation="255" wrapText="1"/>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2" borderId="7"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0" borderId="158" xfId="0" applyFont="1" applyBorder="1" applyAlignment="1">
      <alignment horizontal="center" vertical="center" wrapText="1"/>
    </xf>
    <xf numFmtId="0" fontId="8" fillId="4" borderId="105" xfId="0" applyFont="1" applyFill="1" applyBorder="1" applyAlignment="1" applyProtection="1">
      <alignment horizontal="center" vertical="center" wrapText="1"/>
      <protection locked="0"/>
    </xf>
    <xf numFmtId="0" fontId="8" fillId="4" borderId="107" xfId="0" applyFont="1" applyFill="1" applyBorder="1" applyAlignment="1" applyProtection="1">
      <alignment horizontal="center" vertical="center" wrapText="1"/>
      <protection locked="0"/>
    </xf>
    <xf numFmtId="0" fontId="8" fillId="4" borderId="116" xfId="0" applyFont="1" applyFill="1" applyBorder="1" applyAlignment="1" applyProtection="1">
      <alignment horizontal="center" vertical="center" wrapText="1"/>
      <protection locked="0"/>
    </xf>
    <xf numFmtId="0" fontId="8" fillId="0" borderId="141" xfId="0" applyFont="1" applyBorder="1" applyAlignment="1">
      <alignment horizontal="center" vertical="center"/>
    </xf>
    <xf numFmtId="0" fontId="8" fillId="4" borderId="194" xfId="0" applyFont="1" applyFill="1" applyBorder="1" applyAlignment="1" applyProtection="1">
      <alignment horizontal="center" vertical="center" wrapText="1"/>
      <protection locked="0"/>
    </xf>
    <xf numFmtId="0" fontId="8" fillId="4" borderId="195" xfId="0" applyFont="1" applyFill="1" applyBorder="1" applyAlignment="1" applyProtection="1">
      <alignment horizontal="center" vertical="center" wrapText="1"/>
      <protection locked="0"/>
    </xf>
    <xf numFmtId="0" fontId="8" fillId="4" borderId="193" xfId="0" applyFont="1" applyFill="1" applyBorder="1" applyAlignment="1" applyProtection="1">
      <alignment horizontal="center" vertical="center" wrapText="1"/>
      <protection locked="0"/>
    </xf>
    <xf numFmtId="0" fontId="8" fillId="0" borderId="58"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2" xfId="0" applyFont="1" applyBorder="1" applyAlignment="1">
      <alignment horizontal="justify" vertical="center" wrapText="1"/>
    </xf>
    <xf numFmtId="0" fontId="8" fillId="0" borderId="142" xfId="0" applyFont="1" applyBorder="1" applyAlignment="1">
      <alignment horizontal="justify" vertical="center" wrapText="1"/>
    </xf>
    <xf numFmtId="0" fontId="22" fillId="0" borderId="19" xfId="0" applyFont="1" applyBorder="1" applyAlignment="1">
      <alignment horizontal="center" vertical="center"/>
    </xf>
    <xf numFmtId="0" fontId="22" fillId="0" borderId="43" xfId="0" applyFont="1" applyBorder="1" applyAlignment="1">
      <alignment horizontal="center" vertical="center"/>
    </xf>
    <xf numFmtId="0" fontId="22" fillId="0" borderId="22" xfId="0" applyFont="1" applyBorder="1" applyAlignment="1">
      <alignment horizontal="center" vertical="center"/>
    </xf>
    <xf numFmtId="0" fontId="22" fillId="0" borderId="59" xfId="0" applyFont="1" applyBorder="1" applyAlignment="1">
      <alignment horizontal="center" vertical="center"/>
    </xf>
    <xf numFmtId="0" fontId="22" fillId="0" borderId="24" xfId="0" applyFont="1" applyBorder="1" applyAlignment="1">
      <alignment horizontal="center" vertical="center"/>
    </xf>
    <xf numFmtId="0" fontId="22" fillId="0" borderId="42" xfId="0" applyFont="1" applyBorder="1" applyAlignment="1">
      <alignment horizontal="center" vertical="center"/>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6" xfId="0" applyFont="1" applyBorder="1" applyAlignment="1">
      <alignment horizontal="left" vertical="center" wrapText="1"/>
    </xf>
    <xf numFmtId="0" fontId="8" fillId="0" borderId="4" xfId="0" applyFont="1" applyBorder="1" applyAlignment="1">
      <alignment horizontal="left" vertical="center" wrapText="1"/>
    </xf>
    <xf numFmtId="0" fontId="8" fillId="0" borderId="34" xfId="0" applyFont="1" applyBorder="1" applyAlignment="1">
      <alignment horizontal="center" vertical="center"/>
    </xf>
    <xf numFmtId="0" fontId="8" fillId="0" borderId="57" xfId="0" applyFont="1" applyBorder="1" applyAlignment="1">
      <alignment horizontal="center" vertical="center"/>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62" xfId="0" applyFont="1" applyBorder="1" applyAlignment="1">
      <alignment horizontal="left" vertical="center" wrapText="1"/>
    </xf>
    <xf numFmtId="0" fontId="8" fillId="0" borderId="142" xfId="0" applyFont="1" applyBorder="1" applyAlignment="1">
      <alignment horizontal="left" vertical="center" wrapText="1"/>
    </xf>
    <xf numFmtId="0" fontId="54" fillId="0" borderId="56" xfId="0" applyFont="1" applyBorder="1" applyAlignment="1">
      <alignment horizontal="left" vertical="top" wrapText="1"/>
    </xf>
    <xf numFmtId="0" fontId="54" fillId="0" borderId="4" xfId="0" applyFont="1" applyBorder="1" applyAlignment="1">
      <alignment horizontal="left" vertical="top" wrapText="1"/>
    </xf>
    <xf numFmtId="0" fontId="8" fillId="0" borderId="40"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31" xfId="0" applyFont="1" applyBorder="1" applyAlignment="1">
      <alignment horizontal="justify" vertical="center" wrapText="1"/>
    </xf>
    <xf numFmtId="0" fontId="8" fillId="0" borderId="151" xfId="0" applyFont="1" applyBorder="1" applyAlignment="1">
      <alignment horizontal="center" vertical="center" textRotation="255" wrapText="1"/>
    </xf>
    <xf numFmtId="0" fontId="8" fillId="0" borderId="38" xfId="0" applyFont="1" applyBorder="1" applyAlignment="1">
      <alignment horizontal="center" vertical="center" textRotation="255" wrapText="1"/>
    </xf>
    <xf numFmtId="0" fontId="8" fillId="0" borderId="150" xfId="0" applyFont="1" applyBorder="1" applyAlignment="1">
      <alignment horizontal="center" vertical="center" textRotation="255" wrapText="1"/>
    </xf>
    <xf numFmtId="0" fontId="8" fillId="0" borderId="38"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66" xfId="0" applyFont="1" applyBorder="1" applyAlignment="1">
      <alignment horizontal="left" vertical="center" wrapText="1"/>
    </xf>
    <xf numFmtId="0" fontId="8" fillId="0" borderId="67" xfId="0" applyFont="1" applyBorder="1" applyAlignment="1">
      <alignment horizontal="left" vertical="center" wrapText="1"/>
    </xf>
    <xf numFmtId="0" fontId="8" fillId="0" borderId="66" xfId="0" applyFont="1" applyBorder="1" applyAlignment="1">
      <alignment vertical="top" wrapText="1"/>
    </xf>
    <xf numFmtId="0" fontId="8" fillId="0" borderId="141" xfId="0" applyFont="1" applyBorder="1" applyAlignment="1">
      <alignment vertical="top"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3" fillId="3" borderId="66"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8" fillId="0" borderId="68" xfId="0" applyFont="1" applyBorder="1" applyAlignment="1">
      <alignment horizontal="justify" vertical="top" wrapText="1"/>
    </xf>
    <xf numFmtId="0" fontId="8" fillId="0" borderId="3" xfId="0" applyFont="1" applyBorder="1" applyAlignment="1">
      <alignment horizontal="justify" vertical="top" wrapText="1"/>
    </xf>
    <xf numFmtId="0" fontId="8" fillId="3" borderId="4" xfId="0" applyFont="1" applyFill="1" applyBorder="1" applyAlignment="1">
      <alignment horizontal="center" vertical="center" wrapText="1"/>
    </xf>
    <xf numFmtId="0" fontId="23" fillId="3" borderId="60"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8" xfId="0" applyFont="1" applyBorder="1" applyAlignment="1">
      <alignment horizontal="center" vertical="center"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54" fillId="0" borderId="30" xfId="0" applyFont="1" applyBorder="1" applyAlignment="1">
      <alignment horizontal="justify" vertical="center" wrapText="1"/>
    </xf>
    <xf numFmtId="0" fontId="54" fillId="0" borderId="32" xfId="0" applyFont="1" applyBorder="1" applyAlignment="1">
      <alignment horizontal="justify"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54" fillId="0" borderId="24" xfId="0" applyFont="1" applyBorder="1" applyAlignment="1">
      <alignment horizontal="justify" vertical="center" wrapText="1"/>
    </xf>
    <xf numFmtId="0" fontId="54" fillId="0" borderId="42" xfId="0" applyFont="1" applyBorder="1" applyAlignment="1">
      <alignment horizontal="justify" vertical="center" wrapText="1"/>
    </xf>
    <xf numFmtId="0" fontId="8"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65" xfId="0" applyFont="1" applyBorder="1" applyAlignment="1">
      <alignment horizontal="center" vertical="center" wrapText="1"/>
    </xf>
    <xf numFmtId="0" fontId="23" fillId="4" borderId="86" xfId="0" applyFont="1" applyFill="1" applyBorder="1" applyAlignment="1" applyProtection="1">
      <alignment horizontal="center" vertical="center" wrapText="1"/>
      <protection locked="0"/>
    </xf>
    <xf numFmtId="0" fontId="23" fillId="4" borderId="88" xfId="0" applyFont="1" applyFill="1" applyBorder="1" applyAlignment="1" applyProtection="1">
      <alignment horizontal="center" vertical="center" wrapText="1"/>
      <protection locked="0"/>
    </xf>
    <xf numFmtId="0" fontId="23" fillId="4" borderId="89" xfId="0" applyFont="1" applyFill="1" applyBorder="1" applyAlignment="1" applyProtection="1">
      <alignment horizontal="center" vertical="center" wrapText="1"/>
      <protection locked="0"/>
    </xf>
    <xf numFmtId="0" fontId="23" fillId="4" borderId="91" xfId="0" applyFont="1" applyFill="1" applyBorder="1" applyAlignment="1" applyProtection="1">
      <alignment horizontal="center" vertical="center" wrapText="1"/>
      <protection locked="0"/>
    </xf>
    <xf numFmtId="0" fontId="8" fillId="0" borderId="166" xfId="0" applyFont="1" applyBorder="1" applyAlignment="1">
      <alignment horizontal="center" vertical="center" wrapText="1"/>
    </xf>
    <xf numFmtId="0" fontId="23" fillId="4" borderId="92" xfId="0" applyFont="1" applyFill="1" applyBorder="1" applyAlignment="1" applyProtection="1">
      <alignment horizontal="center" vertical="center" wrapText="1"/>
      <protection locked="0"/>
    </xf>
    <xf numFmtId="0" fontId="23" fillId="4" borderId="94"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6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23" fillId="0" borderId="59" xfId="0" applyFont="1" applyBorder="1" applyAlignment="1">
      <alignment horizontal="center" vertical="center" wrapText="1"/>
    </xf>
    <xf numFmtId="0" fontId="8" fillId="0" borderId="0" xfId="0" applyFont="1" applyAlignment="1">
      <alignment horizontal="left" vertical="center"/>
    </xf>
    <xf numFmtId="0" fontId="8" fillId="0" borderId="21" xfId="0" applyFont="1" applyBorder="1" applyAlignment="1">
      <alignment horizontal="center" vertical="center" wrapText="1"/>
    </xf>
    <xf numFmtId="0" fontId="8" fillId="0" borderId="70" xfId="0" applyFont="1" applyBorder="1" applyAlignment="1">
      <alignment horizontal="left" vertical="top" wrapText="1"/>
    </xf>
    <xf numFmtId="0" fontId="8" fillId="0" borderId="43" xfId="0" applyFont="1" applyBorder="1" applyAlignment="1">
      <alignment horizontal="left" vertical="top" wrapText="1"/>
    </xf>
    <xf numFmtId="0" fontId="8" fillId="0" borderId="7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9" xfId="0" applyFont="1" applyBorder="1" applyAlignment="1">
      <alignment horizontal="center" vertical="center" wrapText="1"/>
    </xf>
    <xf numFmtId="0" fontId="23" fillId="4" borderId="105" xfId="0" applyFont="1" applyFill="1" applyBorder="1" applyAlignment="1" applyProtection="1">
      <alignment horizontal="center" vertical="center" wrapText="1"/>
      <protection locked="0"/>
    </xf>
    <xf numFmtId="0" fontId="23" fillId="4" borderId="107" xfId="0" applyFont="1" applyFill="1" applyBorder="1" applyAlignment="1" applyProtection="1">
      <alignment horizontal="center" vertical="center" wrapText="1"/>
      <protection locked="0"/>
    </xf>
    <xf numFmtId="0" fontId="23" fillId="4" borderId="85" xfId="0" applyFont="1" applyFill="1" applyBorder="1" applyAlignment="1" applyProtection="1">
      <alignment horizontal="center" vertical="center" wrapText="1"/>
      <protection locked="0"/>
    </xf>
    <xf numFmtId="0" fontId="23" fillId="4" borderId="104" xfId="0" applyFont="1" applyFill="1" applyBorder="1" applyAlignment="1" applyProtection="1">
      <alignment horizontal="center" vertical="center" wrapText="1"/>
      <protection locked="0"/>
    </xf>
    <xf numFmtId="0" fontId="23" fillId="4" borderId="108" xfId="0" applyFont="1" applyFill="1" applyBorder="1" applyAlignment="1" applyProtection="1">
      <alignment horizontal="center" vertical="center" wrapText="1"/>
      <protection locked="0"/>
    </xf>
    <xf numFmtId="0" fontId="23" fillId="4" borderId="110" xfId="0" applyFont="1" applyFill="1" applyBorder="1" applyAlignment="1" applyProtection="1">
      <alignment horizontal="center" vertical="center" wrapText="1"/>
      <protection locked="0"/>
    </xf>
    <xf numFmtId="0" fontId="64" fillId="0" borderId="0" xfId="0" applyFont="1" applyAlignment="1">
      <alignment horizontal="left" vertical="center" wrapText="1"/>
    </xf>
    <xf numFmtId="0" fontId="64" fillId="0" borderId="0" xfId="0" applyFont="1" applyAlignment="1">
      <alignment horizontal="left" vertical="center"/>
    </xf>
    <xf numFmtId="0" fontId="68" fillId="0" borderId="14" xfId="0" applyFont="1" applyBorder="1" applyAlignment="1">
      <alignment horizontal="center" vertical="center" wrapText="1"/>
    </xf>
    <xf numFmtId="0" fontId="68" fillId="0" borderId="18" xfId="0" applyFont="1" applyBorder="1" applyAlignment="1">
      <alignment horizontal="center" vertical="center" wrapText="1"/>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223" xfId="0" applyFont="1" applyBorder="1" applyAlignment="1">
      <alignment horizontal="center" vertical="center"/>
    </xf>
    <xf numFmtId="177" fontId="0" fillId="4" borderId="72" xfId="0" applyNumberFormat="1" applyFill="1" applyBorder="1" applyAlignment="1" applyProtection="1">
      <alignment vertical="center"/>
      <protection locked="0"/>
    </xf>
    <xf numFmtId="177" fontId="0" fillId="4" borderId="74" xfId="0" applyNumberFormat="1" applyFill="1" applyBorder="1" applyAlignment="1" applyProtection="1">
      <alignment vertical="center"/>
      <protection locked="0"/>
    </xf>
    <xf numFmtId="177" fontId="33" fillId="0" borderId="228" xfId="0" applyNumberFormat="1" applyFont="1" applyBorder="1">
      <alignment vertical="center"/>
    </xf>
    <xf numFmtId="177" fontId="33" fillId="0" borderId="230" xfId="0" applyNumberFormat="1" applyFont="1" applyBorder="1">
      <alignment vertical="center"/>
    </xf>
    <xf numFmtId="177" fontId="29" fillId="0" borderId="73" xfId="0" applyNumberFormat="1" applyFont="1" applyBorder="1">
      <alignment vertical="center"/>
    </xf>
    <xf numFmtId="177" fontId="29" fillId="0" borderId="79" xfId="0" applyNumberFormat="1" applyFont="1" applyBorder="1">
      <alignment vertical="center"/>
    </xf>
    <xf numFmtId="0" fontId="14" fillId="0" borderId="14" xfId="0" applyFont="1" applyBorder="1" applyAlignment="1">
      <alignment vertical="center" wrapText="1"/>
    </xf>
    <xf numFmtId="0" fontId="14" fillId="0" borderId="18" xfId="0" applyFont="1" applyBorder="1" applyAlignment="1">
      <alignment vertical="center" wrapText="1"/>
    </xf>
    <xf numFmtId="0" fontId="0" fillId="0" borderId="14" xfId="0" applyBorder="1" applyAlignment="1">
      <alignment horizontal="center" vertical="center"/>
    </xf>
    <xf numFmtId="0" fontId="0" fillId="0" borderId="18" xfId="0" applyBorder="1" applyAlignment="1">
      <alignment horizontal="center" vertical="center"/>
    </xf>
    <xf numFmtId="177" fontId="0" fillId="0" borderId="0" xfId="0" applyNumberFormat="1" applyBorder="1" applyAlignment="1">
      <alignment horizontal="right" vertical="center"/>
    </xf>
    <xf numFmtId="177" fontId="0" fillId="0" borderId="18" xfId="0" applyNumberForma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59" fillId="0" borderId="16" xfId="0" applyFont="1" applyBorder="1" applyAlignment="1">
      <alignment vertical="center" wrapText="1"/>
    </xf>
    <xf numFmtId="0" fontId="60" fillId="0" borderId="16" xfId="0" applyFont="1" applyBorder="1" applyAlignment="1">
      <alignment vertical="center" wrapText="1"/>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0" fontId="29" fillId="0" borderId="14" xfId="0" applyFont="1" applyBorder="1" applyAlignment="1">
      <alignment vertical="center"/>
    </xf>
    <xf numFmtId="0" fontId="33" fillId="0" borderId="18" xfId="0" applyFont="1" applyBorder="1" applyAlignment="1">
      <alignment vertical="center"/>
    </xf>
    <xf numFmtId="0" fontId="45" fillId="0" borderId="14" xfId="0" applyFont="1" applyBorder="1" applyAlignment="1">
      <alignment horizontal="center" vertical="center" wrapText="1"/>
    </xf>
    <xf numFmtId="0" fontId="46"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7" fillId="0" borderId="14" xfId="0" applyFont="1" applyBorder="1" applyAlignment="1">
      <alignment vertical="center" wrapText="1"/>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9" fillId="0" borderId="227" xfId="0" applyFont="1" applyBorder="1" applyAlignment="1">
      <alignment horizontal="center" vertical="center"/>
    </xf>
    <xf numFmtId="0" fontId="33" fillId="0" borderId="228" xfId="0" applyFont="1" applyBorder="1" applyAlignment="1">
      <alignment horizontal="center" vertical="center"/>
    </xf>
    <xf numFmtId="177" fontId="33" fillId="0" borderId="228" xfId="0" applyNumberFormat="1" applyFont="1" applyBorder="1" applyAlignment="1">
      <alignment vertical="center"/>
    </xf>
    <xf numFmtId="177" fontId="33" fillId="0" borderId="230" xfId="0" applyNumberFormat="1" applyFont="1" applyBorder="1" applyAlignment="1">
      <alignment vertical="center"/>
    </xf>
    <xf numFmtId="0" fontId="29" fillId="0" borderId="227" xfId="0" applyFont="1" applyBorder="1" applyAlignment="1" applyProtection="1">
      <alignment horizontal="center" vertical="center"/>
    </xf>
    <xf numFmtId="0" fontId="33" fillId="0" borderId="228" xfId="0" applyFont="1" applyBorder="1" applyAlignment="1" applyProtection="1">
      <alignment horizontal="center" vertical="center"/>
    </xf>
    <xf numFmtId="177" fontId="29" fillId="0" borderId="0" xfId="0" applyNumberFormat="1" applyFont="1" applyBorder="1" applyAlignment="1">
      <alignment vertical="center"/>
    </xf>
    <xf numFmtId="177" fontId="29" fillId="0" borderId="18" xfId="0" applyNumberFormat="1" applyFont="1" applyBorder="1" applyAlignment="1">
      <alignment vertical="center"/>
    </xf>
    <xf numFmtId="177" fontId="0" fillId="4" borderId="92" xfId="0" applyNumberFormat="1" applyFill="1" applyBorder="1" applyAlignment="1" applyProtection="1">
      <alignment horizontal="right" vertical="center"/>
      <protection locked="0"/>
    </xf>
    <xf numFmtId="177" fontId="0" fillId="4" borderId="94" xfId="0" applyNumberFormat="1" applyFill="1" applyBorder="1" applyAlignment="1" applyProtection="1">
      <alignment horizontal="right" vertical="center"/>
      <protection locked="0"/>
    </xf>
    <xf numFmtId="0" fontId="0" fillId="0" borderId="233" xfId="0" applyBorder="1" applyAlignment="1">
      <alignment horizontal="center" vertical="center"/>
    </xf>
    <xf numFmtId="0" fontId="0" fillId="0" borderId="202" xfId="0" applyBorder="1" applyAlignment="1">
      <alignment horizontal="center" vertical="center"/>
    </xf>
    <xf numFmtId="177" fontId="0" fillId="0" borderId="202" xfId="0" applyNumberFormat="1" applyBorder="1" applyAlignment="1">
      <alignment horizontal="right" vertical="center"/>
    </xf>
    <xf numFmtId="177" fontId="0" fillId="0" borderId="235" xfId="0" applyNumberFormat="1" applyBorder="1" applyAlignment="1">
      <alignment horizontal="right" vertical="center"/>
    </xf>
    <xf numFmtId="177" fontId="0" fillId="4" borderId="85" xfId="0" applyNumberFormat="1" applyFill="1" applyBorder="1" applyAlignment="1" applyProtection="1">
      <alignment vertical="center"/>
      <protection locked="0"/>
    </xf>
    <xf numFmtId="177" fontId="0" fillId="4" borderId="104" xfId="0" applyNumberFormat="1" applyFill="1" applyBorder="1" applyAlignment="1" applyProtection="1">
      <alignment vertical="center"/>
      <protection locked="0"/>
    </xf>
    <xf numFmtId="0" fontId="29" fillId="0" borderId="225" xfId="0" applyFont="1" applyBorder="1" applyAlignment="1">
      <alignment horizontal="center" vertical="center"/>
    </xf>
    <xf numFmtId="0" fontId="33" fillId="0" borderId="226" xfId="0" applyFont="1" applyBorder="1" applyAlignment="1">
      <alignment horizontal="center" vertical="center"/>
    </xf>
    <xf numFmtId="0" fontId="33" fillId="0" borderId="231" xfId="0" applyFont="1" applyBorder="1" applyAlignment="1">
      <alignment horizontal="center" vertical="center"/>
    </xf>
    <xf numFmtId="177" fontId="0" fillId="4" borderId="92" xfId="0" applyNumberFormat="1" applyFill="1" applyBorder="1" applyAlignment="1" applyProtection="1">
      <alignment vertical="center"/>
      <protection locked="0"/>
    </xf>
    <xf numFmtId="177" fontId="0" fillId="4" borderId="94" xfId="0" applyNumberFormat="1" applyFill="1" applyBorder="1" applyAlignment="1" applyProtection="1">
      <alignment vertical="center"/>
      <protection locked="0"/>
    </xf>
    <xf numFmtId="177" fontId="0" fillId="0" borderId="109" xfId="0" applyNumberFormat="1" applyFill="1" applyBorder="1" applyAlignment="1" applyProtection="1">
      <alignment vertical="center"/>
      <protection locked="0"/>
    </xf>
    <xf numFmtId="177" fontId="0" fillId="0" borderId="209" xfId="0" applyNumberFormat="1" applyFill="1" applyBorder="1" applyAlignment="1" applyProtection="1">
      <alignment vertical="center"/>
      <protection locked="0"/>
    </xf>
    <xf numFmtId="177" fontId="0" fillId="4" borderId="224" xfId="0" applyNumberFormat="1" applyFill="1" applyBorder="1" applyAlignment="1" applyProtection="1">
      <alignment vertical="center"/>
      <protection locked="0"/>
    </xf>
    <xf numFmtId="177" fontId="0" fillId="4" borderId="118" xfId="0" applyNumberFormat="1" applyFill="1" applyBorder="1" applyAlignment="1" applyProtection="1">
      <alignment vertical="center"/>
      <protection locked="0"/>
    </xf>
    <xf numFmtId="0" fontId="52" fillId="0" borderId="14" xfId="0" applyFont="1" applyBorder="1" applyAlignment="1">
      <alignment horizontal="center" vertical="center"/>
    </xf>
    <xf numFmtId="0" fontId="56" fillId="0" borderId="0" xfId="0" applyFont="1" applyBorder="1" applyAlignment="1">
      <alignment horizontal="center" vertical="center"/>
    </xf>
    <xf numFmtId="0" fontId="0" fillId="0" borderId="225" xfId="0" applyBorder="1" applyAlignment="1">
      <alignment horizontal="center" vertical="center"/>
    </xf>
    <xf numFmtId="0" fontId="0" fillId="0" borderId="226" xfId="0" applyBorder="1" applyAlignment="1">
      <alignment horizontal="center" vertical="center"/>
    </xf>
    <xf numFmtId="0" fontId="0" fillId="4" borderId="222" xfId="0" applyFill="1" applyBorder="1" applyAlignment="1" applyProtection="1">
      <alignment horizontal="center" vertical="center"/>
      <protection locked="0"/>
    </xf>
    <xf numFmtId="0" fontId="0" fillId="4" borderId="221" xfId="0" applyFill="1" applyBorder="1" applyAlignment="1" applyProtection="1">
      <alignment horizontal="center" vertical="center"/>
      <protection locked="0"/>
    </xf>
    <xf numFmtId="177" fontId="0" fillId="0" borderId="2" xfId="0" applyNumberFormat="1" applyBorder="1" applyAlignment="1">
      <alignment horizontal="right" vertical="center"/>
    </xf>
    <xf numFmtId="177" fontId="0" fillId="0" borderId="10" xfId="0" applyNumberFormat="1" applyBorder="1" applyAlignment="1">
      <alignment horizontal="right" vertical="center"/>
    </xf>
    <xf numFmtId="0" fontId="0" fillId="0" borderId="154" xfId="0" applyBorder="1" applyAlignment="1">
      <alignment horizontal="center" vertical="center"/>
    </xf>
    <xf numFmtId="0" fontId="45" fillId="0" borderId="14" xfId="0" applyFont="1" applyBorder="1" applyAlignment="1">
      <alignment vertical="center" wrapText="1"/>
    </xf>
    <xf numFmtId="0" fontId="46" fillId="0" borderId="0" xfId="0" applyFont="1" applyBorder="1" applyAlignment="1">
      <alignment vertical="center" wrapText="1"/>
    </xf>
    <xf numFmtId="0" fontId="46" fillId="0" borderId="104" xfId="0" applyFont="1" applyBorder="1" applyAlignment="1">
      <alignment vertical="center" wrapText="1"/>
    </xf>
    <xf numFmtId="0" fontId="7" fillId="0" borderId="12" xfId="0" applyFont="1" applyBorder="1" applyAlignment="1">
      <alignment horizontal="center" vertical="center"/>
    </xf>
    <xf numFmtId="0" fontId="14" fillId="0" borderId="12" xfId="0" applyFont="1" applyBorder="1" applyAlignment="1">
      <alignment horizontal="center" vertical="center"/>
    </xf>
    <xf numFmtId="0" fontId="0" fillId="4" borderId="156" xfId="0" applyFill="1" applyBorder="1" applyAlignment="1" applyProtection="1">
      <alignment horizontal="center" vertical="center"/>
      <protection locked="0"/>
    </xf>
    <xf numFmtId="0" fontId="0" fillId="4" borderId="157" xfId="0"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0" fillId="0" borderId="0" xfId="0" applyFont="1" applyAlignment="1">
      <alignment horizontal="left" vertical="center" wrapText="1" indent="2"/>
    </xf>
    <xf numFmtId="0" fontId="3" fillId="0" borderId="0" xfId="0" applyFont="1" applyAlignment="1">
      <alignment horizontal="left" vertical="center" wrapText="1" indent="2"/>
    </xf>
    <xf numFmtId="0" fontId="14" fillId="0" borderId="0" xfId="0" applyFont="1" applyAlignment="1">
      <alignment horizontal="left" vertical="center" wrapText="1" indent="2"/>
    </xf>
    <xf numFmtId="0" fontId="3" fillId="0" borderId="0" xfId="0" applyFont="1" applyFill="1" applyBorder="1" applyAlignment="1">
      <alignment horizontal="left" vertical="center" wrapText="1" indent="2"/>
    </xf>
    <xf numFmtId="0" fontId="71" fillId="0" borderId="0" xfId="0" applyFont="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8" xfId="0" applyBorder="1" applyAlignment="1">
      <alignment vertical="top"/>
    </xf>
    <xf numFmtId="0" fontId="0" fillId="0" borderId="10" xfId="0"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8" Type="http://schemas.openxmlformats.org/officeDocument/2006/relationships/hyperlink" Target="#&#30435;&#26619;&#35519;&#26360;!AJ486"/><Relationship Id="rId13" Type="http://schemas.openxmlformats.org/officeDocument/2006/relationships/hyperlink" Target="#&#34920;&#65299;!D8"/><Relationship Id="rId3" Type="http://schemas.openxmlformats.org/officeDocument/2006/relationships/hyperlink" Target="#&#30435;&#26619;&#35519;&#26360;!AJ207"/><Relationship Id="rId7" Type="http://schemas.openxmlformats.org/officeDocument/2006/relationships/hyperlink" Target="#&#30435;&#26619;&#35519;&#26360;!AJ473"/><Relationship Id="rId12" Type="http://schemas.openxmlformats.org/officeDocument/2006/relationships/hyperlink" Target="#&#34920;&#65298;!E10"/><Relationship Id="rId17" Type="http://schemas.openxmlformats.org/officeDocument/2006/relationships/hyperlink" Target="#&#30435;&#26619;&#35519;&#26360;!AJ327"/><Relationship Id="rId2" Type="http://schemas.openxmlformats.org/officeDocument/2006/relationships/hyperlink" Target="#&#30435;&#26619;&#35519;&#26360;!H93"/><Relationship Id="rId16" Type="http://schemas.openxmlformats.org/officeDocument/2006/relationships/hyperlink" Target="#&#34920;&#32025;!C4"/><Relationship Id="rId1" Type="http://schemas.openxmlformats.org/officeDocument/2006/relationships/hyperlink" Target="#&#30435;&#26619;&#35519;&#26360;!AJ12"/><Relationship Id="rId6" Type="http://schemas.openxmlformats.org/officeDocument/2006/relationships/hyperlink" Target="#&#30435;&#26619;&#35519;&#26360;!AJ381"/><Relationship Id="rId11" Type="http://schemas.openxmlformats.org/officeDocument/2006/relationships/hyperlink" Target="#'&#34920;&#65297;&#65288;&#26032;&#22522;&#28310;&#65289;'!Print_Area"/><Relationship Id="rId5" Type="http://schemas.openxmlformats.org/officeDocument/2006/relationships/hyperlink" Target="#&#30435;&#26619;&#35519;&#26360;!AJ344"/><Relationship Id="rId15" Type="http://schemas.openxmlformats.org/officeDocument/2006/relationships/hyperlink" Target="#&#32887;&#21729;&#21517;&#31807;!D8"/><Relationship Id="rId10" Type="http://schemas.openxmlformats.org/officeDocument/2006/relationships/hyperlink" Target="#&#30435;&#26619;&#35519;&#26360;!AJ533"/><Relationship Id="rId4" Type="http://schemas.openxmlformats.org/officeDocument/2006/relationships/hyperlink" Target="#&#30435;&#26619;&#35519;&#26360;!AJ278"/><Relationship Id="rId9" Type="http://schemas.openxmlformats.org/officeDocument/2006/relationships/hyperlink" Target="#&#30435;&#26619;&#35519;&#26360;!AJ507"/><Relationship Id="rId14" Type="http://schemas.openxmlformats.org/officeDocument/2006/relationships/hyperlink" Target="#&#34920;&#65300;!D10"/></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3174</xdr:colOff>
      <xdr:row>7</xdr:row>
      <xdr:rowOff>50131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747711" y="2205789"/>
          <a:ext cx="1366752" cy="381000"/>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rPr>
            <a:t>目次へ⇒</a:t>
          </a:r>
        </a:p>
      </xdr:txBody>
    </xdr:sp>
    <xdr:clientData/>
  </xdr:twoCellAnchor>
  <xdr:twoCellAnchor>
    <xdr:from>
      <xdr:col>7</xdr:col>
      <xdr:colOff>-1</xdr:colOff>
      <xdr:row>1</xdr:row>
      <xdr:rowOff>0</xdr:rowOff>
    </xdr:from>
    <xdr:to>
      <xdr:col>14</xdr:col>
      <xdr:colOff>681788</xdr:colOff>
      <xdr:row>5</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47710" y="240632"/>
          <a:ext cx="5454315" cy="163428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◆この</a:t>
          </a:r>
          <a:r>
            <a:rPr kumimoji="1" lang="ja-JP" altLang="en-US" sz="1000">
              <a:solidFill>
                <a:srgbClr val="FF0000"/>
              </a:solidFill>
            </a:rPr>
            <a:t>表紙</a:t>
          </a:r>
          <a:r>
            <a:rPr kumimoji="1" lang="ja-JP" altLang="en-US" sz="1000">
              <a:solidFill>
                <a:schemeClr val="accent5">
                  <a:lumMod val="50000"/>
                </a:schemeClr>
              </a:solidFill>
            </a:rPr>
            <a:t>の他、</a:t>
          </a:r>
          <a:r>
            <a:rPr kumimoji="1" lang="ja-JP" altLang="en-US" sz="1000">
              <a:solidFill>
                <a:srgbClr val="FF0000"/>
              </a:solidFill>
            </a:rPr>
            <a:t>監査調書</a:t>
          </a:r>
          <a:r>
            <a:rPr kumimoji="1" lang="ja-JP" altLang="en-US" sz="1000">
              <a:solidFill>
                <a:schemeClr val="accent5">
                  <a:lumMod val="50000"/>
                </a:schemeClr>
              </a:solidFill>
            </a:rPr>
            <a:t>、</a:t>
          </a:r>
          <a:r>
            <a:rPr kumimoji="1" lang="ja-JP" altLang="en-US" sz="1000">
              <a:solidFill>
                <a:srgbClr val="FF0000"/>
              </a:solidFill>
            </a:rPr>
            <a:t>表１～表４</a:t>
          </a:r>
          <a:r>
            <a:rPr kumimoji="1" lang="ja-JP" altLang="en-US" sz="1000">
              <a:solidFill>
                <a:schemeClr val="accent5">
                  <a:lumMod val="50000"/>
                </a:schemeClr>
              </a:solidFill>
            </a:rPr>
            <a:t>、</a:t>
          </a:r>
          <a:r>
            <a:rPr kumimoji="1" lang="ja-JP" altLang="en-US" sz="1000">
              <a:solidFill>
                <a:srgbClr val="FF0000"/>
              </a:solidFill>
            </a:rPr>
            <a:t>職員名簿</a:t>
          </a:r>
          <a:r>
            <a:rPr kumimoji="1" lang="ja-JP" altLang="en-US" sz="1000">
              <a:solidFill>
                <a:schemeClr val="accent5">
                  <a:lumMod val="50000"/>
                </a:schemeClr>
              </a:solidFill>
            </a:rPr>
            <a:t>の記入・作成をお願いします。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赤枠・黄色に着色したセル</a:t>
          </a:r>
          <a:r>
            <a:rPr kumimoji="1" lang="ja-JP" altLang="en-US" sz="1000">
              <a:solidFill>
                <a:schemeClr val="accent5">
                  <a:lumMod val="50000"/>
                </a:schemeClr>
              </a:solidFill>
            </a:rPr>
            <a:t>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行・列・シートの挿入・削除、シート名の変更はしないように</a:t>
          </a:r>
          <a:r>
            <a:rPr kumimoji="1" lang="ja-JP" altLang="en-US" sz="1000">
              <a:solidFill>
                <a:schemeClr val="accent5">
                  <a:lumMod val="50000"/>
                </a:schemeClr>
              </a:solidFill>
            </a:rPr>
            <a:t>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◆下表の書類の添付がある場合は、「添付の有無」の欄に、プルダウンメニューから「○」を選んで記入してください</a:t>
          </a:r>
          <a:endParaRPr kumimoji="1" lang="en-US" altLang="ja-JP" sz="1000">
            <a:solidFill>
              <a:schemeClr val="accent5">
                <a:lumMod val="50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12</xdr:row>
      <xdr:rowOff>1</xdr:rowOff>
    </xdr:from>
    <xdr:to>
      <xdr:col>13</xdr:col>
      <xdr:colOff>0</xdr:colOff>
      <xdr:row>16</xdr:row>
      <xdr:rowOff>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85800" y="2857501"/>
          <a:ext cx="7543800" cy="9525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2060"/>
              </a:solidFill>
            </a:rPr>
            <a:t>◆このシートは集計用に利用しますので、保育所等施設の方は</a:t>
          </a:r>
          <a:r>
            <a:rPr kumimoji="1" lang="ja-JP" altLang="en-US" sz="1400" b="1" u="sng">
              <a:solidFill>
                <a:srgbClr val="FF0000"/>
              </a:solidFill>
            </a:rPr>
            <a:t>入力不要</a:t>
          </a:r>
          <a:r>
            <a:rPr kumimoji="1" lang="ja-JP" altLang="en-US" sz="1400" b="1">
              <a:solidFill>
                <a:srgbClr val="002060"/>
              </a:solidFill>
            </a:rPr>
            <a:t>です。</a:t>
          </a:r>
          <a:endParaRPr kumimoji="1" lang="en-US" altLang="ja-JP" sz="1400" b="1">
            <a:solidFill>
              <a:srgbClr val="002060"/>
            </a:solidFill>
          </a:endParaRPr>
        </a:p>
        <a:p>
          <a:r>
            <a:rPr kumimoji="1" lang="ja-JP" altLang="en-US" sz="1400" b="1">
              <a:solidFill>
                <a:srgbClr val="002060"/>
              </a:solidFill>
            </a:rPr>
            <a:t>◆セル・行・列の挿入・削除・関数の変更等をしないようお願いします。</a:t>
          </a:r>
          <a:endParaRPr kumimoji="1" lang="en-US" altLang="ja-JP" sz="1400" b="1">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0</xdr:colOff>
      <xdr:row>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0" y="476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１　運営・管理状況</a:t>
          </a:r>
        </a:p>
      </xdr:txBody>
    </xdr:sp>
    <xdr:clientData/>
  </xdr:twoCellAnchor>
  <xdr:twoCellAnchor>
    <xdr:from>
      <xdr:col>1</xdr:col>
      <xdr:colOff>0</xdr:colOff>
      <xdr:row>11</xdr:row>
      <xdr:rowOff>0</xdr:rowOff>
    </xdr:from>
    <xdr:to>
      <xdr:col>9</xdr:col>
      <xdr:colOff>0</xdr:colOff>
      <xdr:row>12</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29000" y="2381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２　幼保連携型認定こども園の体制</a:t>
          </a:r>
        </a:p>
      </xdr:txBody>
    </xdr:sp>
    <xdr:clientData/>
  </xdr:twoCellAnchor>
  <xdr:twoCellAnchor>
    <xdr:from>
      <xdr:col>1</xdr:col>
      <xdr:colOff>0</xdr:colOff>
      <xdr:row>25</xdr:row>
      <xdr:rowOff>0</xdr:rowOff>
    </xdr:from>
    <xdr:to>
      <xdr:col>9</xdr:col>
      <xdr:colOff>0</xdr:colOff>
      <xdr:row>26</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29000" y="547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３　安全管理の状況</a:t>
          </a:r>
        </a:p>
      </xdr:txBody>
    </xdr:sp>
    <xdr:clientData/>
  </xdr:twoCellAnchor>
  <xdr:twoCellAnchor>
    <xdr:from>
      <xdr:col>1</xdr:col>
      <xdr:colOff>0</xdr:colOff>
      <xdr:row>35</xdr:row>
      <xdr:rowOff>0</xdr:rowOff>
    </xdr:from>
    <xdr:to>
      <xdr:col>9</xdr:col>
      <xdr:colOff>0</xdr:colOff>
      <xdr:row>36</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429000" y="7381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４　保育の状況</a:t>
          </a:r>
        </a:p>
      </xdr:txBody>
    </xdr:sp>
    <xdr:clientData/>
  </xdr:twoCellAnchor>
  <xdr:twoCellAnchor>
    <xdr:from>
      <xdr:col>1</xdr:col>
      <xdr:colOff>0</xdr:colOff>
      <xdr:row>44</xdr:row>
      <xdr:rowOff>0</xdr:rowOff>
    </xdr:from>
    <xdr:to>
      <xdr:col>9</xdr:col>
      <xdr:colOff>0</xdr:colOff>
      <xdr:row>45</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429000" y="928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６　健康管理の状況</a:t>
          </a:r>
        </a:p>
      </xdr:txBody>
    </xdr:sp>
    <xdr:clientData/>
  </xdr:twoCellAnchor>
  <xdr:twoCellAnchor>
    <xdr:from>
      <xdr:col>1</xdr:col>
      <xdr:colOff>0</xdr:colOff>
      <xdr:row>51</xdr:row>
      <xdr:rowOff>0</xdr:rowOff>
    </xdr:from>
    <xdr:to>
      <xdr:col>9</xdr:col>
      <xdr:colOff>0</xdr:colOff>
      <xdr:row>52</xdr:row>
      <xdr:rowOff>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429000" y="109537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７　給食の状況</a:t>
          </a:r>
        </a:p>
      </xdr:txBody>
    </xdr:sp>
    <xdr:clientData/>
  </xdr:twoCellAnchor>
  <xdr:twoCellAnchor>
    <xdr:from>
      <xdr:col>1</xdr:col>
      <xdr:colOff>0</xdr:colOff>
      <xdr:row>62</xdr:row>
      <xdr:rowOff>0</xdr:rowOff>
    </xdr:from>
    <xdr:to>
      <xdr:col>9</xdr:col>
      <xdr:colOff>0</xdr:colOff>
      <xdr:row>63</xdr:row>
      <xdr:rowOff>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29000" y="140493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８　会計経理</a:t>
          </a:r>
        </a:p>
      </xdr:txBody>
    </xdr:sp>
    <xdr:clientData/>
  </xdr:twoCellAnchor>
  <xdr:twoCellAnchor>
    <xdr:from>
      <xdr:col>1</xdr:col>
      <xdr:colOff>0</xdr:colOff>
      <xdr:row>65</xdr:row>
      <xdr:rowOff>0</xdr:rowOff>
    </xdr:from>
    <xdr:to>
      <xdr:col>9</xdr:col>
      <xdr:colOff>0</xdr:colOff>
      <xdr:row>66</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429000" y="152400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９　収入・支出手続</a:t>
          </a:r>
        </a:p>
      </xdr:txBody>
    </xdr:sp>
    <xdr:clientData/>
  </xdr:twoCellAnchor>
  <xdr:twoCellAnchor>
    <xdr:from>
      <xdr:col>1</xdr:col>
      <xdr:colOff>0</xdr:colOff>
      <xdr:row>70</xdr:row>
      <xdr:rowOff>0</xdr:rowOff>
    </xdr:from>
    <xdr:to>
      <xdr:col>9</xdr:col>
      <xdr:colOff>0</xdr:colOff>
      <xdr:row>71</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429000" y="1690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10</a:t>
          </a:r>
          <a:r>
            <a:rPr kumimoji="1" lang="ja-JP" altLang="en-US" sz="1100" b="1">
              <a:solidFill>
                <a:schemeClr val="bg1"/>
              </a:solidFill>
            </a:rPr>
            <a:t>　貸借対照表</a:t>
          </a:r>
        </a:p>
      </xdr:txBody>
    </xdr:sp>
    <xdr:clientData/>
  </xdr:twoCellAnchor>
  <xdr:twoCellAnchor>
    <xdr:from>
      <xdr:col>1</xdr:col>
      <xdr:colOff>0</xdr:colOff>
      <xdr:row>74</xdr:row>
      <xdr:rowOff>0</xdr:rowOff>
    </xdr:from>
    <xdr:to>
      <xdr:col>9</xdr:col>
      <xdr:colOff>0</xdr:colOff>
      <xdr:row>75</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429000" y="2024062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11</a:t>
          </a:r>
          <a:r>
            <a:rPr kumimoji="1" lang="ja-JP" altLang="en-US" sz="1100" b="1">
              <a:solidFill>
                <a:schemeClr val="bg1"/>
              </a:solidFill>
            </a:rPr>
            <a:t>　施設型給付費等の経理</a:t>
          </a:r>
        </a:p>
      </xdr:txBody>
    </xdr:sp>
    <xdr:clientData/>
  </xdr:twoCellAnchor>
  <xdr:twoCellAnchor>
    <xdr:from>
      <xdr:col>11</xdr:col>
      <xdr:colOff>1</xdr:colOff>
      <xdr:row>3</xdr:row>
      <xdr:rowOff>0</xdr:rowOff>
    </xdr:from>
    <xdr:to>
      <xdr:col>13</xdr:col>
      <xdr:colOff>0</xdr:colOff>
      <xdr:row>4</xdr:row>
      <xdr:rowOff>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100-00000E000000}"/>
            </a:ext>
          </a:extLst>
        </xdr:cNvPr>
        <xdr:cNvSpPr txBox="1"/>
      </xdr:nvSpPr>
      <xdr:spPr>
        <a:xfrm>
          <a:off x="6858001" y="476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11</xdr:row>
      <xdr:rowOff>0</xdr:rowOff>
    </xdr:from>
    <xdr:to>
      <xdr:col>12</xdr:col>
      <xdr:colOff>685799</xdr:colOff>
      <xdr:row>12</xdr:row>
      <xdr:rowOff>0</xdr:rowOff>
    </xdr:to>
    <xdr:sp macro="" textlink="">
      <xdr:nvSpPr>
        <xdr:cNvPr id="15" name="テキスト ボックス 14">
          <a:hlinkClick xmlns:r="http://schemas.openxmlformats.org/officeDocument/2006/relationships" r:id="rId2"/>
          <a:extLst>
            <a:ext uri="{FF2B5EF4-FFF2-40B4-BE49-F238E27FC236}">
              <a16:creationId xmlns:a16="http://schemas.microsoft.com/office/drawing/2014/main" id="{00000000-0008-0000-0100-00000F000000}"/>
            </a:ext>
          </a:extLst>
        </xdr:cNvPr>
        <xdr:cNvSpPr txBox="1"/>
      </xdr:nvSpPr>
      <xdr:spPr>
        <a:xfrm>
          <a:off x="6858000" y="2381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25</xdr:row>
      <xdr:rowOff>0</xdr:rowOff>
    </xdr:from>
    <xdr:to>
      <xdr:col>12</xdr:col>
      <xdr:colOff>685799</xdr:colOff>
      <xdr:row>26</xdr:row>
      <xdr:rowOff>0</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100-000010000000}"/>
            </a:ext>
          </a:extLst>
        </xdr:cNvPr>
        <xdr:cNvSpPr txBox="1"/>
      </xdr:nvSpPr>
      <xdr:spPr>
        <a:xfrm>
          <a:off x="6858000" y="547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35</xdr:row>
      <xdr:rowOff>0</xdr:rowOff>
    </xdr:from>
    <xdr:to>
      <xdr:col>12</xdr:col>
      <xdr:colOff>685799</xdr:colOff>
      <xdr:row>36</xdr:row>
      <xdr:rowOff>0</xdr:rowOff>
    </xdr:to>
    <xdr:sp macro="" textlink="">
      <xdr:nvSpPr>
        <xdr:cNvPr id="17" name="テキスト ボックス 16">
          <a:hlinkClick xmlns:r="http://schemas.openxmlformats.org/officeDocument/2006/relationships" r:id="rId4"/>
          <a:extLst>
            <a:ext uri="{FF2B5EF4-FFF2-40B4-BE49-F238E27FC236}">
              <a16:creationId xmlns:a16="http://schemas.microsoft.com/office/drawing/2014/main" id="{00000000-0008-0000-0100-000011000000}"/>
            </a:ext>
          </a:extLst>
        </xdr:cNvPr>
        <xdr:cNvSpPr txBox="1"/>
      </xdr:nvSpPr>
      <xdr:spPr>
        <a:xfrm>
          <a:off x="6858000" y="7381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44</xdr:row>
      <xdr:rowOff>0</xdr:rowOff>
    </xdr:from>
    <xdr:to>
      <xdr:col>12</xdr:col>
      <xdr:colOff>685799</xdr:colOff>
      <xdr:row>45</xdr:row>
      <xdr:rowOff>0</xdr:rowOff>
    </xdr:to>
    <xdr:sp macro="" textlink="">
      <xdr:nvSpPr>
        <xdr:cNvPr id="18" name="テキスト ボックス 17">
          <a:hlinkClick xmlns:r="http://schemas.openxmlformats.org/officeDocument/2006/relationships" r:id="rId5"/>
          <a:extLst>
            <a:ext uri="{FF2B5EF4-FFF2-40B4-BE49-F238E27FC236}">
              <a16:creationId xmlns:a16="http://schemas.microsoft.com/office/drawing/2014/main" id="{00000000-0008-0000-0100-000012000000}"/>
            </a:ext>
          </a:extLst>
        </xdr:cNvPr>
        <xdr:cNvSpPr txBox="1"/>
      </xdr:nvSpPr>
      <xdr:spPr>
        <a:xfrm>
          <a:off x="6858000" y="928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51</xdr:row>
      <xdr:rowOff>0</xdr:rowOff>
    </xdr:from>
    <xdr:to>
      <xdr:col>12</xdr:col>
      <xdr:colOff>685799</xdr:colOff>
      <xdr:row>52</xdr:row>
      <xdr:rowOff>0</xdr:rowOff>
    </xdr:to>
    <xdr:sp macro="" textlink="">
      <xdr:nvSpPr>
        <xdr:cNvPr id="19" name="テキスト ボックス 18">
          <a:hlinkClick xmlns:r="http://schemas.openxmlformats.org/officeDocument/2006/relationships" r:id="rId6"/>
          <a:extLst>
            <a:ext uri="{FF2B5EF4-FFF2-40B4-BE49-F238E27FC236}">
              <a16:creationId xmlns:a16="http://schemas.microsoft.com/office/drawing/2014/main" id="{00000000-0008-0000-0100-000013000000}"/>
            </a:ext>
          </a:extLst>
        </xdr:cNvPr>
        <xdr:cNvSpPr txBox="1"/>
      </xdr:nvSpPr>
      <xdr:spPr>
        <a:xfrm>
          <a:off x="6858000" y="109537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62</xdr:row>
      <xdr:rowOff>0</xdr:rowOff>
    </xdr:from>
    <xdr:to>
      <xdr:col>12</xdr:col>
      <xdr:colOff>685799</xdr:colOff>
      <xdr:row>63</xdr:row>
      <xdr:rowOff>0</xdr:rowOff>
    </xdr:to>
    <xdr:sp macro="" textlink="">
      <xdr:nvSpPr>
        <xdr:cNvPr id="20" name="テキスト ボックス 19">
          <a:hlinkClick xmlns:r="http://schemas.openxmlformats.org/officeDocument/2006/relationships" r:id="rId7"/>
          <a:extLst>
            <a:ext uri="{FF2B5EF4-FFF2-40B4-BE49-F238E27FC236}">
              <a16:creationId xmlns:a16="http://schemas.microsoft.com/office/drawing/2014/main" id="{00000000-0008-0000-0100-000014000000}"/>
            </a:ext>
          </a:extLst>
        </xdr:cNvPr>
        <xdr:cNvSpPr txBox="1"/>
      </xdr:nvSpPr>
      <xdr:spPr>
        <a:xfrm>
          <a:off x="6858000" y="140493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65</xdr:row>
      <xdr:rowOff>0</xdr:rowOff>
    </xdr:from>
    <xdr:to>
      <xdr:col>12</xdr:col>
      <xdr:colOff>685799</xdr:colOff>
      <xdr:row>66</xdr:row>
      <xdr:rowOff>0</xdr:rowOff>
    </xdr:to>
    <xdr:sp macro="" textlink="">
      <xdr:nvSpPr>
        <xdr:cNvPr id="21" name="テキスト ボックス 20">
          <a:hlinkClick xmlns:r="http://schemas.openxmlformats.org/officeDocument/2006/relationships" r:id="rId8"/>
          <a:extLst>
            <a:ext uri="{FF2B5EF4-FFF2-40B4-BE49-F238E27FC236}">
              <a16:creationId xmlns:a16="http://schemas.microsoft.com/office/drawing/2014/main" id="{00000000-0008-0000-0100-000015000000}"/>
            </a:ext>
          </a:extLst>
        </xdr:cNvPr>
        <xdr:cNvSpPr txBox="1"/>
      </xdr:nvSpPr>
      <xdr:spPr>
        <a:xfrm>
          <a:off x="6858000" y="152400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70</xdr:row>
      <xdr:rowOff>0</xdr:rowOff>
    </xdr:from>
    <xdr:to>
      <xdr:col>12</xdr:col>
      <xdr:colOff>685799</xdr:colOff>
      <xdr:row>71</xdr:row>
      <xdr:rowOff>0</xdr:rowOff>
    </xdr:to>
    <xdr:sp macro="" textlink="">
      <xdr:nvSpPr>
        <xdr:cNvPr id="23" name="テキスト ボックス 22">
          <a:hlinkClick xmlns:r="http://schemas.openxmlformats.org/officeDocument/2006/relationships" r:id="rId9"/>
          <a:extLst>
            <a:ext uri="{FF2B5EF4-FFF2-40B4-BE49-F238E27FC236}">
              <a16:creationId xmlns:a16="http://schemas.microsoft.com/office/drawing/2014/main" id="{00000000-0008-0000-0100-000017000000}"/>
            </a:ext>
          </a:extLst>
        </xdr:cNvPr>
        <xdr:cNvSpPr txBox="1"/>
      </xdr:nvSpPr>
      <xdr:spPr>
        <a:xfrm>
          <a:off x="6858000" y="1690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74</xdr:row>
      <xdr:rowOff>0</xdr:rowOff>
    </xdr:from>
    <xdr:to>
      <xdr:col>12</xdr:col>
      <xdr:colOff>685799</xdr:colOff>
      <xdr:row>75</xdr:row>
      <xdr:rowOff>0</xdr:rowOff>
    </xdr:to>
    <xdr:sp macro="" textlink="">
      <xdr:nvSpPr>
        <xdr:cNvPr id="25" name="テキスト ボックス 24">
          <a:hlinkClick xmlns:r="http://schemas.openxmlformats.org/officeDocument/2006/relationships" r:id="rId10"/>
          <a:extLst>
            <a:ext uri="{FF2B5EF4-FFF2-40B4-BE49-F238E27FC236}">
              <a16:creationId xmlns:a16="http://schemas.microsoft.com/office/drawing/2014/main" id="{00000000-0008-0000-0100-000019000000}"/>
            </a:ext>
          </a:extLst>
        </xdr:cNvPr>
        <xdr:cNvSpPr txBox="1"/>
      </xdr:nvSpPr>
      <xdr:spPr>
        <a:xfrm>
          <a:off x="6858000" y="202406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15</xdr:row>
      <xdr:rowOff>0</xdr:rowOff>
    </xdr:from>
    <xdr:to>
      <xdr:col>12</xdr:col>
      <xdr:colOff>685799</xdr:colOff>
      <xdr:row>16</xdr:row>
      <xdr:rowOff>0</xdr:rowOff>
    </xdr:to>
    <xdr:sp macro="" textlink="">
      <xdr:nvSpPr>
        <xdr:cNvPr id="26" name="テキスト ボックス 25">
          <a:hlinkClick xmlns:r="http://schemas.openxmlformats.org/officeDocument/2006/relationships" r:id="rId11"/>
          <a:extLst>
            <a:ext uri="{FF2B5EF4-FFF2-40B4-BE49-F238E27FC236}">
              <a16:creationId xmlns:a16="http://schemas.microsoft.com/office/drawing/2014/main" id="{00000000-0008-0000-0100-00001A000000}"/>
            </a:ext>
          </a:extLst>
        </xdr:cNvPr>
        <xdr:cNvSpPr txBox="1"/>
      </xdr:nvSpPr>
      <xdr:spPr>
        <a:xfrm>
          <a:off x="6772275" y="347662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表１（新基準）へ⇒</a:t>
          </a:r>
          <a:endParaRPr kumimoji="1" lang="ja-JP" altLang="en-US" sz="1800" b="1">
            <a:solidFill>
              <a:srgbClr val="FF0000"/>
            </a:solidFill>
          </a:endParaRPr>
        </a:p>
      </xdr:txBody>
    </xdr:sp>
    <xdr:clientData/>
  </xdr:twoCellAnchor>
  <xdr:twoCellAnchor>
    <xdr:from>
      <xdr:col>11</xdr:col>
      <xdr:colOff>0</xdr:colOff>
      <xdr:row>17</xdr:row>
      <xdr:rowOff>0</xdr:rowOff>
    </xdr:from>
    <xdr:to>
      <xdr:col>12</xdr:col>
      <xdr:colOff>685799</xdr:colOff>
      <xdr:row>18</xdr:row>
      <xdr:rowOff>0</xdr:rowOff>
    </xdr:to>
    <xdr:sp macro="" textlink="">
      <xdr:nvSpPr>
        <xdr:cNvPr id="28" name="テキスト ボックス 27">
          <a:hlinkClick xmlns:r="http://schemas.openxmlformats.org/officeDocument/2006/relationships" r:id="rId12"/>
          <a:extLst>
            <a:ext uri="{FF2B5EF4-FFF2-40B4-BE49-F238E27FC236}">
              <a16:creationId xmlns:a16="http://schemas.microsoft.com/office/drawing/2014/main" id="{00000000-0008-0000-0100-00001C000000}"/>
            </a:ext>
          </a:extLst>
        </xdr:cNvPr>
        <xdr:cNvSpPr txBox="1"/>
      </xdr:nvSpPr>
      <xdr:spPr>
        <a:xfrm>
          <a:off x="6772275" y="39528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表２へ⇒</a:t>
          </a:r>
          <a:endParaRPr kumimoji="1" lang="ja-JP" altLang="en-US" sz="1800" b="1">
            <a:solidFill>
              <a:srgbClr val="FF0000"/>
            </a:solidFill>
          </a:endParaRPr>
        </a:p>
      </xdr:txBody>
    </xdr:sp>
    <xdr:clientData/>
  </xdr:twoCellAnchor>
  <xdr:twoCellAnchor>
    <xdr:from>
      <xdr:col>11</xdr:col>
      <xdr:colOff>0</xdr:colOff>
      <xdr:row>19</xdr:row>
      <xdr:rowOff>0</xdr:rowOff>
    </xdr:from>
    <xdr:to>
      <xdr:col>12</xdr:col>
      <xdr:colOff>685799</xdr:colOff>
      <xdr:row>20</xdr:row>
      <xdr:rowOff>0</xdr:rowOff>
    </xdr:to>
    <xdr:sp macro="" textlink="">
      <xdr:nvSpPr>
        <xdr:cNvPr id="29" name="テキスト ボックス 28">
          <a:hlinkClick xmlns:r="http://schemas.openxmlformats.org/officeDocument/2006/relationships" r:id="rId13"/>
          <a:extLst>
            <a:ext uri="{FF2B5EF4-FFF2-40B4-BE49-F238E27FC236}">
              <a16:creationId xmlns:a16="http://schemas.microsoft.com/office/drawing/2014/main" id="{00000000-0008-0000-0100-00001D000000}"/>
            </a:ext>
          </a:extLst>
        </xdr:cNvPr>
        <xdr:cNvSpPr txBox="1"/>
      </xdr:nvSpPr>
      <xdr:spPr>
        <a:xfrm>
          <a:off x="6772275" y="442912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表３へ⇒</a:t>
          </a:r>
          <a:endParaRPr kumimoji="1" lang="ja-JP" altLang="en-US" sz="1800" b="1">
            <a:solidFill>
              <a:srgbClr val="FF0000"/>
            </a:solidFill>
          </a:endParaRPr>
        </a:p>
      </xdr:txBody>
    </xdr:sp>
    <xdr:clientData/>
  </xdr:twoCellAnchor>
  <xdr:twoCellAnchor>
    <xdr:from>
      <xdr:col>11</xdr:col>
      <xdr:colOff>0</xdr:colOff>
      <xdr:row>28</xdr:row>
      <xdr:rowOff>0</xdr:rowOff>
    </xdr:from>
    <xdr:to>
      <xdr:col>12</xdr:col>
      <xdr:colOff>685799</xdr:colOff>
      <xdr:row>29</xdr:row>
      <xdr:rowOff>0</xdr:rowOff>
    </xdr:to>
    <xdr:sp macro="" textlink="">
      <xdr:nvSpPr>
        <xdr:cNvPr id="30" name="テキスト ボックス 29">
          <a:hlinkClick xmlns:r="http://schemas.openxmlformats.org/officeDocument/2006/relationships" r:id="rId14"/>
          <a:extLst>
            <a:ext uri="{FF2B5EF4-FFF2-40B4-BE49-F238E27FC236}">
              <a16:creationId xmlns:a16="http://schemas.microsoft.com/office/drawing/2014/main" id="{00000000-0008-0000-0100-00001E000000}"/>
            </a:ext>
          </a:extLst>
        </xdr:cNvPr>
        <xdr:cNvSpPr txBox="1"/>
      </xdr:nvSpPr>
      <xdr:spPr>
        <a:xfrm>
          <a:off x="6772275" y="6572250"/>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表４へ⇒</a:t>
          </a:r>
          <a:endParaRPr kumimoji="1" lang="ja-JP" altLang="en-US" sz="1800" b="1">
            <a:solidFill>
              <a:srgbClr val="FF0000"/>
            </a:solidFill>
          </a:endParaRPr>
        </a:p>
      </xdr:txBody>
    </xdr:sp>
    <xdr:clientData/>
  </xdr:twoCellAnchor>
  <xdr:twoCellAnchor>
    <xdr:from>
      <xdr:col>11</xdr:col>
      <xdr:colOff>0</xdr:colOff>
      <xdr:row>21</xdr:row>
      <xdr:rowOff>0</xdr:rowOff>
    </xdr:from>
    <xdr:to>
      <xdr:col>12</xdr:col>
      <xdr:colOff>685799</xdr:colOff>
      <xdr:row>22</xdr:row>
      <xdr:rowOff>0</xdr:rowOff>
    </xdr:to>
    <xdr:sp macro="" textlink="">
      <xdr:nvSpPr>
        <xdr:cNvPr id="31" name="テキスト ボックス 30">
          <a:hlinkClick xmlns:r="http://schemas.openxmlformats.org/officeDocument/2006/relationships" r:id="rId15"/>
          <a:extLst>
            <a:ext uri="{FF2B5EF4-FFF2-40B4-BE49-F238E27FC236}">
              <a16:creationId xmlns:a16="http://schemas.microsoft.com/office/drawing/2014/main" id="{00000000-0008-0000-0100-00001F000000}"/>
            </a:ext>
          </a:extLst>
        </xdr:cNvPr>
        <xdr:cNvSpPr txBox="1"/>
      </xdr:nvSpPr>
      <xdr:spPr>
        <a:xfrm>
          <a:off x="6772275" y="49053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職員名簿へ⇒</a:t>
          </a:r>
          <a:endParaRPr kumimoji="1" lang="ja-JP" altLang="en-US" sz="1800" b="1">
            <a:solidFill>
              <a:srgbClr val="FF0000"/>
            </a:solidFill>
          </a:endParaRPr>
        </a:p>
      </xdr:txBody>
    </xdr:sp>
    <xdr:clientData/>
  </xdr:twoCellAnchor>
  <xdr:twoCellAnchor>
    <xdr:from>
      <xdr:col>11</xdr:col>
      <xdr:colOff>0</xdr:colOff>
      <xdr:row>1</xdr:row>
      <xdr:rowOff>0</xdr:rowOff>
    </xdr:from>
    <xdr:to>
      <xdr:col>12</xdr:col>
      <xdr:colOff>685799</xdr:colOff>
      <xdr:row>1</xdr:row>
      <xdr:rowOff>238125</xdr:rowOff>
    </xdr:to>
    <xdr:sp macro="" textlink="">
      <xdr:nvSpPr>
        <xdr:cNvPr id="32" name="テキスト ボックス 31">
          <a:hlinkClick xmlns:r="http://schemas.openxmlformats.org/officeDocument/2006/relationships" r:id="rId16"/>
          <a:extLst>
            <a:ext uri="{FF2B5EF4-FFF2-40B4-BE49-F238E27FC236}">
              <a16:creationId xmlns:a16="http://schemas.microsoft.com/office/drawing/2014/main" id="{00000000-0008-0000-0100-000020000000}"/>
            </a:ext>
          </a:extLst>
        </xdr:cNvPr>
        <xdr:cNvSpPr txBox="1"/>
      </xdr:nvSpPr>
      <xdr:spPr>
        <a:xfrm>
          <a:off x="6772275" y="2381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表紙へ戻る</a:t>
          </a:r>
          <a:endParaRPr kumimoji="1" lang="ja-JP" altLang="en-US" sz="1800" b="1">
            <a:solidFill>
              <a:srgbClr val="FF0000"/>
            </a:solidFill>
          </a:endParaRPr>
        </a:p>
      </xdr:txBody>
    </xdr:sp>
    <xdr:clientData/>
  </xdr:twoCellAnchor>
  <xdr:twoCellAnchor>
    <xdr:from>
      <xdr:col>1</xdr:col>
      <xdr:colOff>0</xdr:colOff>
      <xdr:row>42</xdr:row>
      <xdr:rowOff>0</xdr:rowOff>
    </xdr:from>
    <xdr:to>
      <xdr:col>9</xdr:col>
      <xdr:colOff>0</xdr:colOff>
      <xdr:row>43</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76225" y="99060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５　子育て支援事業の状況</a:t>
          </a:r>
        </a:p>
      </xdr:txBody>
    </xdr:sp>
    <xdr:clientData/>
  </xdr:twoCellAnchor>
  <xdr:twoCellAnchor>
    <xdr:from>
      <xdr:col>11</xdr:col>
      <xdr:colOff>0</xdr:colOff>
      <xdr:row>42</xdr:row>
      <xdr:rowOff>0</xdr:rowOff>
    </xdr:from>
    <xdr:to>
      <xdr:col>12</xdr:col>
      <xdr:colOff>685799</xdr:colOff>
      <xdr:row>43</xdr:row>
      <xdr:rowOff>0</xdr:rowOff>
    </xdr:to>
    <xdr:sp macro="" textlink="">
      <xdr:nvSpPr>
        <xdr:cNvPr id="34" name="テキスト ボックス 33">
          <a:hlinkClick xmlns:r="http://schemas.openxmlformats.org/officeDocument/2006/relationships" r:id="rId17"/>
          <a:extLst>
            <a:ext uri="{FF2B5EF4-FFF2-40B4-BE49-F238E27FC236}">
              <a16:creationId xmlns:a16="http://schemas.microsoft.com/office/drawing/2014/main" id="{00000000-0008-0000-0100-000022000000}"/>
            </a:ext>
          </a:extLst>
        </xdr:cNvPr>
        <xdr:cNvSpPr txBox="1"/>
      </xdr:nvSpPr>
      <xdr:spPr>
        <a:xfrm>
          <a:off x="6467475" y="99060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0</xdr:row>
      <xdr:rowOff>66676</xdr:rowOff>
    </xdr:from>
    <xdr:to>
      <xdr:col>47</xdr:col>
      <xdr:colOff>9524</xdr:colOff>
      <xdr:row>5</xdr:row>
      <xdr:rowOff>142876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674" y="66676"/>
          <a:ext cx="12258675" cy="1028700"/>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accent5">
                  <a:lumMod val="50000"/>
                </a:schemeClr>
              </a:solidFill>
            </a:rPr>
            <a:t>【</a:t>
          </a:r>
          <a:r>
            <a:rPr kumimoji="1" lang="ja-JP" altLang="en-US" sz="900">
              <a:solidFill>
                <a:schemeClr val="accent5">
                  <a:lumMod val="50000"/>
                </a:schemeClr>
              </a:solidFill>
            </a:rPr>
            <a:t>留意事項</a:t>
          </a:r>
          <a:r>
            <a:rPr kumimoji="1" lang="en-US" altLang="ja-JP" sz="900">
              <a:solidFill>
                <a:schemeClr val="accent5">
                  <a:lumMod val="50000"/>
                </a:schemeClr>
              </a:solidFill>
            </a:rPr>
            <a:t>】</a:t>
          </a:r>
        </a:p>
        <a:p>
          <a:r>
            <a:rPr kumimoji="1" lang="ja-JP" altLang="en-US" sz="900">
              <a:solidFill>
                <a:schemeClr val="accent5">
                  <a:lumMod val="50000"/>
                </a:schemeClr>
              </a:solidFill>
            </a:rPr>
            <a:t>◆子ども・子育て支援新制度においては、従来の認可権者（県）による監査（就学前の子どもに関する教育、保育等の総合的な提供の推進に関する法律（認定こども園法）第</a:t>
          </a:r>
          <a:r>
            <a:rPr kumimoji="1" lang="en-US" altLang="ja-JP" sz="900">
              <a:solidFill>
                <a:schemeClr val="accent5">
                  <a:lumMod val="50000"/>
                </a:schemeClr>
              </a:solidFill>
            </a:rPr>
            <a:t>19</a:t>
          </a:r>
          <a:r>
            <a:rPr kumimoji="1" lang="ja-JP" altLang="en-US" sz="900">
              <a:solidFill>
                <a:schemeClr val="accent5">
                  <a:lumMod val="50000"/>
                </a:schemeClr>
              </a:solidFill>
            </a:rPr>
            <a:t>条）のほか、確認権者（市町村）による監査（子ども・子育て支援法第</a:t>
          </a:r>
          <a:r>
            <a:rPr kumimoji="1" lang="en-US" altLang="ja-JP" sz="900">
              <a:solidFill>
                <a:schemeClr val="accent5">
                  <a:lumMod val="50000"/>
                </a:schemeClr>
              </a:solidFill>
            </a:rPr>
            <a:t>38</a:t>
          </a:r>
          <a:r>
            <a:rPr kumimoji="1" lang="ja-JP" altLang="en-US" sz="900">
              <a:solidFill>
                <a:schemeClr val="accent5">
                  <a:lumMod val="50000"/>
                </a:schemeClr>
              </a:solidFill>
            </a:rPr>
            <a:t>条）も行うことになりましたが、監査事項が一部重複することなどから、統一の監査調書としています。</a:t>
          </a:r>
          <a:r>
            <a:rPr kumimoji="1" lang="en-US" altLang="ja-JP" sz="900">
              <a:solidFill>
                <a:schemeClr val="accent5">
                  <a:lumMod val="50000"/>
                </a:schemeClr>
              </a:solidFill>
            </a:rPr>
            <a:t>※</a:t>
          </a:r>
          <a:r>
            <a:rPr kumimoji="1" lang="ja-JP" altLang="en-US" sz="900">
              <a:solidFill>
                <a:schemeClr val="accent5">
                  <a:lumMod val="50000"/>
                </a:schemeClr>
              </a:solidFill>
            </a:rPr>
            <a:t>県・市町村いずれの監査事項かについては、</a:t>
          </a:r>
          <a:r>
            <a:rPr kumimoji="1" lang="ja-JP" altLang="en-US" sz="900">
              <a:solidFill>
                <a:srgbClr val="FF0000"/>
              </a:solidFill>
            </a:rPr>
            <a:t>私立の場合</a:t>
          </a:r>
          <a:r>
            <a:rPr kumimoji="1" lang="ja-JP" altLang="en-US" sz="900">
              <a:solidFill>
                <a:schemeClr val="accent5">
                  <a:lumMod val="50000"/>
                </a:schemeClr>
              </a:solidFill>
            </a:rPr>
            <a:t>各設問において明示　⇒　○：県、□：市町村、◎：県・市町村</a:t>
          </a:r>
          <a:endParaRPr kumimoji="1" lang="en-US" altLang="ja-JP" sz="900">
            <a:solidFill>
              <a:schemeClr val="accent5">
                <a:lumMod val="50000"/>
              </a:schemeClr>
            </a:solidFill>
          </a:endParaRPr>
        </a:p>
        <a:p>
          <a:r>
            <a:rPr kumimoji="1" lang="ja-JP" altLang="en-US" sz="900">
              <a:solidFill>
                <a:schemeClr val="accent5">
                  <a:lumMod val="50000"/>
                </a:schemeClr>
              </a:solidFill>
            </a:rPr>
            <a:t>◆調書の作成にあたっては、該当する記入欄（赤枠・黄色に着色したセル）に記入またはプルダウンメニューより選択し、記入漏れのないようにしてください。</a:t>
          </a:r>
          <a:endParaRPr kumimoji="1" lang="en-US" altLang="ja-JP" sz="900">
            <a:solidFill>
              <a:schemeClr val="accent5">
                <a:lumMod val="50000"/>
              </a:schemeClr>
            </a:solidFill>
          </a:endParaRPr>
        </a:p>
        <a:p>
          <a:r>
            <a:rPr kumimoji="1" lang="ja-JP" altLang="en-US" sz="900">
              <a:solidFill>
                <a:schemeClr val="accent5">
                  <a:lumMod val="50000"/>
                </a:schemeClr>
              </a:solidFill>
            </a:rPr>
            <a:t>◆行・列・シートの挿入・削除・シート名の変更はしないようにお願いします。</a:t>
          </a:r>
          <a:endParaRPr kumimoji="1" lang="en-US" altLang="ja-JP" sz="900">
            <a:solidFill>
              <a:schemeClr val="accent5">
                <a:lumMod val="50000"/>
              </a:schemeClr>
            </a:solidFill>
          </a:endParaRPr>
        </a:p>
      </xdr:txBody>
    </xdr:sp>
    <xdr:clientData/>
  </xdr:twoCellAnchor>
  <xdr:twoCellAnchor>
    <xdr:from>
      <xdr:col>41</xdr:col>
      <xdr:colOff>66675</xdr:colOff>
      <xdr:row>11</xdr:row>
      <xdr:rowOff>0</xdr:rowOff>
    </xdr:from>
    <xdr:to>
      <xdr:col>47</xdr:col>
      <xdr:colOff>0</xdr:colOff>
      <xdr:row>17</xdr:row>
      <xdr:rowOff>476249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267700" y="2857500"/>
          <a:ext cx="4048125" cy="191452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・就学前の子どもに関する教育、保育等の総合的な提供の推進に関する法律施行規則（以下、「認定こども園法施行規則」という。）第</a:t>
          </a:r>
          <a:r>
            <a:rPr kumimoji="1" lang="en-US" altLang="ja-JP" sz="1000">
              <a:solidFill>
                <a:srgbClr val="002060"/>
              </a:solidFill>
            </a:rPr>
            <a:t>16</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・特定教育・保育施設及び特定地域型保育事業の運営に関する基準（運営基準）第</a:t>
          </a:r>
          <a:r>
            <a:rPr kumimoji="1" lang="en-US" altLang="ja-JP" sz="1000">
              <a:solidFill>
                <a:srgbClr val="002060"/>
              </a:solidFill>
            </a:rPr>
            <a:t>20</a:t>
          </a:r>
          <a:r>
            <a:rPr kumimoji="1" lang="ja-JP" altLang="en-US" sz="1000">
              <a:solidFill>
                <a:srgbClr val="002060"/>
              </a:solidFill>
            </a:rPr>
            <a:t>条</a:t>
          </a:r>
        </a:p>
        <a:p>
          <a:r>
            <a:rPr kumimoji="1" lang="en-US" altLang="ja-JP" sz="1000">
              <a:solidFill>
                <a:srgbClr val="002060"/>
              </a:solidFill>
            </a:rPr>
            <a:t>※</a:t>
          </a:r>
          <a:r>
            <a:rPr kumimoji="1" lang="ja-JP" altLang="en-US" sz="1000">
              <a:solidFill>
                <a:srgbClr val="002060"/>
              </a:solidFill>
            </a:rPr>
            <a:t>各市町村は、この運営基準（平成</a:t>
          </a:r>
          <a:r>
            <a:rPr kumimoji="1" lang="en-US" altLang="ja-JP" sz="1000">
              <a:solidFill>
                <a:srgbClr val="002060"/>
              </a:solidFill>
            </a:rPr>
            <a:t>26</a:t>
          </a:r>
          <a:r>
            <a:rPr kumimoji="1" lang="ja-JP" altLang="en-US" sz="1000">
              <a:solidFill>
                <a:srgbClr val="002060"/>
              </a:solidFill>
            </a:rPr>
            <a:t>年内閣府令第</a:t>
          </a:r>
          <a:r>
            <a:rPr kumimoji="1" lang="en-US" altLang="ja-JP" sz="1000">
              <a:solidFill>
                <a:srgbClr val="002060"/>
              </a:solidFill>
            </a:rPr>
            <a:t>39</a:t>
          </a:r>
          <a:r>
            <a:rPr kumimoji="1" lang="ja-JP" altLang="en-US" sz="1000">
              <a:solidFill>
                <a:srgbClr val="002060"/>
              </a:solidFill>
            </a:rPr>
            <a:t>号）に基づいて運営基準条例を定めている。</a:t>
          </a:r>
          <a:endParaRPr kumimoji="1" lang="en-US" altLang="ja-JP" sz="1000">
            <a:solidFill>
              <a:srgbClr val="002060"/>
            </a:solidFill>
          </a:endParaRPr>
        </a:p>
      </xdr:txBody>
    </xdr:sp>
    <xdr:clientData/>
  </xdr:twoCellAnchor>
  <xdr:twoCellAnchor>
    <xdr:from>
      <xdr:col>41</xdr:col>
      <xdr:colOff>66675</xdr:colOff>
      <xdr:row>28</xdr:row>
      <xdr:rowOff>0</xdr:rowOff>
    </xdr:from>
    <xdr:to>
      <xdr:col>47</xdr:col>
      <xdr:colOff>0</xdr:colOff>
      <xdr:row>29</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67700" y="551497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5</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29</xdr:row>
      <xdr:rowOff>228601</xdr:rowOff>
    </xdr:from>
    <xdr:to>
      <xdr:col>47</xdr:col>
      <xdr:colOff>0</xdr:colOff>
      <xdr:row>31</xdr:row>
      <xdr:rowOff>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267700" y="7915276"/>
          <a:ext cx="4048125" cy="2857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23</a:t>
          </a:r>
          <a:r>
            <a:rPr kumimoji="1" lang="ja-JP" altLang="en-US" sz="1000">
              <a:solidFill>
                <a:srgbClr val="002060"/>
              </a:solidFill>
            </a:rPr>
            <a:t>条</a:t>
          </a:r>
          <a:endParaRPr lang="ja-JP" altLang="ja-JP" sz="1000">
            <a:effectLst/>
          </a:endParaRPr>
        </a:p>
      </xdr:txBody>
    </xdr:sp>
    <xdr:clientData/>
  </xdr:twoCellAnchor>
  <xdr:twoCellAnchor>
    <xdr:from>
      <xdr:col>41</xdr:col>
      <xdr:colOff>66675</xdr:colOff>
      <xdr:row>45</xdr:row>
      <xdr:rowOff>228600</xdr:rowOff>
    </xdr:from>
    <xdr:to>
      <xdr:col>47</xdr:col>
      <xdr:colOff>0</xdr:colOff>
      <xdr:row>47</xdr:row>
      <xdr:rowOff>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267700" y="1213485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106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49</xdr:row>
      <xdr:rowOff>0</xdr:rowOff>
    </xdr:from>
    <xdr:to>
      <xdr:col>47</xdr:col>
      <xdr:colOff>0</xdr:colOff>
      <xdr:row>50</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267700" y="1239202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51</xdr:row>
      <xdr:rowOff>0</xdr:rowOff>
    </xdr:from>
    <xdr:to>
      <xdr:col>47</xdr:col>
      <xdr:colOff>0</xdr:colOff>
      <xdr:row>52</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267700" y="1263015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32</a:t>
          </a:r>
          <a:r>
            <a:rPr kumimoji="1" lang="ja-JP" altLang="en-US" sz="1000">
              <a:solidFill>
                <a:srgbClr val="002060"/>
              </a:solidFill>
            </a:rPr>
            <a:t>条の</a:t>
          </a:r>
          <a:r>
            <a:rPr kumimoji="1" lang="en-US" altLang="ja-JP" sz="1000">
              <a:solidFill>
                <a:srgbClr val="002060"/>
              </a:solidFill>
            </a:rPr>
            <a:t>2,4</a:t>
          </a:r>
        </a:p>
      </xdr:txBody>
    </xdr:sp>
    <xdr:clientData/>
  </xdr:twoCellAnchor>
  <xdr:twoCellAnchor>
    <xdr:from>
      <xdr:col>41</xdr:col>
      <xdr:colOff>47625</xdr:colOff>
      <xdr:row>55</xdr:row>
      <xdr:rowOff>57151</xdr:rowOff>
    </xdr:from>
    <xdr:to>
      <xdr:col>46</xdr:col>
      <xdr:colOff>666750</xdr:colOff>
      <xdr:row>56</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8248650" y="14211301"/>
          <a:ext cx="4048125" cy="3238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24</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54</xdr:row>
      <xdr:rowOff>0</xdr:rowOff>
    </xdr:from>
    <xdr:to>
      <xdr:col>47</xdr:col>
      <xdr:colOff>0</xdr:colOff>
      <xdr:row>55</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267700" y="1310640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24</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75</xdr:row>
      <xdr:rowOff>0</xdr:rowOff>
    </xdr:from>
    <xdr:to>
      <xdr:col>47</xdr:col>
      <xdr:colOff>0</xdr:colOff>
      <xdr:row>79</xdr:row>
      <xdr:rowOff>238125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267700" y="2077402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22</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特定教育・保育施設は、利用定員を超えて特定教育・保育の提供を行ってはならない。</a:t>
          </a:r>
          <a:endParaRPr kumimoji="1" lang="en-US" altLang="ja-JP" sz="900">
            <a:solidFill>
              <a:srgbClr val="002060"/>
            </a:solidFill>
          </a:endParaRPr>
        </a:p>
        <a:p>
          <a:r>
            <a:rPr kumimoji="1" lang="ja-JP" altLang="en-US" sz="900">
              <a:solidFill>
                <a:srgbClr val="002060"/>
              </a:solidFill>
            </a:rPr>
            <a:t>ただし、年度中における保育需要の増大への対応、災害、虐待その他のやむを得ない事情がある場合は、この限りでない。</a:t>
          </a:r>
          <a:endParaRPr kumimoji="1" lang="en-US" altLang="ja-JP" sz="900">
            <a:solidFill>
              <a:srgbClr val="002060"/>
            </a:solidFill>
          </a:endParaRPr>
        </a:p>
      </xdr:txBody>
    </xdr:sp>
    <xdr:clientData/>
  </xdr:twoCellAnchor>
  <xdr:twoCellAnchor>
    <xdr:from>
      <xdr:col>41</xdr:col>
      <xdr:colOff>66675</xdr:colOff>
      <xdr:row>107</xdr:row>
      <xdr:rowOff>0</xdr:rowOff>
    </xdr:from>
    <xdr:to>
      <xdr:col>47</xdr:col>
      <xdr:colOff>0</xdr:colOff>
      <xdr:row>110</xdr:row>
      <xdr:rowOff>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267700" y="31651575"/>
          <a:ext cx="4048125" cy="7429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島根県幼保連携型認定こども園の学級の編制、職員、設備及び運営に関する基準を定める条例（以下、「認可基準」という）附則第</a:t>
          </a:r>
          <a:r>
            <a:rPr kumimoji="1" lang="en-US" altLang="ja-JP" sz="1000">
              <a:solidFill>
                <a:srgbClr val="002060"/>
              </a:solidFill>
            </a:rPr>
            <a:t>8</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115</xdr:row>
      <xdr:rowOff>0</xdr:rowOff>
    </xdr:from>
    <xdr:to>
      <xdr:col>47</xdr:col>
      <xdr:colOff>0</xdr:colOff>
      <xdr:row>116</xdr:row>
      <xdr:rowOff>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267700" y="2793682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認可基準附則第</a:t>
          </a:r>
          <a:r>
            <a:rPr kumimoji="1" lang="en-US" altLang="ja-JP" sz="1000">
              <a:solidFill>
                <a:srgbClr val="002060"/>
              </a:solidFill>
            </a:rPr>
            <a:t>9</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121</xdr:row>
      <xdr:rowOff>0</xdr:rowOff>
    </xdr:from>
    <xdr:to>
      <xdr:col>47</xdr:col>
      <xdr:colOff>0</xdr:colOff>
      <xdr:row>122</xdr:row>
      <xdr:rowOff>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267700" y="2967990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認可基準附則第</a:t>
          </a:r>
          <a:r>
            <a:rPr kumimoji="1" lang="en-US" altLang="ja-JP" sz="1000">
              <a:solidFill>
                <a:srgbClr val="002060"/>
              </a:solidFill>
            </a:rPr>
            <a:t>10</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60325</xdr:colOff>
      <xdr:row>126</xdr:row>
      <xdr:rowOff>31750</xdr:rowOff>
    </xdr:from>
    <xdr:to>
      <xdr:col>46</xdr:col>
      <xdr:colOff>654050</xdr:colOff>
      <xdr:row>129</xdr:row>
      <xdr:rowOff>25400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131175" y="35318700"/>
          <a:ext cx="3895725" cy="7048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認定こども園法律施行規則第</a:t>
          </a:r>
          <a:r>
            <a:rPr kumimoji="1" lang="en-US" altLang="ja-JP" sz="1000">
              <a:solidFill>
                <a:srgbClr val="002060"/>
              </a:solidFill>
            </a:rPr>
            <a:t>27</a:t>
          </a:r>
          <a:r>
            <a:rPr kumimoji="1" lang="ja-JP" altLang="en-US" sz="1000">
              <a:solidFill>
                <a:srgbClr val="002060"/>
              </a:solidFill>
            </a:rPr>
            <a:t>条で準用する学校保健安全法第</a:t>
          </a:r>
          <a:r>
            <a:rPr kumimoji="1" lang="en-US" altLang="ja-JP" sz="1000">
              <a:solidFill>
                <a:srgbClr val="002060"/>
              </a:solidFill>
            </a:rPr>
            <a:t>23</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130</xdr:row>
      <xdr:rowOff>0</xdr:rowOff>
    </xdr:from>
    <xdr:to>
      <xdr:col>47</xdr:col>
      <xdr:colOff>0</xdr:colOff>
      <xdr:row>135</xdr:row>
      <xdr:rowOff>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267700" y="37347524"/>
          <a:ext cx="4048125" cy="17240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7</a:t>
          </a:r>
          <a:r>
            <a:rPr kumimoji="1" lang="ja-JP" altLang="en-US" sz="900">
              <a:solidFill>
                <a:srgbClr val="002060"/>
              </a:solidFill>
            </a:rPr>
            <a:t>条</a:t>
          </a:r>
        </a:p>
        <a:p>
          <a:r>
            <a:rPr kumimoji="1" lang="ja-JP" altLang="en-US" sz="800">
              <a:solidFill>
                <a:srgbClr val="002060"/>
              </a:solidFill>
            </a:rPr>
            <a:t>１  幼保連携型認定こども園の職員は、常に自己研さんに励み、法第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7</a:t>
          </a:r>
          <a:r>
            <a:rPr kumimoji="1" lang="ja-JP" altLang="en-US" sz="800">
              <a:solidFill>
                <a:srgbClr val="002060"/>
              </a:solidFill>
            </a:rPr>
            <a:t>項に定める目的を達成するために必要な知識及び技能の修得、維持及び向上に努めなければならない。 </a:t>
          </a:r>
        </a:p>
        <a:p>
          <a:r>
            <a:rPr kumimoji="1" lang="ja-JP" altLang="en-US" sz="800">
              <a:solidFill>
                <a:srgbClr val="002060"/>
              </a:solidFill>
            </a:rPr>
            <a:t>２　幼保連携型認定こども園は、職員に対し、その資質の向上のための研修の機会を確保しなければならない。</a:t>
          </a:r>
          <a:endParaRPr kumimoji="1" lang="en-US" altLang="ja-JP" sz="800">
            <a:solidFill>
              <a:srgbClr val="002060"/>
            </a:solidFill>
          </a:endParaRPr>
        </a:p>
        <a:p>
          <a:r>
            <a:rPr kumimoji="1" lang="ja-JP" altLang="en-US" sz="900">
              <a:solidFill>
                <a:srgbClr val="002060"/>
              </a:solidFill>
            </a:rPr>
            <a:t>・運営基準第</a:t>
          </a:r>
          <a:r>
            <a:rPr kumimoji="1" lang="en-US" altLang="ja-JP" sz="900">
              <a:solidFill>
                <a:srgbClr val="002060"/>
              </a:solidFill>
            </a:rPr>
            <a:t>21</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特定教育・保育施設は、職員の資質の向上のために、その研修の機会を確保しなければならない。</a:t>
          </a:r>
          <a:endParaRPr kumimoji="1" lang="en-US" altLang="ja-JP" sz="800">
            <a:solidFill>
              <a:srgbClr val="002060"/>
            </a:solidFill>
          </a:endParaRPr>
        </a:p>
      </xdr:txBody>
    </xdr:sp>
    <xdr:clientData/>
  </xdr:twoCellAnchor>
  <xdr:twoCellAnchor>
    <xdr:from>
      <xdr:col>41</xdr:col>
      <xdr:colOff>66675</xdr:colOff>
      <xdr:row>135</xdr:row>
      <xdr:rowOff>0</xdr:rowOff>
    </xdr:from>
    <xdr:to>
      <xdr:col>47</xdr:col>
      <xdr:colOff>0</xdr:colOff>
      <xdr:row>137</xdr:row>
      <xdr:rowOff>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8267700" y="33651825"/>
          <a:ext cx="4048125" cy="1000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平成９年４月１日児保第</a:t>
          </a:r>
          <a:r>
            <a:rPr kumimoji="1" lang="en-US" altLang="ja-JP" sz="900">
              <a:solidFill>
                <a:srgbClr val="002060"/>
              </a:solidFill>
            </a:rPr>
            <a:t>10</a:t>
          </a:r>
          <a:r>
            <a:rPr kumimoji="1" lang="ja-JP" altLang="en-US" sz="900">
              <a:solidFill>
                <a:srgbClr val="002060"/>
              </a:solidFill>
            </a:rPr>
            <a:t>号「「人権を大切にする心を育てる」保育について」</a:t>
          </a:r>
          <a:endParaRPr kumimoji="1" lang="en-US" altLang="ja-JP" sz="900">
            <a:solidFill>
              <a:srgbClr val="002060"/>
            </a:solidFill>
          </a:endParaRPr>
        </a:p>
        <a:p>
          <a:r>
            <a:rPr kumimoji="1" lang="ja-JP" altLang="en-US" sz="800">
              <a:solidFill>
                <a:srgbClr val="002060"/>
              </a:solidFill>
            </a:rPr>
            <a:t>保育所の職員は、あらゆる場を通じて、同和問題、障がい者、外国人などの人権問題について正しい理解と認識を深めるなど必要な研鑽に努めること</a:t>
          </a:r>
          <a:endParaRPr kumimoji="1" lang="en-US" altLang="ja-JP" sz="800">
            <a:solidFill>
              <a:srgbClr val="002060"/>
            </a:solidFill>
          </a:endParaRPr>
        </a:p>
      </xdr:txBody>
    </xdr:sp>
    <xdr:clientData/>
  </xdr:twoCellAnchor>
  <xdr:twoCellAnchor>
    <xdr:from>
      <xdr:col>41</xdr:col>
      <xdr:colOff>66675</xdr:colOff>
      <xdr:row>150</xdr:row>
      <xdr:rowOff>28575</xdr:rowOff>
    </xdr:from>
    <xdr:to>
      <xdr:col>47</xdr:col>
      <xdr:colOff>0</xdr:colOff>
      <xdr:row>159</xdr:row>
      <xdr:rowOff>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267700" y="44300775"/>
          <a:ext cx="4048125" cy="22383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15</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30</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a:t>
          </a:r>
          <a:r>
            <a:rPr kumimoji="1" lang="ja-JP" altLang="en-US" sz="900">
              <a:solidFill>
                <a:srgbClr val="002060"/>
              </a:solidFill>
            </a:rPr>
            <a:t>平成</a:t>
          </a:r>
          <a:r>
            <a:rPr kumimoji="1" lang="en-US" altLang="ja-JP" sz="900">
              <a:solidFill>
                <a:srgbClr val="002060"/>
              </a:solidFill>
            </a:rPr>
            <a:t>12</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7</a:t>
          </a:r>
          <a:r>
            <a:rPr kumimoji="1" lang="ja-JP" altLang="en-US" sz="900">
              <a:solidFill>
                <a:srgbClr val="002060"/>
              </a:solidFill>
            </a:rPr>
            <a:t>日付け児発第</a:t>
          </a:r>
          <a:r>
            <a:rPr kumimoji="1" lang="en-US" altLang="ja-JP" sz="900">
              <a:solidFill>
                <a:srgbClr val="002060"/>
              </a:solidFill>
            </a:rPr>
            <a:t>575</a:t>
          </a:r>
          <a:r>
            <a:rPr kumimoji="1" lang="ja-JP" altLang="en-US" sz="900">
              <a:solidFill>
                <a:srgbClr val="002060"/>
              </a:solidFill>
            </a:rPr>
            <a:t>号「社会福祉事業の経営者による福祉サービスに関する苦情解決の仕組みの指針について」</a:t>
          </a:r>
          <a:r>
            <a:rPr kumimoji="1" lang="en-US" altLang="ja-JP" sz="700">
              <a:solidFill>
                <a:srgbClr val="002060"/>
              </a:solidFill>
            </a:rPr>
            <a:t>〔</a:t>
          </a:r>
          <a:r>
            <a:rPr kumimoji="1" lang="ja-JP" altLang="en-US" sz="700">
              <a:solidFill>
                <a:srgbClr val="002060"/>
              </a:solidFill>
            </a:rPr>
            <a:t>最終改正：平成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7</a:t>
          </a:r>
          <a:r>
            <a:rPr kumimoji="1" lang="ja-JP" altLang="en-US" sz="700">
              <a:solidFill>
                <a:srgbClr val="002060"/>
              </a:solidFill>
            </a:rPr>
            <a:t>日</a:t>
          </a:r>
          <a:r>
            <a:rPr kumimoji="1" lang="en-US" altLang="ja-JP" sz="700">
              <a:solidFill>
                <a:srgbClr val="002060"/>
              </a:solidFill>
            </a:rPr>
            <a:t>〕</a:t>
          </a:r>
        </a:p>
        <a:p>
          <a:r>
            <a:rPr kumimoji="1" lang="ja-JP" altLang="en-US" sz="800">
              <a:solidFill>
                <a:srgbClr val="002060"/>
              </a:solidFill>
            </a:rPr>
            <a:t>　苦情受付担当者：職員の中から決める。</a:t>
          </a:r>
          <a:endParaRPr kumimoji="1" lang="en-US" altLang="ja-JP" sz="800">
            <a:solidFill>
              <a:srgbClr val="002060"/>
            </a:solidFill>
          </a:endParaRPr>
        </a:p>
        <a:p>
          <a:r>
            <a:rPr kumimoji="1" lang="ja-JP" altLang="en-US" sz="800">
              <a:solidFill>
                <a:srgbClr val="002060"/>
              </a:solidFill>
            </a:rPr>
            <a:t>　苦情解決責任者：施設長、理事等の中から決める。</a:t>
          </a:r>
          <a:endParaRPr kumimoji="1" lang="en-US" altLang="ja-JP" sz="800">
            <a:solidFill>
              <a:srgbClr val="002060"/>
            </a:solidFill>
          </a:endParaRPr>
        </a:p>
        <a:p>
          <a:r>
            <a:rPr kumimoji="1" lang="ja-JP" altLang="en-US" sz="800">
              <a:solidFill>
                <a:srgbClr val="002060"/>
              </a:solidFill>
            </a:rPr>
            <a:t>　第三者委員：評議員、監事、社会福祉士、民生委員・児童委員、弁護士等苦情</a:t>
          </a:r>
          <a:endParaRPr kumimoji="1" lang="en-US" altLang="ja-JP" sz="800">
            <a:solidFill>
              <a:srgbClr val="002060"/>
            </a:solidFill>
          </a:endParaRPr>
        </a:p>
        <a:p>
          <a:r>
            <a:rPr kumimoji="1" lang="ja-JP" altLang="en-US" sz="800">
              <a:solidFill>
                <a:srgbClr val="002060"/>
              </a:solidFill>
            </a:rPr>
            <a:t>　　　解決を円滑・円満に図ることができる者。複数が望ましい。</a:t>
          </a:r>
          <a:endParaRPr kumimoji="1" lang="en-US" altLang="ja-JP" sz="800">
            <a:solidFill>
              <a:srgbClr val="002060"/>
            </a:solidFill>
          </a:endParaRPr>
        </a:p>
        <a:p>
          <a:r>
            <a:rPr kumimoji="1" lang="ja-JP" altLang="en-US" sz="800">
              <a:solidFill>
                <a:srgbClr val="002060"/>
              </a:solidFill>
            </a:rPr>
            <a:t>　解決結果の公表：個人情報に関するものを除き、インターネットを活用した方</a:t>
          </a:r>
          <a:endParaRPr kumimoji="1" lang="en-US" altLang="ja-JP" sz="800">
            <a:solidFill>
              <a:srgbClr val="002060"/>
            </a:solidFill>
          </a:endParaRPr>
        </a:p>
        <a:p>
          <a:r>
            <a:rPr kumimoji="1" lang="ja-JP" altLang="en-US" sz="800">
              <a:solidFill>
                <a:srgbClr val="002060"/>
              </a:solidFill>
            </a:rPr>
            <a:t>　　　法のほか、「事業報告書」や「広報誌」等に実績を掲載し、公表する。</a:t>
          </a:r>
          <a:endParaRPr kumimoji="1" lang="en-US" altLang="ja-JP" sz="800">
            <a:solidFill>
              <a:srgbClr val="002060"/>
            </a:solidFill>
          </a:endParaRPr>
        </a:p>
      </xdr:txBody>
    </xdr:sp>
    <xdr:clientData/>
  </xdr:twoCellAnchor>
  <xdr:twoCellAnchor>
    <xdr:from>
      <xdr:col>41</xdr:col>
      <xdr:colOff>98425</xdr:colOff>
      <xdr:row>165</xdr:row>
      <xdr:rowOff>12701</xdr:rowOff>
    </xdr:from>
    <xdr:to>
      <xdr:col>47</xdr:col>
      <xdr:colOff>31750</xdr:colOff>
      <xdr:row>169</xdr:row>
      <xdr:rowOff>69850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169275" y="45745401"/>
          <a:ext cx="3895725" cy="121919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子ども・子育て支援法第</a:t>
          </a:r>
          <a:r>
            <a:rPr kumimoji="1" lang="en-US" altLang="ja-JP" sz="1000">
              <a:solidFill>
                <a:srgbClr val="002060"/>
              </a:solidFill>
            </a:rPr>
            <a:t>33</a:t>
          </a:r>
          <a:r>
            <a:rPr kumimoji="1" lang="ja-JP" altLang="en-US" sz="1000">
              <a:solidFill>
                <a:srgbClr val="002060"/>
              </a:solidFill>
            </a:rPr>
            <a:t>条第</a:t>
          </a:r>
          <a:r>
            <a:rPr kumimoji="1" lang="en-US" altLang="ja-JP" sz="1000">
              <a:solidFill>
                <a:srgbClr val="002060"/>
              </a:solidFill>
            </a:rPr>
            <a:t>6</a:t>
          </a:r>
          <a:r>
            <a:rPr kumimoji="1" lang="ja-JP" altLang="en-US" sz="1000">
              <a:solidFill>
                <a:srgbClr val="002060"/>
              </a:solidFill>
            </a:rPr>
            <a:t>項　　　　　　　　　　令和</a:t>
          </a:r>
          <a:r>
            <a:rPr kumimoji="1" lang="en-US" altLang="ja-JP" sz="1000">
              <a:solidFill>
                <a:srgbClr val="002060"/>
              </a:solidFill>
            </a:rPr>
            <a:t>5</a:t>
          </a:r>
          <a:r>
            <a:rPr kumimoji="1" lang="ja-JP" altLang="en-US" sz="1000">
              <a:solidFill>
                <a:srgbClr val="002060"/>
              </a:solidFill>
            </a:rPr>
            <a:t>年</a:t>
          </a:r>
          <a:r>
            <a:rPr kumimoji="1" lang="en-US" altLang="ja-JP" sz="1000">
              <a:solidFill>
                <a:srgbClr val="002060"/>
              </a:solidFill>
            </a:rPr>
            <a:t>5</a:t>
          </a:r>
          <a:r>
            <a:rPr kumimoji="1" lang="ja-JP" altLang="en-US" sz="1000">
              <a:solidFill>
                <a:srgbClr val="002060"/>
              </a:solidFill>
            </a:rPr>
            <a:t>月</a:t>
          </a:r>
          <a:r>
            <a:rPr kumimoji="1" lang="en-US" altLang="ja-JP" sz="1000">
              <a:solidFill>
                <a:srgbClr val="002060"/>
              </a:solidFill>
            </a:rPr>
            <a:t>12</a:t>
          </a:r>
          <a:r>
            <a:rPr kumimoji="1" lang="ja-JP" altLang="en-US" sz="1000">
              <a:solidFill>
                <a:srgbClr val="002060"/>
              </a:solidFill>
            </a:rPr>
            <a:t>日こ成保第</a:t>
          </a:r>
          <a:r>
            <a:rPr kumimoji="1" lang="en-US" altLang="ja-JP" sz="1000">
              <a:solidFill>
                <a:srgbClr val="002060"/>
              </a:solidFill>
            </a:rPr>
            <a:t>44</a:t>
          </a:r>
          <a:r>
            <a:rPr kumimoji="1" lang="ja-JP" altLang="en-US" sz="1000">
              <a:solidFill>
                <a:srgbClr val="002060"/>
              </a:solidFill>
            </a:rPr>
            <a:t>号「昨年来の保育所等における不適切事案を踏まえた今後の対策について」　　　　　　　　　　　　　　別紙２保育所等における虐待等の防止及び発生時の対応等に関するガイドライン　２保育所等における対応</a:t>
          </a:r>
          <a:endParaRPr kumimoji="1" lang="en-US" altLang="ja-JP" sz="1000">
            <a:solidFill>
              <a:srgbClr val="002060"/>
            </a:solidFill>
          </a:endParaRPr>
        </a:p>
      </xdr:txBody>
    </xdr:sp>
    <xdr:clientData/>
  </xdr:twoCellAnchor>
  <xdr:twoCellAnchor>
    <xdr:from>
      <xdr:col>41</xdr:col>
      <xdr:colOff>66675</xdr:colOff>
      <xdr:row>177</xdr:row>
      <xdr:rowOff>0</xdr:rowOff>
    </xdr:from>
    <xdr:to>
      <xdr:col>47</xdr:col>
      <xdr:colOff>0</xdr:colOff>
      <xdr:row>180</xdr:row>
      <xdr:rowOff>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8267700" y="50968275"/>
          <a:ext cx="4048125" cy="16192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14</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27</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・個人情報の保護に関する法律</a:t>
          </a:r>
          <a:endParaRPr kumimoji="1" lang="en-US" altLang="ja-JP" sz="1000">
            <a:solidFill>
              <a:srgbClr val="002060"/>
            </a:solidFill>
          </a:endParaRPr>
        </a:p>
        <a:p>
          <a:r>
            <a:rPr kumimoji="1" lang="ja-JP" altLang="en-US" sz="800">
              <a:solidFill>
                <a:srgbClr val="002060"/>
              </a:solidFill>
            </a:rPr>
            <a:t>・個人情報の保護に関する法律についてのガイドライン（通則編ほか３編）</a:t>
          </a:r>
          <a:endParaRPr kumimoji="1" lang="en-US" altLang="ja-JP" sz="800">
            <a:solidFill>
              <a:srgbClr val="002060"/>
            </a:solidFill>
          </a:endParaRPr>
        </a:p>
        <a:p>
          <a:r>
            <a:rPr kumimoji="1" lang="ja-JP" altLang="en-US" sz="800">
              <a:solidFill>
                <a:srgbClr val="002060"/>
              </a:solidFill>
            </a:rPr>
            <a:t>・「個人情報の保護に関する法律についてのガイドライン」及び「個人データの漏えい等の事案が発生した場合等の対応について」に関するＱ＆Ａ</a:t>
          </a:r>
          <a:endParaRPr kumimoji="1" lang="en-US" altLang="ja-JP" sz="800">
            <a:solidFill>
              <a:srgbClr val="002060"/>
            </a:solidFill>
          </a:endParaRPr>
        </a:p>
        <a:p>
          <a:r>
            <a:rPr kumimoji="1" lang="ja-JP" altLang="en-US" sz="800">
              <a:solidFill>
                <a:srgbClr val="002060"/>
              </a:solidFill>
            </a:rPr>
            <a:t>・平成</a:t>
          </a:r>
          <a:r>
            <a:rPr kumimoji="1" lang="en-US" altLang="ja-JP" sz="800">
              <a:solidFill>
                <a:srgbClr val="002060"/>
              </a:solidFill>
            </a:rPr>
            <a:t>16</a:t>
          </a:r>
          <a:r>
            <a:rPr kumimoji="1" lang="ja-JP" altLang="en-US" sz="800">
              <a:solidFill>
                <a:srgbClr val="002060"/>
              </a:solidFill>
            </a:rPr>
            <a:t>年</a:t>
          </a:r>
          <a:r>
            <a:rPr kumimoji="1" lang="en-US" altLang="ja-JP" sz="800">
              <a:solidFill>
                <a:srgbClr val="002060"/>
              </a:solidFill>
            </a:rPr>
            <a:t>11</a:t>
          </a:r>
          <a:r>
            <a:rPr kumimoji="1" lang="ja-JP" altLang="en-US" sz="800">
              <a:solidFill>
                <a:srgbClr val="002060"/>
              </a:solidFill>
            </a:rPr>
            <a:t>月</a:t>
          </a:r>
          <a:r>
            <a:rPr kumimoji="1" lang="en-US" altLang="ja-JP" sz="800">
              <a:solidFill>
                <a:srgbClr val="002060"/>
              </a:solidFill>
            </a:rPr>
            <a:t>30</a:t>
          </a:r>
          <a:r>
            <a:rPr kumimoji="1" lang="ja-JP" altLang="en-US" sz="800">
              <a:solidFill>
                <a:srgbClr val="002060"/>
              </a:solidFill>
            </a:rPr>
            <a:t>日雇児発第</a:t>
          </a:r>
          <a:r>
            <a:rPr kumimoji="1" lang="en-US" altLang="ja-JP" sz="800">
              <a:solidFill>
                <a:srgbClr val="002060"/>
              </a:solidFill>
            </a:rPr>
            <a:t>1130001</a:t>
          </a:r>
          <a:r>
            <a:rPr kumimoji="1" lang="ja-JP" altLang="en-US" sz="800">
              <a:solidFill>
                <a:srgbClr val="002060"/>
              </a:solidFill>
            </a:rPr>
            <a:t>号「福祉関係事業者における個人情報の適正な取扱いのためのガイドラインについて」</a:t>
          </a:r>
          <a:endParaRPr kumimoji="1" lang="en-US" altLang="ja-JP" sz="800">
            <a:solidFill>
              <a:srgbClr val="002060"/>
            </a:solidFill>
          </a:endParaRPr>
        </a:p>
      </xdr:txBody>
    </xdr:sp>
    <xdr:clientData/>
  </xdr:twoCellAnchor>
  <xdr:twoCellAnchor>
    <xdr:from>
      <xdr:col>41</xdr:col>
      <xdr:colOff>66675</xdr:colOff>
      <xdr:row>183</xdr:row>
      <xdr:rowOff>19050</xdr:rowOff>
    </xdr:from>
    <xdr:to>
      <xdr:col>47</xdr:col>
      <xdr:colOff>0</xdr:colOff>
      <xdr:row>186</xdr:row>
      <xdr:rowOff>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8267700" y="5386387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・認定こども園法施行規則第</a:t>
          </a:r>
          <a:r>
            <a:rPr kumimoji="1" lang="en-US" altLang="ja-JP" sz="900">
              <a:solidFill>
                <a:srgbClr val="002060"/>
              </a:solidFill>
            </a:rPr>
            <a:t>23</a:t>
          </a:r>
          <a:r>
            <a:rPr kumimoji="1" lang="ja-JP" altLang="en-US" sz="900">
              <a:solidFill>
                <a:srgbClr val="002060"/>
              </a:solidFill>
            </a:rPr>
            <a:t>～</a:t>
          </a:r>
          <a:r>
            <a:rPr kumimoji="1" lang="en-US" altLang="ja-JP" sz="900">
              <a:solidFill>
                <a:srgbClr val="002060"/>
              </a:solidFill>
            </a:rPr>
            <a:t>25</a:t>
          </a:r>
          <a:r>
            <a:rPr kumimoji="1" lang="ja-JP" altLang="en-US" sz="900">
              <a:solidFill>
                <a:srgbClr val="002060"/>
              </a:solidFill>
            </a:rPr>
            <a:t>条（自己評価は義務、関係者評価及び第三者評価は努力義務）</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16</a:t>
          </a:r>
          <a:r>
            <a:rPr kumimoji="1" lang="ja-JP" altLang="en-US" sz="900">
              <a:solidFill>
                <a:srgbClr val="002060"/>
              </a:solidFill>
            </a:rPr>
            <a:t>条（自己評価は義務、関係者評価及び第三者評価は努力義務）</a:t>
          </a:r>
          <a:endParaRPr kumimoji="1" lang="en-US" altLang="ja-JP" sz="900">
            <a:solidFill>
              <a:srgbClr val="002060"/>
            </a:solidFill>
          </a:endParaRPr>
        </a:p>
      </xdr:txBody>
    </xdr:sp>
    <xdr:clientData/>
  </xdr:twoCellAnchor>
  <xdr:twoCellAnchor>
    <xdr:from>
      <xdr:col>41</xdr:col>
      <xdr:colOff>66675</xdr:colOff>
      <xdr:row>200</xdr:row>
      <xdr:rowOff>0</xdr:rowOff>
    </xdr:from>
    <xdr:to>
      <xdr:col>47</xdr:col>
      <xdr:colOff>0</xdr:colOff>
      <xdr:row>208</xdr:row>
      <xdr:rowOff>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267700" y="56483250"/>
          <a:ext cx="4048125" cy="2533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2</a:t>
          </a:r>
          <a:r>
            <a:rPr kumimoji="1" lang="ja-JP" altLang="en-US" sz="900">
              <a:solidFill>
                <a:srgbClr val="002060"/>
              </a:solidFill>
            </a:rPr>
            <a:t>月</a:t>
          </a:r>
          <a:r>
            <a:rPr kumimoji="1" lang="en-US" altLang="ja-JP" sz="900">
              <a:solidFill>
                <a:srgbClr val="002060"/>
              </a:solidFill>
            </a:rPr>
            <a:t>2</a:t>
          </a:r>
          <a:r>
            <a:rPr kumimoji="1" lang="ja-JP" altLang="en-US" sz="900">
              <a:solidFill>
                <a:srgbClr val="002060"/>
              </a:solidFill>
            </a:rPr>
            <a:t>日青発第</a:t>
          </a:r>
          <a:r>
            <a:rPr kumimoji="1" lang="en-US" altLang="ja-JP" sz="900">
              <a:solidFill>
                <a:srgbClr val="002060"/>
              </a:solidFill>
            </a:rPr>
            <a:t>322</a:t>
          </a:r>
          <a:r>
            <a:rPr kumimoji="1" lang="ja-JP" altLang="en-US" sz="900">
              <a:solidFill>
                <a:srgbClr val="002060"/>
              </a:solidFill>
            </a:rPr>
            <a:t>号「児童福祉施設における事故防止の徹底について」（県通知）</a:t>
          </a:r>
          <a:endParaRPr kumimoji="1" lang="en-US" altLang="ja-JP" sz="900">
            <a:solidFill>
              <a:srgbClr val="00206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2060"/>
              </a:solidFill>
            </a:rPr>
            <a:t>・平成</a:t>
          </a:r>
          <a:r>
            <a:rPr kumimoji="1" lang="en-US" altLang="ja-JP" sz="900">
              <a:solidFill>
                <a:srgbClr val="002060"/>
              </a:solidFill>
            </a:rPr>
            <a:t>28</a:t>
          </a:r>
          <a:r>
            <a:rPr kumimoji="1" lang="ja-JP" altLang="en-US" sz="900">
              <a:solidFill>
                <a:srgbClr val="002060"/>
              </a:solidFill>
            </a:rPr>
            <a:t>年</a:t>
          </a:r>
          <a:r>
            <a:rPr kumimoji="1" lang="en-US" altLang="ja-JP" sz="900">
              <a:solidFill>
                <a:srgbClr val="002060"/>
              </a:solidFill>
            </a:rPr>
            <a:t>9</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a:t>
          </a:r>
          <a:r>
            <a:rPr kumimoji="1" lang="en-US" altLang="ja-JP" sz="900">
              <a:solidFill>
                <a:srgbClr val="002060"/>
              </a:solidFill>
            </a:rPr>
            <a:t>0915</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号「社会福祉施設等における防犯に係る安全の確保について」て」　　　　　　　　　　　　　　　　　　　　　　　　　　　　　　　　</a:t>
          </a:r>
          <a:r>
            <a:rPr kumimoji="1" lang="ja-JP" altLang="en-US" sz="900" b="0" i="0" u="none" strike="noStrike" kern="0" cap="none" spc="0" normalizeH="0" baseline="0" noProof="0">
              <a:ln>
                <a:noFill/>
              </a:ln>
              <a:solidFill>
                <a:srgbClr val="002060"/>
              </a:solidFill>
              <a:effectLst/>
              <a:uLnTx/>
              <a:uFillTx/>
              <a:latin typeface="+mn-lt"/>
              <a:ea typeface="+mn-ea"/>
              <a:cs typeface="+mn-cs"/>
            </a:rPr>
            <a:t>・平成</a:t>
          </a:r>
          <a:r>
            <a:rPr kumimoji="1" lang="en-US" altLang="ja-JP" sz="900" b="0" i="0" u="none" strike="noStrike" kern="0" cap="none" spc="0" normalizeH="0" baseline="0" noProof="0">
              <a:ln>
                <a:noFill/>
              </a:ln>
              <a:solidFill>
                <a:srgbClr val="002060"/>
              </a:solidFill>
              <a:effectLst/>
              <a:uLnTx/>
              <a:uFillTx/>
              <a:latin typeface="+mn-lt"/>
              <a:ea typeface="+mn-ea"/>
              <a:cs typeface="+mn-cs"/>
            </a:rPr>
            <a:t>28</a:t>
          </a:r>
          <a:r>
            <a:rPr kumimoji="1" lang="ja-JP" altLang="en-US" sz="900" b="0" i="0" u="none" strike="noStrike" kern="0" cap="none" spc="0" normalizeH="0" baseline="0" noProof="0">
              <a:ln>
                <a:noFill/>
              </a:ln>
              <a:solidFill>
                <a:srgbClr val="002060"/>
              </a:solidFill>
              <a:effectLst/>
              <a:uLnTx/>
              <a:uFillTx/>
              <a:latin typeface="+mn-lt"/>
              <a:ea typeface="+mn-ea"/>
              <a:cs typeface="+mn-cs"/>
            </a:rPr>
            <a:t>年</a:t>
          </a:r>
          <a:r>
            <a:rPr kumimoji="1" lang="en-US" altLang="ja-JP" sz="900" b="0" i="0" u="none" strike="noStrike" kern="0" cap="none" spc="0" normalizeH="0" baseline="0" noProof="0">
              <a:ln>
                <a:noFill/>
              </a:ln>
              <a:solidFill>
                <a:srgbClr val="002060"/>
              </a:solidFill>
              <a:effectLst/>
              <a:uLnTx/>
              <a:uFillTx/>
              <a:latin typeface="+mn-lt"/>
              <a:ea typeface="+mn-ea"/>
              <a:cs typeface="+mn-cs"/>
            </a:rPr>
            <a:t>9</a:t>
          </a:r>
          <a:r>
            <a:rPr kumimoji="1" lang="ja-JP" altLang="en-US" sz="900" b="0" i="0" u="none" strike="noStrike" kern="0" cap="none" spc="0" normalizeH="0" baseline="0" noProof="0">
              <a:ln>
                <a:noFill/>
              </a:ln>
              <a:solidFill>
                <a:srgbClr val="002060"/>
              </a:solidFill>
              <a:effectLst/>
              <a:uLnTx/>
              <a:uFillTx/>
              <a:latin typeface="+mn-lt"/>
              <a:ea typeface="+mn-ea"/>
              <a:cs typeface="+mn-cs"/>
            </a:rPr>
            <a:t>月</a:t>
          </a:r>
          <a:r>
            <a:rPr kumimoji="1" lang="en-US" altLang="ja-JP" sz="900" b="0" i="0" u="none" strike="noStrike" kern="0" cap="none" spc="0" normalizeH="0" baseline="0" noProof="0">
              <a:ln>
                <a:noFill/>
              </a:ln>
              <a:solidFill>
                <a:srgbClr val="002060"/>
              </a:solidFill>
              <a:effectLst/>
              <a:uLnTx/>
              <a:uFillTx/>
              <a:latin typeface="+mn-lt"/>
              <a:ea typeface="+mn-ea"/>
              <a:cs typeface="+mn-cs"/>
            </a:rPr>
            <a:t>21</a:t>
          </a:r>
          <a:r>
            <a:rPr kumimoji="1" lang="ja-JP" altLang="en-US" sz="900" b="0" i="0" u="none" strike="noStrike" kern="0" cap="none" spc="0" normalizeH="0" baseline="0" noProof="0">
              <a:ln>
                <a:noFill/>
              </a:ln>
              <a:solidFill>
                <a:srgbClr val="002060"/>
              </a:solidFill>
              <a:effectLst/>
              <a:uLnTx/>
              <a:uFillTx/>
              <a:latin typeface="+mn-lt"/>
              <a:ea typeface="+mn-ea"/>
              <a:cs typeface="+mn-cs"/>
            </a:rPr>
            <a:t>日子第</a:t>
          </a:r>
          <a:r>
            <a:rPr kumimoji="1" lang="en-US" altLang="ja-JP" sz="900" b="0" i="0" u="none" strike="noStrike" kern="0" cap="none" spc="0" normalizeH="0" baseline="0" noProof="0">
              <a:ln>
                <a:noFill/>
              </a:ln>
              <a:solidFill>
                <a:srgbClr val="002060"/>
              </a:solidFill>
              <a:effectLst/>
              <a:uLnTx/>
              <a:uFillTx/>
              <a:latin typeface="+mn-lt"/>
              <a:ea typeface="+mn-ea"/>
              <a:cs typeface="+mn-cs"/>
            </a:rPr>
            <a:t>356</a:t>
          </a:r>
          <a:r>
            <a:rPr kumimoji="1" lang="ja-JP" altLang="en-US" sz="900" b="0" i="0" u="none" strike="noStrike" kern="0" cap="none" spc="0" normalizeH="0" baseline="0" noProof="0">
              <a:ln>
                <a:noFill/>
              </a:ln>
              <a:solidFill>
                <a:srgbClr val="002060"/>
              </a:solidFill>
              <a:effectLst/>
              <a:uLnTx/>
              <a:uFillTx/>
              <a:latin typeface="+mn-lt"/>
              <a:ea typeface="+mn-ea"/>
              <a:cs typeface="+mn-cs"/>
            </a:rPr>
            <a:t>号「社会福祉施設等における防犯に係る安全の確保について」（県通知）</a:t>
          </a:r>
          <a:endParaRPr kumimoji="1" lang="en-US" altLang="ja-JP" sz="900" b="0" i="0" u="none" strike="noStrike" kern="0" cap="none" spc="0" normalizeH="0" baseline="0" noProof="0">
            <a:ln>
              <a:noFill/>
            </a:ln>
            <a:solidFill>
              <a:srgbClr val="002060"/>
            </a:solidFill>
            <a:effectLst/>
            <a:uLnTx/>
            <a:uFillTx/>
            <a:latin typeface="+mn-lt"/>
            <a:ea typeface="+mn-ea"/>
            <a:cs typeface="+mn-cs"/>
          </a:endParaRPr>
        </a:p>
        <a:p>
          <a:endParaRPr kumimoji="1" lang="en-US" altLang="ja-JP" sz="900">
            <a:solidFill>
              <a:srgbClr val="002060"/>
            </a:solidFill>
          </a:endParaRPr>
        </a:p>
      </xdr:txBody>
    </xdr:sp>
    <xdr:clientData/>
  </xdr:twoCellAnchor>
  <xdr:twoCellAnchor>
    <xdr:from>
      <xdr:col>41</xdr:col>
      <xdr:colOff>123825</xdr:colOff>
      <xdr:row>212</xdr:row>
      <xdr:rowOff>9525</xdr:rowOff>
    </xdr:from>
    <xdr:to>
      <xdr:col>47</xdr:col>
      <xdr:colOff>57150</xdr:colOff>
      <xdr:row>215</xdr:row>
      <xdr:rowOff>104775</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8324850" y="58369200"/>
          <a:ext cx="4048125" cy="838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endParaRPr kumimoji="1" lang="ja-JP" altLang="en-US" sz="700">
            <a:solidFill>
              <a:srgbClr val="002060"/>
            </a:solidFill>
          </a:endParaRPr>
        </a:p>
        <a:p>
          <a:r>
            <a:rPr kumimoji="1" lang="ja-JP" altLang="en-US" sz="700">
              <a:solidFill>
                <a:srgbClr val="002060"/>
              </a:solidFill>
            </a:rPr>
            <a:t>・平成</a:t>
          </a:r>
          <a:r>
            <a:rPr kumimoji="1" lang="en-US" altLang="ja-JP" sz="700">
              <a:solidFill>
                <a:srgbClr val="002060"/>
              </a:solidFill>
            </a:rPr>
            <a:t>29</a:t>
          </a:r>
          <a:r>
            <a:rPr kumimoji="1" lang="ja-JP" altLang="en-US" sz="700">
              <a:solidFill>
                <a:srgbClr val="002060"/>
              </a:solidFill>
            </a:rPr>
            <a:t>年６月</a:t>
          </a:r>
          <a:r>
            <a:rPr kumimoji="1" lang="en-US" altLang="ja-JP" sz="700">
              <a:solidFill>
                <a:srgbClr val="002060"/>
              </a:solidFill>
            </a:rPr>
            <a:t>16</a:t>
          </a:r>
          <a:r>
            <a:rPr kumimoji="1" lang="ja-JP" altLang="en-US" sz="700">
              <a:solidFill>
                <a:srgbClr val="002060"/>
              </a:solidFill>
            </a:rPr>
            <a:t>日府子本第</a:t>
          </a:r>
          <a:r>
            <a:rPr kumimoji="1" lang="en-US" altLang="ja-JP" sz="700">
              <a:solidFill>
                <a:srgbClr val="002060"/>
              </a:solidFill>
            </a:rPr>
            <a:t>487</a:t>
          </a:r>
          <a:r>
            <a:rPr kumimoji="1" lang="ja-JP" altLang="en-US" sz="700">
              <a:solidFill>
                <a:srgbClr val="002060"/>
              </a:solidFill>
            </a:rPr>
            <a:t>号「幼保連携型認定こども園においてプール活動・水遊びを行う場合の事故の防止について」</a:t>
          </a:r>
          <a:endParaRPr kumimoji="1" lang="en-US" altLang="ja-JP" sz="700">
            <a:solidFill>
              <a:srgbClr val="002060"/>
            </a:solidFill>
          </a:endParaRPr>
        </a:p>
        <a:p>
          <a:endParaRPr kumimoji="1" lang="en-US" altLang="ja-JP" sz="700">
            <a:solidFill>
              <a:srgbClr val="002060"/>
            </a:solidFill>
          </a:endParaRPr>
        </a:p>
      </xdr:txBody>
    </xdr:sp>
    <xdr:clientData/>
  </xdr:twoCellAnchor>
  <xdr:twoCellAnchor>
    <xdr:from>
      <xdr:col>41</xdr:col>
      <xdr:colOff>66675</xdr:colOff>
      <xdr:row>217</xdr:row>
      <xdr:rowOff>0</xdr:rowOff>
    </xdr:from>
    <xdr:to>
      <xdr:col>47</xdr:col>
      <xdr:colOff>0</xdr:colOff>
      <xdr:row>227</xdr:row>
      <xdr:rowOff>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8267700" y="61760100"/>
          <a:ext cx="4048125" cy="34956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・運営基準第</a:t>
          </a:r>
          <a:r>
            <a:rPr kumimoji="1" lang="en-US" altLang="ja-JP" sz="900">
              <a:solidFill>
                <a:srgbClr val="002060"/>
              </a:solidFill>
            </a:rPr>
            <a:t>32</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１　特定教育・保育施設は、事故の発生又はその再発を防止するため、次の各号に定める措置を講じなければならない。</a:t>
          </a:r>
          <a:endParaRPr kumimoji="1" lang="en-US" altLang="ja-JP" sz="800">
            <a:solidFill>
              <a:srgbClr val="002060"/>
            </a:solidFill>
          </a:endParaRPr>
        </a:p>
        <a:p>
          <a:r>
            <a:rPr kumimoji="1" lang="ja-JP" altLang="en-US" sz="800">
              <a:solidFill>
                <a:srgbClr val="002060"/>
              </a:solidFill>
            </a:rPr>
            <a:t>一　事故が発生した場合の対応、次号に規定する報告の方法等が記載された事故発生の防止のための指針を整備すること。</a:t>
          </a:r>
          <a:endParaRPr kumimoji="1" lang="en-US" altLang="ja-JP" sz="800">
            <a:solidFill>
              <a:srgbClr val="002060"/>
            </a:solidFill>
          </a:endParaRPr>
        </a:p>
        <a:p>
          <a:r>
            <a:rPr kumimoji="1" lang="ja-JP" altLang="en-US" sz="800">
              <a:solidFill>
                <a:srgbClr val="002060"/>
              </a:solidFill>
            </a:rPr>
            <a:t>二　事故が発生した場合又はそれに至る危険性がある事態が生じた場合に、当該事実が報告され、その分析を通じた改善策を従業者に周知徹底する体制を整備すること。</a:t>
          </a:r>
          <a:endParaRPr kumimoji="1" lang="en-US" altLang="ja-JP" sz="800">
            <a:solidFill>
              <a:srgbClr val="002060"/>
            </a:solidFill>
          </a:endParaRPr>
        </a:p>
        <a:p>
          <a:r>
            <a:rPr kumimoji="1" lang="ja-JP" altLang="en-US" sz="800">
              <a:solidFill>
                <a:srgbClr val="002060"/>
              </a:solidFill>
            </a:rPr>
            <a:t>三　事故発生の防止のための委員会及び従業者に対する研修を定期的に行うこと。</a:t>
          </a:r>
          <a:endParaRPr kumimoji="1" lang="en-US" altLang="ja-JP" sz="800">
            <a:solidFill>
              <a:srgbClr val="002060"/>
            </a:solidFill>
          </a:endParaRPr>
        </a:p>
        <a:p>
          <a:r>
            <a:rPr kumimoji="1" lang="ja-JP" altLang="en-US" sz="800">
              <a:solidFill>
                <a:srgbClr val="002060"/>
              </a:solidFill>
            </a:rPr>
            <a:t>２　特定教育・保育施設は、支給認定子どもに対する特定教育・保育の提供により事故が発生した場合は、速やかに市町村、当該支給認定子どもの家族等に連絡を行うとともに、必要な措置を講じなければならない。</a:t>
          </a:r>
          <a:endParaRPr kumimoji="1" lang="en-US" altLang="ja-JP" sz="800">
            <a:solidFill>
              <a:srgbClr val="002060"/>
            </a:solidFill>
          </a:endParaRPr>
        </a:p>
        <a:p>
          <a:r>
            <a:rPr kumimoji="1" lang="ja-JP" altLang="en-US" sz="800">
              <a:solidFill>
                <a:srgbClr val="002060"/>
              </a:solidFill>
            </a:rPr>
            <a:t>３　特定教育・保育施設は、前項の事故の状況及び事故に際して採った処置について記録しなければならない。</a:t>
          </a:r>
          <a:endParaRPr kumimoji="1" lang="en-US" altLang="ja-JP" sz="800">
            <a:solidFill>
              <a:srgbClr val="002060"/>
            </a:solidFill>
          </a:endParaRPr>
        </a:p>
        <a:p>
          <a:r>
            <a:rPr kumimoji="1" lang="ja-JP" altLang="en-US" sz="800">
              <a:solidFill>
                <a:srgbClr val="002060"/>
              </a:solidFill>
            </a:rPr>
            <a:t>４　特定教育・保育施設は、支給認定子どもに対する特定教育・保育の提供により賠償すべき事故が発生した場合は、損害賠償を速やかに行わなければならない。</a:t>
          </a:r>
          <a:endParaRPr kumimoji="1" lang="en-US" altLang="ja-JP" sz="800">
            <a:solidFill>
              <a:srgbClr val="002060"/>
            </a:solidFill>
          </a:endParaRPr>
        </a:p>
        <a:p>
          <a:r>
            <a:rPr kumimoji="1" lang="ja-JP" altLang="en-US" sz="900">
              <a:solidFill>
                <a:srgbClr val="002060"/>
              </a:solidFill>
            </a:rPr>
            <a:t>・平成</a:t>
          </a:r>
          <a:r>
            <a:rPr kumimoji="1" lang="en-US" altLang="ja-JP" sz="900">
              <a:solidFill>
                <a:srgbClr val="002060"/>
              </a:solidFill>
            </a:rPr>
            <a:t>29</a:t>
          </a:r>
          <a:r>
            <a:rPr kumimoji="1" lang="ja-JP" altLang="en-US" sz="900">
              <a:solidFill>
                <a:srgbClr val="002060"/>
              </a:solidFill>
            </a:rPr>
            <a:t>年</a:t>
          </a:r>
          <a:r>
            <a:rPr kumimoji="1" lang="en-US" altLang="ja-JP" sz="900">
              <a:solidFill>
                <a:srgbClr val="002060"/>
              </a:solidFill>
            </a:rPr>
            <a:t>11</a:t>
          </a:r>
          <a:r>
            <a:rPr kumimoji="1" lang="ja-JP" altLang="en-US" sz="900">
              <a:solidFill>
                <a:srgbClr val="002060"/>
              </a:solidFill>
            </a:rPr>
            <a:t>月</a:t>
          </a:r>
          <a:r>
            <a:rPr kumimoji="1" lang="en-US" altLang="ja-JP" sz="900">
              <a:solidFill>
                <a:srgbClr val="002060"/>
              </a:solidFill>
            </a:rPr>
            <a:t>10</a:t>
          </a:r>
          <a:r>
            <a:rPr kumimoji="1" lang="ja-JP" altLang="en-US" sz="900">
              <a:solidFill>
                <a:srgbClr val="002060"/>
              </a:solidFill>
            </a:rPr>
            <a:t>日府子本第</a:t>
          </a:r>
          <a:r>
            <a:rPr kumimoji="1" lang="en-US" altLang="ja-JP" sz="900">
              <a:solidFill>
                <a:srgbClr val="002060"/>
              </a:solidFill>
            </a:rPr>
            <a:t>912</a:t>
          </a:r>
          <a:r>
            <a:rPr kumimoji="1" lang="ja-JP" altLang="en-US" sz="900">
              <a:solidFill>
                <a:srgbClr val="002060"/>
              </a:solidFill>
            </a:rPr>
            <a:t>号「特定教育・保育施設等における事故の報告等について」</a:t>
          </a:r>
          <a:endParaRPr kumimoji="1" lang="en-US" altLang="ja-JP" sz="900">
            <a:solidFill>
              <a:srgbClr val="002060"/>
            </a:solidFill>
          </a:endParaRPr>
        </a:p>
        <a:p>
          <a:r>
            <a:rPr kumimoji="1" lang="ja-JP" altLang="en-US" sz="900">
              <a:solidFill>
                <a:srgbClr val="002060"/>
              </a:solidFill>
            </a:rPr>
            <a:t>・幼保連携型認定こども園教育・保育要領 第３章第３</a:t>
          </a:r>
          <a:endParaRPr kumimoji="1" lang="en-US" altLang="ja-JP" sz="900">
            <a:solidFill>
              <a:srgbClr val="002060"/>
            </a:solidFill>
          </a:endParaRPr>
        </a:p>
      </xdr:txBody>
    </xdr:sp>
    <xdr:clientData/>
  </xdr:twoCellAnchor>
  <xdr:twoCellAnchor>
    <xdr:from>
      <xdr:col>41</xdr:col>
      <xdr:colOff>66675</xdr:colOff>
      <xdr:row>229</xdr:row>
      <xdr:rowOff>0</xdr:rowOff>
    </xdr:from>
    <xdr:to>
      <xdr:col>47</xdr:col>
      <xdr:colOff>0</xdr:colOff>
      <xdr:row>230</xdr:row>
      <xdr:rowOff>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267700" y="58197750"/>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6</a:t>
          </a:r>
          <a:r>
            <a:rPr kumimoji="1" lang="ja-JP" altLang="en-US" sz="1000">
              <a:solidFill>
                <a:srgbClr val="002060"/>
              </a:solidFill>
            </a:rPr>
            <a:t>条   避難訓練及び消火訓練は少なくとも毎月１回は実施すること</a:t>
          </a:r>
          <a:r>
            <a:rPr kumimoji="1" lang="ja-JP" altLang="en-US" sz="900">
              <a:solidFill>
                <a:srgbClr val="002060"/>
              </a:solidFill>
            </a:rPr>
            <a:t>　</a:t>
          </a:r>
          <a:r>
            <a:rPr kumimoji="1" lang="en-US" altLang="ja-JP" sz="900">
              <a:solidFill>
                <a:srgbClr val="002060"/>
              </a:solidFill>
            </a:rPr>
            <a:t>※</a:t>
          </a:r>
          <a:r>
            <a:rPr kumimoji="1" lang="ja-JP" altLang="en-US" sz="900">
              <a:solidFill>
                <a:srgbClr val="002060"/>
              </a:solidFill>
            </a:rPr>
            <a:t>県指導：年に１回は消防署の指導を受けること</a:t>
          </a:r>
          <a:endParaRPr kumimoji="1" lang="en-US" altLang="ja-JP" sz="900">
            <a:solidFill>
              <a:srgbClr val="002060"/>
            </a:solidFill>
          </a:endParaRPr>
        </a:p>
      </xdr:txBody>
    </xdr:sp>
    <xdr:clientData/>
  </xdr:twoCellAnchor>
  <xdr:twoCellAnchor>
    <xdr:from>
      <xdr:col>41</xdr:col>
      <xdr:colOff>66675</xdr:colOff>
      <xdr:row>230</xdr:row>
      <xdr:rowOff>0</xdr:rowOff>
    </xdr:from>
    <xdr:to>
      <xdr:col>47</xdr:col>
      <xdr:colOff>0</xdr:colOff>
      <xdr:row>236</xdr:row>
      <xdr:rowOff>238124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267700" y="66179700"/>
          <a:ext cx="4048125" cy="29908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・消防法第８条、消防法施行令第３条の２、第１条の２別表第１</a:t>
          </a:r>
        </a:p>
        <a:p>
          <a:r>
            <a:rPr kumimoji="1" lang="ja-JP" altLang="en-US" sz="1000">
              <a:solidFill>
                <a:srgbClr val="002060"/>
              </a:solidFill>
            </a:rPr>
            <a:t>防火管理者を定め、消防計画がたてられていること。また、消防計画は消防署へ届け出ること。 </a:t>
          </a:r>
        </a:p>
        <a:p>
          <a:r>
            <a:rPr kumimoji="1" lang="ja-JP" altLang="en-US" sz="1000">
              <a:solidFill>
                <a:srgbClr val="002060"/>
              </a:solidFill>
            </a:rPr>
            <a:t>・平成</a:t>
          </a:r>
          <a:r>
            <a:rPr kumimoji="1" lang="en-US" altLang="ja-JP" sz="1000">
              <a:solidFill>
                <a:srgbClr val="002060"/>
              </a:solidFill>
            </a:rPr>
            <a:t>21</a:t>
          </a:r>
          <a:r>
            <a:rPr kumimoji="1" lang="ja-JP" altLang="en-US" sz="1000">
              <a:solidFill>
                <a:srgbClr val="002060"/>
              </a:solidFill>
            </a:rPr>
            <a:t>年</a:t>
          </a:r>
          <a:r>
            <a:rPr kumimoji="1" lang="en-US" altLang="ja-JP" sz="1000">
              <a:solidFill>
                <a:srgbClr val="002060"/>
              </a:solidFill>
            </a:rPr>
            <a:t>9</a:t>
          </a:r>
          <a:r>
            <a:rPr kumimoji="1" lang="ja-JP" altLang="en-US" sz="1000">
              <a:solidFill>
                <a:srgbClr val="002060"/>
              </a:solidFill>
            </a:rPr>
            <a:t>月</a:t>
          </a:r>
          <a:r>
            <a:rPr kumimoji="1" lang="en-US" altLang="ja-JP" sz="1000">
              <a:solidFill>
                <a:srgbClr val="002060"/>
              </a:solidFill>
            </a:rPr>
            <a:t>11</a:t>
          </a:r>
          <a:r>
            <a:rPr kumimoji="1" lang="ja-JP" altLang="en-US" sz="1000">
              <a:solidFill>
                <a:srgbClr val="002060"/>
              </a:solidFill>
            </a:rPr>
            <a:t>日地福第</a:t>
          </a:r>
          <a:r>
            <a:rPr kumimoji="1" lang="en-US" altLang="ja-JP" sz="1000">
              <a:solidFill>
                <a:srgbClr val="002060"/>
              </a:solidFill>
            </a:rPr>
            <a:t>881</a:t>
          </a:r>
          <a:r>
            <a:rPr kumimoji="1" lang="ja-JP" altLang="en-US" sz="1000">
              <a:solidFill>
                <a:srgbClr val="002060"/>
              </a:solidFill>
            </a:rPr>
            <a:t>号</a:t>
          </a:r>
          <a:r>
            <a:rPr kumimoji="1" lang="en-US" altLang="ja-JP" sz="1000">
              <a:solidFill>
                <a:srgbClr val="002060"/>
              </a:solidFill>
            </a:rPr>
            <a:t>｢</a:t>
          </a:r>
          <a:r>
            <a:rPr kumimoji="1" lang="ja-JP" altLang="en-US" sz="1000">
              <a:solidFill>
                <a:srgbClr val="002060"/>
              </a:solidFill>
            </a:rPr>
            <a:t>社会福祉施設等における防災対策について</a:t>
          </a:r>
          <a:r>
            <a:rPr kumimoji="1" lang="en-US" altLang="ja-JP" sz="1000">
              <a:solidFill>
                <a:srgbClr val="002060"/>
              </a:solidFill>
            </a:rPr>
            <a:t>｣</a:t>
          </a:r>
          <a:r>
            <a:rPr kumimoji="1" lang="ja-JP" altLang="en-US" sz="1000">
              <a:solidFill>
                <a:srgbClr val="002060"/>
              </a:solidFill>
            </a:rPr>
            <a:t>（県通知）</a:t>
          </a:r>
        </a:p>
        <a:p>
          <a:r>
            <a:rPr kumimoji="1" lang="ja-JP" altLang="en-US" sz="1000">
              <a:solidFill>
                <a:srgbClr val="002060"/>
              </a:solidFill>
            </a:rPr>
            <a:t>・平成</a:t>
          </a:r>
          <a:r>
            <a:rPr kumimoji="1" lang="en-US" altLang="ja-JP" sz="1000">
              <a:solidFill>
                <a:srgbClr val="002060"/>
              </a:solidFill>
            </a:rPr>
            <a:t>28</a:t>
          </a:r>
          <a:r>
            <a:rPr kumimoji="1" lang="ja-JP" altLang="en-US" sz="1000">
              <a:solidFill>
                <a:srgbClr val="002060"/>
              </a:solidFill>
            </a:rPr>
            <a:t>年</a:t>
          </a:r>
          <a:r>
            <a:rPr kumimoji="1" lang="en-US" altLang="ja-JP" sz="1000">
              <a:solidFill>
                <a:srgbClr val="002060"/>
              </a:solidFill>
            </a:rPr>
            <a:t>10</a:t>
          </a:r>
          <a:r>
            <a:rPr kumimoji="1" lang="ja-JP" altLang="en-US" sz="1000">
              <a:solidFill>
                <a:srgbClr val="002060"/>
              </a:solidFill>
            </a:rPr>
            <a:t>月</a:t>
          </a:r>
          <a:r>
            <a:rPr kumimoji="1" lang="en-US" altLang="ja-JP" sz="1000">
              <a:solidFill>
                <a:srgbClr val="002060"/>
              </a:solidFill>
            </a:rPr>
            <a:t>13</a:t>
          </a:r>
          <a:r>
            <a:rPr kumimoji="1" lang="ja-JP" altLang="en-US" sz="1000">
              <a:solidFill>
                <a:srgbClr val="002060"/>
              </a:solidFill>
            </a:rPr>
            <a:t>日子第</a:t>
          </a:r>
          <a:r>
            <a:rPr kumimoji="1" lang="en-US" altLang="ja-JP" sz="1000">
              <a:solidFill>
                <a:srgbClr val="002060"/>
              </a:solidFill>
            </a:rPr>
            <a:t>357</a:t>
          </a:r>
          <a:r>
            <a:rPr kumimoji="1" lang="ja-JP" altLang="en-US" sz="1000">
              <a:solidFill>
                <a:srgbClr val="002060"/>
              </a:solidFill>
            </a:rPr>
            <a:t>号</a:t>
          </a:r>
          <a:r>
            <a:rPr kumimoji="1" lang="en-US" altLang="ja-JP" sz="1000">
              <a:solidFill>
                <a:srgbClr val="002060"/>
              </a:solidFill>
            </a:rPr>
            <a:t>｢</a:t>
          </a:r>
          <a:r>
            <a:rPr kumimoji="1" lang="ja-JP" altLang="en-US" sz="1000">
              <a:solidFill>
                <a:srgbClr val="002060"/>
              </a:solidFill>
            </a:rPr>
            <a:t>保育所等における原子力災害時対応マニュアルの作成のための手引きの改正について</a:t>
          </a:r>
          <a:r>
            <a:rPr kumimoji="1" lang="en-US" altLang="ja-JP" sz="1000">
              <a:solidFill>
                <a:srgbClr val="002060"/>
              </a:solidFill>
            </a:rPr>
            <a:t>｣</a:t>
          </a:r>
          <a:r>
            <a:rPr kumimoji="1" lang="ja-JP" altLang="en-US" sz="1000">
              <a:solidFill>
                <a:srgbClr val="002060"/>
              </a:solidFill>
            </a:rPr>
            <a:t>（県通知）</a:t>
          </a:r>
        </a:p>
        <a:p>
          <a:r>
            <a:rPr kumimoji="1" lang="ja-JP" altLang="en-US" sz="1000">
              <a:solidFill>
                <a:srgbClr val="002060"/>
              </a:solidFill>
            </a:rPr>
            <a:t>・認定こども園法第</a:t>
          </a:r>
          <a:r>
            <a:rPr kumimoji="1" lang="en-US" altLang="ja-JP" sz="1000">
              <a:solidFill>
                <a:srgbClr val="002060"/>
              </a:solidFill>
            </a:rPr>
            <a:t>27</a:t>
          </a:r>
          <a:r>
            <a:rPr kumimoji="1" lang="ja-JP" altLang="en-US" sz="1000">
              <a:solidFill>
                <a:srgbClr val="002060"/>
              </a:solidFill>
            </a:rPr>
            <a:t>条で準用する学校保健安全法第</a:t>
          </a:r>
          <a:r>
            <a:rPr kumimoji="1" lang="en-US" altLang="ja-JP" sz="1000">
              <a:solidFill>
                <a:srgbClr val="002060"/>
              </a:solidFill>
            </a:rPr>
            <a:t>29</a:t>
          </a:r>
          <a:r>
            <a:rPr kumimoji="1" lang="ja-JP" altLang="en-US" sz="1000">
              <a:solidFill>
                <a:srgbClr val="002060"/>
              </a:solidFill>
            </a:rPr>
            <a:t>条</a:t>
          </a:r>
        </a:p>
        <a:p>
          <a:r>
            <a:rPr kumimoji="1" lang="ja-JP" altLang="en-US" sz="1000">
              <a:solidFill>
                <a:srgbClr val="002060"/>
              </a:solidFill>
            </a:rPr>
            <a:t>幼保連携型認定こども園においては、園児の安全の確保を図るため、当該幼保連携型認定こども園の実情に応じて、危険等発生時において職員がとるべき措置の具体的内容及び手順を定めた対処要領（危険等発生時対処要領）を作成するものとする。</a:t>
          </a:r>
        </a:p>
        <a:p>
          <a:r>
            <a:rPr kumimoji="1" lang="ja-JP" altLang="en-US" sz="1000">
              <a:solidFill>
                <a:srgbClr val="002060"/>
              </a:solidFill>
            </a:rPr>
            <a:t>・幼保連携型認定こども園教育・保育要領 第３章第３</a:t>
          </a:r>
          <a:endParaRPr kumimoji="1" lang="en-US" altLang="ja-JP" sz="900">
            <a:solidFill>
              <a:srgbClr val="002060"/>
            </a:solidFill>
          </a:endParaRPr>
        </a:p>
      </xdr:txBody>
    </xdr:sp>
    <xdr:clientData/>
  </xdr:twoCellAnchor>
  <xdr:twoCellAnchor>
    <xdr:from>
      <xdr:col>41</xdr:col>
      <xdr:colOff>53975</xdr:colOff>
      <xdr:row>263</xdr:row>
      <xdr:rowOff>101601</xdr:rowOff>
    </xdr:from>
    <xdr:to>
      <xdr:col>46</xdr:col>
      <xdr:colOff>647700</xdr:colOff>
      <xdr:row>267</xdr:row>
      <xdr:rowOff>111125</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124825" y="73888601"/>
          <a:ext cx="3895725" cy="98107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・幼保連携型認定こども園教育・保育要領　第</a:t>
          </a:r>
          <a:r>
            <a:rPr kumimoji="1" lang="en-US" altLang="ja-JP" sz="900">
              <a:solidFill>
                <a:srgbClr val="002060"/>
              </a:solidFill>
            </a:rPr>
            <a:t>1</a:t>
          </a:r>
          <a:r>
            <a:rPr kumimoji="1" lang="ja-JP" altLang="en-US" sz="900">
              <a:solidFill>
                <a:srgbClr val="002060"/>
              </a:solidFill>
            </a:rPr>
            <a:t>章第２</a:t>
          </a:r>
        </a:p>
        <a:p>
          <a:r>
            <a:rPr kumimoji="1" lang="ja-JP" altLang="en-US" sz="900">
              <a:solidFill>
                <a:srgbClr val="002060"/>
              </a:solidFill>
            </a:rPr>
            <a:t>・運営基準第</a:t>
          </a:r>
          <a:r>
            <a:rPr kumimoji="1" lang="en-US" altLang="ja-JP" sz="900">
              <a:solidFill>
                <a:srgbClr val="002060"/>
              </a:solidFill>
            </a:rPr>
            <a:t>15</a:t>
          </a:r>
          <a:r>
            <a:rPr kumimoji="1" lang="ja-JP" altLang="en-US" sz="900">
              <a:solidFill>
                <a:srgbClr val="002060"/>
              </a:solidFill>
            </a:rPr>
            <a:t>条（幼保連携型認定こども園は、幼保連携型認定こども園教育・保育要領に基づき、子どもの心身の状況等に応じて教育・保育の提供を適切に行わなければならない。）</a:t>
          </a:r>
          <a:endParaRPr kumimoji="1" lang="en-US" altLang="ja-JP" sz="900">
            <a:solidFill>
              <a:srgbClr val="002060"/>
            </a:solidFill>
          </a:endParaRPr>
        </a:p>
      </xdr:txBody>
    </xdr:sp>
    <xdr:clientData/>
  </xdr:twoCellAnchor>
  <xdr:twoCellAnchor>
    <xdr:from>
      <xdr:col>41</xdr:col>
      <xdr:colOff>60325</xdr:colOff>
      <xdr:row>267</xdr:row>
      <xdr:rowOff>209550</xdr:rowOff>
    </xdr:from>
    <xdr:to>
      <xdr:col>49</xdr:col>
      <xdr:colOff>184150</xdr:colOff>
      <xdr:row>276</xdr:row>
      <xdr:rowOff>203200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131175" y="74968100"/>
          <a:ext cx="5407025" cy="20891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・認定こども園法施行規則第</a:t>
          </a:r>
          <a:r>
            <a:rPr kumimoji="1" lang="en-US" altLang="ja-JP" sz="800">
              <a:solidFill>
                <a:srgbClr val="002060"/>
              </a:solidFill>
            </a:rPr>
            <a:t>26</a:t>
          </a:r>
          <a:r>
            <a:rPr kumimoji="1" lang="ja-JP" altLang="en-US" sz="800">
              <a:solidFill>
                <a:srgbClr val="002060"/>
              </a:solidFill>
            </a:rPr>
            <a:t>条で読み替えて準用する学校教育法施行規則第</a:t>
          </a:r>
          <a:r>
            <a:rPr kumimoji="1" lang="en-US" altLang="ja-JP" sz="800">
              <a:solidFill>
                <a:srgbClr val="002060"/>
              </a:solidFill>
            </a:rPr>
            <a:t>28</a:t>
          </a:r>
          <a:r>
            <a:rPr kumimoji="1" lang="ja-JP" altLang="en-US" sz="800">
              <a:solidFill>
                <a:srgbClr val="002060"/>
              </a:solidFill>
            </a:rPr>
            <a:t>条</a:t>
          </a:r>
        </a:p>
        <a:p>
          <a:r>
            <a:rPr kumimoji="1" lang="ja-JP" altLang="en-US" sz="800">
              <a:solidFill>
                <a:srgbClr val="002060"/>
              </a:solidFill>
            </a:rPr>
            <a:t>・島根県児童福祉施設の設備及び運営に関する基準第</a:t>
          </a:r>
          <a:r>
            <a:rPr kumimoji="1" lang="en-US" altLang="ja-JP" sz="800">
              <a:solidFill>
                <a:srgbClr val="002060"/>
              </a:solidFill>
            </a:rPr>
            <a:t>18</a:t>
          </a:r>
          <a:r>
            <a:rPr kumimoji="1" lang="ja-JP" altLang="en-US" sz="800">
              <a:solidFill>
                <a:srgbClr val="002060"/>
              </a:solidFill>
            </a:rPr>
            <a:t>条</a:t>
          </a:r>
        </a:p>
        <a:p>
          <a:r>
            <a:rPr kumimoji="1" lang="ja-JP" altLang="en-US" sz="800">
              <a:solidFill>
                <a:srgbClr val="002060"/>
              </a:solidFill>
            </a:rPr>
            <a:t>・認定こども園法施行規則第</a:t>
          </a:r>
          <a:r>
            <a:rPr kumimoji="1" lang="en-US" altLang="ja-JP" sz="800">
              <a:solidFill>
                <a:srgbClr val="002060"/>
              </a:solidFill>
            </a:rPr>
            <a:t>30</a:t>
          </a:r>
          <a:r>
            <a:rPr kumimoji="1" lang="ja-JP" altLang="en-US" sz="800">
              <a:solidFill>
                <a:srgbClr val="002060"/>
              </a:solidFill>
            </a:rPr>
            <a:t>条</a:t>
          </a:r>
        </a:p>
        <a:p>
          <a:r>
            <a:rPr kumimoji="1" lang="ja-JP" altLang="en-US" sz="700">
              <a:solidFill>
                <a:srgbClr val="002060"/>
              </a:solidFill>
            </a:rPr>
            <a:t>　園長は、その幼保連携型認定こども園に在籍する園児の指導要録を作成しなければならない。</a:t>
          </a:r>
        </a:p>
        <a:p>
          <a:r>
            <a:rPr kumimoji="1" lang="ja-JP" altLang="en-US" sz="700">
              <a:solidFill>
                <a:srgbClr val="002060"/>
              </a:solidFill>
            </a:rPr>
            <a:t>　園長は、園児が進学した場合においては、その作成に係る当該園児の指導要録の抄本又は写しを作成し、これを進学先の校長に送付しなければならない。</a:t>
          </a:r>
        </a:p>
        <a:p>
          <a:r>
            <a:rPr kumimoji="1" lang="ja-JP" altLang="en-US" sz="700">
              <a:solidFill>
                <a:srgbClr val="002060"/>
              </a:solidFill>
            </a:rPr>
            <a:t>　園長は、園児が転園した場合においては、転園先の幼稚園の園長、保育所の長又は認定こども園の長に送付しなければならない。</a:t>
          </a:r>
        </a:p>
        <a:p>
          <a:r>
            <a:rPr kumimoji="1" lang="ja-JP" altLang="en-US" sz="700">
              <a:solidFill>
                <a:srgbClr val="002060"/>
              </a:solidFill>
            </a:rPr>
            <a:t>　指導要録及びその写しの入園、卒園等の学籍に関する記録については、その保存期間は、</a:t>
          </a:r>
          <a:r>
            <a:rPr kumimoji="1" lang="en-US" altLang="ja-JP" sz="700">
              <a:solidFill>
                <a:srgbClr val="002060"/>
              </a:solidFill>
            </a:rPr>
            <a:t>20</a:t>
          </a:r>
          <a:r>
            <a:rPr kumimoji="1" lang="ja-JP" altLang="en-US" sz="700">
              <a:solidFill>
                <a:srgbClr val="002060"/>
              </a:solidFill>
            </a:rPr>
            <a:t>年間とする。</a:t>
          </a:r>
        </a:p>
        <a:p>
          <a:r>
            <a:rPr kumimoji="1" lang="ja-JP" altLang="en-US" sz="800">
              <a:solidFill>
                <a:srgbClr val="002060"/>
              </a:solidFill>
            </a:rPr>
            <a:t>・平成</a:t>
          </a:r>
          <a:r>
            <a:rPr kumimoji="1" lang="en-US" altLang="ja-JP" sz="800">
              <a:solidFill>
                <a:srgbClr val="002060"/>
              </a:solidFill>
            </a:rPr>
            <a:t>27</a:t>
          </a:r>
          <a:r>
            <a:rPr kumimoji="1" lang="ja-JP" altLang="en-US" sz="800">
              <a:solidFill>
                <a:srgbClr val="002060"/>
              </a:solidFill>
            </a:rPr>
            <a:t>年</a:t>
          </a:r>
          <a:r>
            <a:rPr kumimoji="1" lang="en-US" altLang="ja-JP" sz="800">
              <a:solidFill>
                <a:srgbClr val="002060"/>
              </a:solidFill>
            </a:rPr>
            <a:t>1</a:t>
          </a:r>
          <a:r>
            <a:rPr kumimoji="1" lang="ja-JP" altLang="en-US" sz="800">
              <a:solidFill>
                <a:srgbClr val="002060"/>
              </a:solidFill>
            </a:rPr>
            <a:t>月</a:t>
          </a:r>
          <a:r>
            <a:rPr kumimoji="1" lang="en-US" altLang="ja-JP" sz="800">
              <a:solidFill>
                <a:srgbClr val="002060"/>
              </a:solidFill>
            </a:rPr>
            <a:t>27</a:t>
          </a:r>
          <a:r>
            <a:rPr kumimoji="1" lang="ja-JP" altLang="en-US" sz="800">
              <a:solidFill>
                <a:srgbClr val="002060"/>
              </a:solidFill>
            </a:rPr>
            <a:t>日付け内閣府政策統括官他通知「幼保連携型認定こども園園児指導要録について」</a:t>
          </a:r>
        </a:p>
        <a:p>
          <a:r>
            <a:rPr kumimoji="1" lang="ja-JP" altLang="en-US" sz="800">
              <a:solidFill>
                <a:srgbClr val="002060"/>
              </a:solidFill>
            </a:rPr>
            <a:t>・運営基準第</a:t>
          </a:r>
          <a:r>
            <a:rPr kumimoji="1" lang="en-US" altLang="ja-JP" sz="800">
              <a:solidFill>
                <a:srgbClr val="002060"/>
              </a:solidFill>
            </a:rPr>
            <a:t>12</a:t>
          </a:r>
          <a:r>
            <a:rPr kumimoji="1" lang="ja-JP" altLang="en-US" sz="800">
              <a:solidFill>
                <a:srgbClr val="002060"/>
              </a:solidFill>
            </a:rPr>
            <a:t>条</a:t>
          </a:r>
        </a:p>
        <a:p>
          <a:r>
            <a:rPr kumimoji="1" lang="ja-JP" altLang="en-US" sz="700">
              <a:solidFill>
                <a:srgbClr val="002060"/>
              </a:solidFill>
            </a:rPr>
            <a:t>  特定教育・保育施設は、特定教育・保育を提供した際は、提供日、内容その他必要な事項を記録しなければならない</a:t>
          </a:r>
          <a:r>
            <a:rPr kumimoji="1" lang="ja-JP" altLang="en-US" sz="900">
              <a:solidFill>
                <a:srgbClr val="002060"/>
              </a:solidFill>
            </a:rPr>
            <a:t>。</a:t>
          </a:r>
          <a:endParaRPr kumimoji="1" lang="en-US" altLang="ja-JP" sz="900">
            <a:solidFill>
              <a:srgbClr val="002060"/>
            </a:solidFill>
          </a:endParaRPr>
        </a:p>
      </xdr:txBody>
    </xdr:sp>
    <xdr:clientData/>
  </xdr:twoCellAnchor>
  <xdr:twoCellAnchor>
    <xdr:from>
      <xdr:col>41</xdr:col>
      <xdr:colOff>79375</xdr:colOff>
      <xdr:row>278</xdr:row>
      <xdr:rowOff>0</xdr:rowOff>
    </xdr:from>
    <xdr:to>
      <xdr:col>48</xdr:col>
      <xdr:colOff>628650</xdr:colOff>
      <xdr:row>284</xdr:row>
      <xdr:rowOff>171450</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150225" y="77330300"/>
          <a:ext cx="5172075" cy="1574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24</a:t>
          </a:r>
          <a:r>
            <a:rPr kumimoji="1" lang="ja-JP" altLang="en-US" sz="900">
              <a:solidFill>
                <a:srgbClr val="002060"/>
              </a:solidFill>
            </a:rPr>
            <a:t>条</a:t>
          </a:r>
        </a:p>
        <a:p>
          <a:r>
            <a:rPr kumimoji="1" lang="ja-JP" altLang="en-US" sz="800">
              <a:solidFill>
                <a:srgbClr val="002060"/>
              </a:solidFill>
            </a:rPr>
            <a:t> 　園長は、常に園児の保護者と密接な連絡をとり、教育及び保育の内容等につき、その保護者の理解及び協力を得るよう努めなければならない。</a:t>
          </a:r>
          <a:endParaRPr kumimoji="1" lang="en-US" altLang="ja-JP" sz="8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日雇児発総発第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号「児童福祉施設等における児童の安全の確保について」（標準的なガイドライン）</a:t>
          </a:r>
          <a:endParaRPr kumimoji="1" lang="en-US" altLang="ja-JP" sz="900">
            <a:solidFill>
              <a:srgbClr val="002060"/>
            </a:solidFill>
          </a:endParaRPr>
        </a:p>
        <a:p>
          <a:r>
            <a:rPr kumimoji="1" lang="ja-JP" altLang="en-US" sz="800">
              <a:solidFill>
                <a:srgbClr val="002060"/>
              </a:solidFill>
            </a:rPr>
            <a:t>・児童の送迎は原則として保護者が行うべきことを保護者に徹底しているか。</a:t>
          </a:r>
          <a:endParaRPr kumimoji="1" lang="en-US" altLang="ja-JP" sz="800">
            <a:solidFill>
              <a:srgbClr val="002060"/>
            </a:solidFill>
          </a:endParaRPr>
        </a:p>
        <a:p>
          <a:r>
            <a:rPr kumimoji="1" lang="ja-JP" altLang="en-US" sz="800">
              <a:solidFill>
                <a:srgbClr val="002060"/>
              </a:solidFill>
            </a:rPr>
            <a:t>・保護者以外の者が迎えにくる場合、原則としてその都度職員が保護者に確認しているか。</a:t>
          </a:r>
          <a:endParaRPr kumimoji="1" lang="en-US" altLang="ja-JP" sz="800">
            <a:solidFill>
              <a:srgbClr val="002060"/>
            </a:solidFill>
          </a:endParaRPr>
        </a:p>
      </xdr:txBody>
    </xdr:sp>
    <xdr:clientData/>
  </xdr:twoCellAnchor>
  <xdr:twoCellAnchor>
    <xdr:from>
      <xdr:col>41</xdr:col>
      <xdr:colOff>57150</xdr:colOff>
      <xdr:row>285</xdr:row>
      <xdr:rowOff>139700</xdr:rowOff>
    </xdr:from>
    <xdr:to>
      <xdr:col>52</xdr:col>
      <xdr:colOff>260350</xdr:colOff>
      <xdr:row>291</xdr:row>
      <xdr:rowOff>38100</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128000" y="79590900"/>
          <a:ext cx="7467600" cy="12954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 認定こども園法第</a:t>
          </a:r>
          <a:r>
            <a:rPr kumimoji="1" lang="en-US" altLang="ja-JP" sz="1000">
              <a:solidFill>
                <a:srgbClr val="002060"/>
              </a:solidFill>
            </a:rPr>
            <a:t>24</a:t>
          </a:r>
          <a:r>
            <a:rPr kumimoji="1" lang="ja-JP" altLang="en-US" sz="1000">
              <a:solidFill>
                <a:srgbClr val="002060"/>
              </a:solidFill>
            </a:rPr>
            <a:t>条</a:t>
          </a:r>
        </a:p>
        <a:p>
          <a:r>
            <a:rPr kumimoji="1" lang="ja-JP" altLang="en-US" sz="1000">
              <a:solidFill>
                <a:srgbClr val="002060"/>
              </a:solidFill>
            </a:rPr>
            <a:t> </a:t>
          </a:r>
          <a:r>
            <a:rPr kumimoji="1" lang="ja-JP" altLang="en-US" sz="900">
              <a:solidFill>
                <a:srgbClr val="002060"/>
              </a:solidFill>
            </a:rPr>
            <a:t>幼保連携型認定こども園の設置者は、当該幼保連携型認定こども園に関する保護者及び地域住民その他の関係者の理解を深めるとともに、これらの者との連携及び協力の推進に資するため、当該幼保連携型認定こども園における教育及び保育等の状況その他の当該幼保連携型認定こども園の運営の状況に関する情報を積極的に提供するものとする。</a:t>
          </a:r>
        </a:p>
        <a:p>
          <a:r>
            <a:rPr kumimoji="1" lang="ja-JP" altLang="en-US" sz="1000">
              <a:solidFill>
                <a:srgbClr val="002060"/>
              </a:solidFill>
            </a:rPr>
            <a:t>・運営基準第</a:t>
          </a:r>
          <a:r>
            <a:rPr kumimoji="1" lang="en-US" altLang="ja-JP" sz="1000">
              <a:solidFill>
                <a:srgbClr val="002060"/>
              </a:solidFill>
            </a:rPr>
            <a:t>11</a:t>
          </a:r>
          <a:r>
            <a:rPr kumimoji="1" lang="ja-JP" altLang="en-US" sz="1000">
              <a:solidFill>
                <a:srgbClr val="002060"/>
              </a:solidFill>
            </a:rPr>
            <a:t>条</a:t>
          </a:r>
        </a:p>
        <a:p>
          <a:r>
            <a:rPr kumimoji="1" lang="ja-JP" altLang="en-US" sz="1000">
              <a:solidFill>
                <a:srgbClr val="002060"/>
              </a:solidFill>
            </a:rPr>
            <a:t>・運営基準第</a:t>
          </a:r>
          <a:r>
            <a:rPr kumimoji="1" lang="en-US" altLang="ja-JP" sz="1000">
              <a:solidFill>
                <a:srgbClr val="002060"/>
              </a:solidFill>
            </a:rPr>
            <a:t>31</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302</xdr:row>
      <xdr:rowOff>0</xdr:rowOff>
    </xdr:from>
    <xdr:to>
      <xdr:col>47</xdr:col>
      <xdr:colOff>0</xdr:colOff>
      <xdr:row>309</xdr:row>
      <xdr:rowOff>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267700" y="88087200"/>
          <a:ext cx="4048125" cy="22860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p>
        <a:p>
          <a:r>
            <a:rPr kumimoji="1" lang="ja-JP" altLang="en-US" sz="900">
              <a:solidFill>
                <a:srgbClr val="002060"/>
              </a:solidFill>
            </a:rPr>
            <a:t>・認定こども園法第</a:t>
          </a:r>
          <a:r>
            <a:rPr kumimoji="1" lang="en-US" altLang="ja-JP" sz="900">
              <a:solidFill>
                <a:srgbClr val="002060"/>
              </a:solidFill>
            </a:rPr>
            <a:t>27</a:t>
          </a:r>
          <a:r>
            <a:rPr kumimoji="1" lang="ja-JP" altLang="en-US" sz="900">
              <a:solidFill>
                <a:srgbClr val="002060"/>
              </a:solidFill>
            </a:rPr>
            <a:t>条で読み替えて準用する学校保健安全法第</a:t>
          </a:r>
          <a:r>
            <a:rPr kumimoji="1" lang="en-US" altLang="ja-JP" sz="900">
              <a:solidFill>
                <a:srgbClr val="002060"/>
              </a:solidFill>
            </a:rPr>
            <a:t>13</a:t>
          </a:r>
          <a:r>
            <a:rPr kumimoji="1" lang="ja-JP" altLang="en-US" sz="900">
              <a:solidFill>
                <a:srgbClr val="002060"/>
              </a:solidFill>
            </a:rPr>
            <a:t>条</a:t>
          </a:r>
          <a:endParaRPr kumimoji="1" lang="en-US" altLang="ja-JP" sz="900">
            <a:solidFill>
              <a:srgbClr val="002060"/>
            </a:solidFill>
          </a:endParaRPr>
        </a:p>
        <a:p>
          <a:r>
            <a:rPr kumimoji="1" lang="ja-JP" altLang="en-US" sz="700">
              <a:solidFill>
                <a:srgbClr val="002060"/>
              </a:solidFill>
            </a:rPr>
            <a:t>「毎学年定期に、園児の健康診断を行わなければならない。」</a:t>
          </a:r>
        </a:p>
        <a:p>
          <a:r>
            <a:rPr kumimoji="1" lang="ja-JP" altLang="en-US" sz="700">
              <a:solidFill>
                <a:srgbClr val="002060"/>
              </a:solidFill>
            </a:rPr>
            <a:t>認定こども園法施行規則第</a:t>
          </a:r>
          <a:r>
            <a:rPr kumimoji="1" lang="en-US" altLang="ja-JP" sz="700">
              <a:solidFill>
                <a:srgbClr val="002060"/>
              </a:solidFill>
            </a:rPr>
            <a:t>27</a:t>
          </a:r>
          <a:r>
            <a:rPr kumimoji="1" lang="ja-JP" altLang="en-US" sz="700">
              <a:solidFill>
                <a:srgbClr val="002060"/>
              </a:solidFill>
            </a:rPr>
            <a:t>条で読み替えて準用する学校保健安全法施行規則第</a:t>
          </a:r>
          <a:r>
            <a:rPr kumimoji="1" lang="en-US" altLang="ja-JP" sz="700">
              <a:solidFill>
                <a:srgbClr val="002060"/>
              </a:solidFill>
            </a:rPr>
            <a:t>5</a:t>
          </a:r>
          <a:r>
            <a:rPr kumimoji="1" lang="ja-JP" altLang="en-US" sz="700">
              <a:solidFill>
                <a:srgbClr val="002060"/>
              </a:solidFill>
            </a:rPr>
            <a:t>条</a:t>
          </a:r>
        </a:p>
        <a:p>
          <a:r>
            <a:rPr kumimoji="1" lang="ja-JP" altLang="en-US" sz="700">
              <a:solidFill>
                <a:srgbClr val="002060"/>
              </a:solidFill>
            </a:rPr>
            <a:t>「入園時及び</a:t>
          </a:r>
          <a:r>
            <a:rPr kumimoji="1" lang="en-US" altLang="ja-JP" sz="700">
              <a:solidFill>
                <a:srgbClr val="002060"/>
              </a:solidFill>
            </a:rPr>
            <a:t>1</a:t>
          </a:r>
          <a:r>
            <a:rPr kumimoji="1" lang="ja-JP" altLang="en-US" sz="700">
              <a:solidFill>
                <a:srgbClr val="002060"/>
              </a:solidFill>
            </a:rPr>
            <a:t>年に</a:t>
          </a:r>
          <a:r>
            <a:rPr kumimoji="1" lang="en-US" altLang="ja-JP" sz="700">
              <a:solidFill>
                <a:srgbClr val="002060"/>
              </a:solidFill>
            </a:rPr>
            <a:t>2</a:t>
          </a:r>
          <a:r>
            <a:rPr kumimoji="1" lang="ja-JP" altLang="en-US" sz="700">
              <a:solidFill>
                <a:srgbClr val="002060"/>
              </a:solidFill>
            </a:rPr>
            <a:t>回（そのうち</a:t>
          </a:r>
          <a:r>
            <a:rPr kumimoji="1" lang="en-US" altLang="ja-JP" sz="700">
              <a:solidFill>
                <a:srgbClr val="002060"/>
              </a:solidFill>
            </a:rPr>
            <a:t>1</a:t>
          </a:r>
          <a:r>
            <a:rPr kumimoji="1" lang="ja-JP" altLang="en-US" sz="700">
              <a:solidFill>
                <a:srgbClr val="002060"/>
              </a:solidFill>
            </a:rPr>
            <a:t>回は</a:t>
          </a:r>
          <a:r>
            <a:rPr kumimoji="1" lang="en-US" altLang="ja-JP" sz="700">
              <a:solidFill>
                <a:srgbClr val="002060"/>
              </a:solidFill>
            </a:rPr>
            <a:t>6</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日までに行う）を原則とする。」</a:t>
          </a:r>
        </a:p>
        <a:p>
          <a:r>
            <a:rPr kumimoji="1" lang="ja-JP" altLang="en-US" sz="700">
              <a:solidFill>
                <a:srgbClr val="002060"/>
              </a:solidFill>
            </a:rPr>
            <a:t>同第</a:t>
          </a:r>
          <a:r>
            <a:rPr kumimoji="1" lang="en-US" altLang="ja-JP" sz="700">
              <a:solidFill>
                <a:srgbClr val="002060"/>
              </a:solidFill>
            </a:rPr>
            <a:t>6</a:t>
          </a:r>
          <a:r>
            <a:rPr kumimoji="1" lang="ja-JP" altLang="en-US" sz="700">
              <a:solidFill>
                <a:srgbClr val="002060"/>
              </a:solidFill>
            </a:rPr>
            <a:t>条において健康診断における検査項目列挙（</a:t>
          </a:r>
          <a:r>
            <a:rPr kumimoji="1" lang="en-US" altLang="ja-JP" sz="700">
              <a:solidFill>
                <a:srgbClr val="002060"/>
              </a:solidFill>
            </a:rPr>
            <a:t>H28.4.1</a:t>
          </a:r>
          <a:r>
            <a:rPr kumimoji="1" lang="ja-JP" altLang="en-US" sz="700">
              <a:solidFill>
                <a:srgbClr val="002060"/>
              </a:solidFill>
            </a:rPr>
            <a:t>「座高」「寄生虫卵」削除）</a:t>
          </a:r>
        </a:p>
        <a:p>
          <a:r>
            <a:rPr kumimoji="1" lang="ja-JP" altLang="en-US" sz="900">
              <a:solidFill>
                <a:srgbClr val="002060"/>
              </a:solidFill>
            </a:rPr>
            <a:t>・運営基準第</a:t>
          </a:r>
          <a:r>
            <a:rPr kumimoji="1" lang="en-US" altLang="ja-JP" sz="900">
              <a:solidFill>
                <a:srgbClr val="002060"/>
              </a:solidFill>
            </a:rPr>
            <a:t>10</a:t>
          </a:r>
          <a:r>
            <a:rPr kumimoji="1" lang="ja-JP" altLang="en-US" sz="900">
              <a:solidFill>
                <a:srgbClr val="002060"/>
              </a:solidFill>
            </a:rPr>
            <a:t>条・昭和</a:t>
          </a:r>
          <a:r>
            <a:rPr kumimoji="1" lang="en-US" altLang="ja-JP" sz="900">
              <a:solidFill>
                <a:srgbClr val="002060"/>
              </a:solidFill>
            </a:rPr>
            <a:t>58</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21</a:t>
          </a:r>
          <a:r>
            <a:rPr kumimoji="1" lang="ja-JP" altLang="en-US" sz="900">
              <a:solidFill>
                <a:srgbClr val="002060"/>
              </a:solidFill>
            </a:rPr>
            <a:t>日児発第</a:t>
          </a:r>
          <a:r>
            <a:rPr kumimoji="1" lang="en-US" altLang="ja-JP" sz="900">
              <a:solidFill>
                <a:srgbClr val="002060"/>
              </a:solidFill>
            </a:rPr>
            <a:t>284</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保育所における嘱託歯科医の設置について</a:t>
          </a:r>
          <a:r>
            <a:rPr kumimoji="1" lang="en-US" altLang="ja-JP" sz="900">
              <a:solidFill>
                <a:srgbClr val="002060"/>
              </a:solidFill>
            </a:rPr>
            <a:t>｣--(</a:t>
          </a:r>
          <a:r>
            <a:rPr kumimoji="1" lang="ja-JP" altLang="en-US" sz="900">
              <a:solidFill>
                <a:srgbClr val="002060"/>
              </a:solidFill>
            </a:rPr>
            <a:t>歯科検診</a:t>
          </a:r>
          <a:r>
            <a:rPr kumimoji="1" lang="en-US" altLang="ja-JP" sz="900">
              <a:solidFill>
                <a:srgbClr val="002060"/>
              </a:solidFill>
            </a:rPr>
            <a:t>)</a:t>
          </a:r>
        </a:p>
        <a:p>
          <a:r>
            <a:rPr kumimoji="1" lang="ja-JP" altLang="en-US" sz="900">
              <a:solidFill>
                <a:srgbClr val="002060"/>
              </a:solidFill>
            </a:rPr>
            <a:t>児童：健康診断　入所時及び年２回、歯科検診年１回、体位測定：定期的に実施</a:t>
          </a:r>
          <a:endParaRPr kumimoji="1" lang="en-US" altLang="ja-JP" sz="900">
            <a:solidFill>
              <a:srgbClr val="002060"/>
            </a:solidFill>
          </a:endParaRPr>
        </a:p>
        <a:p>
          <a:r>
            <a:rPr kumimoji="1" lang="ja-JP" altLang="en-US" sz="900">
              <a:solidFill>
                <a:srgbClr val="002060"/>
              </a:solidFill>
            </a:rPr>
            <a:t>・島根県における麻しんのまん延予防対策のための指針</a:t>
          </a:r>
          <a:endParaRPr kumimoji="1" lang="en-US" altLang="ja-JP" sz="900">
            <a:solidFill>
              <a:srgbClr val="002060"/>
            </a:solidFill>
          </a:endParaRPr>
        </a:p>
      </xdr:txBody>
    </xdr:sp>
    <xdr:clientData/>
  </xdr:twoCellAnchor>
  <xdr:twoCellAnchor>
    <xdr:from>
      <xdr:col>41</xdr:col>
      <xdr:colOff>66675</xdr:colOff>
      <xdr:row>311</xdr:row>
      <xdr:rowOff>9525</xdr:rowOff>
    </xdr:from>
    <xdr:to>
      <xdr:col>47</xdr:col>
      <xdr:colOff>0</xdr:colOff>
      <xdr:row>313</xdr:row>
      <xdr:rowOff>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267700" y="79581375"/>
          <a:ext cx="4048125" cy="495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・幼保連携型認定子ども園教育・保育要領 第３章第１</a:t>
          </a:r>
          <a:endParaRPr kumimoji="1" lang="en-US" altLang="ja-JP" sz="900">
            <a:solidFill>
              <a:srgbClr val="002060"/>
            </a:solidFill>
          </a:endParaRPr>
        </a:p>
        <a:p>
          <a:r>
            <a:rPr kumimoji="1" lang="ja-JP" altLang="en-US" sz="900">
              <a:solidFill>
                <a:srgbClr val="002060"/>
              </a:solidFill>
            </a:rPr>
            <a:t>・児童虐待の防止等に関する法律第５条、第６条</a:t>
          </a:r>
          <a:endParaRPr kumimoji="1" lang="en-US" altLang="ja-JP" sz="900">
            <a:solidFill>
              <a:srgbClr val="002060"/>
            </a:solidFill>
          </a:endParaRPr>
        </a:p>
      </xdr:txBody>
    </xdr:sp>
    <xdr:clientData/>
  </xdr:twoCellAnchor>
  <xdr:twoCellAnchor>
    <xdr:from>
      <xdr:col>41</xdr:col>
      <xdr:colOff>47625</xdr:colOff>
      <xdr:row>319</xdr:row>
      <xdr:rowOff>28574</xdr:rowOff>
    </xdr:from>
    <xdr:to>
      <xdr:col>46</xdr:col>
      <xdr:colOff>641350</xdr:colOff>
      <xdr:row>324</xdr:row>
      <xdr:rowOff>209550</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8118475" y="77600174"/>
          <a:ext cx="3895725" cy="1374776"/>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800">
              <a:solidFill>
                <a:srgbClr val="002060"/>
              </a:solidFill>
            </a:rPr>
            <a:t>】</a:t>
          </a:r>
          <a:r>
            <a:rPr kumimoji="1" lang="ja-JP" altLang="en-US" sz="700">
              <a:solidFill>
                <a:srgbClr val="002060"/>
              </a:solidFill>
            </a:rPr>
            <a:t>・昭和</a:t>
          </a:r>
          <a:r>
            <a:rPr kumimoji="1" lang="en-US" altLang="ja-JP" sz="700">
              <a:solidFill>
                <a:srgbClr val="002060"/>
              </a:solidFill>
            </a:rPr>
            <a:t>39</a:t>
          </a:r>
          <a:r>
            <a:rPr kumimoji="1" lang="ja-JP" altLang="en-US" sz="700">
              <a:solidFill>
                <a:srgbClr val="002060"/>
              </a:solidFill>
            </a:rPr>
            <a:t>年</a:t>
          </a:r>
          <a:r>
            <a:rPr kumimoji="1" lang="en-US" altLang="ja-JP" sz="700">
              <a:solidFill>
                <a:srgbClr val="002060"/>
              </a:solidFill>
            </a:rPr>
            <a:t>8</a:t>
          </a:r>
          <a:r>
            <a:rPr kumimoji="1" lang="ja-JP" altLang="en-US" sz="700">
              <a:solidFill>
                <a:srgbClr val="002060"/>
              </a:solidFill>
            </a:rPr>
            <a:t>月</a:t>
          </a:r>
          <a:r>
            <a:rPr kumimoji="1" lang="en-US" altLang="ja-JP" sz="700">
              <a:solidFill>
                <a:srgbClr val="002060"/>
              </a:solidFill>
            </a:rPr>
            <a:t>1</a:t>
          </a:r>
          <a:r>
            <a:rPr kumimoji="1" lang="ja-JP" altLang="en-US" sz="700">
              <a:solidFill>
                <a:srgbClr val="002060"/>
              </a:solidFill>
            </a:rPr>
            <a:t>日児発第</a:t>
          </a:r>
          <a:r>
            <a:rPr kumimoji="1" lang="en-US" altLang="ja-JP" sz="700">
              <a:solidFill>
                <a:srgbClr val="002060"/>
              </a:solidFill>
            </a:rPr>
            <a:t>669</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児童福祉施設等における衛生管理の強化について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日児企第</a:t>
          </a:r>
          <a:r>
            <a:rPr kumimoji="1" lang="en-US" altLang="ja-JP" sz="700">
              <a:solidFill>
                <a:srgbClr val="002060"/>
              </a:solidFill>
            </a:rPr>
            <a:t>16</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児童福祉施設等における衛生管理の改善充実及び食中毒発生の予防について」</a:t>
          </a:r>
          <a:endParaRPr kumimoji="1" lang="en-US" altLang="ja-JP" sz="700">
            <a:solidFill>
              <a:srgbClr val="002060"/>
            </a:solidFill>
          </a:endParaRPr>
        </a:p>
        <a:p>
          <a:r>
            <a:rPr kumimoji="1" lang="ja-JP" altLang="en-US" sz="700">
              <a:solidFill>
                <a:srgbClr val="002060"/>
              </a:solidFill>
            </a:rPr>
            <a:t>食事の直前及び排便又は排便の世話をした直後には、石鹸を使って流水で十分に手指を洗うこと。（下痢便の場合は更に消毒液で手指を消毒すること。）使用するタオルは他人と共用しないこと。個人専用化が難しい場合は使い捨てペーパータオル等の利用も有効。 </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12</a:t>
          </a:r>
          <a:r>
            <a:rPr kumimoji="1" lang="ja-JP" altLang="en-US" sz="700">
              <a:solidFill>
                <a:srgbClr val="002060"/>
              </a:solidFill>
            </a:rPr>
            <a:t>年</a:t>
          </a:r>
          <a:r>
            <a:rPr kumimoji="1" lang="en-US" altLang="ja-JP" sz="700">
              <a:solidFill>
                <a:srgbClr val="002060"/>
              </a:solidFill>
            </a:rPr>
            <a:t>9</a:t>
          </a:r>
          <a:r>
            <a:rPr kumimoji="1" lang="ja-JP" altLang="en-US" sz="700">
              <a:solidFill>
                <a:srgbClr val="002060"/>
              </a:solidFill>
            </a:rPr>
            <a:t>月</a:t>
          </a:r>
          <a:r>
            <a:rPr kumimoji="1" lang="en-US" altLang="ja-JP" sz="700">
              <a:solidFill>
                <a:srgbClr val="002060"/>
              </a:solidFill>
            </a:rPr>
            <a:t>8</a:t>
          </a:r>
          <a:r>
            <a:rPr kumimoji="1" lang="ja-JP" altLang="en-US" sz="700">
              <a:solidFill>
                <a:srgbClr val="002060"/>
              </a:solidFill>
            </a:rPr>
            <a:t>日青発第</a:t>
          </a:r>
          <a:r>
            <a:rPr kumimoji="1" lang="en-US" altLang="ja-JP" sz="700">
              <a:solidFill>
                <a:srgbClr val="002060"/>
              </a:solidFill>
            </a:rPr>
            <a:t>186</a:t>
          </a:r>
          <a:r>
            <a:rPr kumimoji="1" lang="ja-JP" altLang="en-US" sz="700">
              <a:solidFill>
                <a:srgbClr val="002060"/>
              </a:solidFill>
            </a:rPr>
            <a:t>号「保育所等における衛生管理の徹底について」汚物処理容器については、児童の手の届かないところに保管すること。 </a:t>
          </a:r>
          <a:endParaRPr kumimoji="1" lang="en-US" altLang="ja-JP" sz="700">
            <a:solidFill>
              <a:srgbClr val="002060"/>
            </a:solidFill>
          </a:endParaRPr>
        </a:p>
      </xdr:txBody>
    </xdr:sp>
    <xdr:clientData/>
  </xdr:twoCellAnchor>
  <xdr:twoCellAnchor>
    <xdr:from>
      <xdr:col>41</xdr:col>
      <xdr:colOff>47625</xdr:colOff>
      <xdr:row>324</xdr:row>
      <xdr:rowOff>215900</xdr:rowOff>
    </xdr:from>
    <xdr:to>
      <xdr:col>46</xdr:col>
      <xdr:colOff>641350</xdr:colOff>
      <xdr:row>331</xdr:row>
      <xdr:rowOff>82550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8118475" y="78981300"/>
          <a:ext cx="3895725" cy="1517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700">
              <a:solidFill>
                <a:srgbClr val="002060"/>
              </a:solidFill>
            </a:rPr>
            <a:t>・平成</a:t>
          </a:r>
          <a:r>
            <a:rPr kumimoji="1" lang="en-US" altLang="ja-JP" sz="700">
              <a:solidFill>
                <a:srgbClr val="002060"/>
              </a:solidFill>
            </a:rPr>
            <a:t>30</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日子保発</a:t>
          </a:r>
          <a:r>
            <a:rPr kumimoji="1" lang="en-US" altLang="ja-JP" sz="700">
              <a:solidFill>
                <a:srgbClr val="002060"/>
              </a:solidFill>
            </a:rPr>
            <a:t>0330</a:t>
          </a:r>
          <a:r>
            <a:rPr kumimoji="1" lang="ja-JP" altLang="en-US" sz="700">
              <a:solidFill>
                <a:srgbClr val="002060"/>
              </a:solidFill>
            </a:rPr>
            <a:t>第</a:t>
          </a:r>
          <a:r>
            <a:rPr kumimoji="1" lang="en-US" altLang="ja-JP" sz="700">
              <a:solidFill>
                <a:srgbClr val="002060"/>
              </a:solidFill>
            </a:rPr>
            <a:t>1</a:t>
          </a:r>
          <a:r>
            <a:rPr kumimoji="1" lang="ja-JP" altLang="en-US" sz="700">
              <a:solidFill>
                <a:srgbClr val="002060"/>
              </a:solidFill>
            </a:rPr>
            <a:t>号「保育所における感染症対策ガイドライン」</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17</a:t>
          </a:r>
          <a:r>
            <a:rPr kumimoji="1" lang="ja-JP" altLang="en-US" sz="700">
              <a:solidFill>
                <a:srgbClr val="002060"/>
              </a:solidFill>
            </a:rPr>
            <a:t>年</a:t>
          </a:r>
          <a:r>
            <a:rPr kumimoji="1" lang="en-US" altLang="ja-JP" sz="700">
              <a:solidFill>
                <a:srgbClr val="002060"/>
              </a:solidFill>
            </a:rPr>
            <a:t>2</a:t>
          </a:r>
          <a:r>
            <a:rPr kumimoji="1" lang="ja-JP" altLang="en-US" sz="700">
              <a:solidFill>
                <a:srgbClr val="002060"/>
              </a:solidFill>
            </a:rPr>
            <a:t>月</a:t>
          </a:r>
          <a:r>
            <a:rPr kumimoji="1" lang="en-US" altLang="ja-JP" sz="700">
              <a:solidFill>
                <a:srgbClr val="002060"/>
              </a:solidFill>
            </a:rPr>
            <a:t>22</a:t>
          </a:r>
          <a:r>
            <a:rPr kumimoji="1" lang="ja-JP" altLang="en-US" sz="700">
              <a:solidFill>
                <a:srgbClr val="002060"/>
              </a:solidFill>
            </a:rPr>
            <a:t>日雇児発第</a:t>
          </a:r>
          <a:r>
            <a:rPr kumimoji="1" lang="en-US" altLang="ja-JP" sz="700">
              <a:solidFill>
                <a:srgbClr val="002060"/>
              </a:solidFill>
            </a:rPr>
            <a:t>0222001</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23</a:t>
          </a:r>
          <a:r>
            <a:rPr kumimoji="1" lang="ja-JP" altLang="en-US" sz="700">
              <a:solidFill>
                <a:srgbClr val="002060"/>
              </a:solidFill>
            </a:rPr>
            <a:t>年</a:t>
          </a:r>
          <a:r>
            <a:rPr kumimoji="1" lang="en-US" altLang="ja-JP" sz="700">
              <a:solidFill>
                <a:srgbClr val="002060"/>
              </a:solidFill>
            </a:rPr>
            <a:t>5</a:t>
          </a:r>
          <a:r>
            <a:rPr kumimoji="1" lang="ja-JP" altLang="en-US" sz="700">
              <a:solidFill>
                <a:srgbClr val="002060"/>
              </a:solidFill>
            </a:rPr>
            <a:t>月</a:t>
          </a:r>
          <a:r>
            <a:rPr kumimoji="1" lang="en-US" altLang="ja-JP" sz="700">
              <a:solidFill>
                <a:srgbClr val="002060"/>
              </a:solidFill>
            </a:rPr>
            <a:t>11</a:t>
          </a:r>
          <a:r>
            <a:rPr kumimoji="1" lang="ja-JP" altLang="en-US" sz="700">
              <a:solidFill>
                <a:srgbClr val="002060"/>
              </a:solidFill>
            </a:rPr>
            <a:t>日地福第</a:t>
          </a:r>
          <a:r>
            <a:rPr kumimoji="1" lang="en-US" altLang="ja-JP" sz="700">
              <a:solidFill>
                <a:srgbClr val="002060"/>
              </a:solidFill>
            </a:rPr>
            <a:t>234</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 </a:t>
          </a:r>
        </a:p>
        <a:p>
          <a:r>
            <a:rPr kumimoji="1" lang="ja-JP" altLang="en-US" sz="700">
              <a:solidFill>
                <a:srgbClr val="002060"/>
              </a:solidFill>
            </a:rPr>
            <a:t>・「島根県新型インフルエンザ対応マニュアル（社会福祉施設等対応マニュアル）（平成</a:t>
          </a:r>
          <a:r>
            <a:rPr kumimoji="1" lang="en-US" altLang="ja-JP" sz="700">
              <a:solidFill>
                <a:srgbClr val="002060"/>
              </a:solidFill>
            </a:rPr>
            <a:t>25</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 </a:t>
          </a:r>
          <a:endParaRPr kumimoji="1" lang="en-US" altLang="ja-JP" sz="700">
            <a:solidFill>
              <a:srgbClr val="002060"/>
            </a:solidFill>
          </a:endParaRPr>
        </a:p>
      </xdr:txBody>
    </xdr:sp>
    <xdr:clientData/>
  </xdr:twoCellAnchor>
  <xdr:twoCellAnchor>
    <xdr:from>
      <xdr:col>41</xdr:col>
      <xdr:colOff>66675</xdr:colOff>
      <xdr:row>333</xdr:row>
      <xdr:rowOff>0</xdr:rowOff>
    </xdr:from>
    <xdr:to>
      <xdr:col>47</xdr:col>
      <xdr:colOff>0</xdr:colOff>
      <xdr:row>338</xdr:row>
      <xdr:rowOff>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8267700" y="86001225"/>
          <a:ext cx="4048125" cy="12477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令和</a:t>
          </a:r>
          <a:r>
            <a:rPr kumimoji="1" lang="en-US" altLang="ja-JP" sz="1000">
              <a:solidFill>
                <a:srgbClr val="002060"/>
              </a:solidFill>
            </a:rPr>
            <a:t>2</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日子発第</a:t>
          </a:r>
          <a:r>
            <a:rPr kumimoji="1" lang="en-US" altLang="ja-JP" sz="900">
              <a:solidFill>
                <a:srgbClr val="002060"/>
              </a:solidFill>
            </a:rPr>
            <a:t>0331</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児童福祉施設における食事の提供に関する援助及び指導について</a:t>
          </a:r>
          <a:r>
            <a:rPr kumimoji="1" lang="en-US" altLang="ja-JP" sz="900">
              <a:solidFill>
                <a:srgbClr val="002060"/>
              </a:solidFill>
            </a:rPr>
            <a:t>｣</a:t>
          </a:r>
          <a:r>
            <a:rPr kumimoji="1" lang="ja-JP" altLang="en-US" sz="900">
              <a:solidFill>
                <a:srgbClr val="002060"/>
              </a:solidFill>
            </a:rPr>
            <a:t>　</a:t>
          </a:r>
          <a:r>
            <a:rPr kumimoji="1" lang="ja-JP" altLang="en-US" sz="800">
              <a:solidFill>
                <a:srgbClr val="002060"/>
              </a:solidFill>
            </a:rPr>
            <a:t>食事を適正に提供するため、定期的に施設長を含む関係職員による情報の共有を図るとともに、常に施設 全体で、食事計画・評価を通して食事の提供に係る業務の改善に努める。</a:t>
          </a:r>
          <a:endParaRPr kumimoji="1" lang="en-US" altLang="ja-JP" sz="800">
            <a:solidFill>
              <a:srgbClr val="002060"/>
            </a:solidFill>
          </a:endParaRPr>
        </a:p>
        <a:p>
          <a:r>
            <a:rPr kumimoji="1" lang="ja-JP" altLang="en-US" sz="800">
              <a:solidFill>
                <a:srgbClr val="002060"/>
              </a:solidFill>
            </a:rPr>
            <a:t> </a:t>
          </a:r>
          <a:r>
            <a:rPr kumimoji="1" lang="en-US" altLang="ja-JP" sz="900">
              <a:solidFill>
                <a:srgbClr val="002060"/>
              </a:solidFill>
            </a:rPr>
            <a:t>※ </a:t>
          </a:r>
          <a:r>
            <a:rPr kumimoji="1" lang="ja-JP" altLang="en-US" sz="900">
              <a:solidFill>
                <a:srgbClr val="002060"/>
              </a:solidFill>
            </a:rPr>
            <a:t>県指導：月１回の開催が望ましい。 </a:t>
          </a:r>
          <a:endParaRPr kumimoji="1" lang="en-US" altLang="ja-JP" sz="900">
            <a:solidFill>
              <a:srgbClr val="002060"/>
            </a:solidFill>
          </a:endParaRPr>
        </a:p>
      </xdr:txBody>
    </xdr:sp>
    <xdr:clientData/>
  </xdr:twoCellAnchor>
  <xdr:twoCellAnchor>
    <xdr:from>
      <xdr:col>41</xdr:col>
      <xdr:colOff>66675</xdr:colOff>
      <xdr:row>347</xdr:row>
      <xdr:rowOff>0</xdr:rowOff>
    </xdr:from>
    <xdr:to>
      <xdr:col>47</xdr:col>
      <xdr:colOff>0</xdr:colOff>
      <xdr:row>351</xdr:row>
      <xdr:rowOff>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8267700" y="88496775"/>
          <a:ext cx="4048125" cy="14763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a:t>
          </a:r>
          <a:r>
            <a:rPr kumimoji="1" lang="en-US" altLang="ja-JP" sz="900">
              <a:solidFill>
                <a:srgbClr val="002060"/>
              </a:solidFill>
            </a:rPr>
            <a:t>28</a:t>
          </a:r>
          <a:r>
            <a:rPr kumimoji="1" lang="ja-JP" altLang="en-US" sz="900">
              <a:solidFill>
                <a:srgbClr val="002060"/>
              </a:solidFill>
            </a:rPr>
            <a:t>日青発第</a:t>
          </a:r>
          <a:r>
            <a:rPr kumimoji="1" lang="en-US" altLang="ja-JP" sz="900">
              <a:solidFill>
                <a:srgbClr val="002060"/>
              </a:solidFill>
            </a:rPr>
            <a:t>71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保育所給食における栄養給与目標、食糧構成及び給食関係諸帳簿について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　　給食予定･実施献立表及び給食日誌（様式１、２） </a:t>
          </a:r>
          <a:endParaRPr kumimoji="1" lang="en-US" altLang="ja-JP" sz="900">
            <a:solidFill>
              <a:srgbClr val="002060"/>
            </a:solidFill>
          </a:endParaRPr>
        </a:p>
        <a:p>
          <a:r>
            <a:rPr kumimoji="1" lang="ja-JP" altLang="en-US" sz="900">
              <a:solidFill>
                <a:srgbClr val="002060"/>
              </a:solidFill>
            </a:rPr>
            <a:t>　　栄養出納表（様式４） </a:t>
          </a:r>
          <a:endParaRPr kumimoji="1" lang="en-US" altLang="ja-JP" sz="900">
            <a:solidFill>
              <a:srgbClr val="002060"/>
            </a:solidFill>
          </a:endParaRPr>
        </a:p>
        <a:p>
          <a:r>
            <a:rPr kumimoji="1" lang="ja-JP" altLang="en-US" sz="900">
              <a:solidFill>
                <a:srgbClr val="002060"/>
              </a:solidFill>
            </a:rPr>
            <a:t>　　調味料による食塩摂取状況（様式５） </a:t>
          </a:r>
          <a:endParaRPr kumimoji="1" lang="en-US" altLang="ja-JP" sz="900">
            <a:solidFill>
              <a:srgbClr val="002060"/>
            </a:solidFill>
          </a:endParaRPr>
        </a:p>
        <a:p>
          <a:r>
            <a:rPr kumimoji="1" lang="ja-JP" altLang="en-US" sz="900">
              <a:solidFill>
                <a:srgbClr val="002060"/>
              </a:solidFill>
            </a:rPr>
            <a:t>・関税暫定措置法施行令第</a:t>
          </a:r>
          <a:r>
            <a:rPr kumimoji="1" lang="en-US" altLang="ja-JP" sz="900">
              <a:solidFill>
                <a:srgbClr val="002060"/>
              </a:solidFill>
            </a:rPr>
            <a:t>35</a:t>
          </a:r>
          <a:r>
            <a:rPr kumimoji="1" lang="ja-JP" altLang="en-US" sz="900">
              <a:solidFill>
                <a:srgbClr val="002060"/>
              </a:solidFill>
            </a:rPr>
            <a:t>条第</a:t>
          </a:r>
          <a:r>
            <a:rPr kumimoji="1" lang="en-US" altLang="ja-JP" sz="900">
              <a:solidFill>
                <a:srgbClr val="002060"/>
              </a:solidFill>
            </a:rPr>
            <a:t>5</a:t>
          </a:r>
          <a:r>
            <a:rPr kumimoji="1" lang="ja-JP" altLang="en-US" sz="900">
              <a:solidFill>
                <a:srgbClr val="002060"/>
              </a:solidFill>
            </a:rPr>
            <a:t>項 </a:t>
          </a:r>
          <a:endParaRPr kumimoji="1" lang="en-US" altLang="ja-JP" sz="900">
            <a:solidFill>
              <a:srgbClr val="002060"/>
            </a:solidFill>
          </a:endParaRPr>
        </a:p>
        <a:p>
          <a:r>
            <a:rPr kumimoji="1" lang="ja-JP" altLang="en-US" sz="900">
              <a:solidFill>
                <a:srgbClr val="002060"/>
              </a:solidFill>
            </a:rPr>
            <a:t>　　給食用スキムミルク受払台帳（児童育成協会が定めた様式） </a:t>
          </a:r>
          <a:endParaRPr kumimoji="1" lang="en-US" altLang="ja-JP" sz="900">
            <a:solidFill>
              <a:srgbClr val="002060"/>
            </a:solidFill>
          </a:endParaRPr>
        </a:p>
      </xdr:txBody>
    </xdr:sp>
    <xdr:clientData/>
  </xdr:twoCellAnchor>
  <xdr:twoCellAnchor>
    <xdr:from>
      <xdr:col>41</xdr:col>
      <xdr:colOff>66675</xdr:colOff>
      <xdr:row>354</xdr:row>
      <xdr:rowOff>0</xdr:rowOff>
    </xdr:from>
    <xdr:to>
      <xdr:col>47</xdr:col>
      <xdr:colOff>0</xdr:colOff>
      <xdr:row>367</xdr:row>
      <xdr:rowOff>0</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267700" y="103793925"/>
          <a:ext cx="4048125" cy="31337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12</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②献立は、できる限り、変化に富み、入所している者の健全な発育に必要な栄養量を含有するものでなけれ ばならない。 </a:t>
          </a:r>
          <a:endParaRPr kumimoji="1" lang="en-US" altLang="ja-JP" sz="900">
            <a:solidFill>
              <a:srgbClr val="002060"/>
            </a:solidFill>
          </a:endParaRPr>
        </a:p>
        <a:p>
          <a:r>
            <a:rPr kumimoji="1" lang="ja-JP" altLang="en-US" sz="900">
              <a:solidFill>
                <a:srgbClr val="002060"/>
              </a:solidFill>
            </a:rPr>
            <a:t>③食事は、食品の種類及び調理方法について栄養並びに入所している者の身体的状況及び嗜好を考慮したものでなければならない。</a:t>
          </a:r>
          <a:endParaRPr kumimoji="1" lang="en-US" altLang="ja-JP" sz="900">
            <a:solidFill>
              <a:srgbClr val="002060"/>
            </a:solidFill>
          </a:endParaRPr>
        </a:p>
        <a:p>
          <a:r>
            <a:rPr kumimoji="1" lang="ja-JP" altLang="en-US" sz="900">
              <a:solidFill>
                <a:srgbClr val="002060"/>
              </a:solidFill>
            </a:rPr>
            <a:t>④調理は、あらかじめ作成された献立に従って行わなければならない。 </a:t>
          </a:r>
          <a:endParaRPr kumimoji="1" lang="en-US" altLang="ja-JP" sz="900">
            <a:solidFill>
              <a:srgbClr val="002060"/>
            </a:solidFill>
          </a:endParaRPr>
        </a:p>
        <a:p>
          <a:r>
            <a:rPr kumimoji="1" lang="ja-JP" altLang="en-US" sz="900">
              <a:solidFill>
                <a:srgbClr val="002060"/>
              </a:solidFill>
            </a:rPr>
            <a:t>・幼保連携型認定こども園教育・保育要領　第３章</a:t>
          </a:r>
          <a:r>
            <a:rPr kumimoji="1" lang="en-US" altLang="ja-JP" sz="900">
              <a:solidFill>
                <a:srgbClr val="002060"/>
              </a:solidFill>
            </a:rPr>
            <a:t>-</a:t>
          </a:r>
          <a:r>
            <a:rPr kumimoji="1" lang="ja-JP" altLang="en-US" sz="900">
              <a:solidFill>
                <a:srgbClr val="002060"/>
              </a:solidFill>
            </a:rPr>
            <a:t>第２</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22</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30</a:t>
          </a:r>
          <a:r>
            <a:rPr kumimoji="1" lang="ja-JP" altLang="en-US" sz="900">
              <a:solidFill>
                <a:srgbClr val="002060"/>
              </a:solidFill>
            </a:rPr>
            <a:t>日雇児母発第</a:t>
          </a:r>
          <a:r>
            <a:rPr kumimoji="1" lang="en-US" altLang="ja-JP" sz="900">
              <a:solidFill>
                <a:srgbClr val="002060"/>
              </a:solidFill>
            </a:rPr>
            <a:t>0330</a:t>
          </a:r>
          <a:r>
            <a:rPr kumimoji="1" lang="ja-JP" altLang="en-US" sz="900">
              <a:solidFill>
                <a:srgbClr val="002060"/>
              </a:solidFill>
            </a:rPr>
            <a:t>第１号</a:t>
          </a:r>
        </a:p>
        <a:p>
          <a:r>
            <a:rPr kumimoji="1" lang="en-US" altLang="ja-JP" sz="900">
              <a:solidFill>
                <a:srgbClr val="002060"/>
              </a:solidFill>
            </a:rPr>
            <a:t>｢</a:t>
          </a:r>
          <a:r>
            <a:rPr kumimoji="1" lang="ja-JP" altLang="en-US" sz="900">
              <a:solidFill>
                <a:srgbClr val="002060"/>
              </a:solidFill>
            </a:rPr>
            <a:t>児童福祉施設における「食事摂取基準」を活用した食事計画について</a:t>
          </a:r>
          <a:r>
            <a:rPr kumimoji="1" lang="en-US" altLang="ja-JP" sz="900">
              <a:solidFill>
                <a:srgbClr val="002060"/>
              </a:solidFill>
            </a:rPr>
            <a:t>｣</a:t>
          </a: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a:t>
          </a:r>
          <a:r>
            <a:rPr kumimoji="1" lang="en-US" altLang="ja-JP" sz="900">
              <a:solidFill>
                <a:srgbClr val="002060"/>
              </a:solidFill>
            </a:rPr>
            <a:t>28</a:t>
          </a:r>
          <a:r>
            <a:rPr kumimoji="1" lang="ja-JP" altLang="en-US" sz="900">
              <a:solidFill>
                <a:srgbClr val="002060"/>
              </a:solidFill>
            </a:rPr>
            <a:t>日青発第</a:t>
          </a:r>
          <a:r>
            <a:rPr kumimoji="1" lang="en-US" altLang="ja-JP" sz="900">
              <a:solidFill>
                <a:srgbClr val="002060"/>
              </a:solidFill>
            </a:rPr>
            <a:t>71</a:t>
          </a:r>
          <a:r>
            <a:rPr kumimoji="1" lang="ja-JP" altLang="en-US" sz="900">
              <a:solidFill>
                <a:srgbClr val="002060"/>
              </a:solidFill>
            </a:rPr>
            <a:t>号</a:t>
          </a:r>
        </a:p>
        <a:p>
          <a:r>
            <a:rPr kumimoji="1" lang="en-US" altLang="ja-JP" sz="900">
              <a:solidFill>
                <a:srgbClr val="002060"/>
              </a:solidFill>
            </a:rPr>
            <a:t>｢</a:t>
          </a:r>
          <a:r>
            <a:rPr kumimoji="1" lang="ja-JP" altLang="en-US" sz="900">
              <a:solidFill>
                <a:srgbClr val="002060"/>
              </a:solidFill>
            </a:rPr>
            <a:t>保育所給食における栄養給与目標、食糧構成及び給食関係諸帳簿について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31</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25</a:t>
          </a:r>
          <a:r>
            <a:rPr kumimoji="1" lang="ja-JP" altLang="en-US" sz="900">
              <a:solidFill>
                <a:srgbClr val="002060"/>
              </a:solidFill>
            </a:rPr>
            <a:t>日子保発</a:t>
          </a:r>
          <a:r>
            <a:rPr kumimoji="1" lang="en-US" altLang="ja-JP" sz="900">
              <a:solidFill>
                <a:srgbClr val="002060"/>
              </a:solidFill>
            </a:rPr>
            <a:t>0425</a:t>
          </a:r>
          <a:r>
            <a:rPr kumimoji="1" lang="ja-JP" altLang="en-US" sz="900">
              <a:solidFill>
                <a:srgbClr val="002060"/>
              </a:solidFill>
            </a:rPr>
            <a:t>第</a:t>
          </a:r>
          <a:r>
            <a:rPr kumimoji="1" lang="en-US" altLang="ja-JP" sz="900">
              <a:solidFill>
                <a:srgbClr val="002060"/>
              </a:solidFill>
            </a:rPr>
            <a:t>2</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「保育所におけるアレルギー対応ガイドライン」の改訂について</a:t>
          </a:r>
          <a:r>
            <a:rPr kumimoji="1" lang="en-US" altLang="ja-JP" sz="900">
              <a:solidFill>
                <a:srgbClr val="002060"/>
              </a:solidFill>
            </a:rPr>
            <a:t>｣ </a:t>
          </a:r>
        </a:p>
      </xdr:txBody>
    </xdr:sp>
    <xdr:clientData/>
  </xdr:twoCellAnchor>
  <xdr:twoCellAnchor>
    <xdr:from>
      <xdr:col>41</xdr:col>
      <xdr:colOff>28575</xdr:colOff>
      <xdr:row>369</xdr:row>
      <xdr:rowOff>0</xdr:rowOff>
    </xdr:from>
    <xdr:to>
      <xdr:col>46</xdr:col>
      <xdr:colOff>622300</xdr:colOff>
      <xdr:row>371</xdr:row>
      <xdr:rowOff>0</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8099425" y="101917500"/>
          <a:ext cx="3895725" cy="939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・平成</a:t>
          </a:r>
          <a:r>
            <a:rPr kumimoji="1" lang="en-US" altLang="ja-JP" sz="800">
              <a:solidFill>
                <a:srgbClr val="002060"/>
              </a:solidFill>
            </a:rPr>
            <a:t>20</a:t>
          </a:r>
          <a:r>
            <a:rPr kumimoji="1" lang="ja-JP" altLang="en-US" sz="800">
              <a:solidFill>
                <a:srgbClr val="002060"/>
              </a:solidFill>
            </a:rPr>
            <a:t>年</a:t>
          </a:r>
          <a:r>
            <a:rPr kumimoji="1" lang="en-US" altLang="ja-JP" sz="800">
              <a:solidFill>
                <a:srgbClr val="002060"/>
              </a:solidFill>
            </a:rPr>
            <a:t>3</a:t>
          </a:r>
          <a:r>
            <a:rPr kumimoji="1" lang="ja-JP" altLang="en-US" sz="800">
              <a:solidFill>
                <a:srgbClr val="002060"/>
              </a:solidFill>
            </a:rPr>
            <a:t>月</a:t>
          </a:r>
          <a:r>
            <a:rPr kumimoji="1" lang="en-US" altLang="ja-JP" sz="800">
              <a:solidFill>
                <a:srgbClr val="002060"/>
              </a:solidFill>
            </a:rPr>
            <a:t>7</a:t>
          </a:r>
          <a:r>
            <a:rPr kumimoji="1" lang="ja-JP" altLang="en-US" sz="800">
              <a:solidFill>
                <a:srgbClr val="002060"/>
              </a:solidFill>
            </a:rPr>
            <a:t>日雇児総発</a:t>
          </a:r>
          <a:r>
            <a:rPr kumimoji="1" lang="en-US" altLang="ja-JP" sz="800">
              <a:solidFill>
                <a:srgbClr val="002060"/>
              </a:solidFill>
            </a:rPr>
            <a:t>0307001</a:t>
          </a:r>
          <a:r>
            <a:rPr kumimoji="1" lang="ja-JP" altLang="en-US" sz="800">
              <a:solidFill>
                <a:srgbClr val="002060"/>
              </a:solidFill>
            </a:rPr>
            <a:t>号</a:t>
          </a:r>
          <a:r>
            <a:rPr kumimoji="1" lang="en-US" altLang="ja-JP" sz="800">
              <a:solidFill>
                <a:srgbClr val="002060"/>
              </a:solidFill>
            </a:rPr>
            <a:t>｢</a:t>
          </a:r>
          <a:r>
            <a:rPr kumimoji="1" lang="ja-JP" altLang="en-US" sz="800">
              <a:solidFill>
                <a:srgbClr val="002060"/>
              </a:solidFill>
            </a:rPr>
            <a:t>社会福祉施設等における食品の安全確保等について」  </a:t>
          </a:r>
          <a:endParaRPr kumimoji="1" lang="en-US" altLang="ja-JP" sz="800">
            <a:solidFill>
              <a:srgbClr val="002060"/>
            </a:solidFill>
          </a:endParaRPr>
        </a:p>
        <a:p>
          <a:r>
            <a:rPr kumimoji="1" lang="ja-JP" altLang="en-US" sz="700">
              <a:solidFill>
                <a:srgbClr val="002060"/>
              </a:solidFill>
            </a:rPr>
            <a:t>検食を食事提供前に行い、異味、異臭その他の異常が感じられる場合には、直ちに食事の提供を中止するなどの措置を講ずること </a:t>
          </a:r>
          <a:endParaRPr kumimoji="1" lang="en-US" altLang="ja-JP" sz="700">
            <a:solidFill>
              <a:srgbClr val="002060"/>
            </a:solidFill>
          </a:endParaRPr>
        </a:p>
      </xdr:txBody>
    </xdr:sp>
    <xdr:clientData/>
  </xdr:twoCellAnchor>
  <xdr:twoCellAnchor>
    <xdr:from>
      <xdr:col>41</xdr:col>
      <xdr:colOff>66675</xdr:colOff>
      <xdr:row>376</xdr:row>
      <xdr:rowOff>0</xdr:rowOff>
    </xdr:from>
    <xdr:to>
      <xdr:col>47</xdr:col>
      <xdr:colOff>0</xdr:colOff>
      <xdr:row>381</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8267700" y="9828847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・社会福祉施設における衛生管理について</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31</a:t>
          </a:r>
          <a:r>
            <a:rPr kumimoji="1" lang="ja-JP" altLang="en-US" sz="700">
              <a:solidFill>
                <a:srgbClr val="002060"/>
              </a:solidFill>
            </a:rPr>
            <a:t>日社援施第</a:t>
          </a:r>
          <a:r>
            <a:rPr kumimoji="1" lang="en-US" altLang="ja-JP" sz="700">
              <a:solidFill>
                <a:srgbClr val="002060"/>
              </a:solidFill>
            </a:rPr>
            <a:t>65</a:t>
          </a:r>
          <a:r>
            <a:rPr kumimoji="1" lang="ja-JP" altLang="en-US" sz="700">
              <a:solidFill>
                <a:srgbClr val="002060"/>
              </a:solidFill>
            </a:rPr>
            <a:t>号）</a:t>
          </a:r>
          <a:endParaRPr kumimoji="1" lang="en-US" altLang="ja-JP" sz="700">
            <a:solidFill>
              <a:srgbClr val="002060"/>
            </a:solidFill>
          </a:endParaRPr>
        </a:p>
        <a:p>
          <a:r>
            <a:rPr kumimoji="1" lang="ja-JP" altLang="en-US" sz="700">
              <a:solidFill>
                <a:srgbClr val="002060"/>
              </a:solidFill>
            </a:rPr>
            <a:t>「大量調理施設衛生管理マニュアルは、同一メニューを</a:t>
          </a:r>
          <a:r>
            <a:rPr kumimoji="1" lang="en-US" altLang="ja-JP" sz="700">
              <a:solidFill>
                <a:srgbClr val="002060"/>
              </a:solidFill>
            </a:rPr>
            <a:t>1</a:t>
          </a:r>
          <a:r>
            <a:rPr kumimoji="1" lang="ja-JP" altLang="en-US" sz="700">
              <a:solidFill>
                <a:srgbClr val="002060"/>
              </a:solidFill>
            </a:rPr>
            <a:t>回</a:t>
          </a:r>
          <a:r>
            <a:rPr kumimoji="1" lang="en-US" altLang="ja-JP" sz="700">
              <a:solidFill>
                <a:srgbClr val="002060"/>
              </a:solidFill>
            </a:rPr>
            <a:t>300</a:t>
          </a:r>
          <a:r>
            <a:rPr kumimoji="1" lang="ja-JP" altLang="en-US" sz="700">
              <a:solidFill>
                <a:srgbClr val="002060"/>
              </a:solidFill>
            </a:rPr>
            <a:t>食以上又は</a:t>
          </a:r>
          <a:r>
            <a:rPr kumimoji="1" lang="en-US" altLang="ja-JP" sz="700">
              <a:solidFill>
                <a:srgbClr val="002060"/>
              </a:solidFill>
            </a:rPr>
            <a:t>1</a:t>
          </a:r>
          <a:r>
            <a:rPr kumimoji="1" lang="ja-JP" altLang="en-US" sz="700">
              <a:solidFill>
                <a:srgbClr val="002060"/>
              </a:solidFill>
            </a:rPr>
            <a:t>日</a:t>
          </a:r>
          <a:r>
            <a:rPr kumimoji="1" lang="en-US" altLang="ja-JP" sz="700">
              <a:solidFill>
                <a:srgbClr val="002060"/>
              </a:solidFill>
            </a:rPr>
            <a:t>750</a:t>
          </a:r>
          <a:r>
            <a:rPr kumimoji="1" lang="ja-JP" altLang="en-US" sz="700">
              <a:solidFill>
                <a:srgbClr val="002060"/>
              </a:solidFill>
            </a:rPr>
            <a:t>食以上提供する調理施設に 適用するものであるが、社会福祉施設における食中毒を予防するため、適用されない社会福祉施設についても、可能な限り本マニュアルに基づく衛生管理に努めること。」</a:t>
          </a:r>
          <a:endParaRPr kumimoji="1" lang="en-US" altLang="ja-JP" sz="700">
            <a:solidFill>
              <a:srgbClr val="002060"/>
            </a:solidFill>
          </a:endParaRPr>
        </a:p>
        <a:p>
          <a:r>
            <a:rPr kumimoji="1" lang="ja-JP" altLang="en-US" sz="900">
              <a:solidFill>
                <a:srgbClr val="002060"/>
              </a:solidFill>
            </a:rPr>
            <a:t> ・大量調理施設衛生管理マニュアル</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24</a:t>
          </a:r>
          <a:r>
            <a:rPr kumimoji="1" lang="ja-JP" altLang="en-US" sz="700">
              <a:solidFill>
                <a:srgbClr val="002060"/>
              </a:solidFill>
            </a:rPr>
            <a:t>日衛食第</a:t>
          </a:r>
          <a:r>
            <a:rPr kumimoji="1" lang="en-US" altLang="ja-JP" sz="700">
              <a:solidFill>
                <a:srgbClr val="002060"/>
              </a:solidFill>
            </a:rPr>
            <a:t>85</a:t>
          </a:r>
          <a:r>
            <a:rPr kumimoji="1" lang="ja-JP" altLang="en-US" sz="700">
              <a:solidFill>
                <a:srgbClr val="002060"/>
              </a:solidFill>
            </a:rPr>
            <a:t>号別添（平成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月最終改正）） </a:t>
          </a:r>
          <a:endParaRPr kumimoji="1" lang="en-US" altLang="ja-JP" sz="700">
            <a:solidFill>
              <a:srgbClr val="002060"/>
            </a:solidFill>
          </a:endParaRPr>
        </a:p>
      </xdr:txBody>
    </xdr:sp>
    <xdr:clientData/>
  </xdr:twoCellAnchor>
  <xdr:twoCellAnchor>
    <xdr:from>
      <xdr:col>41</xdr:col>
      <xdr:colOff>66675</xdr:colOff>
      <xdr:row>382</xdr:row>
      <xdr:rowOff>0</xdr:rowOff>
    </xdr:from>
    <xdr:to>
      <xdr:col>47</xdr:col>
      <xdr:colOff>0</xdr:colOff>
      <xdr:row>392</xdr:row>
      <xdr:rowOff>0</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8267700" y="111842550"/>
          <a:ext cx="4048125" cy="26765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・昭和</a:t>
          </a:r>
          <a:r>
            <a:rPr kumimoji="1" lang="en-US" altLang="ja-JP" sz="900">
              <a:solidFill>
                <a:srgbClr val="002060"/>
              </a:solidFill>
            </a:rPr>
            <a:t>41</a:t>
          </a:r>
          <a:r>
            <a:rPr kumimoji="1" lang="ja-JP" altLang="en-US" sz="900">
              <a:solidFill>
                <a:srgbClr val="002060"/>
              </a:solidFill>
            </a:rPr>
            <a:t>年</a:t>
          </a:r>
          <a:r>
            <a:rPr kumimoji="1" lang="en-US" altLang="ja-JP" sz="900">
              <a:solidFill>
                <a:srgbClr val="002060"/>
              </a:solidFill>
            </a:rPr>
            <a:t>7</a:t>
          </a:r>
          <a:r>
            <a:rPr kumimoji="1" lang="ja-JP" altLang="en-US" sz="900">
              <a:solidFill>
                <a:srgbClr val="002060"/>
              </a:solidFill>
            </a:rPr>
            <a:t>月</a:t>
          </a:r>
          <a:r>
            <a:rPr kumimoji="1" lang="en-US" altLang="ja-JP" sz="900">
              <a:solidFill>
                <a:srgbClr val="002060"/>
              </a:solidFill>
            </a:rPr>
            <a:t>27</a:t>
          </a:r>
          <a:r>
            <a:rPr kumimoji="1" lang="ja-JP" altLang="en-US" sz="900">
              <a:solidFill>
                <a:srgbClr val="002060"/>
              </a:solidFill>
            </a:rPr>
            <a:t>日児発第</a:t>
          </a:r>
          <a:r>
            <a:rPr kumimoji="1" lang="en-US" altLang="ja-JP" sz="900">
              <a:solidFill>
                <a:srgbClr val="002060"/>
              </a:solidFill>
            </a:rPr>
            <a:t>470</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児童福祉施設等における赤痢対策の推進について</a:t>
          </a:r>
          <a:r>
            <a:rPr kumimoji="1" lang="en-US" altLang="ja-JP" sz="900">
              <a:solidFill>
                <a:srgbClr val="002060"/>
              </a:solidFill>
            </a:rPr>
            <a:t>｣</a:t>
          </a:r>
        </a:p>
        <a:p>
          <a:r>
            <a:rPr kumimoji="1" lang="ja-JP" altLang="en-US" sz="900">
              <a:solidFill>
                <a:srgbClr val="002060"/>
              </a:solidFill>
            </a:rPr>
            <a:t>給食関係者は毎月１回以上検便するとともに流行期はしばしば検便すること。他の職員及び児童についても必要に応じて行うこと 。</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 </a:t>
          </a:r>
          <a:r>
            <a:rPr kumimoji="1" lang="ja-JP" altLang="en-US" sz="900">
              <a:solidFill>
                <a:srgbClr val="002060"/>
              </a:solidFill>
            </a:rPr>
            <a:t>　調理従事者等は臨時職員も含め、定期的な健康診断及び月に</a:t>
          </a:r>
          <a:r>
            <a:rPr kumimoji="1" lang="en-US" altLang="ja-JP" sz="900">
              <a:solidFill>
                <a:srgbClr val="002060"/>
              </a:solidFill>
            </a:rPr>
            <a:t>1</a:t>
          </a:r>
          <a:r>
            <a:rPr kumimoji="1" lang="ja-JP" altLang="en-US" sz="900">
              <a:solidFill>
                <a:srgbClr val="002060"/>
              </a:solidFill>
            </a:rPr>
            <a:t>回以上の検便を受けること。検便検査には、腸管出血性大腸菌（Ｏ</a:t>
          </a:r>
          <a:r>
            <a:rPr kumimoji="1" lang="en-US" altLang="ja-JP" sz="900">
              <a:solidFill>
                <a:srgbClr val="002060"/>
              </a:solidFill>
            </a:rPr>
            <a:t>157</a:t>
          </a:r>
          <a:r>
            <a:rPr kumimoji="1" lang="ja-JP" altLang="en-US" sz="900">
              <a:solidFill>
                <a:srgbClr val="002060"/>
              </a:solidFill>
            </a:rPr>
            <a:t>等）の検査を含めること。 </a:t>
          </a:r>
          <a:endParaRPr kumimoji="1" lang="en-US" altLang="ja-JP" sz="900">
            <a:solidFill>
              <a:srgbClr val="002060"/>
            </a:solidFill>
          </a:endParaRPr>
        </a:p>
        <a:p>
          <a:r>
            <a:rPr kumimoji="1" lang="en-US" altLang="ja-JP" sz="900">
              <a:solidFill>
                <a:srgbClr val="002060"/>
              </a:solidFill>
            </a:rPr>
            <a:t>※</a:t>
          </a:r>
          <a:r>
            <a:rPr kumimoji="1" lang="ja-JP" altLang="en-US" sz="900">
              <a:solidFill>
                <a:srgbClr val="002060"/>
              </a:solidFill>
            </a:rPr>
            <a:t>県指導：給食担当、乳児担当（０歳児を受け入れるクラスの担当者）は毎月１回以上、その他の職員は３ヶ月  に１回、年４回以上実施すること。  乳児担当者の検便検査にはＯ</a:t>
          </a:r>
          <a:r>
            <a:rPr kumimoji="1" lang="en-US" altLang="ja-JP" sz="900">
              <a:solidFill>
                <a:srgbClr val="002060"/>
              </a:solidFill>
            </a:rPr>
            <a:t>157</a:t>
          </a:r>
          <a:r>
            <a:rPr kumimoji="1" lang="ja-JP" altLang="en-US" sz="900">
              <a:solidFill>
                <a:srgbClr val="002060"/>
              </a:solidFill>
            </a:rPr>
            <a:t>の検査を含めること。 </a:t>
          </a:r>
          <a:endParaRPr kumimoji="1" lang="en-US" altLang="ja-JP" sz="900">
            <a:solidFill>
              <a:srgbClr val="002060"/>
            </a:solidFill>
          </a:endParaRPr>
        </a:p>
      </xdr:txBody>
    </xdr:sp>
    <xdr:clientData/>
  </xdr:twoCellAnchor>
  <xdr:twoCellAnchor>
    <xdr:from>
      <xdr:col>41</xdr:col>
      <xdr:colOff>66675</xdr:colOff>
      <xdr:row>411</xdr:row>
      <xdr:rowOff>0</xdr:rowOff>
    </xdr:from>
    <xdr:to>
      <xdr:col>47</xdr:col>
      <xdr:colOff>0</xdr:colOff>
      <xdr:row>413</xdr:row>
      <xdr:rowOff>76200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8137525" y="99320350"/>
          <a:ext cx="3895725" cy="5651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a:t>
          </a:r>
        </a:p>
      </xdr:txBody>
    </xdr:sp>
    <xdr:clientData/>
  </xdr:twoCellAnchor>
  <xdr:twoCellAnchor>
    <xdr:from>
      <xdr:col>41</xdr:col>
      <xdr:colOff>66675</xdr:colOff>
      <xdr:row>438</xdr:row>
      <xdr:rowOff>0</xdr:rowOff>
    </xdr:from>
    <xdr:to>
      <xdr:col>47</xdr:col>
      <xdr:colOff>0</xdr:colOff>
      <xdr:row>442</xdr:row>
      <xdr:rowOff>19050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8267700" y="111918750"/>
          <a:ext cx="4048125" cy="990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条、小規模法人経理規定第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すべての会計処理は会計伝票により処理すること。会計伝票には会計責任者の承認印を受けること。収納した金銭は必ず一旦金融機関に預け入れること。 </a:t>
          </a:r>
          <a:endParaRPr kumimoji="1" lang="en-US" altLang="ja-JP" sz="900">
            <a:solidFill>
              <a:srgbClr val="002060"/>
            </a:solidFill>
          </a:endParaRPr>
        </a:p>
      </xdr:txBody>
    </xdr:sp>
    <xdr:clientData/>
  </xdr:twoCellAnchor>
  <xdr:twoCellAnchor>
    <xdr:from>
      <xdr:col>41</xdr:col>
      <xdr:colOff>66675</xdr:colOff>
      <xdr:row>443</xdr:row>
      <xdr:rowOff>0</xdr:rowOff>
    </xdr:from>
    <xdr:to>
      <xdr:col>47</xdr:col>
      <xdr:colOff>0</xdr:colOff>
      <xdr:row>445</xdr:row>
      <xdr:rowOff>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8267700" y="113385600"/>
          <a:ext cx="4048125" cy="1447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26</a:t>
          </a:r>
          <a:r>
            <a:rPr kumimoji="1" lang="ja-JP" altLang="en-US" sz="900">
              <a:solidFill>
                <a:srgbClr val="002060"/>
              </a:solidFill>
            </a:rPr>
            <a:t>条、</a:t>
          </a:r>
          <a:r>
            <a:rPr kumimoji="1" lang="en-US" altLang="ja-JP" sz="900">
              <a:solidFill>
                <a:srgbClr val="002060"/>
              </a:solidFill>
            </a:rPr>
            <a:t>28</a:t>
          </a:r>
          <a:r>
            <a:rPr kumimoji="1" lang="ja-JP" altLang="en-US" sz="900">
              <a:solidFill>
                <a:srgbClr val="002060"/>
              </a:solidFill>
            </a:rPr>
            <a:t>条、小規模法人経理規定第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26</a:t>
          </a:r>
          <a:r>
            <a:rPr kumimoji="1" lang="ja-JP" altLang="en-US" sz="900">
              <a:solidFill>
                <a:srgbClr val="002060"/>
              </a:solidFill>
            </a:rPr>
            <a:t>条、</a:t>
          </a:r>
          <a:r>
            <a:rPr kumimoji="1" lang="en-US" altLang="ja-JP" sz="900">
              <a:solidFill>
                <a:srgbClr val="002060"/>
              </a:solidFill>
            </a:rPr>
            <a:t>28</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すべての会計処理は会計伝票により処理すること。会計伝票には会計責任者の承認印を受けること。</a:t>
          </a:r>
          <a:endParaRPr kumimoji="1" lang="en-US" altLang="ja-JP" sz="900">
            <a:solidFill>
              <a:srgbClr val="002060"/>
            </a:solidFill>
          </a:endParaRPr>
        </a:p>
        <a:p>
          <a:r>
            <a:rPr kumimoji="1" lang="ja-JP" altLang="en-US" sz="900">
              <a:solidFill>
                <a:srgbClr val="002060"/>
              </a:solidFill>
            </a:rPr>
            <a:t>保管できる小口現金の限度額は経理規程で定めた額とする。（経理規程を確認すること） </a:t>
          </a:r>
          <a:endParaRPr kumimoji="1" lang="en-US" altLang="ja-JP" sz="900">
            <a:solidFill>
              <a:srgbClr val="002060"/>
            </a:solidFill>
          </a:endParaRPr>
        </a:p>
      </xdr:txBody>
    </xdr:sp>
    <xdr:clientData/>
  </xdr:twoCellAnchor>
  <xdr:twoCellAnchor>
    <xdr:from>
      <xdr:col>41</xdr:col>
      <xdr:colOff>66675</xdr:colOff>
      <xdr:row>452</xdr:row>
      <xdr:rowOff>0</xdr:rowOff>
    </xdr:from>
    <xdr:to>
      <xdr:col>47</xdr:col>
      <xdr:colOff>0</xdr:colOff>
      <xdr:row>458</xdr:row>
      <xdr:rowOff>19050</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8267700" y="133654800"/>
          <a:ext cx="4048125" cy="7620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32</a:t>
          </a:r>
          <a:r>
            <a:rPr kumimoji="1" lang="ja-JP" altLang="en-US" sz="900">
              <a:solidFill>
                <a:srgbClr val="002060"/>
              </a:solidFill>
            </a:rPr>
            <a:t>条、小規模法人経理規定第</a:t>
          </a:r>
          <a:r>
            <a:rPr kumimoji="1" lang="en-US" altLang="ja-JP" sz="900">
              <a:solidFill>
                <a:srgbClr val="002060"/>
              </a:solidFill>
            </a:rPr>
            <a:t>32</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月次試算表を作成し、翌月○○日までに理事長に提出すること</a:t>
          </a:r>
          <a:endParaRPr kumimoji="1" lang="en-US" altLang="ja-JP" sz="900">
            <a:solidFill>
              <a:srgbClr val="002060"/>
            </a:solidFill>
          </a:endParaRPr>
        </a:p>
      </xdr:txBody>
    </xdr:sp>
    <xdr:clientData/>
  </xdr:twoCellAnchor>
  <xdr:twoCellAnchor>
    <xdr:from>
      <xdr:col>41</xdr:col>
      <xdr:colOff>85725</xdr:colOff>
      <xdr:row>34</xdr:row>
      <xdr:rowOff>0</xdr:rowOff>
    </xdr:from>
    <xdr:to>
      <xdr:col>47</xdr:col>
      <xdr:colOff>19050</xdr:colOff>
      <xdr:row>36</xdr:row>
      <xdr:rowOff>0</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286750" y="8905875"/>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・子ども・子育て支援法第</a:t>
          </a:r>
          <a:r>
            <a:rPr kumimoji="1" lang="en-US" altLang="ja-JP" sz="1000">
              <a:solidFill>
                <a:srgbClr val="002060"/>
              </a:solidFill>
            </a:rPr>
            <a:t>33</a:t>
          </a:r>
          <a:r>
            <a:rPr kumimoji="1" lang="ja-JP" altLang="en-US" sz="1000">
              <a:solidFill>
                <a:srgbClr val="002060"/>
              </a:solidFill>
            </a:rPr>
            <a:t>条第</a:t>
          </a:r>
          <a:r>
            <a:rPr kumimoji="1" lang="en-US" altLang="ja-JP" sz="1000">
              <a:solidFill>
                <a:srgbClr val="002060"/>
              </a:solidFill>
            </a:rPr>
            <a:t>6</a:t>
          </a:r>
          <a:r>
            <a:rPr kumimoji="1" lang="ja-JP" altLang="en-US" sz="1000">
              <a:solidFill>
                <a:srgbClr val="002060"/>
              </a:solidFill>
            </a:rPr>
            <a:t>項、第</a:t>
          </a:r>
          <a:r>
            <a:rPr kumimoji="1" lang="en-US" altLang="ja-JP" sz="1000">
              <a:solidFill>
                <a:srgbClr val="002060"/>
              </a:solidFill>
            </a:rPr>
            <a:t>55</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・子ども・子育て支援法施行規則第</a:t>
          </a:r>
          <a:r>
            <a:rPr kumimoji="1" lang="en-US" altLang="ja-JP" sz="1000">
              <a:solidFill>
                <a:srgbClr val="002060"/>
              </a:solidFill>
            </a:rPr>
            <a:t>45</a:t>
          </a:r>
          <a:r>
            <a:rPr kumimoji="1" lang="ja-JP" altLang="en-US" sz="1000">
              <a:solidFill>
                <a:srgbClr val="002060"/>
              </a:solidFill>
            </a:rPr>
            <a:t>条、第</a:t>
          </a:r>
          <a:r>
            <a:rPr kumimoji="1" lang="en-US" altLang="ja-JP" sz="1000">
              <a:solidFill>
                <a:srgbClr val="002060"/>
              </a:solidFill>
            </a:rPr>
            <a:t>46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114300</xdr:colOff>
      <xdr:row>92</xdr:row>
      <xdr:rowOff>0</xdr:rowOff>
    </xdr:from>
    <xdr:to>
      <xdr:col>46</xdr:col>
      <xdr:colOff>619125</xdr:colOff>
      <xdr:row>96</xdr:row>
      <xdr:rowOff>0</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8315325" y="28232100"/>
          <a:ext cx="3933825" cy="9810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22</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・（園長の資格）認定こども園法施行規則第</a:t>
          </a:r>
          <a:r>
            <a:rPr kumimoji="1" lang="en-US" altLang="ja-JP" sz="900">
              <a:solidFill>
                <a:srgbClr val="002060"/>
              </a:solidFill>
            </a:rPr>
            <a:t>12</a:t>
          </a:r>
          <a:r>
            <a:rPr kumimoji="1" lang="ja-JP" altLang="en-US" sz="900">
              <a:solidFill>
                <a:srgbClr val="002060"/>
              </a:solidFill>
            </a:rPr>
            <a:t>条、</a:t>
          </a:r>
          <a:r>
            <a:rPr kumimoji="1" lang="en-US" altLang="ja-JP" sz="900">
              <a:solidFill>
                <a:srgbClr val="002060"/>
              </a:solidFill>
            </a:rPr>
            <a:t>13</a:t>
          </a:r>
          <a:r>
            <a:rPr kumimoji="1" lang="ja-JP" altLang="en-US" sz="900">
              <a:solidFill>
                <a:srgbClr val="002060"/>
              </a:solidFill>
            </a:rPr>
            <a:t>条</a:t>
          </a:r>
        </a:p>
        <a:p>
          <a:r>
            <a:rPr kumimoji="1" lang="ja-JP" altLang="en-US" sz="900">
              <a:solidFill>
                <a:srgbClr val="002060"/>
              </a:solidFill>
            </a:rPr>
            <a:t>・（副園長・教頭の資格）認定こども園法施行規則第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xdr:txBody>
    </xdr:sp>
    <xdr:clientData/>
  </xdr:twoCellAnchor>
  <xdr:twoCellAnchor>
    <xdr:from>
      <xdr:col>41</xdr:col>
      <xdr:colOff>66675</xdr:colOff>
      <xdr:row>188</xdr:row>
      <xdr:rowOff>0</xdr:rowOff>
    </xdr:from>
    <xdr:to>
      <xdr:col>47</xdr:col>
      <xdr:colOff>0</xdr:colOff>
      <xdr:row>196</xdr:row>
      <xdr:rowOff>0</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8267700" y="54054375"/>
          <a:ext cx="4048125" cy="19907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・認定こども園法施行規則第</a:t>
          </a:r>
          <a:r>
            <a:rPr kumimoji="1" lang="en-US" altLang="ja-JP" sz="800">
              <a:solidFill>
                <a:srgbClr val="002060"/>
              </a:solidFill>
            </a:rPr>
            <a:t>27</a:t>
          </a:r>
          <a:r>
            <a:rPr kumimoji="1" lang="ja-JP" altLang="en-US" sz="800">
              <a:solidFill>
                <a:srgbClr val="002060"/>
              </a:solidFill>
            </a:rPr>
            <a:t>条で準用する学校保健安全法施行規則</a:t>
          </a:r>
        </a:p>
        <a:p>
          <a:r>
            <a:rPr kumimoji="1" lang="ja-JP" altLang="en-US" sz="800">
              <a:solidFill>
                <a:srgbClr val="002060"/>
              </a:solidFill>
            </a:rPr>
            <a:t>第</a:t>
          </a:r>
          <a:r>
            <a:rPr kumimoji="1" lang="en-US" altLang="ja-JP" sz="800">
              <a:solidFill>
                <a:srgbClr val="002060"/>
              </a:solidFill>
            </a:rPr>
            <a:t>1</a:t>
          </a:r>
          <a:r>
            <a:rPr kumimoji="1" lang="ja-JP" altLang="en-US" sz="800">
              <a:solidFill>
                <a:srgbClr val="002060"/>
              </a:solidFill>
            </a:rPr>
            <a:t>条　学校保健安全法第</a:t>
          </a:r>
          <a:r>
            <a:rPr kumimoji="1" lang="en-US" altLang="ja-JP" sz="800">
              <a:solidFill>
                <a:srgbClr val="002060"/>
              </a:solidFill>
            </a:rPr>
            <a:t>5</a:t>
          </a:r>
          <a:r>
            <a:rPr kumimoji="1" lang="ja-JP" altLang="en-US" sz="800">
              <a:solidFill>
                <a:srgbClr val="002060"/>
              </a:solidFill>
            </a:rPr>
            <a:t>条の学校衛生検査は、他の法令に基づくもののほか、毎学年定期に、法第</a:t>
          </a:r>
          <a:r>
            <a:rPr kumimoji="1" lang="en-US" altLang="ja-JP" sz="800">
              <a:solidFill>
                <a:srgbClr val="002060"/>
              </a:solidFill>
            </a:rPr>
            <a:t>6</a:t>
          </a:r>
          <a:r>
            <a:rPr kumimoji="1" lang="ja-JP" altLang="en-US" sz="800">
              <a:solidFill>
                <a:srgbClr val="002060"/>
              </a:solidFill>
            </a:rPr>
            <a:t>条に規定する学校環境衛生基準に基づき行わなければならない。</a:t>
          </a:r>
        </a:p>
        <a:p>
          <a:r>
            <a:rPr kumimoji="1" lang="ja-JP" altLang="en-US" sz="800">
              <a:solidFill>
                <a:srgbClr val="002060"/>
              </a:solidFill>
            </a:rPr>
            <a:t>２　幼保連携型認定こども園においては、必要があるときは、臨時に、環境衛生検査を行うものとする。</a:t>
          </a:r>
        </a:p>
        <a:p>
          <a:r>
            <a:rPr kumimoji="1" lang="ja-JP" altLang="en-US" sz="800">
              <a:solidFill>
                <a:srgbClr val="002060"/>
              </a:solidFill>
            </a:rPr>
            <a:t>第</a:t>
          </a:r>
          <a:r>
            <a:rPr kumimoji="1" lang="en-US" altLang="ja-JP" sz="800">
              <a:solidFill>
                <a:srgbClr val="002060"/>
              </a:solidFill>
            </a:rPr>
            <a:t>2</a:t>
          </a:r>
          <a:r>
            <a:rPr kumimoji="1" lang="ja-JP" altLang="en-US" sz="800">
              <a:solidFill>
                <a:srgbClr val="002060"/>
              </a:solidFill>
            </a:rPr>
            <a:t>条　幼保連携型認定こども園においては、前条の環境衛生検査のほか、食器等を含めた日常的な点検を行い、環境衛生の維持又は改善を図らなければならない。</a:t>
          </a:r>
        </a:p>
        <a:p>
          <a:r>
            <a:rPr kumimoji="1" lang="ja-JP" altLang="en-US" sz="800">
              <a:solidFill>
                <a:srgbClr val="002060"/>
              </a:solidFill>
            </a:rPr>
            <a:t>・幼保連携型認定こども園教育・保育要領 第３章第３</a:t>
          </a:r>
          <a:endParaRPr kumimoji="1" lang="en-US" altLang="ja-JP" sz="800">
            <a:solidFill>
              <a:srgbClr val="002060"/>
            </a:solidFill>
          </a:endParaRPr>
        </a:p>
      </xdr:txBody>
    </xdr:sp>
    <xdr:clientData/>
  </xdr:twoCellAnchor>
  <xdr:twoCellAnchor>
    <xdr:from>
      <xdr:col>41</xdr:col>
      <xdr:colOff>50800</xdr:colOff>
      <xdr:row>291</xdr:row>
      <xdr:rowOff>146050</xdr:rowOff>
    </xdr:from>
    <xdr:to>
      <xdr:col>52</xdr:col>
      <xdr:colOff>444500</xdr:colOff>
      <xdr:row>301</xdr:row>
      <xdr:rowOff>190500</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8121650" y="80994250"/>
          <a:ext cx="7658100" cy="2406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900">
              <a:solidFill>
                <a:srgbClr val="002060"/>
              </a:solidFill>
            </a:rPr>
            <a:t>根拠</a:t>
          </a:r>
          <a:r>
            <a:rPr kumimoji="1" lang="en-US" altLang="ja-JP" sz="1000">
              <a:solidFill>
                <a:srgbClr val="002060"/>
              </a:solidFill>
            </a:rPr>
            <a:t>】</a:t>
          </a:r>
          <a:r>
            <a:rPr kumimoji="1" lang="ja-JP" altLang="en-US" sz="800">
              <a:solidFill>
                <a:srgbClr val="002060"/>
              </a:solidFill>
            </a:rPr>
            <a:t>・認定こども園法第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7</a:t>
          </a:r>
          <a:r>
            <a:rPr kumimoji="1" lang="ja-JP" altLang="en-US" sz="800">
              <a:solidFill>
                <a:srgbClr val="002060"/>
              </a:solidFill>
            </a:rPr>
            <a:t>項</a:t>
          </a:r>
        </a:p>
        <a:p>
          <a:r>
            <a:rPr kumimoji="1" lang="ja-JP" altLang="en-US" sz="800">
              <a:solidFill>
                <a:srgbClr val="002060"/>
              </a:solidFill>
            </a:rPr>
            <a:t>幼保連携型認定こども園は、満</a:t>
          </a:r>
          <a:r>
            <a:rPr kumimoji="1" lang="en-US" altLang="ja-JP" sz="800">
              <a:solidFill>
                <a:srgbClr val="002060"/>
              </a:solidFill>
            </a:rPr>
            <a:t>3</a:t>
          </a:r>
          <a:r>
            <a:rPr kumimoji="1" lang="ja-JP" altLang="en-US" sz="800">
              <a:solidFill>
                <a:srgbClr val="002060"/>
              </a:solidFill>
            </a:rPr>
            <a:t>歳以上の子どもに対する教育並びに保育を必要とする子どもに対する保育を一体的に行い、保護者に対する子育ての支援を行うことを目的として設置される施設</a:t>
          </a:r>
        </a:p>
        <a:p>
          <a:r>
            <a:rPr kumimoji="1" lang="ja-JP" altLang="en-US" sz="800">
              <a:solidFill>
                <a:srgbClr val="002060"/>
              </a:solidFill>
            </a:rPr>
            <a:t>・「子育て支援事業」の定義</a:t>
          </a:r>
          <a:r>
            <a:rPr kumimoji="1" lang="en-US" altLang="ja-JP" sz="800">
              <a:solidFill>
                <a:srgbClr val="002060"/>
              </a:solidFill>
            </a:rPr>
            <a:t>(</a:t>
          </a:r>
          <a:r>
            <a:rPr kumimoji="1" lang="ja-JP" altLang="en-US" sz="800">
              <a:solidFill>
                <a:srgbClr val="002060"/>
              </a:solidFill>
            </a:rPr>
            <a:t>認定こども園法第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12</a:t>
          </a:r>
          <a:r>
            <a:rPr kumimoji="1" lang="ja-JP" altLang="en-US" sz="800">
              <a:solidFill>
                <a:srgbClr val="002060"/>
              </a:solidFill>
            </a:rPr>
            <a:t>項、認定こども園法施行規則第</a:t>
          </a:r>
          <a:r>
            <a:rPr kumimoji="1" lang="en-US" altLang="ja-JP" sz="800">
              <a:solidFill>
                <a:srgbClr val="002060"/>
              </a:solidFill>
            </a:rPr>
            <a:t>2</a:t>
          </a:r>
          <a:r>
            <a:rPr kumimoji="1" lang="ja-JP" altLang="en-US" sz="800">
              <a:solidFill>
                <a:srgbClr val="002060"/>
              </a:solidFill>
            </a:rPr>
            <a:t>条</a:t>
          </a:r>
          <a:r>
            <a:rPr kumimoji="1" lang="en-US" altLang="ja-JP" sz="800">
              <a:solidFill>
                <a:srgbClr val="002060"/>
              </a:solidFill>
            </a:rPr>
            <a:t>)</a:t>
          </a:r>
        </a:p>
        <a:p>
          <a:r>
            <a:rPr kumimoji="1" lang="en-US" altLang="ja-JP" sz="800">
              <a:solidFill>
                <a:srgbClr val="002060"/>
              </a:solidFill>
            </a:rPr>
            <a:t>① </a:t>
          </a:r>
          <a:r>
            <a:rPr kumimoji="1" lang="ja-JP" altLang="en-US" sz="800">
              <a:solidFill>
                <a:srgbClr val="002060"/>
              </a:solidFill>
            </a:rPr>
            <a:t>親子が相互の交流を行う場所を開設する等により、子育てに関する保護者からの相談に応じ、必要な情報の提供等の援助を行う事業</a:t>
          </a:r>
        </a:p>
        <a:p>
          <a:r>
            <a:rPr kumimoji="1" lang="ja-JP" altLang="en-US" sz="800">
              <a:solidFill>
                <a:srgbClr val="002060"/>
              </a:solidFill>
            </a:rPr>
            <a:t>② 家庭に職員を派遣し、子育てに関する保護者からの相談に応じ、必要な情報の提供等の援助を行う事業</a:t>
          </a:r>
        </a:p>
        <a:p>
          <a:r>
            <a:rPr kumimoji="1" lang="ja-JP" altLang="en-US" sz="800">
              <a:solidFill>
                <a:srgbClr val="002060"/>
              </a:solidFill>
            </a:rPr>
            <a:t>③ 保護者の疾病等の理由により、家庭において保育されることが一時的に困難となった子どもにつき、認定こども園又はその居宅において保護を行う事業</a:t>
          </a:r>
        </a:p>
        <a:p>
          <a:r>
            <a:rPr kumimoji="1" lang="ja-JP" altLang="en-US" sz="800">
              <a:solidFill>
                <a:srgbClr val="002060"/>
              </a:solidFill>
            </a:rPr>
            <a:t>④ 子育て支援を希望する保護者と、子育て支援を実施する者との間の連絡及び調整を行う事業</a:t>
          </a:r>
        </a:p>
        <a:p>
          <a:r>
            <a:rPr kumimoji="1" lang="ja-JP" altLang="en-US" sz="800">
              <a:solidFill>
                <a:srgbClr val="002060"/>
              </a:solidFill>
            </a:rPr>
            <a:t>⑤ 地域の子育て支援を行う者に対する必要な情報の提供及び助言を行う事業</a:t>
          </a:r>
        </a:p>
        <a:p>
          <a:r>
            <a:rPr kumimoji="1" lang="ja-JP" altLang="en-US" sz="800">
              <a:solidFill>
                <a:srgbClr val="002060"/>
              </a:solidFill>
            </a:rPr>
            <a:t>・認可基準第</a:t>
          </a:r>
          <a:r>
            <a:rPr kumimoji="1" lang="en-US" altLang="ja-JP" sz="800">
              <a:solidFill>
                <a:srgbClr val="002060"/>
              </a:solidFill>
            </a:rPr>
            <a:t>25</a:t>
          </a:r>
          <a:r>
            <a:rPr kumimoji="1" lang="ja-JP" altLang="en-US" sz="800">
              <a:solidFill>
                <a:srgbClr val="002060"/>
              </a:solidFill>
            </a:rPr>
            <a:t>条</a:t>
          </a:r>
        </a:p>
        <a:p>
          <a:r>
            <a:rPr kumimoji="1" lang="ja-JP" altLang="en-US" sz="800">
              <a:solidFill>
                <a:srgbClr val="002060"/>
              </a:solidFill>
            </a:rPr>
            <a:t>幼保連携型認定こども園における保護者に対する子育て支援は、保護者が子育てを自ら実践する力の向上を積極的に支援することを旨として、教育及び保育に関する専門性を十分に活用し、子育て支援事業のうち、その所在する地域における教育及び保育に対する需要に照らし当該地域において実施することが必要と認められるものを、保護者の要請に応じ適切に提供し得る体制の下で行うものとする。その際、地域の人材や社会資源の活用を図るよう努めるものとする。</a:t>
          </a:r>
          <a:endParaRPr kumimoji="1" lang="en-US" altLang="ja-JP" sz="800">
            <a:solidFill>
              <a:srgbClr val="002060"/>
            </a:solidFill>
          </a:endParaRPr>
        </a:p>
      </xdr:txBody>
    </xdr:sp>
    <xdr:clientData/>
  </xdr:twoCellAnchor>
  <xdr:twoCellAnchor>
    <xdr:from>
      <xdr:col>41</xdr:col>
      <xdr:colOff>85725</xdr:colOff>
      <xdr:row>241</xdr:row>
      <xdr:rowOff>142876</xdr:rowOff>
    </xdr:from>
    <xdr:to>
      <xdr:col>47</xdr:col>
      <xdr:colOff>19050</xdr:colOff>
      <xdr:row>244</xdr:row>
      <xdr:rowOff>200025</xdr:rowOff>
    </xdr:to>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8286750" y="74380726"/>
          <a:ext cx="4048125" cy="8191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令和４年</a:t>
          </a:r>
          <a:r>
            <a:rPr kumimoji="1" lang="en-US" altLang="ja-JP" sz="1000">
              <a:solidFill>
                <a:sysClr val="windowText" lastClr="000000"/>
              </a:solidFill>
            </a:rPr>
            <a:t>12</a:t>
          </a:r>
          <a:r>
            <a:rPr kumimoji="1" lang="ja-JP" altLang="en-US" sz="1000">
              <a:solidFill>
                <a:sysClr val="windowText" lastClr="000000"/>
              </a:solidFill>
            </a:rPr>
            <a:t>月</a:t>
          </a:r>
          <a:r>
            <a:rPr kumimoji="1" lang="en-US" altLang="ja-JP" sz="1000">
              <a:solidFill>
                <a:sysClr val="windowText" lastClr="000000"/>
              </a:solidFill>
            </a:rPr>
            <a:t>23</a:t>
          </a:r>
          <a:r>
            <a:rPr kumimoji="1" lang="ja-JP" altLang="en-US" sz="1000">
              <a:solidFill>
                <a:sysClr val="windowText" lastClr="000000"/>
              </a:solidFill>
            </a:rPr>
            <a:t>日厚生労働省子ども家庭局総務課外事務連絡「児童福祉施設等における業務継続計画等について」</a:t>
          </a:r>
          <a:endParaRPr kumimoji="1" lang="en-US" altLang="ja-JP" sz="900">
            <a:solidFill>
              <a:sysClr val="windowText" lastClr="000000"/>
            </a:solidFill>
          </a:endParaRPr>
        </a:p>
      </xdr:txBody>
    </xdr:sp>
    <xdr:clientData/>
  </xdr:twoCellAnchor>
  <xdr:twoCellAnchor>
    <xdr:from>
      <xdr:col>41</xdr:col>
      <xdr:colOff>152400</xdr:colOff>
      <xdr:row>69</xdr:row>
      <xdr:rowOff>0</xdr:rowOff>
    </xdr:from>
    <xdr:to>
      <xdr:col>47</xdr:col>
      <xdr:colOff>85725</xdr:colOff>
      <xdr:row>70</xdr:row>
      <xdr:rowOff>0</xdr:rowOff>
    </xdr:to>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8353425" y="21564600"/>
          <a:ext cx="4048125" cy="5334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労働安全衛生規則第４３条、第４４条</a:t>
          </a:r>
          <a:endParaRPr kumimoji="1" lang="en-US" altLang="ja-JP" sz="900">
            <a:solidFill>
              <a:srgbClr val="002060"/>
            </a:solidFill>
          </a:endParaRPr>
        </a:p>
      </xdr:txBody>
    </xdr:sp>
    <xdr:clientData/>
  </xdr:twoCellAnchor>
  <xdr:twoCellAnchor>
    <xdr:from>
      <xdr:col>41</xdr:col>
      <xdr:colOff>57150</xdr:colOff>
      <xdr:row>46</xdr:row>
      <xdr:rowOff>219075</xdr:rowOff>
    </xdr:from>
    <xdr:to>
      <xdr:col>47</xdr:col>
      <xdr:colOff>0</xdr:colOff>
      <xdr:row>49</xdr:row>
      <xdr:rowOff>0</xdr:rowOff>
    </xdr:to>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8258175" y="14287500"/>
          <a:ext cx="4057650" cy="257175"/>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労働安全衛生法第</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66</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条の８の３</a:t>
          </a:r>
          <a:endPar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95250</xdr:colOff>
      <xdr:row>239</xdr:row>
      <xdr:rowOff>9525</xdr:rowOff>
    </xdr:from>
    <xdr:to>
      <xdr:col>46</xdr:col>
      <xdr:colOff>542922</xdr:colOff>
      <xdr:row>241</xdr:row>
      <xdr:rowOff>85724</xdr:rowOff>
    </xdr:to>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8296275" y="69913500"/>
          <a:ext cx="3876672" cy="561974"/>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土砂災害警戒区域等における土砂災害防止対策の推進に関する法律第８条の２</a:t>
          </a:r>
          <a:endParaRPr kumimoji="1" lang="en-US"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85725</xdr:colOff>
      <xdr:row>237</xdr:row>
      <xdr:rowOff>114299</xdr:rowOff>
    </xdr:from>
    <xdr:to>
      <xdr:col>46</xdr:col>
      <xdr:colOff>533397</xdr:colOff>
      <xdr:row>238</xdr:row>
      <xdr:rowOff>190498</xdr:rowOff>
    </xdr:to>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8286750" y="69522974"/>
          <a:ext cx="3876672" cy="323849"/>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水防法第</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15</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条の３</a:t>
          </a:r>
          <a:endParaRPr kumimoji="1" lang="en-US"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57150</xdr:colOff>
      <xdr:row>46</xdr:row>
      <xdr:rowOff>209550</xdr:rowOff>
    </xdr:from>
    <xdr:to>
      <xdr:col>47</xdr:col>
      <xdr:colOff>0</xdr:colOff>
      <xdr:row>48</xdr:row>
      <xdr:rowOff>228600</xdr:rowOff>
    </xdr:to>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8248650" y="12601575"/>
          <a:ext cx="4057650" cy="5238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労働安全衛生法第</a:t>
          </a:r>
          <a:r>
            <a:rPr kumimoji="1" lang="en-US" altLang="ja-JP" sz="1000">
              <a:solidFill>
                <a:srgbClr val="002060"/>
              </a:solidFill>
            </a:rPr>
            <a:t>66</a:t>
          </a:r>
          <a:r>
            <a:rPr kumimoji="1" lang="ja-JP" altLang="en-US" sz="1000">
              <a:solidFill>
                <a:srgbClr val="002060"/>
              </a:solidFill>
            </a:rPr>
            <a:t>条の８の３</a:t>
          </a:r>
          <a:endParaRPr kumimoji="1" lang="en-US" altLang="ja-JP" sz="1000">
            <a:solidFill>
              <a:srgbClr val="002060"/>
            </a:solidFill>
          </a:endParaRPr>
        </a:p>
      </xdr:txBody>
    </xdr:sp>
    <xdr:clientData/>
  </xdr:twoCellAnchor>
  <xdr:twoCellAnchor>
    <xdr:from>
      <xdr:col>41</xdr:col>
      <xdr:colOff>85725</xdr:colOff>
      <xdr:row>247</xdr:row>
      <xdr:rowOff>95251</xdr:rowOff>
    </xdr:from>
    <xdr:to>
      <xdr:col>47</xdr:col>
      <xdr:colOff>19050</xdr:colOff>
      <xdr:row>250</xdr:row>
      <xdr:rowOff>139700</xdr:rowOff>
    </xdr:to>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8156575" y="70459601"/>
          <a:ext cx="3895725" cy="7429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学校保健安全法第２７条・２９条（認定こども園法第２７条準用）</a:t>
          </a:r>
          <a:endParaRPr kumimoji="1" lang="en-US" altLang="ja-JP" sz="900">
            <a:solidFill>
              <a:sysClr val="windowText" lastClr="000000"/>
            </a:solidFill>
          </a:endParaRPr>
        </a:p>
      </xdr:txBody>
    </xdr:sp>
    <xdr:clientData/>
  </xdr:twoCellAnchor>
  <xdr:twoCellAnchor>
    <xdr:from>
      <xdr:col>41</xdr:col>
      <xdr:colOff>95250</xdr:colOff>
      <xdr:row>254</xdr:row>
      <xdr:rowOff>152400</xdr:rowOff>
    </xdr:from>
    <xdr:to>
      <xdr:col>47</xdr:col>
      <xdr:colOff>28575</xdr:colOff>
      <xdr:row>257</xdr:row>
      <xdr:rowOff>209549</xdr:rowOff>
    </xdr:to>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8296275" y="77142975"/>
          <a:ext cx="4048125" cy="8191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学校保健安全法施行規則第２９条の２（認定こども園法施行規則第２７条準用）</a:t>
          </a:r>
          <a:endParaRPr kumimoji="1" lang="en-US" altLang="ja-JP" sz="900">
            <a:solidFill>
              <a:sysClr val="windowText" lastClr="000000"/>
            </a:solidFill>
          </a:endParaRPr>
        </a:p>
      </xdr:txBody>
    </xdr:sp>
    <xdr:clientData/>
  </xdr:twoCellAnchor>
  <xdr:twoCellAnchor>
    <xdr:from>
      <xdr:col>41</xdr:col>
      <xdr:colOff>76200</xdr:colOff>
      <xdr:row>57</xdr:row>
      <xdr:rowOff>76200</xdr:rowOff>
    </xdr:from>
    <xdr:to>
      <xdr:col>47</xdr:col>
      <xdr:colOff>9525</xdr:colOff>
      <xdr:row>58</xdr:row>
      <xdr:rowOff>0</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8277225" y="14973300"/>
          <a:ext cx="4048125" cy="3238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39</a:t>
          </a:r>
          <a:r>
            <a:rPr kumimoji="1" lang="ja-JP" altLang="en-US" sz="1000">
              <a:solidFill>
                <a:srgbClr val="002060"/>
              </a:solidFill>
            </a:rPr>
            <a:t>条  年５日の年次有給休暇取得</a:t>
          </a:r>
          <a:endParaRPr kumimoji="1" lang="en-US" altLang="ja-JP" sz="1000">
            <a:solidFill>
              <a:srgbClr val="002060"/>
            </a:solidFill>
          </a:endParaRPr>
        </a:p>
      </xdr:txBody>
    </xdr:sp>
    <xdr:clientData/>
  </xdr:twoCellAnchor>
  <xdr:twoCellAnchor>
    <xdr:from>
      <xdr:col>41</xdr:col>
      <xdr:colOff>146050</xdr:colOff>
      <xdr:row>70</xdr:row>
      <xdr:rowOff>57150</xdr:rowOff>
    </xdr:from>
    <xdr:to>
      <xdr:col>47</xdr:col>
      <xdr:colOff>79375</xdr:colOff>
      <xdr:row>71</xdr:row>
      <xdr:rowOff>57150</xdr:rowOff>
    </xdr:to>
    <xdr:sp macro="" textlink="">
      <xdr:nvSpPr>
        <xdr:cNvPr id="2" name="テキスト ボックス 1">
          <a:extLst>
            <a:ext uri="{FF2B5EF4-FFF2-40B4-BE49-F238E27FC236}">
              <a16:creationId xmlns:a16="http://schemas.microsoft.com/office/drawing/2014/main" id="{F3686836-4DE2-422F-8975-F84BD26A7882}"/>
            </a:ext>
          </a:extLst>
        </xdr:cNvPr>
        <xdr:cNvSpPr txBox="1"/>
      </xdr:nvSpPr>
      <xdr:spPr>
        <a:xfrm>
          <a:off x="8216900" y="20885150"/>
          <a:ext cx="3895725" cy="241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労働安全衛生規則第５１条</a:t>
          </a:r>
          <a:endParaRPr kumimoji="1" lang="en-US" altLang="ja-JP" sz="900">
            <a:solidFill>
              <a:sysClr val="windowText" lastClr="000000"/>
            </a:solidFill>
          </a:endParaRPr>
        </a:p>
      </xdr:txBody>
    </xdr:sp>
    <xdr:clientData/>
  </xdr:twoCellAnchor>
  <xdr:twoCellAnchor>
    <xdr:from>
      <xdr:col>41</xdr:col>
      <xdr:colOff>57150</xdr:colOff>
      <xdr:row>169</xdr:row>
      <xdr:rowOff>222250</xdr:rowOff>
    </xdr:from>
    <xdr:to>
      <xdr:col>46</xdr:col>
      <xdr:colOff>650875</xdr:colOff>
      <xdr:row>172</xdr:row>
      <xdr:rowOff>63499</xdr:rowOff>
    </xdr:to>
    <xdr:sp macro="" textlink="">
      <xdr:nvSpPr>
        <xdr:cNvPr id="6" name="テキスト ボックス 5">
          <a:extLst>
            <a:ext uri="{FF2B5EF4-FFF2-40B4-BE49-F238E27FC236}">
              <a16:creationId xmlns:a16="http://schemas.microsoft.com/office/drawing/2014/main" id="{5B97E1BA-FA29-4A00-AEBB-1A2218A09A35}"/>
            </a:ext>
          </a:extLst>
        </xdr:cNvPr>
        <xdr:cNvSpPr txBox="1"/>
      </xdr:nvSpPr>
      <xdr:spPr>
        <a:xfrm>
          <a:off x="8128000" y="4711700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8</a:t>
          </a:r>
          <a:r>
            <a:rPr kumimoji="1" lang="ja-JP" altLang="en-US" sz="900">
              <a:solidFill>
                <a:sysClr val="windowText" lastClr="000000"/>
              </a:solidFill>
            </a:rPr>
            <a:t>月</a:t>
          </a:r>
          <a:r>
            <a:rPr kumimoji="1" lang="en-US" altLang="ja-JP" sz="900">
              <a:solidFill>
                <a:sysClr val="windowText" lastClr="000000"/>
              </a:solidFill>
            </a:rPr>
            <a:t>29</a:t>
          </a:r>
          <a:r>
            <a:rPr kumimoji="1" lang="ja-JP" altLang="en-US" sz="900">
              <a:solidFill>
                <a:sysClr val="windowText" lastClr="000000"/>
              </a:solidFill>
            </a:rPr>
            <a:t>日子第</a:t>
          </a:r>
          <a:r>
            <a:rPr kumimoji="1" lang="en-US" altLang="ja-JP" sz="900">
              <a:solidFill>
                <a:sysClr val="windowText" lastClr="000000"/>
              </a:solidFill>
            </a:rPr>
            <a:t>424</a:t>
          </a:r>
          <a:r>
            <a:rPr kumimoji="1" lang="ja-JP" altLang="en-US" sz="900">
              <a:solidFill>
                <a:sysClr val="windowText" lastClr="000000"/>
              </a:solidFill>
            </a:rPr>
            <a:t>号「リーフレット「児童生徒性暴力等からこどもたちを守るために」の周知等について」</a:t>
          </a:r>
          <a:endParaRPr kumimoji="1" lang="en-US" altLang="ja-JP" sz="900">
            <a:solidFill>
              <a:sysClr val="windowText" lastClr="000000"/>
            </a:solidFill>
          </a:endParaRPr>
        </a:p>
      </xdr:txBody>
    </xdr:sp>
    <xdr:clientData/>
  </xdr:twoCellAnchor>
  <xdr:twoCellAnchor>
    <xdr:from>
      <xdr:col>41</xdr:col>
      <xdr:colOff>82550</xdr:colOff>
      <xdr:row>172</xdr:row>
      <xdr:rowOff>95251</xdr:rowOff>
    </xdr:from>
    <xdr:to>
      <xdr:col>47</xdr:col>
      <xdr:colOff>15875</xdr:colOff>
      <xdr:row>174</xdr:row>
      <xdr:rowOff>222251</xdr:rowOff>
    </xdr:to>
    <xdr:sp macro="" textlink="">
      <xdr:nvSpPr>
        <xdr:cNvPr id="8" name="テキスト ボックス 7">
          <a:extLst>
            <a:ext uri="{FF2B5EF4-FFF2-40B4-BE49-F238E27FC236}">
              <a16:creationId xmlns:a16="http://schemas.microsoft.com/office/drawing/2014/main" id="{A53B15C3-54B6-4ED7-B324-09993F43EB7C}"/>
            </a:ext>
          </a:extLst>
        </xdr:cNvPr>
        <xdr:cNvSpPr txBox="1"/>
      </xdr:nvSpPr>
      <xdr:spPr>
        <a:xfrm>
          <a:off x="8153400" y="47701201"/>
          <a:ext cx="3895725" cy="609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5</a:t>
          </a:r>
          <a:r>
            <a:rPr kumimoji="1" lang="ja-JP" altLang="en-US" sz="900">
              <a:solidFill>
                <a:sysClr val="windowText" lastClr="000000"/>
              </a:solidFill>
            </a:rPr>
            <a:t>月</a:t>
          </a:r>
          <a:r>
            <a:rPr kumimoji="1" lang="en-US" altLang="ja-JP" sz="900">
              <a:solidFill>
                <a:sysClr val="windowText" lastClr="000000"/>
              </a:solidFill>
            </a:rPr>
            <a:t>7</a:t>
          </a:r>
          <a:r>
            <a:rPr kumimoji="1" lang="ja-JP" altLang="en-US" sz="900">
              <a:solidFill>
                <a:sysClr val="windowText" lastClr="000000"/>
              </a:solidFill>
            </a:rPr>
            <a:t>日事務連絡「保育所等のホームページにおけるこどもの性的な部位を含む画像等の掲載等について」</a:t>
          </a:r>
          <a:endParaRPr kumimoji="1" lang="en-US" altLang="ja-JP" sz="900">
            <a:solidFill>
              <a:sysClr val="windowText" lastClr="000000"/>
            </a:solidFill>
          </a:endParaRPr>
        </a:p>
      </xdr:txBody>
    </xdr:sp>
    <xdr:clientData/>
  </xdr:twoCellAnchor>
  <xdr:twoCellAnchor>
    <xdr:from>
      <xdr:col>41</xdr:col>
      <xdr:colOff>57150</xdr:colOff>
      <xdr:row>330</xdr:row>
      <xdr:rowOff>57150</xdr:rowOff>
    </xdr:from>
    <xdr:to>
      <xdr:col>46</xdr:col>
      <xdr:colOff>650875</xdr:colOff>
      <xdr:row>332</xdr:row>
      <xdr:rowOff>152400</xdr:rowOff>
    </xdr:to>
    <xdr:sp macro="" textlink="">
      <xdr:nvSpPr>
        <xdr:cNvPr id="45" name="テキスト ボックス 44">
          <a:extLst>
            <a:ext uri="{FF2B5EF4-FFF2-40B4-BE49-F238E27FC236}">
              <a16:creationId xmlns:a16="http://schemas.microsoft.com/office/drawing/2014/main" id="{A586E9CD-B4E7-4824-B620-199494C7A0C3}"/>
            </a:ext>
          </a:extLst>
        </xdr:cNvPr>
        <xdr:cNvSpPr txBox="1"/>
      </xdr:nvSpPr>
      <xdr:spPr>
        <a:xfrm>
          <a:off x="8128000" y="80238600"/>
          <a:ext cx="3895725" cy="558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700">
              <a:solidFill>
                <a:srgbClr val="002060"/>
              </a:solidFill>
            </a:rPr>
            <a:t>・認定こども園法第</a:t>
          </a:r>
          <a:r>
            <a:rPr kumimoji="1" lang="en-US" altLang="ja-JP" sz="700">
              <a:solidFill>
                <a:srgbClr val="002060"/>
              </a:solidFill>
            </a:rPr>
            <a:t>27</a:t>
          </a:r>
          <a:r>
            <a:rPr kumimoji="1" lang="ja-JP" altLang="en-US" sz="700">
              <a:solidFill>
                <a:srgbClr val="002060"/>
              </a:solidFill>
            </a:rPr>
            <a:t>条で準用する学校保健安全法第</a:t>
          </a:r>
          <a:r>
            <a:rPr kumimoji="1" lang="en-US" altLang="ja-JP" sz="700">
              <a:solidFill>
                <a:srgbClr val="002060"/>
              </a:solidFill>
            </a:rPr>
            <a:t>7</a:t>
          </a:r>
          <a:r>
            <a:rPr kumimoji="1" lang="ja-JP" altLang="en-US" sz="700">
              <a:solidFill>
                <a:srgbClr val="002060"/>
              </a:solidFill>
            </a:rPr>
            <a:t>条（保健室の設置）</a:t>
          </a:r>
        </a:p>
        <a:p>
          <a:r>
            <a:rPr kumimoji="1" lang="ja-JP" altLang="en-US" sz="700">
              <a:solidFill>
                <a:sysClr val="windowText" lastClr="000000"/>
              </a:solidFill>
            </a:rPr>
            <a:t>・令和３年２月３日２文科初第</a:t>
          </a:r>
          <a:r>
            <a:rPr kumimoji="1" lang="en-US" altLang="ja-JP" sz="700">
              <a:solidFill>
                <a:sysClr val="windowText" lastClr="000000"/>
              </a:solidFill>
            </a:rPr>
            <a:t>1633</a:t>
          </a:r>
          <a:r>
            <a:rPr kumimoji="1" lang="ja-JP" altLang="en-US" sz="700">
              <a:solidFill>
                <a:sysClr val="windowText" lastClr="000000"/>
              </a:solidFill>
            </a:rPr>
            <a:t>号「保健室の備品等について」</a:t>
          </a:r>
          <a:endParaRPr kumimoji="1" lang="en-US" altLang="ja-JP" sz="700">
            <a:solidFill>
              <a:sysClr val="windowText" lastClr="000000"/>
            </a:solidFill>
          </a:endParaRPr>
        </a:p>
        <a:p>
          <a:r>
            <a:rPr kumimoji="1" lang="ja-JP" altLang="en-US" sz="700">
              <a:solidFill>
                <a:srgbClr val="002060"/>
              </a:solidFill>
            </a:rPr>
            <a:t>・幼保連携型認定こども園教育・保育要領 第３章第３</a:t>
          </a:r>
          <a:endParaRPr kumimoji="1" lang="en-US" altLang="ja-JP" sz="700">
            <a:solidFill>
              <a:srgbClr val="002060"/>
            </a:solidFill>
          </a:endParaRPr>
        </a:p>
      </xdr:txBody>
    </xdr:sp>
    <xdr:clientData/>
  </xdr:twoCellAnchor>
  <xdr:twoCellAnchor>
    <xdr:from>
      <xdr:col>41</xdr:col>
      <xdr:colOff>44450</xdr:colOff>
      <xdr:row>372</xdr:row>
      <xdr:rowOff>215900</xdr:rowOff>
    </xdr:from>
    <xdr:to>
      <xdr:col>46</xdr:col>
      <xdr:colOff>638175</xdr:colOff>
      <xdr:row>374</xdr:row>
      <xdr:rowOff>107950</xdr:rowOff>
    </xdr:to>
    <xdr:sp macro="" textlink="">
      <xdr:nvSpPr>
        <xdr:cNvPr id="52" name="テキスト ボックス 51">
          <a:extLst>
            <a:ext uri="{FF2B5EF4-FFF2-40B4-BE49-F238E27FC236}">
              <a16:creationId xmlns:a16="http://schemas.microsoft.com/office/drawing/2014/main" id="{56AA4BBE-FA3A-4C78-BDC1-61820FA610B4}"/>
            </a:ext>
          </a:extLst>
        </xdr:cNvPr>
        <xdr:cNvSpPr txBox="1"/>
      </xdr:nvSpPr>
      <xdr:spPr>
        <a:xfrm>
          <a:off x="8115300" y="104787700"/>
          <a:ext cx="3895725" cy="368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900">
              <a:solidFill>
                <a:sysClr val="windowText" lastClr="000000"/>
              </a:solidFill>
            </a:rPr>
            <a:t>・認可基準第</a:t>
          </a:r>
          <a:r>
            <a:rPr kumimoji="1" lang="en-US" altLang="ja-JP" sz="900">
              <a:solidFill>
                <a:sysClr val="windowText" lastClr="000000"/>
              </a:solidFill>
            </a:rPr>
            <a:t>13</a:t>
          </a:r>
          <a:r>
            <a:rPr kumimoji="1" lang="ja-JP" altLang="en-US" sz="900">
              <a:solidFill>
                <a:sysClr val="windowText" lastClr="000000"/>
              </a:solidFill>
            </a:rPr>
            <a:t>条</a:t>
          </a:r>
          <a:endParaRPr kumimoji="1" lang="en-US" altLang="ja-JP" sz="900">
            <a:solidFill>
              <a:sysClr val="windowText" lastClr="000000"/>
            </a:solidFill>
          </a:endParaRPr>
        </a:p>
      </xdr:txBody>
    </xdr:sp>
    <xdr:clientData/>
  </xdr:twoCellAnchor>
  <xdr:twoCellAnchor>
    <xdr:from>
      <xdr:col>41</xdr:col>
      <xdr:colOff>76200</xdr:colOff>
      <xdr:row>251</xdr:row>
      <xdr:rowOff>12700</xdr:rowOff>
    </xdr:from>
    <xdr:to>
      <xdr:col>47</xdr:col>
      <xdr:colOff>9525</xdr:colOff>
      <xdr:row>253</xdr:row>
      <xdr:rowOff>101599</xdr:rowOff>
    </xdr:to>
    <xdr:sp macro="" textlink="">
      <xdr:nvSpPr>
        <xdr:cNvPr id="54" name="テキスト ボックス 53">
          <a:extLst>
            <a:ext uri="{FF2B5EF4-FFF2-40B4-BE49-F238E27FC236}">
              <a16:creationId xmlns:a16="http://schemas.microsoft.com/office/drawing/2014/main" id="{B0A31504-1F61-48FB-B57F-E2948BD6ED45}"/>
            </a:ext>
          </a:extLst>
        </xdr:cNvPr>
        <xdr:cNvSpPr txBox="1"/>
      </xdr:nvSpPr>
      <xdr:spPr>
        <a:xfrm>
          <a:off x="8147050" y="7130415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7</a:t>
          </a:r>
          <a:r>
            <a:rPr kumimoji="1" lang="ja-JP" altLang="en-US" sz="900">
              <a:solidFill>
                <a:sysClr val="windowText" lastClr="000000"/>
              </a:solidFill>
            </a:rPr>
            <a:t>年</a:t>
          </a:r>
          <a:r>
            <a:rPr kumimoji="1" lang="en-US" altLang="ja-JP" sz="900">
              <a:solidFill>
                <a:sysClr val="windowText" lastClr="000000"/>
              </a:solidFill>
            </a:rPr>
            <a:t>6</a:t>
          </a:r>
          <a:r>
            <a:rPr kumimoji="1" lang="ja-JP" altLang="en-US" sz="900">
              <a:solidFill>
                <a:sysClr val="windowText" lastClr="000000"/>
              </a:solidFill>
            </a:rPr>
            <a:t>月</a:t>
          </a:r>
          <a:r>
            <a:rPr kumimoji="1" lang="en-US" altLang="ja-JP" sz="900">
              <a:solidFill>
                <a:sysClr val="windowText" lastClr="000000"/>
              </a:solidFill>
            </a:rPr>
            <a:t>2</a:t>
          </a:r>
          <a:r>
            <a:rPr kumimoji="1" lang="ja-JP" altLang="en-US" sz="900">
              <a:solidFill>
                <a:sysClr val="windowText" lastClr="000000"/>
              </a:solidFill>
            </a:rPr>
            <a:t>日子号外「県内保育所での自動車事故の発生に係る注意喚起について」</a:t>
          </a:r>
          <a:endParaRPr kumimoji="1" lang="en-US" altLang="ja-JP" sz="9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244667" y="243417"/>
          <a:ext cx="3439583" cy="11429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052050" y="228600"/>
          <a:ext cx="3302000" cy="1439333"/>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0</xdr:rowOff>
    </xdr:from>
    <xdr:to>
      <xdr:col>18</xdr:col>
      <xdr:colOff>0</xdr:colOff>
      <xdr:row>6</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773833" y="243417"/>
          <a:ext cx="2751667" cy="1386416"/>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xdr:colOff>
      <xdr:row>0</xdr:row>
      <xdr:rowOff>233891</xdr:rowOff>
    </xdr:from>
    <xdr:to>
      <xdr:col>18</xdr:col>
      <xdr:colOff>0</xdr:colOff>
      <xdr:row>7</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181168" y="233891"/>
          <a:ext cx="3439582"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◆職員名簿の番号を入力すると、その番号に対応した氏名が表示されます（自動計算）。</a:t>
          </a:r>
          <a:endParaRPr kumimoji="1" lang="en-US" altLang="ja-JP" sz="1000">
            <a:solidFill>
              <a:schemeClr val="accent5">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1</xdr:row>
      <xdr:rowOff>0</xdr:rowOff>
    </xdr:from>
    <xdr:to>
      <xdr:col>24</xdr:col>
      <xdr:colOff>10583</xdr:colOff>
      <xdr:row>5</xdr:row>
      <xdr:rowOff>152399</xdr:rowOff>
    </xdr:to>
    <xdr:sp macro="" textlink="">
      <xdr:nvSpPr>
        <xdr:cNvPr id="2" name="テキスト ボックス 1">
          <a:extLst>
            <a:ext uri="{FF2B5EF4-FFF2-40B4-BE49-F238E27FC236}">
              <a16:creationId xmlns:a16="http://schemas.microsoft.com/office/drawing/2014/main" id="{5867F9DD-F0A4-42F4-8279-17BE3224A606}"/>
            </a:ext>
          </a:extLst>
        </xdr:cNvPr>
        <xdr:cNvSpPr txBox="1"/>
      </xdr:nvSpPr>
      <xdr:spPr>
        <a:xfrm>
          <a:off x="9124950" y="228600"/>
          <a:ext cx="3312583" cy="11683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twoCellAnchor>
    <xdr:from>
      <xdr:col>19</xdr:col>
      <xdr:colOff>0</xdr:colOff>
      <xdr:row>11</xdr:row>
      <xdr:rowOff>1</xdr:rowOff>
    </xdr:from>
    <xdr:to>
      <xdr:col>24</xdr:col>
      <xdr:colOff>0</xdr:colOff>
      <xdr:row>13</xdr:row>
      <xdr:rowOff>0</xdr:rowOff>
    </xdr:to>
    <xdr:sp macro="" textlink="">
      <xdr:nvSpPr>
        <xdr:cNvPr id="3" name="テキスト ボックス 2">
          <a:extLst>
            <a:ext uri="{FF2B5EF4-FFF2-40B4-BE49-F238E27FC236}">
              <a16:creationId xmlns:a16="http://schemas.microsoft.com/office/drawing/2014/main" id="{43997157-BEF3-494F-96A5-033CF1BFC7CC}"/>
            </a:ext>
          </a:extLst>
        </xdr:cNvPr>
        <xdr:cNvSpPr txBox="1"/>
      </xdr:nvSpPr>
      <xdr:spPr>
        <a:xfrm>
          <a:off x="9124950" y="2895601"/>
          <a:ext cx="3302000" cy="57149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運営基準附則</a:t>
          </a:r>
          <a:r>
            <a:rPr kumimoji="1" lang="en-US" altLang="ja-JP" sz="1000">
              <a:solidFill>
                <a:srgbClr val="002060"/>
              </a:solidFill>
            </a:rPr>
            <a:t>5</a:t>
          </a:r>
          <a:r>
            <a:rPr kumimoji="1" lang="ja-JP" altLang="en-US" sz="1000">
              <a:solidFill>
                <a:srgbClr val="002060"/>
              </a:solidFill>
            </a:rPr>
            <a:t>、</a:t>
          </a:r>
          <a:r>
            <a:rPr kumimoji="1" lang="en-US" altLang="ja-JP" sz="1000">
              <a:solidFill>
                <a:srgbClr val="002060"/>
              </a:solidFill>
            </a:rPr>
            <a:t>6</a:t>
          </a:r>
        </a:p>
        <a:p>
          <a:r>
            <a:rPr kumimoji="1" lang="ja-JP" altLang="en-US" sz="900">
              <a:solidFill>
                <a:srgbClr val="002060"/>
              </a:solidFill>
            </a:rPr>
            <a:t>（幼保連携型認定こども園の設置に係る特例）</a:t>
          </a:r>
          <a:endParaRPr kumimoji="1" lang="en-US" altLang="ja-JP" sz="900">
            <a:solidFill>
              <a:srgbClr val="00206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370417</xdr:colOff>
      <xdr:row>0</xdr:row>
      <xdr:rowOff>232833</xdr:rowOff>
    </xdr:from>
    <xdr:to>
      <xdr:col>18</xdr:col>
      <xdr:colOff>370417</xdr:colOff>
      <xdr:row>8</xdr:row>
      <xdr:rowOff>62442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90250" y="232833"/>
          <a:ext cx="2751667"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◆氏名を入力すると、整理番号が表示されます（自動計算）。</a:t>
          </a:r>
          <a:endParaRPr kumimoji="1" lang="en-US" altLang="ja-JP" sz="1000">
            <a:solidFill>
              <a:schemeClr val="accent5">
                <a:lumMod val="5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E29"/>
  <sheetViews>
    <sheetView showGridLines="0" tabSelected="1" zoomScale="95" zoomScaleNormal="95" workbookViewId="0">
      <selection activeCell="E21" sqref="E21"/>
    </sheetView>
  </sheetViews>
  <sheetFormatPr defaultRowHeight="18.75" x14ac:dyDescent="0.4"/>
  <cols>
    <col min="1" max="1" width="3.625" customWidth="1"/>
    <col min="2" max="2" width="20.25" customWidth="1"/>
    <col min="3" max="3" width="8.125" customWidth="1"/>
    <col min="4" max="4" width="35.625" customWidth="1"/>
    <col min="5" max="5" width="8.125" customWidth="1"/>
    <col min="6" max="6" width="3.625" customWidth="1"/>
  </cols>
  <sheetData>
    <row r="2" spans="2:5" ht="30" x14ac:dyDescent="0.4">
      <c r="B2" s="76" t="s">
        <v>196</v>
      </c>
      <c r="C2" s="478">
        <v>8</v>
      </c>
      <c r="D2" s="75" t="s">
        <v>195</v>
      </c>
    </row>
    <row r="3" spans="2:5" ht="46.5" thickBot="1" x14ac:dyDescent="0.45">
      <c r="B3" s="519" t="s">
        <v>327</v>
      </c>
      <c r="C3" s="519"/>
      <c r="D3" s="519"/>
      <c r="E3" s="519"/>
    </row>
    <row r="4" spans="2:5" ht="26.25" customHeight="1" thickTop="1" x14ac:dyDescent="0.4">
      <c r="B4" s="72" t="s">
        <v>0</v>
      </c>
      <c r="C4" s="516"/>
      <c r="D4" s="517"/>
      <c r="E4" s="518"/>
    </row>
    <row r="5" spans="2:5" ht="26.25" customHeight="1" x14ac:dyDescent="0.4">
      <c r="B5" s="73" t="s">
        <v>1</v>
      </c>
      <c r="C5" s="513"/>
      <c r="D5" s="514"/>
      <c r="E5" s="515"/>
    </row>
    <row r="6" spans="2:5" s="108" customFormat="1" ht="26.25" customHeight="1" x14ac:dyDescent="0.4">
      <c r="B6" s="73" t="s">
        <v>310</v>
      </c>
      <c r="C6" s="513"/>
      <c r="D6" s="520"/>
      <c r="E6" s="521"/>
    </row>
    <row r="7" spans="2:5" ht="26.25" customHeight="1" x14ac:dyDescent="0.4">
      <c r="B7" s="73" t="s">
        <v>224</v>
      </c>
      <c r="C7" s="513"/>
      <c r="D7" s="514"/>
      <c r="E7" s="515"/>
    </row>
    <row r="8" spans="2:5" ht="26.25" customHeight="1" x14ac:dyDescent="0.4">
      <c r="B8" s="73" t="s">
        <v>2</v>
      </c>
      <c r="C8" s="513"/>
      <c r="D8" s="514"/>
      <c r="E8" s="515"/>
    </row>
    <row r="9" spans="2:5" ht="26.25" customHeight="1" x14ac:dyDescent="0.4">
      <c r="B9" s="73" t="s">
        <v>3</v>
      </c>
      <c r="C9" s="513"/>
      <c r="D9" s="514"/>
      <c r="E9" s="515"/>
    </row>
    <row r="10" spans="2:5" ht="26.25" customHeight="1" x14ac:dyDescent="0.4">
      <c r="B10" s="73" t="s">
        <v>4</v>
      </c>
      <c r="C10" s="513"/>
      <c r="D10" s="514"/>
      <c r="E10" s="515"/>
    </row>
    <row r="11" spans="2:5" ht="26.25" customHeight="1" x14ac:dyDescent="0.4">
      <c r="B11" s="74" t="s">
        <v>231</v>
      </c>
      <c r="C11" s="513"/>
      <c r="D11" s="514"/>
      <c r="E11" s="515"/>
    </row>
    <row r="12" spans="2:5" ht="26.25" customHeight="1" thickBot="1" x14ac:dyDescent="0.45">
      <c r="B12" s="74" t="s">
        <v>5</v>
      </c>
      <c r="C12" s="510"/>
      <c r="D12" s="511"/>
      <c r="E12" s="512"/>
    </row>
    <row r="13" spans="2:5" ht="18.75" customHeight="1" thickTop="1" x14ac:dyDescent="0.4">
      <c r="B13" s="12"/>
      <c r="C13" s="5"/>
      <c r="D13" s="5"/>
    </row>
    <row r="14" spans="2:5" ht="18.75" customHeight="1" x14ac:dyDescent="0.4"/>
    <row r="15" spans="2:5" ht="21.75" customHeight="1" thickBot="1" x14ac:dyDescent="0.45">
      <c r="B15" s="253" t="s">
        <v>450</v>
      </c>
      <c r="C15" s="6"/>
      <c r="D15" s="78"/>
      <c r="E15" s="81" t="s">
        <v>89</v>
      </c>
    </row>
    <row r="16" spans="2:5" ht="21.75" customHeight="1" thickTop="1" x14ac:dyDescent="0.4">
      <c r="B16" s="77" t="s">
        <v>328</v>
      </c>
      <c r="C16" s="6"/>
      <c r="D16" s="6"/>
      <c r="E16" s="168"/>
    </row>
    <row r="17" spans="2:5" ht="21.75" customHeight="1" x14ac:dyDescent="0.4">
      <c r="B17" s="79" t="s">
        <v>188</v>
      </c>
      <c r="C17" s="6"/>
      <c r="D17" s="6"/>
      <c r="E17" s="169"/>
    </row>
    <row r="18" spans="2:5" ht="21.75" customHeight="1" x14ac:dyDescent="0.4">
      <c r="B18" s="79" t="str">
        <f>"◇"&amp;表紙!B2&amp;DBCS(表紙!C2-1)&amp;"年度認定こども園収支決算関係書類の写し(決算付属明細書を含む）"</f>
        <v>◇令和７年度認定こども園収支決算関係書類の写し(決算付属明細書を含む）</v>
      </c>
      <c r="C18" s="6"/>
      <c r="D18" s="6"/>
      <c r="E18" s="169"/>
    </row>
    <row r="19" spans="2:5" ht="21.75" customHeight="1" x14ac:dyDescent="0.4">
      <c r="B19" s="79" t="str">
        <f>"◇"&amp;表紙!B2&amp;DBCS(表紙!C2)&amp;"年度認定こども園収支予算書の写し"</f>
        <v>◇令和８年度認定こども園収支予算書の写し</v>
      </c>
      <c r="C19" s="6"/>
      <c r="D19" s="6"/>
      <c r="E19" s="169"/>
    </row>
    <row r="20" spans="2:5" s="214" customFormat="1" ht="21.75" customHeight="1" x14ac:dyDescent="0.4">
      <c r="B20" s="79" t="s">
        <v>329</v>
      </c>
      <c r="C20" s="6"/>
      <c r="D20" s="6"/>
      <c r="E20" s="213"/>
    </row>
    <row r="21" spans="2:5" ht="21.75" customHeight="1" x14ac:dyDescent="0.4">
      <c r="B21" s="79" t="s">
        <v>86</v>
      </c>
      <c r="C21" s="6"/>
      <c r="D21" s="6"/>
      <c r="E21" s="169"/>
    </row>
    <row r="22" spans="2:5" ht="21.75" customHeight="1" x14ac:dyDescent="0.4">
      <c r="B22" s="8" t="s">
        <v>87</v>
      </c>
      <c r="C22" s="9"/>
      <c r="D22" s="9"/>
      <c r="E22" s="508"/>
    </row>
    <row r="23" spans="2:5" ht="21.75" customHeight="1" x14ac:dyDescent="0.4">
      <c r="B23" s="7" t="s">
        <v>85</v>
      </c>
      <c r="C23" s="3"/>
      <c r="D23" s="3"/>
      <c r="E23" s="508"/>
    </row>
    <row r="24" spans="2:5" ht="21.75" customHeight="1" x14ac:dyDescent="0.4">
      <c r="B24" s="79" t="s">
        <v>330</v>
      </c>
      <c r="C24" s="6"/>
      <c r="D24" s="6"/>
      <c r="E24" s="169"/>
    </row>
    <row r="25" spans="2:5" ht="21.75" customHeight="1" x14ac:dyDescent="0.4">
      <c r="B25" s="79" t="s">
        <v>653</v>
      </c>
      <c r="C25" s="6"/>
      <c r="D25" s="6"/>
      <c r="E25" s="169"/>
    </row>
    <row r="26" spans="2:5" ht="21.75" customHeight="1" x14ac:dyDescent="0.4">
      <c r="B26" s="79" t="s">
        <v>331</v>
      </c>
      <c r="C26" s="6"/>
      <c r="D26" s="6"/>
      <c r="E26" s="169"/>
    </row>
    <row r="27" spans="2:5" ht="21.75" customHeight="1" x14ac:dyDescent="0.4">
      <c r="B27" s="8" t="s">
        <v>88</v>
      </c>
      <c r="C27" s="9"/>
      <c r="D27" s="9"/>
      <c r="E27" s="508"/>
    </row>
    <row r="28" spans="2:5" ht="21.75" customHeight="1" thickBot="1" x14ac:dyDescent="0.45">
      <c r="B28" s="351" t="s">
        <v>568</v>
      </c>
      <c r="C28" s="350"/>
      <c r="D28" s="350"/>
      <c r="E28" s="509"/>
    </row>
    <row r="29" spans="2:5" ht="19.5" thickTop="1" x14ac:dyDescent="0.4"/>
  </sheetData>
  <sheetProtection sheet="1" selectLockedCells="1"/>
  <mergeCells count="12">
    <mergeCell ref="C8:E8"/>
    <mergeCell ref="C5:E5"/>
    <mergeCell ref="C4:E4"/>
    <mergeCell ref="B3:E3"/>
    <mergeCell ref="C7:E7"/>
    <mergeCell ref="C6:E6"/>
    <mergeCell ref="E22:E23"/>
    <mergeCell ref="E27:E28"/>
    <mergeCell ref="C12:E12"/>
    <mergeCell ref="C10:E10"/>
    <mergeCell ref="C9:E9"/>
    <mergeCell ref="C11:E11"/>
  </mergeCells>
  <phoneticPr fontId="1"/>
  <dataValidations count="6">
    <dataValidation imeMode="on" allowBlank="1" showInputMessage="1" showErrorMessage="1" sqref="C12:D12 C4:D5 C8:D8" xr:uid="{00000000-0002-0000-0000-000000000000}"/>
    <dataValidation imeMode="off" allowBlank="1" showInputMessage="1" showErrorMessage="1" sqref="C9:D11" xr:uid="{00000000-0002-0000-0000-000001000000}"/>
    <dataValidation type="list" allowBlank="1" showInputMessage="1" showErrorMessage="1" sqref="C15:D15" xr:uid="{00000000-0002-0000-0000-000002000000}">
      <formula1>#REF!</formula1>
    </dataValidation>
    <dataValidation type="list" imeMode="on" allowBlank="1" showInputMessage="1" showErrorMessage="1" prompt="プルダウンメニューから選んでください" sqref="C6:E6" xr:uid="{00000000-0002-0000-0000-000003000000}">
      <formula1>"松江市,浜田市,出雲市,益田市,大田市,安来市,江津市,雲南市,奥出雲町,飯南町,川本町,美郷町,邑南町,津和野町,吉賀町,海士町,西ノ島町,知夫村,隠岐の島町"</formula1>
    </dataValidation>
    <dataValidation imeMode="on" allowBlank="1" showInputMessage="1" showErrorMessage="1" prompt="市町村以降の所在地を記入してください" sqref="C7:E7" xr:uid="{00000000-0002-0000-0000-000004000000}"/>
    <dataValidation type="list" allowBlank="1" showInputMessage="1" showErrorMessage="1" sqref="E16:E28" xr:uid="{00000000-0002-0000-0000-000005000000}">
      <formula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LZ19"/>
  <sheetViews>
    <sheetView topLeftCell="UC1" workbookViewId="0">
      <selection activeCell="UH10" sqref="UH10"/>
    </sheetView>
  </sheetViews>
  <sheetFormatPr defaultRowHeight="18.75" x14ac:dyDescent="0.4"/>
  <cols>
    <col min="3" max="3" width="9" style="108"/>
    <col min="26" max="28" width="9" style="300"/>
    <col min="29" max="29" width="9" style="289"/>
    <col min="31" max="33" width="9" style="300"/>
    <col min="39" max="39" width="9" style="372"/>
    <col min="43" max="43" width="9" style="368"/>
    <col min="44" max="44" width="9.375" style="255" bestFit="1" customWidth="1"/>
    <col min="45" max="45" width="9.375" style="408" customWidth="1"/>
    <col min="53" max="59" width="9" style="215"/>
    <col min="62" max="62" width="9" style="215"/>
    <col min="63" max="63" width="8.625" style="395"/>
    <col min="100" max="102" width="8.625" style="408"/>
    <col min="109" max="109" width="9" style="215"/>
    <col min="132" max="132" width="8.625" style="408"/>
    <col min="136" max="136" width="8.625" style="395"/>
    <col min="137" max="139" width="9" style="368"/>
    <col min="158" max="158" width="9" style="289"/>
    <col min="160" max="160" width="9" style="265"/>
    <col min="161" max="163" width="9" style="368"/>
    <col min="164" max="164" width="8.625" style="443"/>
    <col min="165" max="171" width="9" style="368"/>
    <col min="183" max="188" width="9" style="218"/>
    <col min="202" max="202" width="9" style="368"/>
    <col min="210" max="211" width="8.625" style="471"/>
    <col min="219" max="219" width="8.625" style="395"/>
    <col min="220" max="220" width="9" style="368"/>
    <col min="322" max="322" width="9" style="368"/>
    <col min="324" max="324" width="9" style="368"/>
    <col min="328" max="328" width="8.625" style="408"/>
    <col min="336" max="339" width="8.625" style="501"/>
    <col min="348" max="348" width="9" style="251"/>
    <col min="353" max="356" width="9" style="219"/>
    <col min="390" max="391" width="9" style="219"/>
    <col min="419" max="419" width="9" style="112"/>
    <col min="452" max="452" width="9" style="112"/>
    <col min="458" max="458" width="9" style="112"/>
    <col min="464" max="464" width="9" style="112"/>
    <col min="471" max="471" width="8.625" style="395"/>
    <col min="474" max="474" width="8.625" style="501"/>
    <col min="478" max="478" width="9" style="219"/>
    <col min="482" max="482" width="8.625" style="503"/>
    <col min="486" max="486" width="9" style="219"/>
    <col min="490" max="490" width="8.625" style="503"/>
    <col min="494" max="494" width="9" style="219"/>
    <col min="498" max="498" width="8.625" style="503"/>
    <col min="502" max="502" width="9" style="219"/>
    <col min="509" max="509" width="9" style="219"/>
    <col min="516" max="516" width="9" style="219"/>
    <col min="520" max="520" width="8.625" style="503"/>
    <col min="524" max="524" width="9" style="219"/>
    <col min="528" max="528" width="8.625" style="503"/>
    <col min="532" max="532" width="9" style="219"/>
    <col min="536" max="536" width="8.625" style="503"/>
    <col min="540" max="540" width="9" style="219"/>
    <col min="544" max="544" width="8.625" style="503"/>
    <col min="564" max="574" width="9" style="223"/>
    <col min="575" max="575" width="9" style="319"/>
    <col min="576" max="579" width="9" style="223"/>
    <col min="580" max="581" width="9" style="319"/>
    <col min="582" max="590" width="9" style="223"/>
    <col min="591" max="591" width="9" style="185"/>
    <col min="602" max="602" width="9" style="185"/>
    <col min="613" max="613" width="9" style="185"/>
    <col min="624" max="624" width="9" style="185"/>
    <col min="635" max="635" width="9" style="185"/>
    <col min="646" max="646" width="9" style="185"/>
    <col min="657" max="657" width="9" style="185"/>
    <col min="668" max="668" width="9" style="185"/>
    <col min="679" max="679" width="9" style="185"/>
    <col min="690" max="690" width="9" style="185"/>
    <col min="701" max="701" width="9" style="185"/>
    <col min="712" max="712" width="9" style="185"/>
    <col min="723" max="723" width="9" style="185"/>
    <col min="734" max="734" width="9" style="185"/>
    <col min="745" max="745" width="9" style="185"/>
    <col min="756" max="756" width="9" style="185"/>
    <col min="767" max="767" width="9" style="185"/>
    <col min="778" max="778" width="9" style="185"/>
    <col min="789" max="789" width="9" style="185"/>
    <col min="800" max="800" width="9" style="185"/>
    <col min="811" max="811" width="9" style="185"/>
    <col min="822" max="822" width="9" style="185"/>
    <col min="833" max="833" width="9" style="185"/>
    <col min="844" max="844" width="9" style="185"/>
    <col min="855" max="855" width="9" style="185"/>
    <col min="866" max="866" width="9" style="185"/>
    <col min="877" max="877" width="9" style="185"/>
    <col min="888" max="888" width="9" style="185"/>
    <col min="899" max="899" width="9" style="185"/>
    <col min="910" max="910" width="9" style="185"/>
    <col min="921" max="921" width="9" style="185"/>
    <col min="932" max="932" width="9" style="185"/>
    <col min="943" max="943" width="9" style="185"/>
    <col min="954" max="954" width="9" style="185"/>
    <col min="965" max="965" width="9" style="185"/>
    <col min="976" max="976" width="9" style="185"/>
    <col min="987" max="987" width="9" style="185"/>
    <col min="998" max="998" width="9" style="185"/>
    <col min="1009" max="1009" width="9" style="185"/>
    <col min="1020" max="1020" width="9" style="185"/>
    <col min="1031" max="1031" width="9" style="185"/>
    <col min="1042" max="1042" width="9" style="185"/>
    <col min="1053" max="1053" width="9" style="185"/>
    <col min="1064" max="1064" width="9" style="185"/>
    <col min="1075" max="1075" width="9" style="185"/>
    <col min="1086" max="1086" width="9" style="185"/>
    <col min="1097" max="1097" width="9" style="185"/>
    <col min="1108" max="1108" width="9" style="185"/>
    <col min="1119" max="1119" width="9" style="185"/>
    <col min="1130" max="1130" width="9" style="185"/>
    <col min="1141" max="1141" width="9" style="185"/>
    <col min="1152" max="1152" width="9" style="185"/>
    <col min="1163" max="1163" width="9" style="185"/>
    <col min="1174" max="1174" width="9" style="185"/>
    <col min="1185" max="1185" width="9" style="185"/>
    <col min="1196" max="1196" width="9" style="185"/>
    <col min="1207" max="1207" width="9" style="185"/>
    <col min="1218" max="1218" width="9" style="185"/>
    <col min="1229" max="1229" width="9" style="185"/>
    <col min="1240" max="1240" width="9" style="185"/>
    <col min="1251" max="1251" width="9" style="185"/>
    <col min="1262" max="1262" width="9" style="185"/>
    <col min="1273" max="1273" width="9" style="185"/>
    <col min="1284" max="1284" width="9" style="185"/>
    <col min="1295" max="1295" width="9" style="185"/>
    <col min="1306" max="1306" width="9" style="185"/>
    <col min="1317" max="1317" width="9" style="185"/>
    <col min="1328" max="1328" width="9" style="185"/>
    <col min="1339" max="1339" width="9" style="185"/>
    <col min="1350" max="1350" width="9" style="185"/>
    <col min="1361" max="1361" width="9" style="185"/>
    <col min="1372" max="1372" width="9" style="185"/>
    <col min="1383" max="1383" width="9" style="185"/>
    <col min="1394" max="1394" width="9" style="185"/>
    <col min="1405" max="1405" width="9" style="185"/>
    <col min="1416" max="1416" width="9" style="185"/>
    <col min="1427" max="1427" width="9" style="185"/>
    <col min="1438" max="1438" width="9" style="185"/>
    <col min="1449" max="1449" width="9" style="185"/>
    <col min="1460" max="1460" width="9" style="185"/>
    <col min="1471" max="1471" width="9" style="185"/>
    <col min="1482" max="1482" width="9" style="185"/>
    <col min="1493" max="1493" width="9" style="185"/>
    <col min="1504" max="1504" width="9" style="185"/>
    <col min="1515" max="1515" width="9" style="185"/>
    <col min="1526" max="1526" width="9" style="185"/>
    <col min="1537" max="1537" width="9" style="185"/>
    <col min="1548" max="1548" width="9" style="185"/>
    <col min="1559" max="1559" width="9" style="185"/>
    <col min="1570" max="1570" width="9" style="185"/>
    <col min="1581" max="1581" width="9" style="185"/>
    <col min="1592" max="1592" width="9" style="185"/>
    <col min="1603" max="1603" width="9" style="185"/>
    <col min="1614" max="1614" width="9" style="185"/>
    <col min="1625" max="1625" width="9" style="185"/>
    <col min="1636" max="1636" width="9" style="185"/>
    <col min="1647" max="1647" width="9" style="185"/>
    <col min="1658" max="1658" width="9" style="185"/>
    <col min="1669" max="1669" width="9" style="185"/>
    <col min="1680" max="1680" width="9" style="185"/>
  </cols>
  <sheetData>
    <row r="1" spans="1:1690" s="112" customFormat="1" x14ac:dyDescent="0.4">
      <c r="A1" s="79" t="s">
        <v>313</v>
      </c>
      <c r="B1" s="6"/>
      <c r="C1" s="6"/>
      <c r="D1" s="6"/>
      <c r="E1" s="6"/>
      <c r="F1" s="78"/>
      <c r="G1" s="79" t="s">
        <v>314</v>
      </c>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9"/>
      <c r="LY1" s="9"/>
      <c r="LZ1" s="9"/>
      <c r="MA1" s="9"/>
      <c r="MB1" s="9"/>
      <c r="MC1" s="9"/>
      <c r="MD1" s="9"/>
      <c r="ME1" s="9"/>
      <c r="MF1" s="9"/>
      <c r="MG1" s="9"/>
      <c r="MH1" s="9"/>
      <c r="MI1" s="9"/>
      <c r="MJ1" s="9"/>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79" t="s">
        <v>315</v>
      </c>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78"/>
      <c r="RC1" s="400" t="s">
        <v>590</v>
      </c>
      <c r="RD1" s="79" t="s">
        <v>316</v>
      </c>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78"/>
      <c r="UE1" s="8" t="s">
        <v>322</v>
      </c>
      <c r="UF1" s="9"/>
      <c r="UG1" s="9"/>
      <c r="UH1" s="9"/>
      <c r="UI1" s="183"/>
      <c r="UJ1" s="79" t="s">
        <v>323</v>
      </c>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79" t="s">
        <v>325</v>
      </c>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78"/>
    </row>
    <row r="2" spans="1:1690" x14ac:dyDescent="0.4">
      <c r="A2" s="178" t="s">
        <v>226</v>
      </c>
      <c r="B2" s="178" t="str">
        <f>表紙!B5</f>
        <v>施設名</v>
      </c>
      <c r="C2" s="178" t="str">
        <f>表紙!B6</f>
        <v>施設所在市町村</v>
      </c>
      <c r="D2" s="178" t="str">
        <f>表紙!B7</f>
        <v>施設所在地</v>
      </c>
      <c r="E2" s="178" t="str">
        <f>表紙!B4</f>
        <v>設置者名</v>
      </c>
      <c r="F2" s="178" t="str">
        <f>表紙!B11</f>
        <v>メールアドレス</v>
      </c>
      <c r="G2" t="str">
        <f>監査調書!A8</f>
        <v>１　運営・管理状況</v>
      </c>
      <c r="AT2" t="str">
        <f>監査調書!A74</f>
        <v>２　幼保連携型認定こども園の体制</v>
      </c>
      <c r="DD2" s="79" t="str">
        <f>監査調書!A187</f>
        <v>３　安全管理の状況</v>
      </c>
      <c r="DE2" s="6"/>
      <c r="DF2" s="6"/>
      <c r="DG2" s="6"/>
      <c r="DH2" s="6"/>
      <c r="DI2" s="6"/>
      <c r="DJ2" s="6"/>
      <c r="DK2" s="6"/>
      <c r="DL2" s="6"/>
      <c r="DM2" s="6"/>
      <c r="DN2" s="6"/>
      <c r="DO2" s="6"/>
      <c r="DP2" s="6"/>
      <c r="DQ2" s="6"/>
      <c r="DR2" s="6"/>
      <c r="DS2" s="6"/>
      <c r="DT2" s="6"/>
      <c r="DU2" s="6"/>
      <c r="DV2" s="6"/>
      <c r="DW2" s="6"/>
      <c r="DX2" s="6"/>
      <c r="DY2" s="6"/>
      <c r="DZ2" s="6"/>
      <c r="EA2" s="6"/>
      <c r="EB2" s="6"/>
      <c r="EC2" s="6"/>
      <c r="ED2" s="6"/>
      <c r="EE2" s="6"/>
      <c r="EF2" s="479"/>
      <c r="EG2" s="6"/>
      <c r="EH2" s="6"/>
      <c r="EI2" s="6"/>
      <c r="EJ2" s="6"/>
      <c r="EK2" s="6"/>
      <c r="EL2" s="6"/>
      <c r="EM2" s="6"/>
      <c r="EN2" s="6"/>
      <c r="EO2" s="6"/>
      <c r="EP2" s="6"/>
      <c r="EQ2" s="6"/>
      <c r="ER2" s="6"/>
      <c r="ES2" s="6"/>
      <c r="ET2" s="6"/>
      <c r="EU2" s="6"/>
      <c r="EV2" s="6"/>
      <c r="EW2" s="6"/>
      <c r="EX2" s="6"/>
      <c r="EY2" s="6"/>
      <c r="EZ2" s="6"/>
      <c r="FA2" s="6"/>
      <c r="FB2" s="6"/>
      <c r="FC2" s="78"/>
      <c r="FD2" s="6"/>
      <c r="FE2" s="6"/>
      <c r="FF2" s="6"/>
      <c r="FG2" s="6"/>
      <c r="FH2" s="6"/>
      <c r="FI2" s="6"/>
      <c r="FJ2" s="6"/>
      <c r="FK2" s="6"/>
      <c r="FL2" s="6"/>
      <c r="FM2" s="6"/>
      <c r="FN2" s="6"/>
      <c r="FO2" s="6"/>
      <c r="FP2" s="79" t="str">
        <f>監査調書!A264</f>
        <v>４　教育・保育の状況</v>
      </c>
      <c r="FQ2" s="6"/>
      <c r="FR2" s="6"/>
      <c r="FS2" s="6"/>
      <c r="FT2" s="6"/>
      <c r="FU2" s="6"/>
      <c r="FV2" s="6"/>
      <c r="FW2" s="6"/>
      <c r="FX2" s="6"/>
      <c r="FY2" s="6"/>
      <c r="FZ2" s="6"/>
      <c r="GA2" s="6" t="str">
        <f>監査調書!A292</f>
        <v>５　子育て支援事業の状況</v>
      </c>
      <c r="GB2" s="6"/>
      <c r="GC2" s="6"/>
      <c r="GD2" s="6"/>
      <c r="GE2" s="6"/>
      <c r="GF2" s="6"/>
      <c r="GG2" s="79" t="str">
        <f>監査調書!A302</f>
        <v>６　健康管理の状況</v>
      </c>
      <c r="GH2" s="6"/>
      <c r="GI2" s="6"/>
      <c r="GJ2" s="6"/>
      <c r="GK2" s="6"/>
      <c r="GL2" s="6"/>
      <c r="GM2" s="6"/>
      <c r="GN2" s="6"/>
      <c r="GO2" s="6"/>
      <c r="GP2" s="6"/>
      <c r="GQ2" s="6"/>
      <c r="GR2" s="6"/>
      <c r="GS2" s="6"/>
      <c r="GT2" s="6"/>
      <c r="GU2" s="79" t="str">
        <f>監査調書!A333</f>
        <v>７　給食の状況</v>
      </c>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79" t="str">
        <f>監査調書!A419</f>
        <v>（１） 内部けん制体制の確立</v>
      </c>
      <c r="LO2" s="78"/>
      <c r="LP2" s="6"/>
      <c r="LQ2" s="79" t="str">
        <f>監査調書!A437</f>
        <v>９　収入・支出手続</v>
      </c>
      <c r="LR2" s="6"/>
      <c r="LS2" s="6"/>
      <c r="LT2" s="6"/>
      <c r="LU2" s="6"/>
      <c r="LV2" s="6"/>
      <c r="LW2" s="6"/>
      <c r="LX2" s="6"/>
      <c r="LY2" s="6"/>
      <c r="LZ2" s="6"/>
      <c r="MA2" s="6"/>
      <c r="MB2" s="79" t="str">
        <f>監査調書!A459</f>
        <v>10　貸借対照表</v>
      </c>
      <c r="MC2" s="6"/>
      <c r="MD2" s="6"/>
      <c r="ME2" s="6"/>
      <c r="MF2" s="6"/>
      <c r="MG2" s="6"/>
      <c r="MH2" s="6"/>
      <c r="MI2" s="6"/>
      <c r="MJ2" s="6"/>
      <c r="MK2" t="str">
        <f>監査調書!A478</f>
        <v>11　施設型給付費等の経理</v>
      </c>
      <c r="NY2" s="8" t="str">
        <f>'表１（新基準）'!B5</f>
        <v xml:space="preserve"> ◎定　員 </v>
      </c>
      <c r="NZ2" s="9"/>
      <c r="OA2" s="183"/>
      <c r="OB2" s="178" t="str">
        <f>'表１（新基準）'!M9</f>
        <v>監査前月</v>
      </c>
      <c r="OC2" s="79" t="str">
        <f>'表１（新基準）'!B8</f>
        <v xml:space="preserve"> 　（表１）園児数と保育教諭定数（園児数は、年度当初における年齢により記入してください｡)</v>
      </c>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9"/>
      <c r="QF2" s="9"/>
      <c r="QG2" s="9"/>
      <c r="QH2" s="9"/>
      <c r="QI2" s="9"/>
      <c r="QJ2" s="9"/>
      <c r="QK2" s="9"/>
      <c r="QL2" s="9"/>
      <c r="QM2" s="9"/>
      <c r="QN2" s="9"/>
      <c r="QO2" s="9"/>
      <c r="QP2" s="9"/>
      <c r="QQ2" s="9"/>
      <c r="QR2" s="9"/>
      <c r="QS2" s="9"/>
      <c r="QT2" s="9"/>
      <c r="QU2" s="9"/>
      <c r="QV2" s="9"/>
      <c r="QW2" s="9"/>
      <c r="QX2" s="9"/>
      <c r="QY2" s="9"/>
      <c r="QZ2" s="9"/>
      <c r="RA2" s="9"/>
      <c r="RB2" s="183"/>
      <c r="RC2" s="9"/>
      <c r="RD2" s="79" t="str">
        <f>表２!C6</f>
        <v>〇職員配置状況【監査前月 月１日現在】    ※休業中の職員は除く</v>
      </c>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78"/>
      <c r="UE2" s="79" t="str">
        <f>表３!C6</f>
        <v>〇非常勤保育教諭等の常勤換算【監査前月 月１日現在】</v>
      </c>
      <c r="UF2" s="6"/>
      <c r="UG2" s="6"/>
      <c r="UH2" s="6"/>
      <c r="UI2" s="78"/>
      <c r="UJ2" s="8" t="e">
        <f>#REF!</f>
        <v>#REF!</v>
      </c>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79">
        <v>1</v>
      </c>
      <c r="VT2" s="6"/>
      <c r="VU2" s="6"/>
      <c r="VV2" s="6"/>
      <c r="VW2" s="6"/>
      <c r="VX2" s="6"/>
      <c r="VY2" s="6"/>
      <c r="VZ2" s="6"/>
      <c r="WA2" s="6"/>
      <c r="WB2" s="6"/>
      <c r="WC2" s="78"/>
      <c r="WD2" s="79">
        <f>VS2+1</f>
        <v>2</v>
      </c>
      <c r="WE2" s="6"/>
      <c r="WF2" s="6"/>
      <c r="WG2" s="6"/>
      <c r="WH2" s="6"/>
      <c r="WI2" s="6"/>
      <c r="WJ2" s="6"/>
      <c r="WK2" s="6"/>
      <c r="WL2" s="6"/>
      <c r="WM2" s="6"/>
      <c r="WN2" s="78"/>
      <c r="WO2" s="79">
        <f>WD2+1</f>
        <v>3</v>
      </c>
      <c r="WP2" s="6"/>
      <c r="WQ2" s="6"/>
      <c r="WR2" s="6"/>
      <c r="WS2" s="6"/>
      <c r="WT2" s="6"/>
      <c r="WU2" s="6"/>
      <c r="WV2" s="6"/>
      <c r="WW2" s="6"/>
      <c r="WX2" s="6"/>
      <c r="WY2" s="78"/>
      <c r="WZ2" s="79">
        <f>WO2+1</f>
        <v>4</v>
      </c>
      <c r="XA2" s="6"/>
      <c r="XB2" s="6"/>
      <c r="XC2" s="6"/>
      <c r="XD2" s="6"/>
      <c r="XE2" s="6"/>
      <c r="XF2" s="6"/>
      <c r="XG2" s="6"/>
      <c r="XH2" s="6"/>
      <c r="XI2" s="6"/>
      <c r="XJ2" s="78"/>
      <c r="XK2" s="79">
        <f>WZ2+1</f>
        <v>5</v>
      </c>
      <c r="XL2" s="6"/>
      <c r="XM2" s="6"/>
      <c r="XN2" s="6"/>
      <c r="XO2" s="6"/>
      <c r="XP2" s="6"/>
      <c r="XQ2" s="6"/>
      <c r="XR2" s="6"/>
      <c r="XS2" s="6"/>
      <c r="XT2" s="6"/>
      <c r="XU2" s="78"/>
      <c r="XV2" s="79">
        <f>XK2+1</f>
        <v>6</v>
      </c>
      <c r="XW2" s="6"/>
      <c r="XX2" s="6"/>
      <c r="XY2" s="6"/>
      <c r="XZ2" s="6"/>
      <c r="YA2" s="6"/>
      <c r="YB2" s="6"/>
      <c r="YC2" s="6"/>
      <c r="YD2" s="6"/>
      <c r="YE2" s="6"/>
      <c r="YF2" s="78"/>
      <c r="YG2" s="79">
        <f>XV2+1</f>
        <v>7</v>
      </c>
      <c r="YH2" s="6"/>
      <c r="YI2" s="6"/>
      <c r="YJ2" s="6"/>
      <c r="YK2" s="6"/>
      <c r="YL2" s="6"/>
      <c r="YM2" s="6"/>
      <c r="YN2" s="6"/>
      <c r="YO2" s="6"/>
      <c r="YP2" s="6"/>
      <c r="YQ2" s="78"/>
      <c r="YR2" s="79">
        <f>YG2+1</f>
        <v>8</v>
      </c>
      <c r="YS2" s="6"/>
      <c r="YT2" s="6"/>
      <c r="YU2" s="6"/>
      <c r="YV2" s="6"/>
      <c r="YW2" s="6"/>
      <c r="YX2" s="6"/>
      <c r="YY2" s="6"/>
      <c r="YZ2" s="6"/>
      <c r="ZA2" s="6"/>
      <c r="ZB2" s="78"/>
      <c r="ZC2" s="79">
        <f>YR2+1</f>
        <v>9</v>
      </c>
      <c r="ZD2" s="6"/>
      <c r="ZE2" s="6"/>
      <c r="ZF2" s="6"/>
      <c r="ZG2" s="6"/>
      <c r="ZH2" s="6"/>
      <c r="ZI2" s="6"/>
      <c r="ZJ2" s="6"/>
      <c r="ZK2" s="6"/>
      <c r="ZL2" s="6"/>
      <c r="ZM2" s="78"/>
      <c r="ZN2" s="79">
        <f>ZC2+1</f>
        <v>10</v>
      </c>
      <c r="ZO2" s="6"/>
      <c r="ZP2" s="6"/>
      <c r="ZQ2" s="6"/>
      <c r="ZR2" s="6"/>
      <c r="ZS2" s="6"/>
      <c r="ZT2" s="6"/>
      <c r="ZU2" s="6"/>
      <c r="ZV2" s="6"/>
      <c r="ZW2" s="6"/>
      <c r="ZX2" s="78"/>
      <c r="ZY2" s="79">
        <f>ZN2+1</f>
        <v>11</v>
      </c>
      <c r="ZZ2" s="6"/>
      <c r="AAA2" s="6"/>
      <c r="AAB2" s="6"/>
      <c r="AAC2" s="6"/>
      <c r="AAD2" s="6"/>
      <c r="AAE2" s="6"/>
      <c r="AAF2" s="6"/>
      <c r="AAG2" s="6"/>
      <c r="AAH2" s="6"/>
      <c r="AAI2" s="78"/>
      <c r="AAJ2" s="79">
        <f>ZY2+1</f>
        <v>12</v>
      </c>
      <c r="AAK2" s="6"/>
      <c r="AAL2" s="6"/>
      <c r="AAM2" s="6"/>
      <c r="AAN2" s="6"/>
      <c r="AAO2" s="6"/>
      <c r="AAP2" s="6"/>
      <c r="AAQ2" s="6"/>
      <c r="AAR2" s="6"/>
      <c r="AAS2" s="6"/>
      <c r="AAT2" s="78"/>
      <c r="AAU2" s="79">
        <f>AAJ2+1</f>
        <v>13</v>
      </c>
      <c r="AAV2" s="6"/>
      <c r="AAW2" s="6"/>
      <c r="AAX2" s="6"/>
      <c r="AAY2" s="6"/>
      <c r="AAZ2" s="6"/>
      <c r="ABA2" s="6"/>
      <c r="ABB2" s="6"/>
      <c r="ABC2" s="6"/>
      <c r="ABD2" s="6"/>
      <c r="ABE2" s="78"/>
      <c r="ABF2" s="79">
        <f>AAU2+1</f>
        <v>14</v>
      </c>
      <c r="ABG2" s="6"/>
      <c r="ABH2" s="6"/>
      <c r="ABI2" s="6"/>
      <c r="ABJ2" s="6"/>
      <c r="ABK2" s="6"/>
      <c r="ABL2" s="6"/>
      <c r="ABM2" s="6"/>
      <c r="ABN2" s="6"/>
      <c r="ABO2" s="6"/>
      <c r="ABP2" s="78"/>
      <c r="ABQ2" s="79">
        <f>ABF2+1</f>
        <v>15</v>
      </c>
      <c r="ABR2" s="6"/>
      <c r="ABS2" s="6"/>
      <c r="ABT2" s="6"/>
      <c r="ABU2" s="6"/>
      <c r="ABV2" s="6"/>
      <c r="ABW2" s="6"/>
      <c r="ABX2" s="6"/>
      <c r="ABY2" s="6"/>
      <c r="ABZ2" s="6"/>
      <c r="ACA2" s="78"/>
      <c r="ACB2" s="79">
        <f>ABQ2+1</f>
        <v>16</v>
      </c>
      <c r="ACC2" s="6"/>
      <c r="ACD2" s="6"/>
      <c r="ACE2" s="6"/>
      <c r="ACF2" s="6"/>
      <c r="ACG2" s="6"/>
      <c r="ACH2" s="6"/>
      <c r="ACI2" s="6"/>
      <c r="ACJ2" s="6"/>
      <c r="ACK2" s="6"/>
      <c r="ACL2" s="78"/>
      <c r="ACM2" s="79">
        <f>ACB2+1</f>
        <v>17</v>
      </c>
      <c r="ACN2" s="6"/>
      <c r="ACO2" s="6"/>
      <c r="ACP2" s="6"/>
      <c r="ACQ2" s="6"/>
      <c r="ACR2" s="6"/>
      <c r="ACS2" s="6"/>
      <c r="ACT2" s="6"/>
      <c r="ACU2" s="6"/>
      <c r="ACV2" s="6"/>
      <c r="ACW2" s="78"/>
      <c r="ACX2" s="79">
        <f>ACM2+1</f>
        <v>18</v>
      </c>
      <c r="ACY2" s="6"/>
      <c r="ACZ2" s="6"/>
      <c r="ADA2" s="6"/>
      <c r="ADB2" s="6"/>
      <c r="ADC2" s="6"/>
      <c r="ADD2" s="6"/>
      <c r="ADE2" s="6"/>
      <c r="ADF2" s="6"/>
      <c r="ADG2" s="6"/>
      <c r="ADH2" s="78"/>
      <c r="ADI2" s="79">
        <f>ACX2+1</f>
        <v>19</v>
      </c>
      <c r="ADJ2" s="6"/>
      <c r="ADK2" s="6"/>
      <c r="ADL2" s="6"/>
      <c r="ADM2" s="6"/>
      <c r="ADN2" s="6"/>
      <c r="ADO2" s="6"/>
      <c r="ADP2" s="6"/>
      <c r="ADQ2" s="6"/>
      <c r="ADR2" s="6"/>
      <c r="ADS2" s="78"/>
      <c r="ADT2" s="79">
        <f>ADI2+1</f>
        <v>20</v>
      </c>
      <c r="ADU2" s="6"/>
      <c r="ADV2" s="6"/>
      <c r="ADW2" s="6"/>
      <c r="ADX2" s="6"/>
      <c r="ADY2" s="6"/>
      <c r="ADZ2" s="6"/>
      <c r="AEA2" s="6"/>
      <c r="AEB2" s="6"/>
      <c r="AEC2" s="6"/>
      <c r="AED2" s="78"/>
      <c r="AEE2" s="79">
        <f>ADT2+1</f>
        <v>21</v>
      </c>
      <c r="AEF2" s="6"/>
      <c r="AEG2" s="6"/>
      <c r="AEH2" s="6"/>
      <c r="AEI2" s="6"/>
      <c r="AEJ2" s="6"/>
      <c r="AEK2" s="6"/>
      <c r="AEL2" s="6"/>
      <c r="AEM2" s="6"/>
      <c r="AEN2" s="6"/>
      <c r="AEO2" s="78"/>
      <c r="AEP2" s="79">
        <f>AEE2+1</f>
        <v>22</v>
      </c>
      <c r="AEQ2" s="6"/>
      <c r="AER2" s="6"/>
      <c r="AES2" s="6"/>
      <c r="AET2" s="6"/>
      <c r="AEU2" s="6"/>
      <c r="AEV2" s="6"/>
      <c r="AEW2" s="6"/>
      <c r="AEX2" s="6"/>
      <c r="AEY2" s="6"/>
      <c r="AEZ2" s="78"/>
      <c r="AFA2" s="79">
        <f>AEP2+1</f>
        <v>23</v>
      </c>
      <c r="AFB2" s="6"/>
      <c r="AFC2" s="6"/>
      <c r="AFD2" s="6"/>
      <c r="AFE2" s="6"/>
      <c r="AFF2" s="6"/>
      <c r="AFG2" s="6"/>
      <c r="AFH2" s="6"/>
      <c r="AFI2" s="6"/>
      <c r="AFJ2" s="6"/>
      <c r="AFK2" s="78"/>
      <c r="AFL2" s="79">
        <f>AFA2+1</f>
        <v>24</v>
      </c>
      <c r="AFM2" s="6"/>
      <c r="AFN2" s="6"/>
      <c r="AFO2" s="6"/>
      <c r="AFP2" s="6"/>
      <c r="AFQ2" s="6"/>
      <c r="AFR2" s="6"/>
      <c r="AFS2" s="6"/>
      <c r="AFT2" s="6"/>
      <c r="AFU2" s="6"/>
      <c r="AFV2" s="78"/>
      <c r="AFW2" s="79">
        <f>AFL2+1</f>
        <v>25</v>
      </c>
      <c r="AFX2" s="6"/>
      <c r="AFY2" s="6"/>
      <c r="AFZ2" s="6"/>
      <c r="AGA2" s="6"/>
      <c r="AGB2" s="6"/>
      <c r="AGC2" s="6"/>
      <c r="AGD2" s="6"/>
      <c r="AGE2" s="6"/>
      <c r="AGF2" s="6"/>
      <c r="AGG2" s="78"/>
      <c r="AGH2" s="79">
        <f>AFW2+1</f>
        <v>26</v>
      </c>
      <c r="AGI2" s="6"/>
      <c r="AGJ2" s="6"/>
      <c r="AGK2" s="6"/>
      <c r="AGL2" s="6"/>
      <c r="AGM2" s="6"/>
      <c r="AGN2" s="6"/>
      <c r="AGO2" s="6"/>
      <c r="AGP2" s="6"/>
      <c r="AGQ2" s="6"/>
      <c r="AGR2" s="78"/>
      <c r="AGS2" s="79">
        <f>AGH2+1</f>
        <v>27</v>
      </c>
      <c r="AGT2" s="6"/>
      <c r="AGU2" s="6"/>
      <c r="AGV2" s="6"/>
      <c r="AGW2" s="6"/>
      <c r="AGX2" s="6"/>
      <c r="AGY2" s="6"/>
      <c r="AGZ2" s="6"/>
      <c r="AHA2" s="6"/>
      <c r="AHB2" s="6"/>
      <c r="AHC2" s="78"/>
      <c r="AHD2" s="79">
        <f>AGS2+1</f>
        <v>28</v>
      </c>
      <c r="AHE2" s="6"/>
      <c r="AHF2" s="6"/>
      <c r="AHG2" s="6"/>
      <c r="AHH2" s="6"/>
      <c r="AHI2" s="6"/>
      <c r="AHJ2" s="6"/>
      <c r="AHK2" s="6"/>
      <c r="AHL2" s="6"/>
      <c r="AHM2" s="6"/>
      <c r="AHN2" s="78"/>
      <c r="AHO2" s="79">
        <f>AHD2+1</f>
        <v>29</v>
      </c>
      <c r="AHP2" s="6"/>
      <c r="AHQ2" s="6"/>
      <c r="AHR2" s="6"/>
      <c r="AHS2" s="6"/>
      <c r="AHT2" s="6"/>
      <c r="AHU2" s="6"/>
      <c r="AHV2" s="6"/>
      <c r="AHW2" s="6"/>
      <c r="AHX2" s="6"/>
      <c r="AHY2" s="78"/>
      <c r="AHZ2" s="79">
        <f>AHO2+1</f>
        <v>30</v>
      </c>
      <c r="AIA2" s="6"/>
      <c r="AIB2" s="6"/>
      <c r="AIC2" s="6"/>
      <c r="AID2" s="6"/>
      <c r="AIE2" s="6"/>
      <c r="AIF2" s="6"/>
      <c r="AIG2" s="6"/>
      <c r="AIH2" s="6"/>
      <c r="AII2" s="6"/>
      <c r="AIJ2" s="78"/>
      <c r="AIK2" s="79">
        <f>AHZ2+1</f>
        <v>31</v>
      </c>
      <c r="AIL2" s="6"/>
      <c r="AIM2" s="6"/>
      <c r="AIN2" s="6"/>
      <c r="AIO2" s="6"/>
      <c r="AIP2" s="6"/>
      <c r="AIQ2" s="6"/>
      <c r="AIR2" s="6"/>
      <c r="AIS2" s="6"/>
      <c r="AIT2" s="6"/>
      <c r="AIU2" s="78"/>
      <c r="AIV2" s="79">
        <f>AIK2+1</f>
        <v>32</v>
      </c>
      <c r="AIW2" s="6"/>
      <c r="AIX2" s="6"/>
      <c r="AIY2" s="6"/>
      <c r="AIZ2" s="6"/>
      <c r="AJA2" s="6"/>
      <c r="AJB2" s="6"/>
      <c r="AJC2" s="6"/>
      <c r="AJD2" s="6"/>
      <c r="AJE2" s="6"/>
      <c r="AJF2" s="78"/>
      <c r="AJG2" s="79">
        <f>AIV2+1</f>
        <v>33</v>
      </c>
      <c r="AJH2" s="6"/>
      <c r="AJI2" s="6"/>
      <c r="AJJ2" s="6"/>
      <c r="AJK2" s="6"/>
      <c r="AJL2" s="6"/>
      <c r="AJM2" s="6"/>
      <c r="AJN2" s="6"/>
      <c r="AJO2" s="6"/>
      <c r="AJP2" s="6"/>
      <c r="AJQ2" s="78"/>
      <c r="AJR2" s="79">
        <f>AJG2+1</f>
        <v>34</v>
      </c>
      <c r="AJS2" s="6"/>
      <c r="AJT2" s="6"/>
      <c r="AJU2" s="6"/>
      <c r="AJV2" s="6"/>
      <c r="AJW2" s="6"/>
      <c r="AJX2" s="6"/>
      <c r="AJY2" s="6"/>
      <c r="AJZ2" s="6"/>
      <c r="AKA2" s="6"/>
      <c r="AKB2" s="78"/>
      <c r="AKC2" s="79">
        <f>AJR2+1</f>
        <v>35</v>
      </c>
      <c r="AKD2" s="6"/>
      <c r="AKE2" s="6"/>
      <c r="AKF2" s="6"/>
      <c r="AKG2" s="6"/>
      <c r="AKH2" s="6"/>
      <c r="AKI2" s="6"/>
      <c r="AKJ2" s="6"/>
      <c r="AKK2" s="6"/>
      <c r="AKL2" s="6"/>
      <c r="AKM2" s="78"/>
      <c r="AKN2" s="79">
        <f>AKC2+1</f>
        <v>36</v>
      </c>
      <c r="AKO2" s="6"/>
      <c r="AKP2" s="6"/>
      <c r="AKQ2" s="6"/>
      <c r="AKR2" s="6"/>
      <c r="AKS2" s="6"/>
      <c r="AKT2" s="6"/>
      <c r="AKU2" s="6"/>
      <c r="AKV2" s="6"/>
      <c r="AKW2" s="6"/>
      <c r="AKX2" s="78"/>
      <c r="AKY2" s="79">
        <f>AKN2+1</f>
        <v>37</v>
      </c>
      <c r="AKZ2" s="6"/>
      <c r="ALA2" s="6"/>
      <c r="ALB2" s="6"/>
      <c r="ALC2" s="6"/>
      <c r="ALD2" s="6"/>
      <c r="ALE2" s="6"/>
      <c r="ALF2" s="6"/>
      <c r="ALG2" s="6"/>
      <c r="ALH2" s="6"/>
      <c r="ALI2" s="78"/>
      <c r="ALJ2" s="79">
        <f>AKY2+1</f>
        <v>38</v>
      </c>
      <c r="ALK2" s="6"/>
      <c r="ALL2" s="6"/>
      <c r="ALM2" s="6"/>
      <c r="ALN2" s="6"/>
      <c r="ALO2" s="6"/>
      <c r="ALP2" s="6"/>
      <c r="ALQ2" s="6"/>
      <c r="ALR2" s="6"/>
      <c r="ALS2" s="6"/>
      <c r="ALT2" s="78"/>
      <c r="ALU2" s="79">
        <f>ALJ2+1</f>
        <v>39</v>
      </c>
      <c r="ALV2" s="6"/>
      <c r="ALW2" s="6"/>
      <c r="ALX2" s="6"/>
      <c r="ALY2" s="6"/>
      <c r="ALZ2" s="6"/>
      <c r="AMA2" s="6"/>
      <c r="AMB2" s="6"/>
      <c r="AMC2" s="6"/>
      <c r="AMD2" s="6"/>
      <c r="AME2" s="78"/>
      <c r="AMF2" s="79">
        <f>ALU2+1</f>
        <v>40</v>
      </c>
      <c r="AMG2" s="6"/>
      <c r="AMH2" s="6"/>
      <c r="AMI2" s="6"/>
      <c r="AMJ2" s="6"/>
      <c r="AMK2" s="6"/>
      <c r="AML2" s="6"/>
      <c r="AMM2" s="6"/>
      <c r="AMN2" s="6"/>
      <c r="AMO2" s="6"/>
      <c r="AMP2" s="78"/>
      <c r="AMQ2" s="79">
        <f>AMF2+1</f>
        <v>41</v>
      </c>
      <c r="AMR2" s="6"/>
      <c r="AMS2" s="6"/>
      <c r="AMT2" s="6"/>
      <c r="AMU2" s="6"/>
      <c r="AMV2" s="6"/>
      <c r="AMW2" s="6"/>
      <c r="AMX2" s="6"/>
      <c r="AMY2" s="6"/>
      <c r="AMZ2" s="6"/>
      <c r="ANA2" s="78"/>
      <c r="ANB2" s="79">
        <f>AMQ2+1</f>
        <v>42</v>
      </c>
      <c r="ANC2" s="6"/>
      <c r="AND2" s="6"/>
      <c r="ANE2" s="6"/>
      <c r="ANF2" s="6"/>
      <c r="ANG2" s="6"/>
      <c r="ANH2" s="6"/>
      <c r="ANI2" s="6"/>
      <c r="ANJ2" s="6"/>
      <c r="ANK2" s="6"/>
      <c r="ANL2" s="78"/>
      <c r="ANM2" s="79">
        <f>ANB2+1</f>
        <v>43</v>
      </c>
      <c r="ANN2" s="6"/>
      <c r="ANO2" s="6"/>
      <c r="ANP2" s="6"/>
      <c r="ANQ2" s="6"/>
      <c r="ANR2" s="6"/>
      <c r="ANS2" s="6"/>
      <c r="ANT2" s="6"/>
      <c r="ANU2" s="6"/>
      <c r="ANV2" s="6"/>
      <c r="ANW2" s="78"/>
      <c r="ANX2" s="79">
        <f>ANM2+1</f>
        <v>44</v>
      </c>
      <c r="ANY2" s="6"/>
      <c r="ANZ2" s="6"/>
      <c r="AOA2" s="6"/>
      <c r="AOB2" s="6"/>
      <c r="AOC2" s="6"/>
      <c r="AOD2" s="6"/>
      <c r="AOE2" s="6"/>
      <c r="AOF2" s="6"/>
      <c r="AOG2" s="6"/>
      <c r="AOH2" s="78"/>
      <c r="AOI2" s="79">
        <f>ANX2+1</f>
        <v>45</v>
      </c>
      <c r="AOJ2" s="6"/>
      <c r="AOK2" s="6"/>
      <c r="AOL2" s="6"/>
      <c r="AOM2" s="6"/>
      <c r="AON2" s="6"/>
      <c r="AOO2" s="6"/>
      <c r="AOP2" s="6"/>
      <c r="AOQ2" s="6"/>
      <c r="AOR2" s="6"/>
      <c r="AOS2" s="78"/>
      <c r="AOT2" s="79">
        <f>AOI2+1</f>
        <v>46</v>
      </c>
      <c r="AOU2" s="6"/>
      <c r="AOV2" s="6"/>
      <c r="AOW2" s="6"/>
      <c r="AOX2" s="6"/>
      <c r="AOY2" s="6"/>
      <c r="AOZ2" s="6"/>
      <c r="APA2" s="6"/>
      <c r="APB2" s="6"/>
      <c r="APC2" s="6"/>
      <c r="APD2" s="78"/>
      <c r="APE2" s="79">
        <f>AOT2+1</f>
        <v>47</v>
      </c>
      <c r="APF2" s="6"/>
      <c r="APG2" s="6"/>
      <c r="APH2" s="6"/>
      <c r="API2" s="6"/>
      <c r="APJ2" s="6"/>
      <c r="APK2" s="6"/>
      <c r="APL2" s="6"/>
      <c r="APM2" s="6"/>
      <c r="APN2" s="6"/>
      <c r="APO2" s="78"/>
      <c r="APP2" s="79">
        <f>APE2+1</f>
        <v>48</v>
      </c>
      <c r="APQ2" s="6"/>
      <c r="APR2" s="6"/>
      <c r="APS2" s="6"/>
      <c r="APT2" s="6"/>
      <c r="APU2" s="6"/>
      <c r="APV2" s="6"/>
      <c r="APW2" s="6"/>
      <c r="APX2" s="6"/>
      <c r="APY2" s="6"/>
      <c r="APZ2" s="78"/>
      <c r="AQA2" s="79">
        <f>APP2+1</f>
        <v>49</v>
      </c>
      <c r="AQB2" s="6"/>
      <c r="AQC2" s="6"/>
      <c r="AQD2" s="6"/>
      <c r="AQE2" s="6"/>
      <c r="AQF2" s="6"/>
      <c r="AQG2" s="6"/>
      <c r="AQH2" s="6"/>
      <c r="AQI2" s="6"/>
      <c r="AQJ2" s="6"/>
      <c r="AQK2" s="78"/>
      <c r="AQL2" s="79">
        <f>AQA2+1</f>
        <v>50</v>
      </c>
      <c r="AQM2" s="6"/>
      <c r="AQN2" s="6"/>
      <c r="AQO2" s="6"/>
      <c r="AQP2" s="6"/>
      <c r="AQQ2" s="6"/>
      <c r="AQR2" s="6"/>
      <c r="AQS2" s="6"/>
      <c r="AQT2" s="6"/>
      <c r="AQU2" s="6"/>
      <c r="AQV2" s="78"/>
      <c r="AQW2" s="79">
        <f>AQL2+1</f>
        <v>51</v>
      </c>
      <c r="AQX2" s="6"/>
      <c r="AQY2" s="6"/>
      <c r="AQZ2" s="6"/>
      <c r="ARA2" s="6"/>
      <c r="ARB2" s="6"/>
      <c r="ARC2" s="6"/>
      <c r="ARD2" s="6"/>
      <c r="ARE2" s="6"/>
      <c r="ARF2" s="6"/>
      <c r="ARG2" s="78"/>
      <c r="ARH2" s="79">
        <f>AQW2+1</f>
        <v>52</v>
      </c>
      <c r="ARI2" s="6"/>
      <c r="ARJ2" s="6"/>
      <c r="ARK2" s="6"/>
      <c r="ARL2" s="6"/>
      <c r="ARM2" s="6"/>
      <c r="ARN2" s="6"/>
      <c r="ARO2" s="6"/>
      <c r="ARP2" s="6"/>
      <c r="ARQ2" s="6"/>
      <c r="ARR2" s="78"/>
      <c r="ARS2" s="79">
        <f>ARH2+1</f>
        <v>53</v>
      </c>
      <c r="ART2" s="6"/>
      <c r="ARU2" s="6"/>
      <c r="ARV2" s="6"/>
      <c r="ARW2" s="6"/>
      <c r="ARX2" s="6"/>
      <c r="ARY2" s="6"/>
      <c r="ARZ2" s="6"/>
      <c r="ASA2" s="6"/>
      <c r="ASB2" s="6"/>
      <c r="ASC2" s="78"/>
      <c r="ASD2" s="79">
        <f>ARS2+1</f>
        <v>54</v>
      </c>
      <c r="ASE2" s="6"/>
      <c r="ASF2" s="6"/>
      <c r="ASG2" s="6"/>
      <c r="ASH2" s="6"/>
      <c r="ASI2" s="6"/>
      <c r="ASJ2" s="6"/>
      <c r="ASK2" s="6"/>
      <c r="ASL2" s="6"/>
      <c r="ASM2" s="6"/>
      <c r="ASN2" s="78"/>
      <c r="ASO2" s="79">
        <f>ASD2+1</f>
        <v>55</v>
      </c>
      <c r="ASP2" s="6"/>
      <c r="ASQ2" s="6"/>
      <c r="ASR2" s="6"/>
      <c r="ASS2" s="6"/>
      <c r="AST2" s="6"/>
      <c r="ASU2" s="6"/>
      <c r="ASV2" s="6"/>
      <c r="ASW2" s="6"/>
      <c r="ASX2" s="6"/>
      <c r="ASY2" s="78"/>
      <c r="ASZ2" s="79">
        <f>ASO2+1</f>
        <v>56</v>
      </c>
      <c r="ATA2" s="6"/>
      <c r="ATB2" s="6"/>
      <c r="ATC2" s="6"/>
      <c r="ATD2" s="6"/>
      <c r="ATE2" s="6"/>
      <c r="ATF2" s="6"/>
      <c r="ATG2" s="6"/>
      <c r="ATH2" s="6"/>
      <c r="ATI2" s="6"/>
      <c r="ATJ2" s="78"/>
      <c r="ATK2" s="79">
        <f>ASZ2+1</f>
        <v>57</v>
      </c>
      <c r="ATL2" s="6"/>
      <c r="ATM2" s="6"/>
      <c r="ATN2" s="6"/>
      <c r="ATO2" s="6"/>
      <c r="ATP2" s="6"/>
      <c r="ATQ2" s="6"/>
      <c r="ATR2" s="6"/>
      <c r="ATS2" s="6"/>
      <c r="ATT2" s="6"/>
      <c r="ATU2" s="78"/>
      <c r="ATV2" s="79">
        <f>ATK2+1</f>
        <v>58</v>
      </c>
      <c r="ATW2" s="6"/>
      <c r="ATX2" s="6"/>
      <c r="ATY2" s="6"/>
      <c r="ATZ2" s="6"/>
      <c r="AUA2" s="6"/>
      <c r="AUB2" s="6"/>
      <c r="AUC2" s="6"/>
      <c r="AUD2" s="6"/>
      <c r="AUE2" s="6"/>
      <c r="AUF2" s="78"/>
      <c r="AUG2" s="79">
        <f>ATV2+1</f>
        <v>59</v>
      </c>
      <c r="AUH2" s="6"/>
      <c r="AUI2" s="6"/>
      <c r="AUJ2" s="6"/>
      <c r="AUK2" s="6"/>
      <c r="AUL2" s="6"/>
      <c r="AUM2" s="6"/>
      <c r="AUN2" s="6"/>
      <c r="AUO2" s="6"/>
      <c r="AUP2" s="6"/>
      <c r="AUQ2" s="78"/>
      <c r="AUR2" s="79">
        <f>AUG2+1</f>
        <v>60</v>
      </c>
      <c r="AUS2" s="6"/>
      <c r="AUT2" s="6"/>
      <c r="AUU2" s="6"/>
      <c r="AUV2" s="6"/>
      <c r="AUW2" s="6"/>
      <c r="AUX2" s="6"/>
      <c r="AUY2" s="6"/>
      <c r="AUZ2" s="6"/>
      <c r="AVA2" s="6"/>
      <c r="AVB2" s="78"/>
      <c r="AVC2" s="79">
        <f>AUR2+1</f>
        <v>61</v>
      </c>
      <c r="AVD2" s="6"/>
      <c r="AVE2" s="6"/>
      <c r="AVF2" s="6"/>
      <c r="AVG2" s="6"/>
      <c r="AVH2" s="6"/>
      <c r="AVI2" s="6"/>
      <c r="AVJ2" s="6"/>
      <c r="AVK2" s="6"/>
      <c r="AVL2" s="6"/>
      <c r="AVM2" s="78"/>
      <c r="AVN2" s="79">
        <f>AVC2+1</f>
        <v>62</v>
      </c>
      <c r="AVO2" s="6"/>
      <c r="AVP2" s="6"/>
      <c r="AVQ2" s="6"/>
      <c r="AVR2" s="6"/>
      <c r="AVS2" s="6"/>
      <c r="AVT2" s="6"/>
      <c r="AVU2" s="6"/>
      <c r="AVV2" s="6"/>
      <c r="AVW2" s="6"/>
      <c r="AVX2" s="78"/>
      <c r="AVY2" s="79">
        <f>AVN2+1</f>
        <v>63</v>
      </c>
      <c r="AVZ2" s="6"/>
      <c r="AWA2" s="6"/>
      <c r="AWB2" s="6"/>
      <c r="AWC2" s="6"/>
      <c r="AWD2" s="6"/>
      <c r="AWE2" s="6"/>
      <c r="AWF2" s="6"/>
      <c r="AWG2" s="6"/>
      <c r="AWH2" s="6"/>
      <c r="AWI2" s="78"/>
      <c r="AWJ2" s="79">
        <f>AVY2+1</f>
        <v>64</v>
      </c>
      <c r="AWK2" s="6"/>
      <c r="AWL2" s="6"/>
      <c r="AWM2" s="6"/>
      <c r="AWN2" s="6"/>
      <c r="AWO2" s="6"/>
      <c r="AWP2" s="6"/>
      <c r="AWQ2" s="6"/>
      <c r="AWR2" s="6"/>
      <c r="AWS2" s="6"/>
      <c r="AWT2" s="78"/>
      <c r="AWU2" s="79">
        <f>AWJ2+1</f>
        <v>65</v>
      </c>
      <c r="AWV2" s="6"/>
      <c r="AWW2" s="6"/>
      <c r="AWX2" s="6"/>
      <c r="AWY2" s="6"/>
      <c r="AWZ2" s="6"/>
      <c r="AXA2" s="6"/>
      <c r="AXB2" s="6"/>
      <c r="AXC2" s="6"/>
      <c r="AXD2" s="6"/>
      <c r="AXE2" s="78"/>
      <c r="AXF2" s="79">
        <f>AWU2+1</f>
        <v>66</v>
      </c>
      <c r="AXG2" s="6"/>
      <c r="AXH2" s="6"/>
      <c r="AXI2" s="6"/>
      <c r="AXJ2" s="6"/>
      <c r="AXK2" s="6"/>
      <c r="AXL2" s="6"/>
      <c r="AXM2" s="6"/>
      <c r="AXN2" s="6"/>
      <c r="AXO2" s="6"/>
      <c r="AXP2" s="78"/>
      <c r="AXQ2" s="79">
        <f>AXF2+1</f>
        <v>67</v>
      </c>
      <c r="AXR2" s="6"/>
      <c r="AXS2" s="6"/>
      <c r="AXT2" s="6"/>
      <c r="AXU2" s="6"/>
      <c r="AXV2" s="6"/>
      <c r="AXW2" s="6"/>
      <c r="AXX2" s="6"/>
      <c r="AXY2" s="6"/>
      <c r="AXZ2" s="6"/>
      <c r="AYA2" s="78"/>
      <c r="AYB2" s="79">
        <f>AXQ2+1</f>
        <v>68</v>
      </c>
      <c r="AYC2" s="6"/>
      <c r="AYD2" s="6"/>
      <c r="AYE2" s="6"/>
      <c r="AYF2" s="6"/>
      <c r="AYG2" s="6"/>
      <c r="AYH2" s="6"/>
      <c r="AYI2" s="6"/>
      <c r="AYJ2" s="6"/>
      <c r="AYK2" s="6"/>
      <c r="AYL2" s="78"/>
      <c r="AYM2" s="79">
        <f>AYB2+1</f>
        <v>69</v>
      </c>
      <c r="AYN2" s="6"/>
      <c r="AYO2" s="6"/>
      <c r="AYP2" s="6"/>
      <c r="AYQ2" s="6"/>
      <c r="AYR2" s="6"/>
      <c r="AYS2" s="6"/>
      <c r="AYT2" s="6"/>
      <c r="AYU2" s="6"/>
      <c r="AYV2" s="6"/>
      <c r="AYW2" s="78"/>
      <c r="AYX2" s="79">
        <f>AYM2+1</f>
        <v>70</v>
      </c>
      <c r="AYY2" s="6"/>
      <c r="AYZ2" s="6"/>
      <c r="AZA2" s="6"/>
      <c r="AZB2" s="6"/>
      <c r="AZC2" s="6"/>
      <c r="AZD2" s="6"/>
      <c r="AZE2" s="6"/>
      <c r="AZF2" s="6"/>
      <c r="AZG2" s="6"/>
      <c r="AZH2" s="78"/>
      <c r="AZI2" s="79">
        <f>AYX2+1</f>
        <v>71</v>
      </c>
      <c r="AZJ2" s="6"/>
      <c r="AZK2" s="6"/>
      <c r="AZL2" s="6"/>
      <c r="AZM2" s="6"/>
      <c r="AZN2" s="6"/>
      <c r="AZO2" s="6"/>
      <c r="AZP2" s="6"/>
      <c r="AZQ2" s="6"/>
      <c r="AZR2" s="6"/>
      <c r="AZS2" s="78"/>
      <c r="AZT2" s="79">
        <f>AZI2+1</f>
        <v>72</v>
      </c>
      <c r="AZU2" s="6"/>
      <c r="AZV2" s="6"/>
      <c r="AZW2" s="6"/>
      <c r="AZX2" s="6"/>
      <c r="AZY2" s="6"/>
      <c r="AZZ2" s="6"/>
      <c r="BAA2" s="6"/>
      <c r="BAB2" s="6"/>
      <c r="BAC2" s="6"/>
      <c r="BAD2" s="78"/>
      <c r="BAE2" s="79">
        <f>AZT2+1</f>
        <v>73</v>
      </c>
      <c r="BAF2" s="6"/>
      <c r="BAG2" s="6"/>
      <c r="BAH2" s="6"/>
      <c r="BAI2" s="6"/>
      <c r="BAJ2" s="6"/>
      <c r="BAK2" s="6"/>
      <c r="BAL2" s="6"/>
      <c r="BAM2" s="6"/>
      <c r="BAN2" s="6"/>
      <c r="BAO2" s="78"/>
      <c r="BAP2" s="79">
        <f>BAE2+1</f>
        <v>74</v>
      </c>
      <c r="BAQ2" s="6"/>
      <c r="BAR2" s="6"/>
      <c r="BAS2" s="6"/>
      <c r="BAT2" s="6"/>
      <c r="BAU2" s="6"/>
      <c r="BAV2" s="6"/>
      <c r="BAW2" s="6"/>
      <c r="BAX2" s="6"/>
      <c r="BAY2" s="6"/>
      <c r="BAZ2" s="78"/>
      <c r="BBA2" s="79">
        <f>BAP2+1</f>
        <v>75</v>
      </c>
      <c r="BBB2" s="6"/>
      <c r="BBC2" s="6"/>
      <c r="BBD2" s="6"/>
      <c r="BBE2" s="6"/>
      <c r="BBF2" s="6"/>
      <c r="BBG2" s="6"/>
      <c r="BBH2" s="6"/>
      <c r="BBI2" s="6"/>
      <c r="BBJ2" s="6"/>
      <c r="BBK2" s="78"/>
      <c r="BBL2" s="79">
        <f>BBA2+1</f>
        <v>76</v>
      </c>
      <c r="BBM2" s="6"/>
      <c r="BBN2" s="6"/>
      <c r="BBO2" s="6"/>
      <c r="BBP2" s="6"/>
      <c r="BBQ2" s="6"/>
      <c r="BBR2" s="6"/>
      <c r="BBS2" s="6"/>
      <c r="BBT2" s="6"/>
      <c r="BBU2" s="6"/>
      <c r="BBV2" s="78"/>
      <c r="BBW2" s="79">
        <f>BBL2+1</f>
        <v>77</v>
      </c>
      <c r="BBX2" s="6"/>
      <c r="BBY2" s="6"/>
      <c r="BBZ2" s="6"/>
      <c r="BCA2" s="6"/>
      <c r="BCB2" s="6"/>
      <c r="BCC2" s="6"/>
      <c r="BCD2" s="6"/>
      <c r="BCE2" s="6"/>
      <c r="BCF2" s="6"/>
      <c r="BCG2" s="78"/>
      <c r="BCH2" s="79">
        <f>BBW2+1</f>
        <v>78</v>
      </c>
      <c r="BCI2" s="6"/>
      <c r="BCJ2" s="6"/>
      <c r="BCK2" s="6"/>
      <c r="BCL2" s="6"/>
      <c r="BCM2" s="6"/>
      <c r="BCN2" s="6"/>
      <c r="BCO2" s="6"/>
      <c r="BCP2" s="6"/>
      <c r="BCQ2" s="6"/>
      <c r="BCR2" s="78"/>
      <c r="BCS2" s="79">
        <f>BCH2+1</f>
        <v>79</v>
      </c>
      <c r="BCT2" s="6"/>
      <c r="BCU2" s="6"/>
      <c r="BCV2" s="6"/>
      <c r="BCW2" s="6"/>
      <c r="BCX2" s="6"/>
      <c r="BCY2" s="6"/>
      <c r="BCZ2" s="6"/>
      <c r="BDA2" s="6"/>
      <c r="BDB2" s="6"/>
      <c r="BDC2" s="78"/>
      <c r="BDD2" s="79">
        <f>BCS2+1</f>
        <v>80</v>
      </c>
      <c r="BDE2" s="6"/>
      <c r="BDF2" s="6"/>
      <c r="BDG2" s="6"/>
      <c r="BDH2" s="6"/>
      <c r="BDI2" s="6"/>
      <c r="BDJ2" s="6"/>
      <c r="BDK2" s="6"/>
      <c r="BDL2" s="6"/>
      <c r="BDM2" s="6"/>
      <c r="BDN2" s="78"/>
      <c r="BDO2" s="79">
        <f>BDD2+1</f>
        <v>81</v>
      </c>
      <c r="BDP2" s="6"/>
      <c r="BDQ2" s="6"/>
      <c r="BDR2" s="6"/>
      <c r="BDS2" s="6"/>
      <c r="BDT2" s="6"/>
      <c r="BDU2" s="6"/>
      <c r="BDV2" s="6"/>
      <c r="BDW2" s="6"/>
      <c r="BDX2" s="6"/>
      <c r="BDY2" s="78"/>
      <c r="BDZ2" s="79">
        <f>BDO2+1</f>
        <v>82</v>
      </c>
      <c r="BEA2" s="6"/>
      <c r="BEB2" s="6"/>
      <c r="BEC2" s="6"/>
      <c r="BED2" s="6"/>
      <c r="BEE2" s="6"/>
      <c r="BEF2" s="6"/>
      <c r="BEG2" s="6"/>
      <c r="BEH2" s="6"/>
      <c r="BEI2" s="6"/>
      <c r="BEJ2" s="78"/>
      <c r="BEK2" s="79">
        <f>BDZ2+1</f>
        <v>83</v>
      </c>
      <c r="BEL2" s="6"/>
      <c r="BEM2" s="6"/>
      <c r="BEN2" s="6"/>
      <c r="BEO2" s="6"/>
      <c r="BEP2" s="6"/>
      <c r="BEQ2" s="6"/>
      <c r="BER2" s="6"/>
      <c r="BES2" s="6"/>
      <c r="BET2" s="6"/>
      <c r="BEU2" s="78"/>
      <c r="BEV2" s="79">
        <f>BEK2+1</f>
        <v>84</v>
      </c>
      <c r="BEW2" s="6"/>
      <c r="BEX2" s="6"/>
      <c r="BEY2" s="6"/>
      <c r="BEZ2" s="6"/>
      <c r="BFA2" s="6"/>
      <c r="BFB2" s="6"/>
      <c r="BFC2" s="6"/>
      <c r="BFD2" s="6"/>
      <c r="BFE2" s="6"/>
      <c r="BFF2" s="78"/>
      <c r="BFG2" s="79">
        <f>BEV2+1</f>
        <v>85</v>
      </c>
      <c r="BFH2" s="6"/>
      <c r="BFI2" s="6"/>
      <c r="BFJ2" s="6"/>
      <c r="BFK2" s="6"/>
      <c r="BFL2" s="6"/>
      <c r="BFM2" s="6"/>
      <c r="BFN2" s="6"/>
      <c r="BFO2" s="6"/>
      <c r="BFP2" s="6"/>
      <c r="BFQ2" s="78"/>
      <c r="BFR2" s="79">
        <f>BFG2+1</f>
        <v>86</v>
      </c>
      <c r="BFS2" s="6"/>
      <c r="BFT2" s="6"/>
      <c r="BFU2" s="6"/>
      <c r="BFV2" s="6"/>
      <c r="BFW2" s="6"/>
      <c r="BFX2" s="6"/>
      <c r="BFY2" s="6"/>
      <c r="BFZ2" s="6"/>
      <c r="BGA2" s="6"/>
      <c r="BGB2" s="78"/>
      <c r="BGC2" s="79">
        <f>BFR2+1</f>
        <v>87</v>
      </c>
      <c r="BGD2" s="6"/>
      <c r="BGE2" s="6"/>
      <c r="BGF2" s="6"/>
      <c r="BGG2" s="6"/>
      <c r="BGH2" s="6"/>
      <c r="BGI2" s="6"/>
      <c r="BGJ2" s="6"/>
      <c r="BGK2" s="6"/>
      <c r="BGL2" s="6"/>
      <c r="BGM2" s="78"/>
      <c r="BGN2" s="79">
        <f>BGC2+1</f>
        <v>88</v>
      </c>
      <c r="BGO2" s="6"/>
      <c r="BGP2" s="6"/>
      <c r="BGQ2" s="6"/>
      <c r="BGR2" s="6"/>
      <c r="BGS2" s="6"/>
      <c r="BGT2" s="6"/>
      <c r="BGU2" s="6"/>
      <c r="BGV2" s="6"/>
      <c r="BGW2" s="6"/>
      <c r="BGX2" s="78"/>
      <c r="BGY2" s="79">
        <f>BGN2+1</f>
        <v>89</v>
      </c>
      <c r="BGZ2" s="6"/>
      <c r="BHA2" s="6"/>
      <c r="BHB2" s="6"/>
      <c r="BHC2" s="6"/>
      <c r="BHD2" s="6"/>
      <c r="BHE2" s="6"/>
      <c r="BHF2" s="6"/>
      <c r="BHG2" s="6"/>
      <c r="BHH2" s="6"/>
      <c r="BHI2" s="78"/>
      <c r="BHJ2" s="79">
        <f>BGY2+1</f>
        <v>90</v>
      </c>
      <c r="BHK2" s="6"/>
      <c r="BHL2" s="6"/>
      <c r="BHM2" s="6"/>
      <c r="BHN2" s="6"/>
      <c r="BHO2" s="6"/>
      <c r="BHP2" s="6"/>
      <c r="BHQ2" s="6"/>
      <c r="BHR2" s="6"/>
      <c r="BHS2" s="6"/>
      <c r="BHT2" s="78"/>
      <c r="BHU2" s="79">
        <f>BHJ2+1</f>
        <v>91</v>
      </c>
      <c r="BHV2" s="6"/>
      <c r="BHW2" s="6"/>
      <c r="BHX2" s="6"/>
      <c r="BHY2" s="6"/>
      <c r="BHZ2" s="6"/>
      <c r="BIA2" s="6"/>
      <c r="BIB2" s="6"/>
      <c r="BIC2" s="6"/>
      <c r="BID2" s="6"/>
      <c r="BIE2" s="78"/>
      <c r="BIF2" s="79">
        <f>BHU2+1</f>
        <v>92</v>
      </c>
      <c r="BIG2" s="6"/>
      <c r="BIH2" s="6"/>
      <c r="BII2" s="6"/>
      <c r="BIJ2" s="6"/>
      <c r="BIK2" s="6"/>
      <c r="BIL2" s="6"/>
      <c r="BIM2" s="6"/>
      <c r="BIN2" s="6"/>
      <c r="BIO2" s="6"/>
      <c r="BIP2" s="78"/>
      <c r="BIQ2" s="79">
        <f>BIF2+1</f>
        <v>93</v>
      </c>
      <c r="BIR2" s="6"/>
      <c r="BIS2" s="6"/>
      <c r="BIT2" s="6"/>
      <c r="BIU2" s="6"/>
      <c r="BIV2" s="6"/>
      <c r="BIW2" s="6"/>
      <c r="BIX2" s="6"/>
      <c r="BIY2" s="6"/>
      <c r="BIZ2" s="6"/>
      <c r="BJA2" s="78"/>
      <c r="BJB2" s="79">
        <f>BIQ2+1</f>
        <v>94</v>
      </c>
      <c r="BJC2" s="6"/>
      <c r="BJD2" s="6"/>
      <c r="BJE2" s="6"/>
      <c r="BJF2" s="6"/>
      <c r="BJG2" s="6"/>
      <c r="BJH2" s="6"/>
      <c r="BJI2" s="6"/>
      <c r="BJJ2" s="6"/>
      <c r="BJK2" s="6"/>
      <c r="BJL2" s="78"/>
      <c r="BJM2" s="79">
        <f>BJB2+1</f>
        <v>95</v>
      </c>
      <c r="BJN2" s="6"/>
      <c r="BJO2" s="6"/>
      <c r="BJP2" s="6"/>
      <c r="BJQ2" s="6"/>
      <c r="BJR2" s="6"/>
      <c r="BJS2" s="6"/>
      <c r="BJT2" s="6"/>
      <c r="BJU2" s="6"/>
      <c r="BJV2" s="6"/>
      <c r="BJW2" s="78"/>
      <c r="BJX2" s="79">
        <f>BJM2+1</f>
        <v>96</v>
      </c>
      <c r="BJY2" s="6"/>
      <c r="BJZ2" s="6"/>
      <c r="BKA2" s="6"/>
      <c r="BKB2" s="6"/>
      <c r="BKC2" s="6"/>
      <c r="BKD2" s="6"/>
      <c r="BKE2" s="6"/>
      <c r="BKF2" s="6"/>
      <c r="BKG2" s="6"/>
      <c r="BKH2" s="78"/>
      <c r="BKI2" s="79">
        <f>BJX2+1</f>
        <v>97</v>
      </c>
      <c r="BKJ2" s="6"/>
      <c r="BKK2" s="6"/>
      <c r="BKL2" s="6"/>
      <c r="BKM2" s="6"/>
      <c r="BKN2" s="6"/>
      <c r="BKO2" s="6"/>
      <c r="BKP2" s="6"/>
      <c r="BKQ2" s="6"/>
      <c r="BKR2" s="6"/>
      <c r="BKS2" s="78"/>
      <c r="BKT2" s="79">
        <f>BKI2+1</f>
        <v>98</v>
      </c>
      <c r="BKU2" s="6"/>
      <c r="BKV2" s="6"/>
      <c r="BKW2" s="6"/>
      <c r="BKX2" s="6"/>
      <c r="BKY2" s="6"/>
      <c r="BKZ2" s="6"/>
      <c r="BLA2" s="6"/>
      <c r="BLB2" s="6"/>
      <c r="BLC2" s="6"/>
      <c r="BLD2" s="78"/>
      <c r="BLE2" s="79">
        <f>BKT2+1</f>
        <v>99</v>
      </c>
      <c r="BLF2" s="6"/>
      <c r="BLG2" s="6"/>
      <c r="BLH2" s="6"/>
      <c r="BLI2" s="6"/>
      <c r="BLJ2" s="6"/>
      <c r="BLK2" s="6"/>
      <c r="BLL2" s="6"/>
      <c r="BLM2" s="6"/>
      <c r="BLN2" s="6"/>
      <c r="BLO2" s="78"/>
      <c r="BLP2" s="79">
        <f>BLE2+1</f>
        <v>100</v>
      </c>
      <c r="BLQ2" s="6"/>
      <c r="BLR2" s="6"/>
      <c r="BLS2" s="6"/>
      <c r="BLT2" s="6"/>
      <c r="BLU2" s="6"/>
      <c r="BLV2" s="6"/>
      <c r="BLW2" s="6"/>
      <c r="BLX2" s="6"/>
      <c r="BLY2" s="6"/>
      <c r="BLZ2" s="78"/>
    </row>
    <row r="3" spans="1:1690" x14ac:dyDescent="0.4">
      <c r="A3" s="4"/>
      <c r="B3" s="4"/>
      <c r="C3" s="4"/>
      <c r="D3" s="4"/>
      <c r="E3" s="4"/>
      <c r="F3" s="4"/>
      <c r="G3" s="79" t="str">
        <f>監査調書!A9</f>
        <v>（１）園則及び運営規程（重要事項に関する規程）</v>
      </c>
      <c r="H3" s="6"/>
      <c r="I3" s="6"/>
      <c r="J3" s="6"/>
      <c r="K3" s="6"/>
      <c r="L3" s="6"/>
      <c r="M3" s="6"/>
      <c r="N3" s="6"/>
      <c r="O3" s="6"/>
      <c r="P3" s="6"/>
      <c r="Q3" s="6"/>
      <c r="R3" s="6"/>
      <c r="S3" s="6"/>
      <c r="T3" s="79" t="str">
        <f>監査調書!A34</f>
        <v>（２） 業務管理体制の整備</v>
      </c>
      <c r="U3" s="6"/>
      <c r="V3" s="6"/>
      <c r="W3" s="79" t="str">
        <f>監査調書!A40</f>
        <v>（３） 事業計画書等の状況</v>
      </c>
      <c r="X3" s="79" t="str">
        <f>監査調書!A44</f>
        <v>（４）労働環境</v>
      </c>
      <c r="Y3" s="6"/>
      <c r="Z3" s="6"/>
      <c r="AA3" s="6"/>
      <c r="AB3" s="6"/>
      <c r="AC3" s="6"/>
      <c r="AD3" s="6"/>
      <c r="AE3" s="6"/>
      <c r="AF3" s="6"/>
      <c r="AG3" s="6"/>
      <c r="AH3" s="6"/>
      <c r="AI3" s="6"/>
      <c r="AJ3" s="6"/>
      <c r="AK3" s="6"/>
      <c r="AL3" s="6"/>
      <c r="AM3" s="6"/>
      <c r="AN3" s="6"/>
      <c r="AO3" s="6"/>
      <c r="AP3" s="78"/>
      <c r="AQ3" s="6"/>
      <c r="AR3" s="6"/>
      <c r="AS3" s="6"/>
      <c r="AT3" s="79" t="str">
        <f>監査調書!A75</f>
        <v>（１）保育（2号・3号認定）に係る利用定員</v>
      </c>
      <c r="AU3" s="6"/>
      <c r="AV3" s="6"/>
      <c r="AW3" s="6"/>
      <c r="AX3" s="6"/>
      <c r="AY3" s="6"/>
      <c r="AZ3" s="6"/>
      <c r="BA3" s="79" t="str">
        <f>監査調書!A84</f>
        <v>（２）教育(1号認定)に係る利用定員</v>
      </c>
      <c r="BB3" s="6"/>
      <c r="BC3" s="6"/>
      <c r="BD3" s="6"/>
      <c r="BE3" s="6"/>
      <c r="BF3" s="6"/>
      <c r="BG3" s="6"/>
      <c r="BH3" s="79" t="str">
        <f>監査調書!A93</f>
        <v>（３） 園長・副園長の状況　  ★確認資料：出勤簿、給与台帳</v>
      </c>
      <c r="BI3" s="78"/>
      <c r="BJ3" s="6"/>
      <c r="BK3" s="6"/>
      <c r="BL3" s="79" t="str">
        <f>監査調書!A98</f>
        <v>（４） 職員の配置状況</v>
      </c>
      <c r="BM3" s="6"/>
      <c r="BN3" s="6"/>
      <c r="BO3" s="6"/>
      <c r="BP3" s="6"/>
      <c r="BQ3" s="6"/>
      <c r="BR3" s="6"/>
      <c r="BS3" s="6"/>
      <c r="BT3" s="6"/>
      <c r="BU3" s="6"/>
      <c r="BV3" s="78"/>
      <c r="BW3" s="79" t="str">
        <f>監査調書!A131</f>
        <v>（６） 職員研修の状況</v>
      </c>
      <c r="BX3" s="6"/>
      <c r="BY3" s="6"/>
      <c r="BZ3" s="6"/>
      <c r="CA3" s="79" t="str">
        <f>監査調書!A137</f>
        <v>（７） 組織      　　 ★確認資料：業務分担表、職員会議録</v>
      </c>
      <c r="CB3" s="78"/>
      <c r="CC3" s="79" t="str">
        <f>監査調書!A141</f>
        <v>（８） 保育認定子どもに係る休所等の状況（令和７年度の状況）★確認資料：事務日誌、園だより等</v>
      </c>
      <c r="CD3" s="6"/>
      <c r="CE3" s="6"/>
      <c r="CF3" s="6"/>
      <c r="CG3" s="78"/>
      <c r="CH3" s="79" t="str">
        <f>監査調書!A149</f>
        <v>（９） 苦情解決の仕組み     ★確認資料：苦情解決処理要領、苦情処理記録、掲示物、園だより等</v>
      </c>
      <c r="CI3" s="6"/>
      <c r="CJ3" s="6"/>
      <c r="CK3" s="6"/>
      <c r="CL3" s="6"/>
      <c r="CM3" s="6"/>
      <c r="CN3" s="6"/>
      <c r="CO3" s="6"/>
      <c r="CP3" s="9"/>
      <c r="CQ3" s="9"/>
      <c r="CR3" s="9"/>
      <c r="CS3" s="9"/>
      <c r="CT3" s="9"/>
      <c r="CU3" s="107" t="str">
        <f>監査調書!A167</f>
        <v>（１０） 一人ひとりの子どもを尊重する取組</v>
      </c>
      <c r="CV3" s="79"/>
      <c r="CW3" s="79"/>
      <c r="CX3" s="79"/>
      <c r="CY3" s="79" t="str">
        <f>監査調書!A177</f>
        <v>（１１）秘密の保持</v>
      </c>
      <c r="CZ3" s="78"/>
      <c r="DA3" s="79" t="str">
        <f>監査調書!A182</f>
        <v>（１２） 福祉サービスの質の向上のための措置等</v>
      </c>
      <c r="DB3" s="6"/>
      <c r="DC3" s="78"/>
      <c r="DD3" s="79" t="str">
        <f>監査調書!A189</f>
        <v xml:space="preserve">（２）環境衛生   </v>
      </c>
      <c r="DE3" s="6"/>
      <c r="DF3" s="6"/>
      <c r="DG3" s="6"/>
      <c r="DH3" s="6"/>
      <c r="DI3" s="6"/>
      <c r="DJ3" s="6"/>
      <c r="DK3" s="6"/>
      <c r="DL3" s="6"/>
      <c r="DM3" s="6"/>
      <c r="DN3" s="6"/>
      <c r="DO3" s="6"/>
      <c r="DP3" s="6"/>
      <c r="DQ3" s="6"/>
      <c r="DR3" s="6"/>
      <c r="DS3" s="6"/>
      <c r="DT3" s="6"/>
      <c r="DU3" s="6"/>
      <c r="DV3" s="6"/>
      <c r="DW3" s="6"/>
      <c r="DX3" s="6"/>
      <c r="DY3" s="6"/>
      <c r="DZ3" s="6"/>
      <c r="EA3" s="79" t="str">
        <f>監査調書!A200</f>
        <v>（３） 施設内外の保安</v>
      </c>
      <c r="EB3" s="6"/>
      <c r="EC3" s="6"/>
      <c r="ED3" s="6"/>
      <c r="EE3" s="6"/>
      <c r="EF3" s="479"/>
      <c r="EG3" s="78"/>
      <c r="EH3" s="78"/>
      <c r="EI3" s="78"/>
      <c r="EJ3" s="107"/>
      <c r="EK3" s="79" t="str">
        <f>監査調書!A218</f>
        <v>（５） 事故防止   ★確認資料：緊急連絡網、安全管理（緊急時・事故対応等）に関するマニュアル</v>
      </c>
      <c r="EL3" s="6"/>
      <c r="EM3" s="6"/>
      <c r="EN3" s="6"/>
      <c r="EO3" s="6"/>
      <c r="EP3" s="6"/>
      <c r="EQ3" s="79" t="str">
        <f>監査調書!A229</f>
        <v>（６）防災対策　避難訓練の状況（令和７年度の状況）　★確認資料：避難訓練記録、消防計画　</v>
      </c>
      <c r="ER3" s="6"/>
      <c r="ES3" s="6"/>
      <c r="ET3" s="6"/>
      <c r="EU3" s="6"/>
      <c r="EV3" s="6"/>
      <c r="EW3" s="6"/>
      <c r="EX3" s="6"/>
      <c r="EY3" s="6"/>
      <c r="EZ3" s="6"/>
      <c r="FA3" s="6"/>
      <c r="FB3" s="6"/>
      <c r="FC3" s="6"/>
      <c r="FD3" s="6"/>
      <c r="FE3" s="6"/>
      <c r="FF3" s="6"/>
      <c r="FG3" s="6"/>
      <c r="FH3" s="6"/>
      <c r="FI3" s="6"/>
      <c r="FJ3" s="6"/>
      <c r="FK3" s="6"/>
      <c r="FL3" s="6"/>
      <c r="FM3" s="6"/>
      <c r="FN3" s="6"/>
      <c r="FO3" s="6"/>
      <c r="FP3" s="79" t="str">
        <f>監査調書!A265</f>
        <v>（１）教育及び保育の内容に関する全体的な計画、指導計画の策定の状況      ★確認資料：各計画</v>
      </c>
      <c r="FQ3" s="6"/>
      <c r="FR3" s="78"/>
      <c r="FS3" s="8" t="str">
        <f>監査調書!A272</f>
        <v>（２） 記録の状況      ★確認資料：各諸帳簿</v>
      </c>
      <c r="FT3" s="79" t="str">
        <f>監査調書!A276</f>
        <v xml:space="preserve">（３） 保護者との連携の状況   </v>
      </c>
      <c r="FU3" s="79" t="str">
        <f>監査調書!A279</f>
        <v>（４） 利用者負担額の受領</v>
      </c>
      <c r="FV3" s="6"/>
      <c r="FW3" s="79" t="str">
        <f>監査調書!A284</f>
        <v>（５） 関係機関、地域社会等との連携状況</v>
      </c>
      <c r="FX3" s="6"/>
      <c r="FY3" s="6"/>
      <c r="FZ3" s="6"/>
      <c r="GA3" s="6" t="e">
        <f>監査調書!#REF!</f>
        <v>#REF!</v>
      </c>
      <c r="GB3" s="6"/>
      <c r="GC3" s="6"/>
      <c r="GD3" s="6"/>
      <c r="GE3" s="6"/>
      <c r="GF3" s="6"/>
      <c r="GG3" s="79" t="str">
        <f>監査調書!A303</f>
        <v>（１） 園児の健康診断の実施状況（令和７年度の状況）    ★確認資料：児童簿、健康診断書（入園時含む）</v>
      </c>
      <c r="GH3" s="6"/>
      <c r="GI3" s="6"/>
      <c r="GJ3" s="6"/>
      <c r="GK3" s="9"/>
      <c r="GL3" s="6"/>
      <c r="GM3" s="79" t="str">
        <f>監査調書!A311</f>
        <v>（２） 園児の健康状態の把握</v>
      </c>
      <c r="GN3" s="6"/>
      <c r="GO3" s="6"/>
      <c r="GP3" s="78"/>
      <c r="GQ3" s="79" t="str">
        <f>監査調書!A321</f>
        <v>（３） 園児の衛生管理</v>
      </c>
      <c r="GR3" s="78"/>
      <c r="GS3" s="78"/>
      <c r="GT3" s="79"/>
      <c r="GU3" s="79" t="str">
        <f>監査調書!A334</f>
        <v>（１） 給食打合せ会議（令和７年度の状況）      ★確認資料：会議録</v>
      </c>
      <c r="GV3" s="78"/>
      <c r="GW3" s="79" t="str">
        <f>監査調書!A339</f>
        <v>（２） 喫食状況（令和７年度の状況）</v>
      </c>
      <c r="GX3" s="6"/>
      <c r="GY3" s="6"/>
      <c r="GZ3" s="6"/>
      <c r="HA3" s="78"/>
      <c r="HB3" s="79" t="str">
        <f>監査調書!A344</f>
        <v>（３） 検食         ★確認資料：給食予定・実施献立表及び給食日誌（給食関係帳簿・様式１）</v>
      </c>
      <c r="HC3" s="9"/>
      <c r="HD3" s="8" t="str">
        <f>監査調書!A348</f>
        <v>（４） 給食関係諸帳簿</v>
      </c>
      <c r="HE3" s="9"/>
      <c r="HF3" s="9"/>
      <c r="HG3" s="79" t="str">
        <f>監査調書!A355</f>
        <v>（５） 献立・食育         ★確認資料：給食予定・実施献立表及び給食日誌（給食関係帳簿・様式１、２）</v>
      </c>
      <c r="HH3" s="9"/>
      <c r="HI3" s="9"/>
      <c r="HJ3" s="183"/>
      <c r="HK3" s="9"/>
      <c r="HL3" s="9"/>
      <c r="HM3" s="107" t="str">
        <f>監査調書!A372</f>
        <v>（６） 調理委託      ★確認資料：契約書</v>
      </c>
      <c r="HN3" s="79" t="str">
        <f>監査調書!A377</f>
        <v>（７） 衛生管理体制</v>
      </c>
      <c r="HO3" s="6"/>
      <c r="HP3" s="6"/>
      <c r="HQ3" s="78"/>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78"/>
      <c r="LJ3" s="6"/>
      <c r="LK3" s="79"/>
      <c r="LL3" s="6"/>
      <c r="LM3" s="6"/>
      <c r="LN3" s="6"/>
      <c r="LO3" s="6"/>
      <c r="LP3" s="6"/>
      <c r="LQ3" s="79" t="str">
        <f>監査調書!A438</f>
        <v>（１） 収納事務       ★確認資料：経理規程、収入伺（稟議書）、会計伝票、収入証憑綴、請求書（控）、領収書（控）</v>
      </c>
      <c r="LR3" s="6"/>
      <c r="LS3" s="6"/>
      <c r="LT3" s="78"/>
      <c r="LU3" s="79" t="str">
        <f>監査調書!A444</f>
        <v>（２）支払事務       ★確認資料：経理規程、支払伺（稟議書）、会計伝票、契約書（請書）、証憑類</v>
      </c>
      <c r="LV3" s="6"/>
      <c r="LW3" s="6"/>
      <c r="LX3" s="6"/>
      <c r="LY3" s="6"/>
      <c r="LZ3" s="6"/>
      <c r="MA3" s="6"/>
      <c r="MB3" s="79" t="str">
        <f>監査調書!A460</f>
        <v>（１） 流動資産　 　★確認資料：現金出納帳、預金（貯金）出納帳、預金等の残高証明書、勘定票綴</v>
      </c>
      <c r="MC3" s="6"/>
      <c r="MD3" s="78"/>
      <c r="ME3" s="79" t="str">
        <f>監査調書!A467</f>
        <v xml:space="preserve"> （２） 固定資産      ★確認資料：固定資産管理台帳</v>
      </c>
      <c r="MF3" s="6"/>
      <c r="MG3" s="6"/>
      <c r="MH3" s="6"/>
      <c r="MI3" s="6"/>
      <c r="MJ3" s="6"/>
      <c r="MK3" s="79" t="str">
        <f>監査調書!A479</f>
        <v>（１） 拠点(サービス)区分間繰入金収入、拠点(サービス)区分間繰入金支出等</v>
      </c>
      <c r="ML3" s="6"/>
      <c r="MM3" s="6"/>
      <c r="MN3" s="6"/>
      <c r="MO3" s="6"/>
      <c r="MP3" s="6"/>
      <c r="MQ3" s="6"/>
      <c r="MR3" s="6"/>
      <c r="MS3" s="6"/>
      <c r="MT3" s="8" t="str">
        <f>監査調書!A492</f>
        <v>（２） 積立資産支出</v>
      </c>
      <c r="MU3" s="9"/>
      <c r="MV3" s="9"/>
      <c r="MW3" s="9"/>
      <c r="MX3" s="9"/>
      <c r="MY3" s="9"/>
      <c r="MZ3" s="9"/>
      <c r="NA3" s="9"/>
      <c r="NB3" s="79" t="str">
        <f>監査調書!A498</f>
        <v>（３） 積立資産取崩収入</v>
      </c>
      <c r="NC3" s="6"/>
      <c r="ND3" s="6"/>
      <c r="NE3" s="6"/>
      <c r="NF3" s="6"/>
      <c r="NG3" s="6"/>
      <c r="NH3" s="6"/>
      <c r="NI3" s="6"/>
      <c r="NJ3" s="6"/>
      <c r="NK3" s="6"/>
      <c r="NL3" s="6"/>
      <c r="NM3" s="6"/>
      <c r="NN3" s="6"/>
      <c r="NO3" s="6"/>
      <c r="NP3" s="6"/>
      <c r="NQ3" s="79" t="str">
        <f>監査調書!A515</f>
        <v>（４） 支払資金残高</v>
      </c>
      <c r="NR3" s="6"/>
      <c r="NS3" s="6"/>
      <c r="NT3" s="6"/>
      <c r="NU3" s="6"/>
      <c r="NV3" s="6"/>
      <c r="NW3" s="6"/>
      <c r="NX3" s="6"/>
      <c r="NY3" s="4"/>
      <c r="NZ3" s="178" t="str">
        <f>'表１（新基準）'!G5</f>
        <v>⇒（１号</v>
      </c>
      <c r="OA3" s="178" t="str">
        <f>'表１（新基準）'!I5</f>
        <v>名　２・３号</v>
      </c>
      <c r="OB3" s="4" t="str">
        <f>'表１（新基準）'!Q9</f>
        <v>月１日現在</v>
      </c>
      <c r="OC3" s="79" t="str">
        <f>'表１（新基準）'!$G$9</f>
        <v>令和８年４月１日現在</v>
      </c>
      <c r="OD3" s="6"/>
      <c r="OE3" s="6"/>
      <c r="OF3" s="6"/>
      <c r="OG3" s="9"/>
      <c r="OH3" s="9"/>
      <c r="OI3" s="9"/>
      <c r="OJ3" s="6"/>
      <c r="OK3" s="6"/>
      <c r="OL3" s="6"/>
      <c r="OM3" s="6"/>
      <c r="ON3" s="6"/>
      <c r="OO3" s="6"/>
      <c r="OP3" s="6"/>
      <c r="OQ3" s="6"/>
      <c r="OR3" s="9"/>
      <c r="OS3" s="9"/>
      <c r="OT3" s="9"/>
      <c r="OU3" s="9"/>
      <c r="OV3" s="9"/>
      <c r="OW3" s="9"/>
      <c r="OX3" s="9"/>
      <c r="OY3" s="9"/>
      <c r="OZ3" s="6"/>
      <c r="PA3" s="6"/>
      <c r="PB3" s="6"/>
      <c r="PC3" s="78"/>
      <c r="PD3" s="79" t="str">
        <f>'表１（新基準）'!$M$9&amp;'表１（新基準）'!$P$9&amp;'表１（新基準）'!$Q$9</f>
        <v>監査前月月１日現在</v>
      </c>
      <c r="PE3" s="6"/>
      <c r="PF3" s="6"/>
      <c r="PG3" s="6"/>
      <c r="PH3" s="9"/>
      <c r="PI3" s="9"/>
      <c r="PJ3" s="9"/>
      <c r="PK3" s="6"/>
      <c r="PL3" s="6"/>
      <c r="PM3" s="6"/>
      <c r="PN3" s="6"/>
      <c r="PO3" s="6"/>
      <c r="PP3" s="6"/>
      <c r="PQ3" s="6"/>
      <c r="PR3" s="6"/>
      <c r="PS3" s="9"/>
      <c r="PT3" s="9"/>
      <c r="PU3" s="9"/>
      <c r="PV3" s="9"/>
      <c r="PW3" s="9"/>
      <c r="PX3" s="9"/>
      <c r="PY3" s="9"/>
      <c r="PZ3" s="9"/>
      <c r="QA3" s="6"/>
      <c r="QB3" s="6"/>
      <c r="QC3" s="6"/>
      <c r="QD3" s="6"/>
      <c r="QE3" s="79" t="str">
        <f>'表１（新基準）'!$G$9</f>
        <v>令和８年４月１日現在</v>
      </c>
      <c r="QF3" s="6"/>
      <c r="QG3" s="6"/>
      <c r="QH3" s="6"/>
      <c r="QI3" s="6"/>
      <c r="QJ3" s="6"/>
      <c r="QK3" s="6"/>
      <c r="QL3" s="6"/>
      <c r="QM3" s="6"/>
      <c r="QN3" s="6"/>
      <c r="QO3" s="6"/>
      <c r="QP3" s="6"/>
      <c r="QQ3" s="79" t="str">
        <f>'表１（新基準）'!$M$9&amp;'表１（新基準）'!$P$9&amp;'表１（新基準）'!$Q$9</f>
        <v>監査前月月１日現在</v>
      </c>
      <c r="QR3" s="6"/>
      <c r="QS3" s="6"/>
      <c r="QT3" s="6"/>
      <c r="QU3" s="6"/>
      <c r="QV3" s="6"/>
      <c r="QW3" s="6"/>
      <c r="QX3" s="6"/>
      <c r="QY3" s="6"/>
      <c r="QZ3" s="6"/>
      <c r="RA3" s="6"/>
      <c r="RB3" s="78"/>
      <c r="RC3" s="79">
        <f>'表１（新基準）'!BR14</f>
        <v>0</v>
      </c>
      <c r="RD3" s="8" t="str">
        <f>表２!C10</f>
        <v>所長</v>
      </c>
      <c r="RE3" s="9"/>
      <c r="RF3" s="9"/>
      <c r="RG3" s="9"/>
      <c r="RH3" s="9"/>
      <c r="RI3" s="9"/>
      <c r="RJ3" s="9"/>
      <c r="RK3" s="9"/>
      <c r="RL3" s="79" t="str">
        <f>表２!C11</f>
        <v>各職種の総人数(園長(A1)を除く)
                               　　　　　　　　     (B)</v>
      </c>
      <c r="RM3" s="6"/>
      <c r="RN3" s="6"/>
      <c r="RO3" s="6"/>
      <c r="RP3" s="6"/>
      <c r="RQ3" s="6"/>
      <c r="RR3" s="6"/>
      <c r="RS3" s="6"/>
      <c r="RT3" s="79" t="str">
        <f>表２!C12</f>
        <v>(B)のうち病児保育事業担当者（職員配置の補助を受けている者）　　　           　 (C1)</v>
      </c>
      <c r="RU3" s="6"/>
      <c r="RV3" s="6"/>
      <c r="RW3" s="6"/>
      <c r="RX3" s="6"/>
      <c r="RY3" s="6"/>
      <c r="RZ3" s="6"/>
      <c r="SA3" s="78"/>
      <c r="SB3" s="79" t="str">
        <f>表２!C13</f>
        <v>(B)のうち一時預かり事業担当者（職員配置の補助を受けている者）      　　 　　 (C2)</v>
      </c>
      <c r="SC3" s="6"/>
      <c r="SD3" s="6"/>
      <c r="SE3" s="6"/>
      <c r="SF3" s="6"/>
      <c r="SG3" s="6"/>
      <c r="SH3" s="6"/>
      <c r="SI3" s="78"/>
      <c r="SJ3" s="6" t="str">
        <f>表２!C14</f>
        <v>(B)のうち地域子育て支援拠点事業担当者（職員配置の補助を受けている者)  　 (C3)</v>
      </c>
      <c r="SK3" s="6"/>
      <c r="SL3" s="6"/>
      <c r="SM3" s="6"/>
      <c r="SN3" s="6"/>
      <c r="SO3" s="6"/>
      <c r="SP3" s="78"/>
      <c r="SQ3" s="79" t="str">
        <f>表２!C15</f>
        <v>(B)のうち県単一時保育事業担当者　　　　　　　　　　　　   
                       　　　　　（注２）　 （C4）</v>
      </c>
      <c r="SR3" s="6"/>
      <c r="SS3" s="6"/>
      <c r="ST3" s="6"/>
      <c r="SU3" s="6"/>
      <c r="SV3" s="6"/>
      <c r="SW3" s="78"/>
      <c r="SX3" s="6" t="str">
        <f>表２!C16</f>
        <v>(B)のうち県単障がい児保育事業担当者
　　　　　　　　　　　　　　　     （C5）</v>
      </c>
      <c r="SY3" s="6"/>
      <c r="SZ3" s="6"/>
      <c r="TA3" s="6"/>
      <c r="TB3" s="6"/>
      <c r="TC3" s="6"/>
      <c r="TD3" s="6"/>
      <c r="TE3" s="6"/>
      <c r="TF3" s="79" t="str">
        <f>表２!C17</f>
        <v>(B)－(C1)－(C2)－(C3)－(C4)－(C5)
　　　　　　　　　　　　　　　     （D）</v>
      </c>
      <c r="TG3" s="6"/>
      <c r="TH3" s="6"/>
      <c r="TI3" s="6"/>
      <c r="TJ3" s="6"/>
      <c r="TK3" s="6"/>
      <c r="TL3" s="6"/>
      <c r="TM3" s="78"/>
      <c r="TN3" s="79" t="str">
        <f>表２!C18</f>
        <v>(D)のうち常勤（注３）の職員数 
　　　　　　　　　　　　　　　     （E）</v>
      </c>
      <c r="TO3" s="6"/>
      <c r="TP3" s="6"/>
      <c r="TQ3" s="6"/>
      <c r="TR3" s="6"/>
      <c r="TS3" s="6"/>
      <c r="TT3" s="6"/>
      <c r="TU3" s="78"/>
      <c r="TV3" s="9" t="str">
        <f>表２!C19</f>
        <v>非常勤職員</v>
      </c>
      <c r="TW3" s="9"/>
      <c r="TX3" s="9"/>
      <c r="TY3" s="9"/>
      <c r="TZ3" s="9"/>
      <c r="UA3" s="6"/>
      <c r="UB3" s="78"/>
      <c r="UC3" s="178" t="str">
        <f>表２!C24</f>
        <v>(表1)の保育教諭定数小計と比較する職員数
①②③に係る(E)＋(G)　　　  （I）</v>
      </c>
      <c r="UD3" s="178" t="str">
        <f>表２!C25</f>
        <v>(表1)の保育教諭定数計と比較する職員数
①②③④に係る(E)＋(H)　　    (J)</v>
      </c>
      <c r="UE3" s="79" t="str">
        <f>表３!J7</f>
        <v xml:space="preserve">１ヶ月の
勤務時間数合計  </v>
      </c>
      <c r="UF3" s="6"/>
      <c r="UG3" s="178" t="str">
        <f>表３!C34</f>
        <v>常勤職員の１ヶ月
の勤務時間数</v>
      </c>
      <c r="UH3" s="178" t="str">
        <f>表３!G34</f>
        <v>①②③に係る
　常勤換算後の人数
　　　　　＝(K)÷(M)</v>
      </c>
      <c r="UI3" s="178" t="str">
        <f>表３!G40</f>
        <v>①②③④に係る
　常勤換算後の人数
　　　　　＝(L)÷(M)</v>
      </c>
      <c r="UJ3" s="79" t="e">
        <f>#REF!</f>
        <v>#REF!</v>
      </c>
      <c r="UK3" s="6"/>
      <c r="UL3" s="6"/>
      <c r="UM3" s="6"/>
      <c r="UN3" s="6"/>
      <c r="UO3" s="6"/>
      <c r="UP3" s="6"/>
      <c r="UQ3" s="78"/>
      <c r="UR3" s="178" t="e">
        <f>#REF!</f>
        <v>#REF!</v>
      </c>
      <c r="US3" s="9" t="e">
        <f>#REF!</f>
        <v>#REF!</v>
      </c>
      <c r="UT3" s="9"/>
      <c r="UU3" s="9"/>
      <c r="UV3" s="9"/>
      <c r="UW3" s="9"/>
      <c r="UX3" s="9"/>
      <c r="UY3" s="9"/>
      <c r="UZ3" s="9"/>
      <c r="VA3" s="9"/>
      <c r="VB3" s="9"/>
      <c r="VC3" s="9"/>
      <c r="VD3" s="9"/>
      <c r="VE3" s="9"/>
      <c r="VF3" s="9"/>
      <c r="VG3" s="9"/>
      <c r="VH3" s="9"/>
      <c r="VI3" s="9"/>
      <c r="VJ3" s="9"/>
      <c r="VK3" s="9"/>
      <c r="VL3" s="9"/>
      <c r="VM3" s="9"/>
      <c r="VN3" s="9"/>
      <c r="VO3" s="9"/>
      <c r="VP3" s="9"/>
      <c r="VQ3" s="9"/>
      <c r="VR3" s="9"/>
      <c r="VS3" s="178" t="str">
        <f>職員名簿!$C$5</f>
        <v>整理
番号</v>
      </c>
      <c r="VT3" s="178" t="str">
        <f>職員名簿!$D$5</f>
        <v>職名</v>
      </c>
      <c r="VU3" s="178" t="str">
        <f>職員名簿!$E$5</f>
        <v>氏名</v>
      </c>
      <c r="VV3" s="178" t="str">
        <f>職員名簿!$F$5</f>
        <v>担当業務</v>
      </c>
      <c r="VW3" s="178" t="str">
        <f>職員名簿!$G$5</f>
        <v>「その他」の場合の業務
（具体的に）</v>
      </c>
      <c r="VX3" s="178" t="str">
        <f>職員名簿!$H$5</f>
        <v>資格名</v>
      </c>
      <c r="VY3" s="178" t="str">
        <f>職員名簿!$I$5</f>
        <v>子育て支援員・家庭的保育者の場合の保育業務経験（常勤換算）</v>
      </c>
      <c r="VZ3" s="178" t="str">
        <f>職員名簿!$J$5</f>
        <v>常勤・非常勤の別</v>
      </c>
      <c r="WA3" s="178" t="str">
        <f>職員名簿!$K$5</f>
        <v>非常勤の場合の勤務時間数</v>
      </c>
      <c r="WB3" s="178" t="str">
        <f>職員名簿!$L$5</f>
        <v>休業
（産休・育休等）</v>
      </c>
      <c r="WC3" s="178" t="str">
        <f>職員名簿!$M$5</f>
        <v>備　考</v>
      </c>
      <c r="WD3" s="178" t="str">
        <f>職員名簿!$C$5</f>
        <v>整理
番号</v>
      </c>
      <c r="WE3" s="178" t="str">
        <f>職員名簿!$D$5</f>
        <v>職名</v>
      </c>
      <c r="WF3" s="178" t="str">
        <f>職員名簿!$E$5</f>
        <v>氏名</v>
      </c>
      <c r="WG3" s="178" t="str">
        <f>職員名簿!$F$5</f>
        <v>担当業務</v>
      </c>
      <c r="WH3" s="178" t="str">
        <f>職員名簿!$G$5</f>
        <v>「その他」の場合の業務
（具体的に）</v>
      </c>
      <c r="WI3" s="178" t="str">
        <f>職員名簿!$H$5</f>
        <v>資格名</v>
      </c>
      <c r="WJ3" s="178" t="str">
        <f>職員名簿!$I$5</f>
        <v>子育て支援員・家庭的保育者の場合の保育業務経験（常勤換算）</v>
      </c>
      <c r="WK3" s="178" t="str">
        <f>職員名簿!$J$5</f>
        <v>常勤・非常勤の別</v>
      </c>
      <c r="WL3" s="178" t="str">
        <f>職員名簿!$K$5</f>
        <v>非常勤の場合の勤務時間数</v>
      </c>
      <c r="WM3" s="178" t="str">
        <f>職員名簿!$L$5</f>
        <v>休業
（産休・育休等）</v>
      </c>
      <c r="WN3" s="178" t="str">
        <f>職員名簿!$M$5</f>
        <v>備　考</v>
      </c>
      <c r="WO3" s="178" t="str">
        <f>職員名簿!$C$5</f>
        <v>整理
番号</v>
      </c>
      <c r="WP3" s="178" t="str">
        <f>職員名簿!$D$5</f>
        <v>職名</v>
      </c>
      <c r="WQ3" s="178" t="str">
        <f>職員名簿!$E$5</f>
        <v>氏名</v>
      </c>
      <c r="WR3" s="178" t="str">
        <f>職員名簿!$F$5</f>
        <v>担当業務</v>
      </c>
      <c r="WS3" s="178" t="str">
        <f>職員名簿!$G$5</f>
        <v>「その他」の場合の業務
（具体的に）</v>
      </c>
      <c r="WT3" s="178" t="str">
        <f>職員名簿!$H$5</f>
        <v>資格名</v>
      </c>
      <c r="WU3" s="178" t="str">
        <f>職員名簿!$I$5</f>
        <v>子育て支援員・家庭的保育者の場合の保育業務経験（常勤換算）</v>
      </c>
      <c r="WV3" s="178" t="str">
        <f>職員名簿!$J$5</f>
        <v>常勤・非常勤の別</v>
      </c>
      <c r="WW3" s="178" t="str">
        <f>職員名簿!$K$5</f>
        <v>非常勤の場合の勤務時間数</v>
      </c>
      <c r="WX3" s="178" t="str">
        <f>職員名簿!$L$5</f>
        <v>休業
（産休・育休等）</v>
      </c>
      <c r="WY3" s="178" t="str">
        <f>職員名簿!$M$5</f>
        <v>備　考</v>
      </c>
      <c r="WZ3" s="178" t="str">
        <f>職員名簿!$C$5</f>
        <v>整理
番号</v>
      </c>
      <c r="XA3" s="178" t="str">
        <f>職員名簿!$D$5</f>
        <v>職名</v>
      </c>
      <c r="XB3" s="178" t="str">
        <f>職員名簿!$E$5</f>
        <v>氏名</v>
      </c>
      <c r="XC3" s="178" t="str">
        <f>職員名簿!$F$5</f>
        <v>担当業務</v>
      </c>
      <c r="XD3" s="178" t="str">
        <f>職員名簿!$G$5</f>
        <v>「その他」の場合の業務
（具体的に）</v>
      </c>
      <c r="XE3" s="178" t="str">
        <f>職員名簿!$H$5</f>
        <v>資格名</v>
      </c>
      <c r="XF3" s="178" t="str">
        <f>職員名簿!$I$5</f>
        <v>子育て支援員・家庭的保育者の場合の保育業務経験（常勤換算）</v>
      </c>
      <c r="XG3" s="178" t="str">
        <f>職員名簿!$J$5</f>
        <v>常勤・非常勤の別</v>
      </c>
      <c r="XH3" s="178" t="str">
        <f>職員名簿!$K$5</f>
        <v>非常勤の場合の勤務時間数</v>
      </c>
      <c r="XI3" s="178" t="str">
        <f>職員名簿!$L$5</f>
        <v>休業
（産休・育休等）</v>
      </c>
      <c r="XJ3" s="178" t="str">
        <f>職員名簿!$M$5</f>
        <v>備　考</v>
      </c>
      <c r="XK3" s="178" t="str">
        <f>職員名簿!$C$5</f>
        <v>整理
番号</v>
      </c>
      <c r="XL3" s="178" t="str">
        <f>職員名簿!$D$5</f>
        <v>職名</v>
      </c>
      <c r="XM3" s="178" t="str">
        <f>職員名簿!$E$5</f>
        <v>氏名</v>
      </c>
      <c r="XN3" s="178" t="str">
        <f>職員名簿!$F$5</f>
        <v>担当業務</v>
      </c>
      <c r="XO3" s="178" t="str">
        <f>職員名簿!$G$5</f>
        <v>「その他」の場合の業務
（具体的に）</v>
      </c>
      <c r="XP3" s="178" t="str">
        <f>職員名簿!$H$5</f>
        <v>資格名</v>
      </c>
      <c r="XQ3" s="178" t="str">
        <f>職員名簿!$I$5</f>
        <v>子育て支援員・家庭的保育者の場合の保育業務経験（常勤換算）</v>
      </c>
      <c r="XR3" s="178" t="str">
        <f>職員名簿!$J$5</f>
        <v>常勤・非常勤の別</v>
      </c>
      <c r="XS3" s="178" t="str">
        <f>職員名簿!$K$5</f>
        <v>非常勤の場合の勤務時間数</v>
      </c>
      <c r="XT3" s="178" t="str">
        <f>職員名簿!$L$5</f>
        <v>休業
（産休・育休等）</v>
      </c>
      <c r="XU3" s="178" t="str">
        <f>職員名簿!$M$5</f>
        <v>備　考</v>
      </c>
      <c r="XV3" s="178" t="str">
        <f>職員名簿!$C$5</f>
        <v>整理
番号</v>
      </c>
      <c r="XW3" s="178" t="str">
        <f>職員名簿!$D$5</f>
        <v>職名</v>
      </c>
      <c r="XX3" s="178" t="str">
        <f>職員名簿!$E$5</f>
        <v>氏名</v>
      </c>
      <c r="XY3" s="178" t="str">
        <f>職員名簿!$F$5</f>
        <v>担当業務</v>
      </c>
      <c r="XZ3" s="178" t="str">
        <f>職員名簿!$G$5</f>
        <v>「その他」の場合の業務
（具体的に）</v>
      </c>
      <c r="YA3" s="178" t="str">
        <f>職員名簿!$H$5</f>
        <v>資格名</v>
      </c>
      <c r="YB3" s="178" t="str">
        <f>職員名簿!$I$5</f>
        <v>子育て支援員・家庭的保育者の場合の保育業務経験（常勤換算）</v>
      </c>
      <c r="YC3" s="178" t="str">
        <f>職員名簿!$J$5</f>
        <v>常勤・非常勤の別</v>
      </c>
      <c r="YD3" s="178" t="str">
        <f>職員名簿!$K$5</f>
        <v>非常勤の場合の勤務時間数</v>
      </c>
      <c r="YE3" s="178" t="str">
        <f>職員名簿!$L$5</f>
        <v>休業
（産休・育休等）</v>
      </c>
      <c r="YF3" s="178" t="str">
        <f>職員名簿!$M$5</f>
        <v>備　考</v>
      </c>
      <c r="YG3" s="178" t="str">
        <f>職員名簿!$C$5</f>
        <v>整理
番号</v>
      </c>
      <c r="YH3" s="178" t="str">
        <f>職員名簿!$D$5</f>
        <v>職名</v>
      </c>
      <c r="YI3" s="178" t="str">
        <f>職員名簿!$E$5</f>
        <v>氏名</v>
      </c>
      <c r="YJ3" s="178" t="str">
        <f>職員名簿!$F$5</f>
        <v>担当業務</v>
      </c>
      <c r="YK3" s="178" t="str">
        <f>職員名簿!$G$5</f>
        <v>「その他」の場合の業務
（具体的に）</v>
      </c>
      <c r="YL3" s="178" t="str">
        <f>職員名簿!$H$5</f>
        <v>資格名</v>
      </c>
      <c r="YM3" s="178" t="str">
        <f>職員名簿!$I$5</f>
        <v>子育て支援員・家庭的保育者の場合の保育業務経験（常勤換算）</v>
      </c>
      <c r="YN3" s="178" t="str">
        <f>職員名簿!$J$5</f>
        <v>常勤・非常勤の別</v>
      </c>
      <c r="YO3" s="178" t="str">
        <f>職員名簿!$K$5</f>
        <v>非常勤の場合の勤務時間数</v>
      </c>
      <c r="YP3" s="178" t="str">
        <f>職員名簿!$L$5</f>
        <v>休業
（産休・育休等）</v>
      </c>
      <c r="YQ3" s="178" t="str">
        <f>職員名簿!$M$5</f>
        <v>備　考</v>
      </c>
      <c r="YR3" s="178" t="str">
        <f>職員名簿!$C$5</f>
        <v>整理
番号</v>
      </c>
      <c r="YS3" s="178" t="str">
        <f>職員名簿!$D$5</f>
        <v>職名</v>
      </c>
      <c r="YT3" s="178" t="str">
        <f>職員名簿!$E$5</f>
        <v>氏名</v>
      </c>
      <c r="YU3" s="178" t="str">
        <f>職員名簿!$F$5</f>
        <v>担当業務</v>
      </c>
      <c r="YV3" s="178" t="str">
        <f>職員名簿!$G$5</f>
        <v>「その他」の場合の業務
（具体的に）</v>
      </c>
      <c r="YW3" s="178" t="str">
        <f>職員名簿!$H$5</f>
        <v>資格名</v>
      </c>
      <c r="YX3" s="178" t="str">
        <f>職員名簿!$I$5</f>
        <v>子育て支援員・家庭的保育者の場合の保育業務経験（常勤換算）</v>
      </c>
      <c r="YY3" s="178" t="str">
        <f>職員名簿!$J$5</f>
        <v>常勤・非常勤の別</v>
      </c>
      <c r="YZ3" s="178" t="str">
        <f>職員名簿!$K$5</f>
        <v>非常勤の場合の勤務時間数</v>
      </c>
      <c r="ZA3" s="178" t="str">
        <f>職員名簿!$L$5</f>
        <v>休業
（産休・育休等）</v>
      </c>
      <c r="ZB3" s="178" t="str">
        <f>職員名簿!$M$5</f>
        <v>備　考</v>
      </c>
      <c r="ZC3" s="178" t="str">
        <f>職員名簿!$C$5</f>
        <v>整理
番号</v>
      </c>
      <c r="ZD3" s="178" t="str">
        <f>職員名簿!$D$5</f>
        <v>職名</v>
      </c>
      <c r="ZE3" s="178" t="str">
        <f>職員名簿!$E$5</f>
        <v>氏名</v>
      </c>
      <c r="ZF3" s="178" t="str">
        <f>職員名簿!$F$5</f>
        <v>担当業務</v>
      </c>
      <c r="ZG3" s="178" t="str">
        <f>職員名簿!$G$5</f>
        <v>「その他」の場合の業務
（具体的に）</v>
      </c>
      <c r="ZH3" s="178" t="str">
        <f>職員名簿!$H$5</f>
        <v>資格名</v>
      </c>
      <c r="ZI3" s="178" t="str">
        <f>職員名簿!$I$5</f>
        <v>子育て支援員・家庭的保育者の場合の保育業務経験（常勤換算）</v>
      </c>
      <c r="ZJ3" s="178" t="str">
        <f>職員名簿!$J$5</f>
        <v>常勤・非常勤の別</v>
      </c>
      <c r="ZK3" s="178" t="str">
        <f>職員名簿!$K$5</f>
        <v>非常勤の場合の勤務時間数</v>
      </c>
      <c r="ZL3" s="178" t="str">
        <f>職員名簿!$L$5</f>
        <v>休業
（産休・育休等）</v>
      </c>
      <c r="ZM3" s="178" t="str">
        <f>職員名簿!$M$5</f>
        <v>備　考</v>
      </c>
      <c r="ZN3" s="178" t="str">
        <f>職員名簿!$C$5</f>
        <v>整理
番号</v>
      </c>
      <c r="ZO3" s="178" t="str">
        <f>職員名簿!$D$5</f>
        <v>職名</v>
      </c>
      <c r="ZP3" s="178" t="str">
        <f>職員名簿!$E$5</f>
        <v>氏名</v>
      </c>
      <c r="ZQ3" s="178" t="str">
        <f>職員名簿!$F$5</f>
        <v>担当業務</v>
      </c>
      <c r="ZR3" s="178" t="str">
        <f>職員名簿!$G$5</f>
        <v>「その他」の場合の業務
（具体的に）</v>
      </c>
      <c r="ZS3" s="178" t="str">
        <f>職員名簿!$H$5</f>
        <v>資格名</v>
      </c>
      <c r="ZT3" s="178" t="str">
        <f>職員名簿!$I$5</f>
        <v>子育て支援員・家庭的保育者の場合の保育業務経験（常勤換算）</v>
      </c>
      <c r="ZU3" s="178" t="str">
        <f>職員名簿!$J$5</f>
        <v>常勤・非常勤の別</v>
      </c>
      <c r="ZV3" s="178" t="str">
        <f>職員名簿!$K$5</f>
        <v>非常勤の場合の勤務時間数</v>
      </c>
      <c r="ZW3" s="178" t="str">
        <f>職員名簿!$L$5</f>
        <v>休業
（産休・育休等）</v>
      </c>
      <c r="ZX3" s="178" t="str">
        <f>職員名簿!$M$5</f>
        <v>備　考</v>
      </c>
      <c r="ZY3" s="178" t="str">
        <f>職員名簿!$C$5</f>
        <v>整理
番号</v>
      </c>
      <c r="ZZ3" s="178" t="str">
        <f>職員名簿!$D$5</f>
        <v>職名</v>
      </c>
      <c r="AAA3" s="178" t="str">
        <f>職員名簿!$E$5</f>
        <v>氏名</v>
      </c>
      <c r="AAB3" s="178" t="str">
        <f>職員名簿!$F$5</f>
        <v>担当業務</v>
      </c>
      <c r="AAC3" s="178" t="str">
        <f>職員名簿!$G$5</f>
        <v>「その他」の場合の業務
（具体的に）</v>
      </c>
      <c r="AAD3" s="178" t="str">
        <f>職員名簿!$H$5</f>
        <v>資格名</v>
      </c>
      <c r="AAE3" s="178" t="str">
        <f>職員名簿!$I$5</f>
        <v>子育て支援員・家庭的保育者の場合の保育業務経験（常勤換算）</v>
      </c>
      <c r="AAF3" s="178" t="str">
        <f>職員名簿!$J$5</f>
        <v>常勤・非常勤の別</v>
      </c>
      <c r="AAG3" s="178" t="str">
        <f>職員名簿!$K$5</f>
        <v>非常勤の場合の勤務時間数</v>
      </c>
      <c r="AAH3" s="178" t="str">
        <f>職員名簿!$L$5</f>
        <v>休業
（産休・育休等）</v>
      </c>
      <c r="AAI3" s="178" t="str">
        <f>職員名簿!$M$5</f>
        <v>備　考</v>
      </c>
      <c r="AAJ3" s="178" t="str">
        <f>職員名簿!$C$5</f>
        <v>整理
番号</v>
      </c>
      <c r="AAK3" s="178" t="str">
        <f>職員名簿!$D$5</f>
        <v>職名</v>
      </c>
      <c r="AAL3" s="178" t="str">
        <f>職員名簿!$E$5</f>
        <v>氏名</v>
      </c>
      <c r="AAM3" s="178" t="str">
        <f>職員名簿!$F$5</f>
        <v>担当業務</v>
      </c>
      <c r="AAN3" s="178" t="str">
        <f>職員名簿!$G$5</f>
        <v>「その他」の場合の業務
（具体的に）</v>
      </c>
      <c r="AAO3" s="178" t="str">
        <f>職員名簿!$H$5</f>
        <v>資格名</v>
      </c>
      <c r="AAP3" s="178" t="str">
        <f>職員名簿!$I$5</f>
        <v>子育て支援員・家庭的保育者の場合の保育業務経験（常勤換算）</v>
      </c>
      <c r="AAQ3" s="178" t="str">
        <f>職員名簿!$J$5</f>
        <v>常勤・非常勤の別</v>
      </c>
      <c r="AAR3" s="178" t="str">
        <f>職員名簿!$K$5</f>
        <v>非常勤の場合の勤務時間数</v>
      </c>
      <c r="AAS3" s="178" t="str">
        <f>職員名簿!$L$5</f>
        <v>休業
（産休・育休等）</v>
      </c>
      <c r="AAT3" s="178" t="str">
        <f>職員名簿!$M$5</f>
        <v>備　考</v>
      </c>
      <c r="AAU3" s="178" t="str">
        <f>職員名簿!$C$5</f>
        <v>整理
番号</v>
      </c>
      <c r="AAV3" s="178" t="str">
        <f>職員名簿!$D$5</f>
        <v>職名</v>
      </c>
      <c r="AAW3" s="178" t="str">
        <f>職員名簿!$E$5</f>
        <v>氏名</v>
      </c>
      <c r="AAX3" s="178" t="str">
        <f>職員名簿!$F$5</f>
        <v>担当業務</v>
      </c>
      <c r="AAY3" s="178" t="str">
        <f>職員名簿!$G$5</f>
        <v>「その他」の場合の業務
（具体的に）</v>
      </c>
      <c r="AAZ3" s="178" t="str">
        <f>職員名簿!$H$5</f>
        <v>資格名</v>
      </c>
      <c r="ABA3" s="178" t="str">
        <f>職員名簿!$I$5</f>
        <v>子育て支援員・家庭的保育者の場合の保育業務経験（常勤換算）</v>
      </c>
      <c r="ABB3" s="178" t="str">
        <f>職員名簿!$J$5</f>
        <v>常勤・非常勤の別</v>
      </c>
      <c r="ABC3" s="178" t="str">
        <f>職員名簿!$K$5</f>
        <v>非常勤の場合の勤務時間数</v>
      </c>
      <c r="ABD3" s="178" t="str">
        <f>職員名簿!$L$5</f>
        <v>休業
（産休・育休等）</v>
      </c>
      <c r="ABE3" s="178" t="str">
        <f>職員名簿!$M$5</f>
        <v>備　考</v>
      </c>
      <c r="ABF3" s="178" t="str">
        <f>職員名簿!$C$5</f>
        <v>整理
番号</v>
      </c>
      <c r="ABG3" s="178" t="str">
        <f>職員名簿!$D$5</f>
        <v>職名</v>
      </c>
      <c r="ABH3" s="178" t="str">
        <f>職員名簿!$E$5</f>
        <v>氏名</v>
      </c>
      <c r="ABI3" s="178" t="str">
        <f>職員名簿!$F$5</f>
        <v>担当業務</v>
      </c>
      <c r="ABJ3" s="178" t="str">
        <f>職員名簿!$G$5</f>
        <v>「その他」の場合の業務
（具体的に）</v>
      </c>
      <c r="ABK3" s="178" t="str">
        <f>職員名簿!$H$5</f>
        <v>資格名</v>
      </c>
      <c r="ABL3" s="178" t="str">
        <f>職員名簿!$I$5</f>
        <v>子育て支援員・家庭的保育者の場合の保育業務経験（常勤換算）</v>
      </c>
      <c r="ABM3" s="178" t="str">
        <f>職員名簿!$J$5</f>
        <v>常勤・非常勤の別</v>
      </c>
      <c r="ABN3" s="178" t="str">
        <f>職員名簿!$K$5</f>
        <v>非常勤の場合の勤務時間数</v>
      </c>
      <c r="ABO3" s="178" t="str">
        <f>職員名簿!$L$5</f>
        <v>休業
（産休・育休等）</v>
      </c>
      <c r="ABP3" s="178" t="str">
        <f>職員名簿!$M$5</f>
        <v>備　考</v>
      </c>
      <c r="ABQ3" s="178" t="str">
        <f>職員名簿!$C$5</f>
        <v>整理
番号</v>
      </c>
      <c r="ABR3" s="178" t="str">
        <f>職員名簿!$D$5</f>
        <v>職名</v>
      </c>
      <c r="ABS3" s="178" t="str">
        <f>職員名簿!$E$5</f>
        <v>氏名</v>
      </c>
      <c r="ABT3" s="178" t="str">
        <f>職員名簿!$F$5</f>
        <v>担当業務</v>
      </c>
      <c r="ABU3" s="178" t="str">
        <f>職員名簿!$G$5</f>
        <v>「その他」の場合の業務
（具体的に）</v>
      </c>
      <c r="ABV3" s="178" t="str">
        <f>職員名簿!$H$5</f>
        <v>資格名</v>
      </c>
      <c r="ABW3" s="178" t="str">
        <f>職員名簿!$I$5</f>
        <v>子育て支援員・家庭的保育者の場合の保育業務経験（常勤換算）</v>
      </c>
      <c r="ABX3" s="178" t="str">
        <f>職員名簿!$J$5</f>
        <v>常勤・非常勤の別</v>
      </c>
      <c r="ABY3" s="178" t="str">
        <f>職員名簿!$K$5</f>
        <v>非常勤の場合の勤務時間数</v>
      </c>
      <c r="ABZ3" s="178" t="str">
        <f>職員名簿!$L$5</f>
        <v>休業
（産休・育休等）</v>
      </c>
      <c r="ACA3" s="178" t="str">
        <f>職員名簿!$M$5</f>
        <v>備　考</v>
      </c>
      <c r="ACB3" s="178" t="str">
        <f>職員名簿!$C$5</f>
        <v>整理
番号</v>
      </c>
      <c r="ACC3" s="178" t="str">
        <f>職員名簿!$D$5</f>
        <v>職名</v>
      </c>
      <c r="ACD3" s="178" t="str">
        <f>職員名簿!$E$5</f>
        <v>氏名</v>
      </c>
      <c r="ACE3" s="178" t="str">
        <f>職員名簿!$F$5</f>
        <v>担当業務</v>
      </c>
      <c r="ACF3" s="178" t="str">
        <f>職員名簿!$G$5</f>
        <v>「その他」の場合の業務
（具体的に）</v>
      </c>
      <c r="ACG3" s="178" t="str">
        <f>職員名簿!$H$5</f>
        <v>資格名</v>
      </c>
      <c r="ACH3" s="178" t="str">
        <f>職員名簿!$I$5</f>
        <v>子育て支援員・家庭的保育者の場合の保育業務経験（常勤換算）</v>
      </c>
      <c r="ACI3" s="178" t="str">
        <f>職員名簿!$J$5</f>
        <v>常勤・非常勤の別</v>
      </c>
      <c r="ACJ3" s="178" t="str">
        <f>職員名簿!$K$5</f>
        <v>非常勤の場合の勤務時間数</v>
      </c>
      <c r="ACK3" s="178" t="str">
        <f>職員名簿!$L$5</f>
        <v>休業
（産休・育休等）</v>
      </c>
      <c r="ACL3" s="178" t="str">
        <f>職員名簿!$M$5</f>
        <v>備　考</v>
      </c>
      <c r="ACM3" s="178" t="str">
        <f>職員名簿!$C$5</f>
        <v>整理
番号</v>
      </c>
      <c r="ACN3" s="178" t="str">
        <f>職員名簿!$D$5</f>
        <v>職名</v>
      </c>
      <c r="ACO3" s="178" t="str">
        <f>職員名簿!$E$5</f>
        <v>氏名</v>
      </c>
      <c r="ACP3" s="178" t="str">
        <f>職員名簿!$F$5</f>
        <v>担当業務</v>
      </c>
      <c r="ACQ3" s="178" t="str">
        <f>職員名簿!$G$5</f>
        <v>「その他」の場合の業務
（具体的に）</v>
      </c>
      <c r="ACR3" s="178" t="str">
        <f>職員名簿!$H$5</f>
        <v>資格名</v>
      </c>
      <c r="ACS3" s="178" t="str">
        <f>職員名簿!$I$5</f>
        <v>子育て支援員・家庭的保育者の場合の保育業務経験（常勤換算）</v>
      </c>
      <c r="ACT3" s="178" t="str">
        <f>職員名簿!$J$5</f>
        <v>常勤・非常勤の別</v>
      </c>
      <c r="ACU3" s="178" t="str">
        <f>職員名簿!$K$5</f>
        <v>非常勤の場合の勤務時間数</v>
      </c>
      <c r="ACV3" s="178" t="str">
        <f>職員名簿!$L$5</f>
        <v>休業
（産休・育休等）</v>
      </c>
      <c r="ACW3" s="178" t="str">
        <f>職員名簿!$M$5</f>
        <v>備　考</v>
      </c>
      <c r="ACX3" s="178" t="str">
        <f>職員名簿!$C$5</f>
        <v>整理
番号</v>
      </c>
      <c r="ACY3" s="178" t="str">
        <f>職員名簿!$D$5</f>
        <v>職名</v>
      </c>
      <c r="ACZ3" s="178" t="str">
        <f>職員名簿!$E$5</f>
        <v>氏名</v>
      </c>
      <c r="ADA3" s="178" t="str">
        <f>職員名簿!$F$5</f>
        <v>担当業務</v>
      </c>
      <c r="ADB3" s="178" t="str">
        <f>職員名簿!$G$5</f>
        <v>「その他」の場合の業務
（具体的に）</v>
      </c>
      <c r="ADC3" s="178" t="str">
        <f>職員名簿!$H$5</f>
        <v>資格名</v>
      </c>
      <c r="ADD3" s="178" t="str">
        <f>職員名簿!$I$5</f>
        <v>子育て支援員・家庭的保育者の場合の保育業務経験（常勤換算）</v>
      </c>
      <c r="ADE3" s="178" t="str">
        <f>職員名簿!$J$5</f>
        <v>常勤・非常勤の別</v>
      </c>
      <c r="ADF3" s="178" t="str">
        <f>職員名簿!$K$5</f>
        <v>非常勤の場合の勤務時間数</v>
      </c>
      <c r="ADG3" s="178" t="str">
        <f>職員名簿!$L$5</f>
        <v>休業
（産休・育休等）</v>
      </c>
      <c r="ADH3" s="178" t="str">
        <f>職員名簿!$M$5</f>
        <v>備　考</v>
      </c>
      <c r="ADI3" s="178" t="str">
        <f>職員名簿!$C$5</f>
        <v>整理
番号</v>
      </c>
      <c r="ADJ3" s="178" t="str">
        <f>職員名簿!$D$5</f>
        <v>職名</v>
      </c>
      <c r="ADK3" s="178" t="str">
        <f>職員名簿!$E$5</f>
        <v>氏名</v>
      </c>
      <c r="ADL3" s="178" t="str">
        <f>職員名簿!$F$5</f>
        <v>担当業務</v>
      </c>
      <c r="ADM3" s="178" t="str">
        <f>職員名簿!$G$5</f>
        <v>「その他」の場合の業務
（具体的に）</v>
      </c>
      <c r="ADN3" s="178" t="str">
        <f>職員名簿!$H$5</f>
        <v>資格名</v>
      </c>
      <c r="ADO3" s="178" t="str">
        <f>職員名簿!$I$5</f>
        <v>子育て支援員・家庭的保育者の場合の保育業務経験（常勤換算）</v>
      </c>
      <c r="ADP3" s="178" t="str">
        <f>職員名簿!$J$5</f>
        <v>常勤・非常勤の別</v>
      </c>
      <c r="ADQ3" s="178" t="str">
        <f>職員名簿!$K$5</f>
        <v>非常勤の場合の勤務時間数</v>
      </c>
      <c r="ADR3" s="178" t="str">
        <f>職員名簿!$L$5</f>
        <v>休業
（産休・育休等）</v>
      </c>
      <c r="ADS3" s="178" t="str">
        <f>職員名簿!$M$5</f>
        <v>備　考</v>
      </c>
      <c r="ADT3" s="178" t="str">
        <f>職員名簿!$C$5</f>
        <v>整理
番号</v>
      </c>
      <c r="ADU3" s="178" t="str">
        <f>職員名簿!$D$5</f>
        <v>職名</v>
      </c>
      <c r="ADV3" s="178" t="str">
        <f>職員名簿!$E$5</f>
        <v>氏名</v>
      </c>
      <c r="ADW3" s="178" t="str">
        <f>職員名簿!$F$5</f>
        <v>担当業務</v>
      </c>
      <c r="ADX3" s="178" t="str">
        <f>職員名簿!$G$5</f>
        <v>「その他」の場合の業務
（具体的に）</v>
      </c>
      <c r="ADY3" s="178" t="str">
        <f>職員名簿!$H$5</f>
        <v>資格名</v>
      </c>
      <c r="ADZ3" s="178" t="str">
        <f>職員名簿!$I$5</f>
        <v>子育て支援員・家庭的保育者の場合の保育業務経験（常勤換算）</v>
      </c>
      <c r="AEA3" s="178" t="str">
        <f>職員名簿!$J$5</f>
        <v>常勤・非常勤の別</v>
      </c>
      <c r="AEB3" s="178" t="str">
        <f>職員名簿!$K$5</f>
        <v>非常勤の場合の勤務時間数</v>
      </c>
      <c r="AEC3" s="178" t="str">
        <f>職員名簿!$L$5</f>
        <v>休業
（産休・育休等）</v>
      </c>
      <c r="AED3" s="178" t="str">
        <f>職員名簿!$M$5</f>
        <v>備　考</v>
      </c>
      <c r="AEE3" s="178" t="str">
        <f>職員名簿!$C$5</f>
        <v>整理
番号</v>
      </c>
      <c r="AEF3" s="178" t="str">
        <f>職員名簿!$D$5</f>
        <v>職名</v>
      </c>
      <c r="AEG3" s="178" t="str">
        <f>職員名簿!$E$5</f>
        <v>氏名</v>
      </c>
      <c r="AEH3" s="178" t="str">
        <f>職員名簿!$F$5</f>
        <v>担当業務</v>
      </c>
      <c r="AEI3" s="178" t="str">
        <f>職員名簿!$G$5</f>
        <v>「その他」の場合の業務
（具体的に）</v>
      </c>
      <c r="AEJ3" s="178" t="str">
        <f>職員名簿!$H$5</f>
        <v>資格名</v>
      </c>
      <c r="AEK3" s="178" t="str">
        <f>職員名簿!$I$5</f>
        <v>子育て支援員・家庭的保育者の場合の保育業務経験（常勤換算）</v>
      </c>
      <c r="AEL3" s="178" t="str">
        <f>職員名簿!$J$5</f>
        <v>常勤・非常勤の別</v>
      </c>
      <c r="AEM3" s="178" t="str">
        <f>職員名簿!$K$5</f>
        <v>非常勤の場合の勤務時間数</v>
      </c>
      <c r="AEN3" s="178" t="str">
        <f>職員名簿!$L$5</f>
        <v>休業
（産休・育休等）</v>
      </c>
      <c r="AEO3" s="178" t="str">
        <f>職員名簿!$M$5</f>
        <v>備　考</v>
      </c>
      <c r="AEP3" s="178" t="str">
        <f>職員名簿!$C$5</f>
        <v>整理
番号</v>
      </c>
      <c r="AEQ3" s="178" t="str">
        <f>職員名簿!$D$5</f>
        <v>職名</v>
      </c>
      <c r="AER3" s="178" t="str">
        <f>職員名簿!$E$5</f>
        <v>氏名</v>
      </c>
      <c r="AES3" s="178" t="str">
        <f>職員名簿!$F$5</f>
        <v>担当業務</v>
      </c>
      <c r="AET3" s="178" t="str">
        <f>職員名簿!$G$5</f>
        <v>「その他」の場合の業務
（具体的に）</v>
      </c>
      <c r="AEU3" s="178" t="str">
        <f>職員名簿!$H$5</f>
        <v>資格名</v>
      </c>
      <c r="AEV3" s="178" t="str">
        <f>職員名簿!$I$5</f>
        <v>子育て支援員・家庭的保育者の場合の保育業務経験（常勤換算）</v>
      </c>
      <c r="AEW3" s="178" t="str">
        <f>職員名簿!$J$5</f>
        <v>常勤・非常勤の別</v>
      </c>
      <c r="AEX3" s="178" t="str">
        <f>職員名簿!$K$5</f>
        <v>非常勤の場合の勤務時間数</v>
      </c>
      <c r="AEY3" s="178" t="str">
        <f>職員名簿!$L$5</f>
        <v>休業
（産休・育休等）</v>
      </c>
      <c r="AEZ3" s="178" t="str">
        <f>職員名簿!$M$5</f>
        <v>備　考</v>
      </c>
      <c r="AFA3" s="178" t="str">
        <f>職員名簿!$C$5</f>
        <v>整理
番号</v>
      </c>
      <c r="AFB3" s="178" t="str">
        <f>職員名簿!$D$5</f>
        <v>職名</v>
      </c>
      <c r="AFC3" s="178" t="str">
        <f>職員名簿!$E$5</f>
        <v>氏名</v>
      </c>
      <c r="AFD3" s="178" t="str">
        <f>職員名簿!$F$5</f>
        <v>担当業務</v>
      </c>
      <c r="AFE3" s="178" t="str">
        <f>職員名簿!$G$5</f>
        <v>「その他」の場合の業務
（具体的に）</v>
      </c>
      <c r="AFF3" s="178" t="str">
        <f>職員名簿!$H$5</f>
        <v>資格名</v>
      </c>
      <c r="AFG3" s="178" t="str">
        <f>職員名簿!$I$5</f>
        <v>子育て支援員・家庭的保育者の場合の保育業務経験（常勤換算）</v>
      </c>
      <c r="AFH3" s="178" t="str">
        <f>職員名簿!$J$5</f>
        <v>常勤・非常勤の別</v>
      </c>
      <c r="AFI3" s="178" t="str">
        <f>職員名簿!$K$5</f>
        <v>非常勤の場合の勤務時間数</v>
      </c>
      <c r="AFJ3" s="178" t="str">
        <f>職員名簿!$L$5</f>
        <v>休業
（産休・育休等）</v>
      </c>
      <c r="AFK3" s="178" t="str">
        <f>職員名簿!$M$5</f>
        <v>備　考</v>
      </c>
      <c r="AFL3" s="178" t="str">
        <f>職員名簿!$C$5</f>
        <v>整理
番号</v>
      </c>
      <c r="AFM3" s="178" t="str">
        <f>職員名簿!$D$5</f>
        <v>職名</v>
      </c>
      <c r="AFN3" s="178" t="str">
        <f>職員名簿!$E$5</f>
        <v>氏名</v>
      </c>
      <c r="AFO3" s="178" t="str">
        <f>職員名簿!$F$5</f>
        <v>担当業務</v>
      </c>
      <c r="AFP3" s="178" t="str">
        <f>職員名簿!$G$5</f>
        <v>「その他」の場合の業務
（具体的に）</v>
      </c>
      <c r="AFQ3" s="178" t="str">
        <f>職員名簿!$H$5</f>
        <v>資格名</v>
      </c>
      <c r="AFR3" s="178" t="str">
        <f>職員名簿!$I$5</f>
        <v>子育て支援員・家庭的保育者の場合の保育業務経験（常勤換算）</v>
      </c>
      <c r="AFS3" s="178" t="str">
        <f>職員名簿!$J$5</f>
        <v>常勤・非常勤の別</v>
      </c>
      <c r="AFT3" s="178" t="str">
        <f>職員名簿!$K$5</f>
        <v>非常勤の場合の勤務時間数</v>
      </c>
      <c r="AFU3" s="178" t="str">
        <f>職員名簿!$L$5</f>
        <v>休業
（産休・育休等）</v>
      </c>
      <c r="AFV3" s="178" t="str">
        <f>職員名簿!$M$5</f>
        <v>備　考</v>
      </c>
      <c r="AFW3" s="178" t="str">
        <f>職員名簿!$C$5</f>
        <v>整理
番号</v>
      </c>
      <c r="AFX3" s="178" t="str">
        <f>職員名簿!$D$5</f>
        <v>職名</v>
      </c>
      <c r="AFY3" s="178" t="str">
        <f>職員名簿!$E$5</f>
        <v>氏名</v>
      </c>
      <c r="AFZ3" s="178" t="str">
        <f>職員名簿!$F$5</f>
        <v>担当業務</v>
      </c>
      <c r="AGA3" s="178" t="str">
        <f>職員名簿!$G$5</f>
        <v>「その他」の場合の業務
（具体的に）</v>
      </c>
      <c r="AGB3" s="178" t="str">
        <f>職員名簿!$H$5</f>
        <v>資格名</v>
      </c>
      <c r="AGC3" s="178" t="str">
        <f>職員名簿!$I$5</f>
        <v>子育て支援員・家庭的保育者の場合の保育業務経験（常勤換算）</v>
      </c>
      <c r="AGD3" s="178" t="str">
        <f>職員名簿!$J$5</f>
        <v>常勤・非常勤の別</v>
      </c>
      <c r="AGE3" s="178" t="str">
        <f>職員名簿!$K$5</f>
        <v>非常勤の場合の勤務時間数</v>
      </c>
      <c r="AGF3" s="178" t="str">
        <f>職員名簿!$L$5</f>
        <v>休業
（産休・育休等）</v>
      </c>
      <c r="AGG3" s="178" t="str">
        <f>職員名簿!$M$5</f>
        <v>備　考</v>
      </c>
      <c r="AGH3" s="178" t="str">
        <f>職員名簿!$C$5</f>
        <v>整理
番号</v>
      </c>
      <c r="AGI3" s="178" t="str">
        <f>職員名簿!$D$5</f>
        <v>職名</v>
      </c>
      <c r="AGJ3" s="178" t="str">
        <f>職員名簿!$E$5</f>
        <v>氏名</v>
      </c>
      <c r="AGK3" s="178" t="str">
        <f>職員名簿!$F$5</f>
        <v>担当業務</v>
      </c>
      <c r="AGL3" s="178" t="str">
        <f>職員名簿!$G$5</f>
        <v>「その他」の場合の業務
（具体的に）</v>
      </c>
      <c r="AGM3" s="178" t="str">
        <f>職員名簿!$H$5</f>
        <v>資格名</v>
      </c>
      <c r="AGN3" s="178" t="str">
        <f>職員名簿!$I$5</f>
        <v>子育て支援員・家庭的保育者の場合の保育業務経験（常勤換算）</v>
      </c>
      <c r="AGO3" s="178" t="str">
        <f>職員名簿!$J$5</f>
        <v>常勤・非常勤の別</v>
      </c>
      <c r="AGP3" s="178" t="str">
        <f>職員名簿!$K$5</f>
        <v>非常勤の場合の勤務時間数</v>
      </c>
      <c r="AGQ3" s="178" t="str">
        <f>職員名簿!$L$5</f>
        <v>休業
（産休・育休等）</v>
      </c>
      <c r="AGR3" s="178" t="str">
        <f>職員名簿!$M$5</f>
        <v>備　考</v>
      </c>
      <c r="AGS3" s="178" t="str">
        <f>職員名簿!$C$5</f>
        <v>整理
番号</v>
      </c>
      <c r="AGT3" s="178" t="str">
        <f>職員名簿!$D$5</f>
        <v>職名</v>
      </c>
      <c r="AGU3" s="178" t="str">
        <f>職員名簿!$E$5</f>
        <v>氏名</v>
      </c>
      <c r="AGV3" s="178" t="str">
        <f>職員名簿!$F$5</f>
        <v>担当業務</v>
      </c>
      <c r="AGW3" s="178" t="str">
        <f>職員名簿!$G$5</f>
        <v>「その他」の場合の業務
（具体的に）</v>
      </c>
      <c r="AGX3" s="178" t="str">
        <f>職員名簿!$H$5</f>
        <v>資格名</v>
      </c>
      <c r="AGY3" s="178" t="str">
        <f>職員名簿!$I$5</f>
        <v>子育て支援員・家庭的保育者の場合の保育業務経験（常勤換算）</v>
      </c>
      <c r="AGZ3" s="178" t="str">
        <f>職員名簿!$J$5</f>
        <v>常勤・非常勤の別</v>
      </c>
      <c r="AHA3" s="178" t="str">
        <f>職員名簿!$K$5</f>
        <v>非常勤の場合の勤務時間数</v>
      </c>
      <c r="AHB3" s="178" t="str">
        <f>職員名簿!$L$5</f>
        <v>休業
（産休・育休等）</v>
      </c>
      <c r="AHC3" s="178" t="str">
        <f>職員名簿!$M$5</f>
        <v>備　考</v>
      </c>
      <c r="AHD3" s="178" t="str">
        <f>職員名簿!$C$5</f>
        <v>整理
番号</v>
      </c>
      <c r="AHE3" s="178" t="str">
        <f>職員名簿!$D$5</f>
        <v>職名</v>
      </c>
      <c r="AHF3" s="178" t="str">
        <f>職員名簿!$E$5</f>
        <v>氏名</v>
      </c>
      <c r="AHG3" s="178" t="str">
        <f>職員名簿!$F$5</f>
        <v>担当業務</v>
      </c>
      <c r="AHH3" s="178" t="str">
        <f>職員名簿!$G$5</f>
        <v>「その他」の場合の業務
（具体的に）</v>
      </c>
      <c r="AHI3" s="178" t="str">
        <f>職員名簿!$H$5</f>
        <v>資格名</v>
      </c>
      <c r="AHJ3" s="178" t="str">
        <f>職員名簿!$I$5</f>
        <v>子育て支援員・家庭的保育者の場合の保育業務経験（常勤換算）</v>
      </c>
      <c r="AHK3" s="178" t="str">
        <f>職員名簿!$J$5</f>
        <v>常勤・非常勤の別</v>
      </c>
      <c r="AHL3" s="178" t="str">
        <f>職員名簿!$K$5</f>
        <v>非常勤の場合の勤務時間数</v>
      </c>
      <c r="AHM3" s="178" t="str">
        <f>職員名簿!$L$5</f>
        <v>休業
（産休・育休等）</v>
      </c>
      <c r="AHN3" s="178" t="str">
        <f>職員名簿!$M$5</f>
        <v>備　考</v>
      </c>
      <c r="AHO3" s="178" t="str">
        <f>職員名簿!$C$5</f>
        <v>整理
番号</v>
      </c>
      <c r="AHP3" s="178" t="str">
        <f>職員名簿!$D$5</f>
        <v>職名</v>
      </c>
      <c r="AHQ3" s="178" t="str">
        <f>職員名簿!$E$5</f>
        <v>氏名</v>
      </c>
      <c r="AHR3" s="178" t="str">
        <f>職員名簿!$F$5</f>
        <v>担当業務</v>
      </c>
      <c r="AHS3" s="178" t="str">
        <f>職員名簿!$G$5</f>
        <v>「その他」の場合の業務
（具体的に）</v>
      </c>
      <c r="AHT3" s="178" t="str">
        <f>職員名簿!$H$5</f>
        <v>資格名</v>
      </c>
      <c r="AHU3" s="178" t="str">
        <f>職員名簿!$I$5</f>
        <v>子育て支援員・家庭的保育者の場合の保育業務経験（常勤換算）</v>
      </c>
      <c r="AHV3" s="178" t="str">
        <f>職員名簿!$J$5</f>
        <v>常勤・非常勤の別</v>
      </c>
      <c r="AHW3" s="178" t="str">
        <f>職員名簿!$K$5</f>
        <v>非常勤の場合の勤務時間数</v>
      </c>
      <c r="AHX3" s="178" t="str">
        <f>職員名簿!$L$5</f>
        <v>休業
（産休・育休等）</v>
      </c>
      <c r="AHY3" s="178" t="str">
        <f>職員名簿!$M$5</f>
        <v>備　考</v>
      </c>
      <c r="AHZ3" s="178" t="str">
        <f>職員名簿!$C$5</f>
        <v>整理
番号</v>
      </c>
      <c r="AIA3" s="178" t="str">
        <f>職員名簿!$D$5</f>
        <v>職名</v>
      </c>
      <c r="AIB3" s="178" t="str">
        <f>職員名簿!$E$5</f>
        <v>氏名</v>
      </c>
      <c r="AIC3" s="178" t="str">
        <f>職員名簿!$F$5</f>
        <v>担当業務</v>
      </c>
      <c r="AID3" s="178" t="str">
        <f>職員名簿!$G$5</f>
        <v>「その他」の場合の業務
（具体的に）</v>
      </c>
      <c r="AIE3" s="178" t="str">
        <f>職員名簿!$H$5</f>
        <v>資格名</v>
      </c>
      <c r="AIF3" s="178" t="str">
        <f>職員名簿!$I$5</f>
        <v>子育て支援員・家庭的保育者の場合の保育業務経験（常勤換算）</v>
      </c>
      <c r="AIG3" s="178" t="str">
        <f>職員名簿!$J$5</f>
        <v>常勤・非常勤の別</v>
      </c>
      <c r="AIH3" s="178" t="str">
        <f>職員名簿!$K$5</f>
        <v>非常勤の場合の勤務時間数</v>
      </c>
      <c r="AII3" s="178" t="str">
        <f>職員名簿!$L$5</f>
        <v>休業
（産休・育休等）</v>
      </c>
      <c r="AIJ3" s="178" t="str">
        <f>職員名簿!$M$5</f>
        <v>備　考</v>
      </c>
      <c r="AIK3" s="178" t="str">
        <f>職員名簿!$C$5</f>
        <v>整理
番号</v>
      </c>
      <c r="AIL3" s="178" t="str">
        <f>職員名簿!$D$5</f>
        <v>職名</v>
      </c>
      <c r="AIM3" s="178" t="str">
        <f>職員名簿!$E$5</f>
        <v>氏名</v>
      </c>
      <c r="AIN3" s="178" t="str">
        <f>職員名簿!$F$5</f>
        <v>担当業務</v>
      </c>
      <c r="AIO3" s="178" t="str">
        <f>職員名簿!$G$5</f>
        <v>「その他」の場合の業務
（具体的に）</v>
      </c>
      <c r="AIP3" s="178" t="str">
        <f>職員名簿!$H$5</f>
        <v>資格名</v>
      </c>
      <c r="AIQ3" s="178" t="str">
        <f>職員名簿!$I$5</f>
        <v>子育て支援員・家庭的保育者の場合の保育業務経験（常勤換算）</v>
      </c>
      <c r="AIR3" s="178" t="str">
        <f>職員名簿!$J$5</f>
        <v>常勤・非常勤の別</v>
      </c>
      <c r="AIS3" s="178" t="str">
        <f>職員名簿!$K$5</f>
        <v>非常勤の場合の勤務時間数</v>
      </c>
      <c r="AIT3" s="178" t="str">
        <f>職員名簿!$L$5</f>
        <v>休業
（産休・育休等）</v>
      </c>
      <c r="AIU3" s="178" t="str">
        <f>職員名簿!$M$5</f>
        <v>備　考</v>
      </c>
      <c r="AIV3" s="178" t="str">
        <f>職員名簿!$C$5</f>
        <v>整理
番号</v>
      </c>
      <c r="AIW3" s="178" t="str">
        <f>職員名簿!$D$5</f>
        <v>職名</v>
      </c>
      <c r="AIX3" s="178" t="str">
        <f>職員名簿!$E$5</f>
        <v>氏名</v>
      </c>
      <c r="AIY3" s="178" t="str">
        <f>職員名簿!$F$5</f>
        <v>担当業務</v>
      </c>
      <c r="AIZ3" s="178" t="str">
        <f>職員名簿!$G$5</f>
        <v>「その他」の場合の業務
（具体的に）</v>
      </c>
      <c r="AJA3" s="178" t="str">
        <f>職員名簿!$H$5</f>
        <v>資格名</v>
      </c>
      <c r="AJB3" s="178" t="str">
        <f>職員名簿!$I$5</f>
        <v>子育て支援員・家庭的保育者の場合の保育業務経験（常勤換算）</v>
      </c>
      <c r="AJC3" s="178" t="str">
        <f>職員名簿!$J$5</f>
        <v>常勤・非常勤の別</v>
      </c>
      <c r="AJD3" s="178" t="str">
        <f>職員名簿!$K$5</f>
        <v>非常勤の場合の勤務時間数</v>
      </c>
      <c r="AJE3" s="178" t="str">
        <f>職員名簿!$L$5</f>
        <v>休業
（産休・育休等）</v>
      </c>
      <c r="AJF3" s="178" t="str">
        <f>職員名簿!$M$5</f>
        <v>備　考</v>
      </c>
      <c r="AJG3" s="178" t="str">
        <f>職員名簿!$C$5</f>
        <v>整理
番号</v>
      </c>
      <c r="AJH3" s="178" t="str">
        <f>職員名簿!$D$5</f>
        <v>職名</v>
      </c>
      <c r="AJI3" s="178" t="str">
        <f>職員名簿!$E$5</f>
        <v>氏名</v>
      </c>
      <c r="AJJ3" s="178" t="str">
        <f>職員名簿!$F$5</f>
        <v>担当業務</v>
      </c>
      <c r="AJK3" s="178" t="str">
        <f>職員名簿!$G$5</f>
        <v>「その他」の場合の業務
（具体的に）</v>
      </c>
      <c r="AJL3" s="178" t="str">
        <f>職員名簿!$H$5</f>
        <v>資格名</v>
      </c>
      <c r="AJM3" s="178" t="str">
        <f>職員名簿!$I$5</f>
        <v>子育て支援員・家庭的保育者の場合の保育業務経験（常勤換算）</v>
      </c>
      <c r="AJN3" s="178" t="str">
        <f>職員名簿!$J$5</f>
        <v>常勤・非常勤の別</v>
      </c>
      <c r="AJO3" s="178" t="str">
        <f>職員名簿!$K$5</f>
        <v>非常勤の場合の勤務時間数</v>
      </c>
      <c r="AJP3" s="178" t="str">
        <f>職員名簿!$L$5</f>
        <v>休業
（産休・育休等）</v>
      </c>
      <c r="AJQ3" s="178" t="str">
        <f>職員名簿!$M$5</f>
        <v>備　考</v>
      </c>
      <c r="AJR3" s="178" t="str">
        <f>職員名簿!$C$5</f>
        <v>整理
番号</v>
      </c>
      <c r="AJS3" s="178" t="str">
        <f>職員名簿!$D$5</f>
        <v>職名</v>
      </c>
      <c r="AJT3" s="178" t="str">
        <f>職員名簿!$E$5</f>
        <v>氏名</v>
      </c>
      <c r="AJU3" s="178" t="str">
        <f>職員名簿!$F$5</f>
        <v>担当業務</v>
      </c>
      <c r="AJV3" s="178" t="str">
        <f>職員名簿!$G$5</f>
        <v>「その他」の場合の業務
（具体的に）</v>
      </c>
      <c r="AJW3" s="178" t="str">
        <f>職員名簿!$H$5</f>
        <v>資格名</v>
      </c>
      <c r="AJX3" s="178" t="str">
        <f>職員名簿!$I$5</f>
        <v>子育て支援員・家庭的保育者の場合の保育業務経験（常勤換算）</v>
      </c>
      <c r="AJY3" s="178" t="str">
        <f>職員名簿!$J$5</f>
        <v>常勤・非常勤の別</v>
      </c>
      <c r="AJZ3" s="178" t="str">
        <f>職員名簿!$K$5</f>
        <v>非常勤の場合の勤務時間数</v>
      </c>
      <c r="AKA3" s="178" t="str">
        <f>職員名簿!$L$5</f>
        <v>休業
（産休・育休等）</v>
      </c>
      <c r="AKB3" s="178" t="str">
        <f>職員名簿!$M$5</f>
        <v>備　考</v>
      </c>
      <c r="AKC3" s="178" t="str">
        <f>職員名簿!$C$5</f>
        <v>整理
番号</v>
      </c>
      <c r="AKD3" s="178" t="str">
        <f>職員名簿!$D$5</f>
        <v>職名</v>
      </c>
      <c r="AKE3" s="178" t="str">
        <f>職員名簿!$E$5</f>
        <v>氏名</v>
      </c>
      <c r="AKF3" s="178" t="str">
        <f>職員名簿!$F$5</f>
        <v>担当業務</v>
      </c>
      <c r="AKG3" s="178" t="str">
        <f>職員名簿!$G$5</f>
        <v>「その他」の場合の業務
（具体的に）</v>
      </c>
      <c r="AKH3" s="178" t="str">
        <f>職員名簿!$H$5</f>
        <v>資格名</v>
      </c>
      <c r="AKI3" s="178" t="str">
        <f>職員名簿!$I$5</f>
        <v>子育て支援員・家庭的保育者の場合の保育業務経験（常勤換算）</v>
      </c>
      <c r="AKJ3" s="178" t="str">
        <f>職員名簿!$J$5</f>
        <v>常勤・非常勤の別</v>
      </c>
      <c r="AKK3" s="178" t="str">
        <f>職員名簿!$K$5</f>
        <v>非常勤の場合の勤務時間数</v>
      </c>
      <c r="AKL3" s="178" t="str">
        <f>職員名簿!$L$5</f>
        <v>休業
（産休・育休等）</v>
      </c>
      <c r="AKM3" s="178" t="str">
        <f>職員名簿!$M$5</f>
        <v>備　考</v>
      </c>
      <c r="AKN3" s="178" t="str">
        <f>職員名簿!$C$5</f>
        <v>整理
番号</v>
      </c>
      <c r="AKO3" s="178" t="str">
        <f>職員名簿!$D$5</f>
        <v>職名</v>
      </c>
      <c r="AKP3" s="178" t="str">
        <f>職員名簿!$E$5</f>
        <v>氏名</v>
      </c>
      <c r="AKQ3" s="178" t="str">
        <f>職員名簿!$F$5</f>
        <v>担当業務</v>
      </c>
      <c r="AKR3" s="178" t="str">
        <f>職員名簿!$G$5</f>
        <v>「その他」の場合の業務
（具体的に）</v>
      </c>
      <c r="AKS3" s="178" t="str">
        <f>職員名簿!$H$5</f>
        <v>資格名</v>
      </c>
      <c r="AKT3" s="178" t="str">
        <f>職員名簿!$I$5</f>
        <v>子育て支援員・家庭的保育者の場合の保育業務経験（常勤換算）</v>
      </c>
      <c r="AKU3" s="178" t="str">
        <f>職員名簿!$J$5</f>
        <v>常勤・非常勤の別</v>
      </c>
      <c r="AKV3" s="178" t="str">
        <f>職員名簿!$K$5</f>
        <v>非常勤の場合の勤務時間数</v>
      </c>
      <c r="AKW3" s="178" t="str">
        <f>職員名簿!$L$5</f>
        <v>休業
（産休・育休等）</v>
      </c>
      <c r="AKX3" s="178" t="str">
        <f>職員名簿!$M$5</f>
        <v>備　考</v>
      </c>
      <c r="AKY3" s="178" t="str">
        <f>職員名簿!$C$5</f>
        <v>整理
番号</v>
      </c>
      <c r="AKZ3" s="178" t="str">
        <f>職員名簿!$D$5</f>
        <v>職名</v>
      </c>
      <c r="ALA3" s="178" t="str">
        <f>職員名簿!$E$5</f>
        <v>氏名</v>
      </c>
      <c r="ALB3" s="178" t="str">
        <f>職員名簿!$F$5</f>
        <v>担当業務</v>
      </c>
      <c r="ALC3" s="178" t="str">
        <f>職員名簿!$G$5</f>
        <v>「その他」の場合の業務
（具体的に）</v>
      </c>
      <c r="ALD3" s="178" t="str">
        <f>職員名簿!$H$5</f>
        <v>資格名</v>
      </c>
      <c r="ALE3" s="178" t="str">
        <f>職員名簿!$I$5</f>
        <v>子育て支援員・家庭的保育者の場合の保育業務経験（常勤換算）</v>
      </c>
      <c r="ALF3" s="178" t="str">
        <f>職員名簿!$J$5</f>
        <v>常勤・非常勤の別</v>
      </c>
      <c r="ALG3" s="178" t="str">
        <f>職員名簿!$K$5</f>
        <v>非常勤の場合の勤務時間数</v>
      </c>
      <c r="ALH3" s="178" t="str">
        <f>職員名簿!$L$5</f>
        <v>休業
（産休・育休等）</v>
      </c>
      <c r="ALI3" s="178" t="str">
        <f>職員名簿!$M$5</f>
        <v>備　考</v>
      </c>
      <c r="ALJ3" s="178" t="str">
        <f>職員名簿!$C$5</f>
        <v>整理
番号</v>
      </c>
      <c r="ALK3" s="178" t="str">
        <f>職員名簿!$D$5</f>
        <v>職名</v>
      </c>
      <c r="ALL3" s="178" t="str">
        <f>職員名簿!$E$5</f>
        <v>氏名</v>
      </c>
      <c r="ALM3" s="178" t="str">
        <f>職員名簿!$F$5</f>
        <v>担当業務</v>
      </c>
      <c r="ALN3" s="178" t="str">
        <f>職員名簿!$G$5</f>
        <v>「その他」の場合の業務
（具体的に）</v>
      </c>
      <c r="ALO3" s="178" t="str">
        <f>職員名簿!$H$5</f>
        <v>資格名</v>
      </c>
      <c r="ALP3" s="178" t="str">
        <f>職員名簿!$I$5</f>
        <v>子育て支援員・家庭的保育者の場合の保育業務経験（常勤換算）</v>
      </c>
      <c r="ALQ3" s="178" t="str">
        <f>職員名簿!$J$5</f>
        <v>常勤・非常勤の別</v>
      </c>
      <c r="ALR3" s="178" t="str">
        <f>職員名簿!$K$5</f>
        <v>非常勤の場合の勤務時間数</v>
      </c>
      <c r="ALS3" s="178" t="str">
        <f>職員名簿!$L$5</f>
        <v>休業
（産休・育休等）</v>
      </c>
      <c r="ALT3" s="178" t="str">
        <f>職員名簿!$M$5</f>
        <v>備　考</v>
      </c>
      <c r="ALU3" s="178" t="str">
        <f>職員名簿!$C$5</f>
        <v>整理
番号</v>
      </c>
      <c r="ALV3" s="178" t="str">
        <f>職員名簿!$D$5</f>
        <v>職名</v>
      </c>
      <c r="ALW3" s="178" t="str">
        <f>職員名簿!$E$5</f>
        <v>氏名</v>
      </c>
      <c r="ALX3" s="178" t="str">
        <f>職員名簿!$F$5</f>
        <v>担当業務</v>
      </c>
      <c r="ALY3" s="178" t="str">
        <f>職員名簿!$G$5</f>
        <v>「その他」の場合の業務
（具体的に）</v>
      </c>
      <c r="ALZ3" s="178" t="str">
        <f>職員名簿!$H$5</f>
        <v>資格名</v>
      </c>
      <c r="AMA3" s="178" t="str">
        <f>職員名簿!$I$5</f>
        <v>子育て支援員・家庭的保育者の場合の保育業務経験（常勤換算）</v>
      </c>
      <c r="AMB3" s="178" t="str">
        <f>職員名簿!$J$5</f>
        <v>常勤・非常勤の別</v>
      </c>
      <c r="AMC3" s="178" t="str">
        <f>職員名簿!$K$5</f>
        <v>非常勤の場合の勤務時間数</v>
      </c>
      <c r="AMD3" s="178" t="str">
        <f>職員名簿!$L$5</f>
        <v>休業
（産休・育休等）</v>
      </c>
      <c r="AME3" s="178" t="str">
        <f>職員名簿!$M$5</f>
        <v>備　考</v>
      </c>
      <c r="AMF3" s="178" t="str">
        <f>職員名簿!$C$5</f>
        <v>整理
番号</v>
      </c>
      <c r="AMG3" s="178" t="str">
        <f>職員名簿!$D$5</f>
        <v>職名</v>
      </c>
      <c r="AMH3" s="178" t="str">
        <f>職員名簿!$E$5</f>
        <v>氏名</v>
      </c>
      <c r="AMI3" s="178" t="str">
        <f>職員名簿!$F$5</f>
        <v>担当業務</v>
      </c>
      <c r="AMJ3" s="178" t="str">
        <f>職員名簿!$G$5</f>
        <v>「その他」の場合の業務
（具体的に）</v>
      </c>
      <c r="AMK3" s="178" t="str">
        <f>職員名簿!$H$5</f>
        <v>資格名</v>
      </c>
      <c r="AML3" s="178" t="str">
        <f>職員名簿!$I$5</f>
        <v>子育て支援員・家庭的保育者の場合の保育業務経験（常勤換算）</v>
      </c>
      <c r="AMM3" s="178" t="str">
        <f>職員名簿!$J$5</f>
        <v>常勤・非常勤の別</v>
      </c>
      <c r="AMN3" s="178" t="str">
        <f>職員名簿!$K$5</f>
        <v>非常勤の場合の勤務時間数</v>
      </c>
      <c r="AMO3" s="178" t="str">
        <f>職員名簿!$L$5</f>
        <v>休業
（産休・育休等）</v>
      </c>
      <c r="AMP3" s="178" t="str">
        <f>職員名簿!$M$5</f>
        <v>備　考</v>
      </c>
      <c r="AMQ3" s="178" t="str">
        <f>職員名簿!$C$5</f>
        <v>整理
番号</v>
      </c>
      <c r="AMR3" s="178" t="str">
        <f>職員名簿!$D$5</f>
        <v>職名</v>
      </c>
      <c r="AMS3" s="178" t="str">
        <f>職員名簿!$E$5</f>
        <v>氏名</v>
      </c>
      <c r="AMT3" s="178" t="str">
        <f>職員名簿!$F$5</f>
        <v>担当業務</v>
      </c>
      <c r="AMU3" s="178" t="str">
        <f>職員名簿!$G$5</f>
        <v>「その他」の場合の業務
（具体的に）</v>
      </c>
      <c r="AMV3" s="178" t="str">
        <f>職員名簿!$H$5</f>
        <v>資格名</v>
      </c>
      <c r="AMW3" s="178" t="str">
        <f>職員名簿!$I$5</f>
        <v>子育て支援員・家庭的保育者の場合の保育業務経験（常勤換算）</v>
      </c>
      <c r="AMX3" s="178" t="str">
        <f>職員名簿!$J$5</f>
        <v>常勤・非常勤の別</v>
      </c>
      <c r="AMY3" s="178" t="str">
        <f>職員名簿!$K$5</f>
        <v>非常勤の場合の勤務時間数</v>
      </c>
      <c r="AMZ3" s="178" t="str">
        <f>職員名簿!$L$5</f>
        <v>休業
（産休・育休等）</v>
      </c>
      <c r="ANA3" s="178" t="str">
        <f>職員名簿!$M$5</f>
        <v>備　考</v>
      </c>
      <c r="ANB3" s="178" t="str">
        <f>職員名簿!$C$5</f>
        <v>整理
番号</v>
      </c>
      <c r="ANC3" s="178" t="str">
        <f>職員名簿!$D$5</f>
        <v>職名</v>
      </c>
      <c r="AND3" s="178" t="str">
        <f>職員名簿!$E$5</f>
        <v>氏名</v>
      </c>
      <c r="ANE3" s="178" t="str">
        <f>職員名簿!$F$5</f>
        <v>担当業務</v>
      </c>
      <c r="ANF3" s="178" t="str">
        <f>職員名簿!$G$5</f>
        <v>「その他」の場合の業務
（具体的に）</v>
      </c>
      <c r="ANG3" s="178" t="str">
        <f>職員名簿!$H$5</f>
        <v>資格名</v>
      </c>
      <c r="ANH3" s="178" t="str">
        <f>職員名簿!$I$5</f>
        <v>子育て支援員・家庭的保育者の場合の保育業務経験（常勤換算）</v>
      </c>
      <c r="ANI3" s="178" t="str">
        <f>職員名簿!$J$5</f>
        <v>常勤・非常勤の別</v>
      </c>
      <c r="ANJ3" s="178" t="str">
        <f>職員名簿!$K$5</f>
        <v>非常勤の場合の勤務時間数</v>
      </c>
      <c r="ANK3" s="178" t="str">
        <f>職員名簿!$L$5</f>
        <v>休業
（産休・育休等）</v>
      </c>
      <c r="ANL3" s="178" t="str">
        <f>職員名簿!$M$5</f>
        <v>備　考</v>
      </c>
      <c r="ANM3" s="178" t="str">
        <f>職員名簿!$C$5</f>
        <v>整理
番号</v>
      </c>
      <c r="ANN3" s="178" t="str">
        <f>職員名簿!$D$5</f>
        <v>職名</v>
      </c>
      <c r="ANO3" s="178" t="str">
        <f>職員名簿!$E$5</f>
        <v>氏名</v>
      </c>
      <c r="ANP3" s="178" t="str">
        <f>職員名簿!$F$5</f>
        <v>担当業務</v>
      </c>
      <c r="ANQ3" s="178" t="str">
        <f>職員名簿!$G$5</f>
        <v>「その他」の場合の業務
（具体的に）</v>
      </c>
      <c r="ANR3" s="178" t="str">
        <f>職員名簿!$H$5</f>
        <v>資格名</v>
      </c>
      <c r="ANS3" s="178" t="str">
        <f>職員名簿!$I$5</f>
        <v>子育て支援員・家庭的保育者の場合の保育業務経験（常勤換算）</v>
      </c>
      <c r="ANT3" s="178" t="str">
        <f>職員名簿!$J$5</f>
        <v>常勤・非常勤の別</v>
      </c>
      <c r="ANU3" s="178" t="str">
        <f>職員名簿!$K$5</f>
        <v>非常勤の場合の勤務時間数</v>
      </c>
      <c r="ANV3" s="178" t="str">
        <f>職員名簿!$L$5</f>
        <v>休業
（産休・育休等）</v>
      </c>
      <c r="ANW3" s="178" t="str">
        <f>職員名簿!$M$5</f>
        <v>備　考</v>
      </c>
      <c r="ANX3" s="178" t="str">
        <f>職員名簿!$C$5</f>
        <v>整理
番号</v>
      </c>
      <c r="ANY3" s="178" t="str">
        <f>職員名簿!$D$5</f>
        <v>職名</v>
      </c>
      <c r="ANZ3" s="178" t="str">
        <f>職員名簿!$E$5</f>
        <v>氏名</v>
      </c>
      <c r="AOA3" s="178" t="str">
        <f>職員名簿!$F$5</f>
        <v>担当業務</v>
      </c>
      <c r="AOB3" s="178" t="str">
        <f>職員名簿!$G$5</f>
        <v>「その他」の場合の業務
（具体的に）</v>
      </c>
      <c r="AOC3" s="178" t="str">
        <f>職員名簿!$H$5</f>
        <v>資格名</v>
      </c>
      <c r="AOD3" s="178" t="str">
        <f>職員名簿!$I$5</f>
        <v>子育て支援員・家庭的保育者の場合の保育業務経験（常勤換算）</v>
      </c>
      <c r="AOE3" s="178" t="str">
        <f>職員名簿!$J$5</f>
        <v>常勤・非常勤の別</v>
      </c>
      <c r="AOF3" s="178" t="str">
        <f>職員名簿!$K$5</f>
        <v>非常勤の場合の勤務時間数</v>
      </c>
      <c r="AOG3" s="178" t="str">
        <f>職員名簿!$L$5</f>
        <v>休業
（産休・育休等）</v>
      </c>
      <c r="AOH3" s="178" t="str">
        <f>職員名簿!$M$5</f>
        <v>備　考</v>
      </c>
      <c r="AOI3" s="178" t="str">
        <f>職員名簿!$C$5</f>
        <v>整理
番号</v>
      </c>
      <c r="AOJ3" s="178" t="str">
        <f>職員名簿!$D$5</f>
        <v>職名</v>
      </c>
      <c r="AOK3" s="178" t="str">
        <f>職員名簿!$E$5</f>
        <v>氏名</v>
      </c>
      <c r="AOL3" s="178" t="str">
        <f>職員名簿!$F$5</f>
        <v>担当業務</v>
      </c>
      <c r="AOM3" s="178" t="str">
        <f>職員名簿!$G$5</f>
        <v>「その他」の場合の業務
（具体的に）</v>
      </c>
      <c r="AON3" s="178" t="str">
        <f>職員名簿!$H$5</f>
        <v>資格名</v>
      </c>
      <c r="AOO3" s="178" t="str">
        <f>職員名簿!$I$5</f>
        <v>子育て支援員・家庭的保育者の場合の保育業務経験（常勤換算）</v>
      </c>
      <c r="AOP3" s="178" t="str">
        <f>職員名簿!$J$5</f>
        <v>常勤・非常勤の別</v>
      </c>
      <c r="AOQ3" s="178" t="str">
        <f>職員名簿!$K$5</f>
        <v>非常勤の場合の勤務時間数</v>
      </c>
      <c r="AOR3" s="178" t="str">
        <f>職員名簿!$L$5</f>
        <v>休業
（産休・育休等）</v>
      </c>
      <c r="AOS3" s="178" t="str">
        <f>職員名簿!$M$5</f>
        <v>備　考</v>
      </c>
      <c r="AOT3" s="178" t="str">
        <f>職員名簿!$C$5</f>
        <v>整理
番号</v>
      </c>
      <c r="AOU3" s="178" t="str">
        <f>職員名簿!$D$5</f>
        <v>職名</v>
      </c>
      <c r="AOV3" s="178" t="str">
        <f>職員名簿!$E$5</f>
        <v>氏名</v>
      </c>
      <c r="AOW3" s="178" t="str">
        <f>職員名簿!$F$5</f>
        <v>担当業務</v>
      </c>
      <c r="AOX3" s="178" t="str">
        <f>職員名簿!$G$5</f>
        <v>「その他」の場合の業務
（具体的に）</v>
      </c>
      <c r="AOY3" s="178" t="str">
        <f>職員名簿!$H$5</f>
        <v>資格名</v>
      </c>
      <c r="AOZ3" s="178" t="str">
        <f>職員名簿!$I$5</f>
        <v>子育て支援員・家庭的保育者の場合の保育業務経験（常勤換算）</v>
      </c>
      <c r="APA3" s="178" t="str">
        <f>職員名簿!$J$5</f>
        <v>常勤・非常勤の別</v>
      </c>
      <c r="APB3" s="178" t="str">
        <f>職員名簿!$K$5</f>
        <v>非常勤の場合の勤務時間数</v>
      </c>
      <c r="APC3" s="178" t="str">
        <f>職員名簿!$L$5</f>
        <v>休業
（産休・育休等）</v>
      </c>
      <c r="APD3" s="178" t="str">
        <f>職員名簿!$M$5</f>
        <v>備　考</v>
      </c>
      <c r="APE3" s="178" t="str">
        <f>職員名簿!$C$5</f>
        <v>整理
番号</v>
      </c>
      <c r="APF3" s="178" t="str">
        <f>職員名簿!$D$5</f>
        <v>職名</v>
      </c>
      <c r="APG3" s="178" t="str">
        <f>職員名簿!$E$5</f>
        <v>氏名</v>
      </c>
      <c r="APH3" s="178" t="str">
        <f>職員名簿!$F$5</f>
        <v>担当業務</v>
      </c>
      <c r="API3" s="178" t="str">
        <f>職員名簿!$G$5</f>
        <v>「その他」の場合の業務
（具体的に）</v>
      </c>
      <c r="APJ3" s="178" t="str">
        <f>職員名簿!$H$5</f>
        <v>資格名</v>
      </c>
      <c r="APK3" s="178" t="str">
        <f>職員名簿!$I$5</f>
        <v>子育て支援員・家庭的保育者の場合の保育業務経験（常勤換算）</v>
      </c>
      <c r="APL3" s="178" t="str">
        <f>職員名簿!$J$5</f>
        <v>常勤・非常勤の別</v>
      </c>
      <c r="APM3" s="178" t="str">
        <f>職員名簿!$K$5</f>
        <v>非常勤の場合の勤務時間数</v>
      </c>
      <c r="APN3" s="178" t="str">
        <f>職員名簿!$L$5</f>
        <v>休業
（産休・育休等）</v>
      </c>
      <c r="APO3" s="178" t="str">
        <f>職員名簿!$M$5</f>
        <v>備　考</v>
      </c>
      <c r="APP3" s="178" t="str">
        <f>職員名簿!$C$5</f>
        <v>整理
番号</v>
      </c>
      <c r="APQ3" s="178" t="str">
        <f>職員名簿!$D$5</f>
        <v>職名</v>
      </c>
      <c r="APR3" s="178" t="str">
        <f>職員名簿!$E$5</f>
        <v>氏名</v>
      </c>
      <c r="APS3" s="178" t="str">
        <f>職員名簿!$F$5</f>
        <v>担当業務</v>
      </c>
      <c r="APT3" s="178" t="str">
        <f>職員名簿!$G$5</f>
        <v>「その他」の場合の業務
（具体的に）</v>
      </c>
      <c r="APU3" s="178" t="str">
        <f>職員名簿!$H$5</f>
        <v>資格名</v>
      </c>
      <c r="APV3" s="178" t="str">
        <f>職員名簿!$I$5</f>
        <v>子育て支援員・家庭的保育者の場合の保育業務経験（常勤換算）</v>
      </c>
      <c r="APW3" s="178" t="str">
        <f>職員名簿!$J$5</f>
        <v>常勤・非常勤の別</v>
      </c>
      <c r="APX3" s="178" t="str">
        <f>職員名簿!$K$5</f>
        <v>非常勤の場合の勤務時間数</v>
      </c>
      <c r="APY3" s="178" t="str">
        <f>職員名簿!$L$5</f>
        <v>休業
（産休・育休等）</v>
      </c>
      <c r="APZ3" s="178" t="str">
        <f>職員名簿!$M$5</f>
        <v>備　考</v>
      </c>
      <c r="AQA3" s="178" t="str">
        <f>職員名簿!$C$5</f>
        <v>整理
番号</v>
      </c>
      <c r="AQB3" s="178" t="str">
        <f>職員名簿!$D$5</f>
        <v>職名</v>
      </c>
      <c r="AQC3" s="178" t="str">
        <f>職員名簿!$E$5</f>
        <v>氏名</v>
      </c>
      <c r="AQD3" s="178" t="str">
        <f>職員名簿!$F$5</f>
        <v>担当業務</v>
      </c>
      <c r="AQE3" s="178" t="str">
        <f>職員名簿!$G$5</f>
        <v>「その他」の場合の業務
（具体的に）</v>
      </c>
      <c r="AQF3" s="178" t="str">
        <f>職員名簿!$H$5</f>
        <v>資格名</v>
      </c>
      <c r="AQG3" s="178" t="str">
        <f>職員名簿!$I$5</f>
        <v>子育て支援員・家庭的保育者の場合の保育業務経験（常勤換算）</v>
      </c>
      <c r="AQH3" s="178" t="str">
        <f>職員名簿!$J$5</f>
        <v>常勤・非常勤の別</v>
      </c>
      <c r="AQI3" s="178" t="str">
        <f>職員名簿!$K$5</f>
        <v>非常勤の場合の勤務時間数</v>
      </c>
      <c r="AQJ3" s="178" t="str">
        <f>職員名簿!$L$5</f>
        <v>休業
（産休・育休等）</v>
      </c>
      <c r="AQK3" s="178" t="str">
        <f>職員名簿!$M$5</f>
        <v>備　考</v>
      </c>
      <c r="AQL3" s="178" t="str">
        <f>職員名簿!$C$5</f>
        <v>整理
番号</v>
      </c>
      <c r="AQM3" s="178" t="str">
        <f>職員名簿!$D$5</f>
        <v>職名</v>
      </c>
      <c r="AQN3" s="178" t="str">
        <f>職員名簿!$E$5</f>
        <v>氏名</v>
      </c>
      <c r="AQO3" s="178" t="str">
        <f>職員名簿!$F$5</f>
        <v>担当業務</v>
      </c>
      <c r="AQP3" s="178" t="str">
        <f>職員名簿!$G$5</f>
        <v>「その他」の場合の業務
（具体的に）</v>
      </c>
      <c r="AQQ3" s="178" t="str">
        <f>職員名簿!$H$5</f>
        <v>資格名</v>
      </c>
      <c r="AQR3" s="178" t="str">
        <f>職員名簿!$I$5</f>
        <v>子育て支援員・家庭的保育者の場合の保育業務経験（常勤換算）</v>
      </c>
      <c r="AQS3" s="178" t="str">
        <f>職員名簿!$J$5</f>
        <v>常勤・非常勤の別</v>
      </c>
      <c r="AQT3" s="178" t="str">
        <f>職員名簿!$K$5</f>
        <v>非常勤の場合の勤務時間数</v>
      </c>
      <c r="AQU3" s="178" t="str">
        <f>職員名簿!$L$5</f>
        <v>休業
（産休・育休等）</v>
      </c>
      <c r="AQV3" s="178" t="str">
        <f>職員名簿!$M$5</f>
        <v>備　考</v>
      </c>
      <c r="AQW3" s="178" t="str">
        <f>職員名簿!$C$5</f>
        <v>整理
番号</v>
      </c>
      <c r="AQX3" s="178" t="str">
        <f>職員名簿!$D$5</f>
        <v>職名</v>
      </c>
      <c r="AQY3" s="178" t="str">
        <f>職員名簿!$E$5</f>
        <v>氏名</v>
      </c>
      <c r="AQZ3" s="178" t="str">
        <f>職員名簿!$F$5</f>
        <v>担当業務</v>
      </c>
      <c r="ARA3" s="178" t="str">
        <f>職員名簿!$G$5</f>
        <v>「その他」の場合の業務
（具体的に）</v>
      </c>
      <c r="ARB3" s="178" t="str">
        <f>職員名簿!$H$5</f>
        <v>資格名</v>
      </c>
      <c r="ARC3" s="178" t="str">
        <f>職員名簿!$I$5</f>
        <v>子育て支援員・家庭的保育者の場合の保育業務経験（常勤換算）</v>
      </c>
      <c r="ARD3" s="178" t="str">
        <f>職員名簿!$J$5</f>
        <v>常勤・非常勤の別</v>
      </c>
      <c r="ARE3" s="178" t="str">
        <f>職員名簿!$K$5</f>
        <v>非常勤の場合の勤務時間数</v>
      </c>
      <c r="ARF3" s="178" t="str">
        <f>職員名簿!$L$5</f>
        <v>休業
（産休・育休等）</v>
      </c>
      <c r="ARG3" s="178" t="str">
        <f>職員名簿!$M$5</f>
        <v>備　考</v>
      </c>
      <c r="ARH3" s="178" t="str">
        <f>職員名簿!$C$5</f>
        <v>整理
番号</v>
      </c>
      <c r="ARI3" s="178" t="str">
        <f>職員名簿!$D$5</f>
        <v>職名</v>
      </c>
      <c r="ARJ3" s="178" t="str">
        <f>職員名簿!$E$5</f>
        <v>氏名</v>
      </c>
      <c r="ARK3" s="178" t="str">
        <f>職員名簿!$F$5</f>
        <v>担当業務</v>
      </c>
      <c r="ARL3" s="178" t="str">
        <f>職員名簿!$G$5</f>
        <v>「その他」の場合の業務
（具体的に）</v>
      </c>
      <c r="ARM3" s="178" t="str">
        <f>職員名簿!$H$5</f>
        <v>資格名</v>
      </c>
      <c r="ARN3" s="178" t="str">
        <f>職員名簿!$I$5</f>
        <v>子育て支援員・家庭的保育者の場合の保育業務経験（常勤換算）</v>
      </c>
      <c r="ARO3" s="178" t="str">
        <f>職員名簿!$J$5</f>
        <v>常勤・非常勤の別</v>
      </c>
      <c r="ARP3" s="178" t="str">
        <f>職員名簿!$K$5</f>
        <v>非常勤の場合の勤務時間数</v>
      </c>
      <c r="ARQ3" s="178" t="str">
        <f>職員名簿!$L$5</f>
        <v>休業
（産休・育休等）</v>
      </c>
      <c r="ARR3" s="178" t="str">
        <f>職員名簿!$M$5</f>
        <v>備　考</v>
      </c>
      <c r="ARS3" s="178" t="str">
        <f>職員名簿!$C$5</f>
        <v>整理
番号</v>
      </c>
      <c r="ART3" s="178" t="str">
        <f>職員名簿!$D$5</f>
        <v>職名</v>
      </c>
      <c r="ARU3" s="178" t="str">
        <f>職員名簿!$E$5</f>
        <v>氏名</v>
      </c>
      <c r="ARV3" s="178" t="str">
        <f>職員名簿!$F$5</f>
        <v>担当業務</v>
      </c>
      <c r="ARW3" s="178" t="str">
        <f>職員名簿!$G$5</f>
        <v>「その他」の場合の業務
（具体的に）</v>
      </c>
      <c r="ARX3" s="178" t="str">
        <f>職員名簿!$H$5</f>
        <v>資格名</v>
      </c>
      <c r="ARY3" s="178" t="str">
        <f>職員名簿!$I$5</f>
        <v>子育て支援員・家庭的保育者の場合の保育業務経験（常勤換算）</v>
      </c>
      <c r="ARZ3" s="178" t="str">
        <f>職員名簿!$J$5</f>
        <v>常勤・非常勤の別</v>
      </c>
      <c r="ASA3" s="178" t="str">
        <f>職員名簿!$K$5</f>
        <v>非常勤の場合の勤務時間数</v>
      </c>
      <c r="ASB3" s="178" t="str">
        <f>職員名簿!$L$5</f>
        <v>休業
（産休・育休等）</v>
      </c>
      <c r="ASC3" s="178" t="str">
        <f>職員名簿!$M$5</f>
        <v>備　考</v>
      </c>
      <c r="ASD3" s="178" t="str">
        <f>職員名簿!$C$5</f>
        <v>整理
番号</v>
      </c>
      <c r="ASE3" s="178" t="str">
        <f>職員名簿!$D$5</f>
        <v>職名</v>
      </c>
      <c r="ASF3" s="178" t="str">
        <f>職員名簿!$E$5</f>
        <v>氏名</v>
      </c>
      <c r="ASG3" s="178" t="str">
        <f>職員名簿!$F$5</f>
        <v>担当業務</v>
      </c>
      <c r="ASH3" s="178" t="str">
        <f>職員名簿!$G$5</f>
        <v>「その他」の場合の業務
（具体的に）</v>
      </c>
      <c r="ASI3" s="178" t="str">
        <f>職員名簿!$H$5</f>
        <v>資格名</v>
      </c>
      <c r="ASJ3" s="178" t="str">
        <f>職員名簿!$I$5</f>
        <v>子育て支援員・家庭的保育者の場合の保育業務経験（常勤換算）</v>
      </c>
      <c r="ASK3" s="178" t="str">
        <f>職員名簿!$J$5</f>
        <v>常勤・非常勤の別</v>
      </c>
      <c r="ASL3" s="178" t="str">
        <f>職員名簿!$K$5</f>
        <v>非常勤の場合の勤務時間数</v>
      </c>
      <c r="ASM3" s="178" t="str">
        <f>職員名簿!$L$5</f>
        <v>休業
（産休・育休等）</v>
      </c>
      <c r="ASN3" s="178" t="str">
        <f>職員名簿!$M$5</f>
        <v>備　考</v>
      </c>
      <c r="ASO3" s="178" t="str">
        <f>職員名簿!$C$5</f>
        <v>整理
番号</v>
      </c>
      <c r="ASP3" s="178" t="str">
        <f>職員名簿!$D$5</f>
        <v>職名</v>
      </c>
      <c r="ASQ3" s="178" t="str">
        <f>職員名簿!$E$5</f>
        <v>氏名</v>
      </c>
      <c r="ASR3" s="178" t="str">
        <f>職員名簿!$F$5</f>
        <v>担当業務</v>
      </c>
      <c r="ASS3" s="178" t="str">
        <f>職員名簿!$G$5</f>
        <v>「その他」の場合の業務
（具体的に）</v>
      </c>
      <c r="AST3" s="178" t="str">
        <f>職員名簿!$H$5</f>
        <v>資格名</v>
      </c>
      <c r="ASU3" s="178" t="str">
        <f>職員名簿!$I$5</f>
        <v>子育て支援員・家庭的保育者の場合の保育業務経験（常勤換算）</v>
      </c>
      <c r="ASV3" s="178" t="str">
        <f>職員名簿!$J$5</f>
        <v>常勤・非常勤の別</v>
      </c>
      <c r="ASW3" s="178" t="str">
        <f>職員名簿!$K$5</f>
        <v>非常勤の場合の勤務時間数</v>
      </c>
      <c r="ASX3" s="178" t="str">
        <f>職員名簿!$L$5</f>
        <v>休業
（産休・育休等）</v>
      </c>
      <c r="ASY3" s="178" t="str">
        <f>職員名簿!$M$5</f>
        <v>備　考</v>
      </c>
      <c r="ASZ3" s="178" t="str">
        <f>職員名簿!$C$5</f>
        <v>整理
番号</v>
      </c>
      <c r="ATA3" s="178" t="str">
        <f>職員名簿!$D$5</f>
        <v>職名</v>
      </c>
      <c r="ATB3" s="178" t="str">
        <f>職員名簿!$E$5</f>
        <v>氏名</v>
      </c>
      <c r="ATC3" s="178" t="str">
        <f>職員名簿!$F$5</f>
        <v>担当業務</v>
      </c>
      <c r="ATD3" s="178" t="str">
        <f>職員名簿!$G$5</f>
        <v>「その他」の場合の業務
（具体的に）</v>
      </c>
      <c r="ATE3" s="178" t="str">
        <f>職員名簿!$H$5</f>
        <v>資格名</v>
      </c>
      <c r="ATF3" s="178" t="str">
        <f>職員名簿!$I$5</f>
        <v>子育て支援員・家庭的保育者の場合の保育業務経験（常勤換算）</v>
      </c>
      <c r="ATG3" s="178" t="str">
        <f>職員名簿!$J$5</f>
        <v>常勤・非常勤の別</v>
      </c>
      <c r="ATH3" s="178" t="str">
        <f>職員名簿!$K$5</f>
        <v>非常勤の場合の勤務時間数</v>
      </c>
      <c r="ATI3" s="178" t="str">
        <f>職員名簿!$L$5</f>
        <v>休業
（産休・育休等）</v>
      </c>
      <c r="ATJ3" s="178" t="str">
        <f>職員名簿!$M$5</f>
        <v>備　考</v>
      </c>
      <c r="ATK3" s="178" t="str">
        <f>職員名簿!$C$5</f>
        <v>整理
番号</v>
      </c>
      <c r="ATL3" s="178" t="str">
        <f>職員名簿!$D$5</f>
        <v>職名</v>
      </c>
      <c r="ATM3" s="178" t="str">
        <f>職員名簿!$E$5</f>
        <v>氏名</v>
      </c>
      <c r="ATN3" s="178" t="str">
        <f>職員名簿!$F$5</f>
        <v>担当業務</v>
      </c>
      <c r="ATO3" s="178" t="str">
        <f>職員名簿!$G$5</f>
        <v>「その他」の場合の業務
（具体的に）</v>
      </c>
      <c r="ATP3" s="178" t="str">
        <f>職員名簿!$H$5</f>
        <v>資格名</v>
      </c>
      <c r="ATQ3" s="178" t="str">
        <f>職員名簿!$I$5</f>
        <v>子育て支援員・家庭的保育者の場合の保育業務経験（常勤換算）</v>
      </c>
      <c r="ATR3" s="178" t="str">
        <f>職員名簿!$J$5</f>
        <v>常勤・非常勤の別</v>
      </c>
      <c r="ATS3" s="178" t="str">
        <f>職員名簿!$K$5</f>
        <v>非常勤の場合の勤務時間数</v>
      </c>
      <c r="ATT3" s="178" t="str">
        <f>職員名簿!$L$5</f>
        <v>休業
（産休・育休等）</v>
      </c>
      <c r="ATU3" s="178" t="str">
        <f>職員名簿!$M$5</f>
        <v>備　考</v>
      </c>
      <c r="ATV3" s="178" t="str">
        <f>職員名簿!$C$5</f>
        <v>整理
番号</v>
      </c>
      <c r="ATW3" s="178" t="str">
        <f>職員名簿!$D$5</f>
        <v>職名</v>
      </c>
      <c r="ATX3" s="178" t="str">
        <f>職員名簿!$E$5</f>
        <v>氏名</v>
      </c>
      <c r="ATY3" s="178" t="str">
        <f>職員名簿!$F$5</f>
        <v>担当業務</v>
      </c>
      <c r="ATZ3" s="178" t="str">
        <f>職員名簿!$G$5</f>
        <v>「その他」の場合の業務
（具体的に）</v>
      </c>
      <c r="AUA3" s="178" t="str">
        <f>職員名簿!$H$5</f>
        <v>資格名</v>
      </c>
      <c r="AUB3" s="178" t="str">
        <f>職員名簿!$I$5</f>
        <v>子育て支援員・家庭的保育者の場合の保育業務経験（常勤換算）</v>
      </c>
      <c r="AUC3" s="178" t="str">
        <f>職員名簿!$J$5</f>
        <v>常勤・非常勤の別</v>
      </c>
      <c r="AUD3" s="178" t="str">
        <f>職員名簿!$K$5</f>
        <v>非常勤の場合の勤務時間数</v>
      </c>
      <c r="AUE3" s="178" t="str">
        <f>職員名簿!$L$5</f>
        <v>休業
（産休・育休等）</v>
      </c>
      <c r="AUF3" s="178" t="str">
        <f>職員名簿!$M$5</f>
        <v>備　考</v>
      </c>
      <c r="AUG3" s="178" t="str">
        <f>職員名簿!$C$5</f>
        <v>整理
番号</v>
      </c>
      <c r="AUH3" s="178" t="str">
        <f>職員名簿!$D$5</f>
        <v>職名</v>
      </c>
      <c r="AUI3" s="178" t="str">
        <f>職員名簿!$E$5</f>
        <v>氏名</v>
      </c>
      <c r="AUJ3" s="178" t="str">
        <f>職員名簿!$F$5</f>
        <v>担当業務</v>
      </c>
      <c r="AUK3" s="178" t="str">
        <f>職員名簿!$G$5</f>
        <v>「その他」の場合の業務
（具体的に）</v>
      </c>
      <c r="AUL3" s="178" t="str">
        <f>職員名簿!$H$5</f>
        <v>資格名</v>
      </c>
      <c r="AUM3" s="178" t="str">
        <f>職員名簿!$I$5</f>
        <v>子育て支援員・家庭的保育者の場合の保育業務経験（常勤換算）</v>
      </c>
      <c r="AUN3" s="178" t="str">
        <f>職員名簿!$J$5</f>
        <v>常勤・非常勤の別</v>
      </c>
      <c r="AUO3" s="178" t="str">
        <f>職員名簿!$K$5</f>
        <v>非常勤の場合の勤務時間数</v>
      </c>
      <c r="AUP3" s="178" t="str">
        <f>職員名簿!$L$5</f>
        <v>休業
（産休・育休等）</v>
      </c>
      <c r="AUQ3" s="178" t="str">
        <f>職員名簿!$M$5</f>
        <v>備　考</v>
      </c>
      <c r="AUR3" s="178" t="str">
        <f>職員名簿!$C$5</f>
        <v>整理
番号</v>
      </c>
      <c r="AUS3" s="178" t="str">
        <f>職員名簿!$D$5</f>
        <v>職名</v>
      </c>
      <c r="AUT3" s="178" t="str">
        <f>職員名簿!$E$5</f>
        <v>氏名</v>
      </c>
      <c r="AUU3" s="178" t="str">
        <f>職員名簿!$F$5</f>
        <v>担当業務</v>
      </c>
      <c r="AUV3" s="178" t="str">
        <f>職員名簿!$G$5</f>
        <v>「その他」の場合の業務
（具体的に）</v>
      </c>
      <c r="AUW3" s="178" t="str">
        <f>職員名簿!$H$5</f>
        <v>資格名</v>
      </c>
      <c r="AUX3" s="178" t="str">
        <f>職員名簿!$I$5</f>
        <v>子育て支援員・家庭的保育者の場合の保育業務経験（常勤換算）</v>
      </c>
      <c r="AUY3" s="178" t="str">
        <f>職員名簿!$J$5</f>
        <v>常勤・非常勤の別</v>
      </c>
      <c r="AUZ3" s="178" t="str">
        <f>職員名簿!$K$5</f>
        <v>非常勤の場合の勤務時間数</v>
      </c>
      <c r="AVA3" s="178" t="str">
        <f>職員名簿!$L$5</f>
        <v>休業
（産休・育休等）</v>
      </c>
      <c r="AVB3" s="178" t="str">
        <f>職員名簿!$M$5</f>
        <v>備　考</v>
      </c>
      <c r="AVC3" s="178" t="str">
        <f>職員名簿!$C$5</f>
        <v>整理
番号</v>
      </c>
      <c r="AVD3" s="178" t="str">
        <f>職員名簿!$D$5</f>
        <v>職名</v>
      </c>
      <c r="AVE3" s="178" t="str">
        <f>職員名簿!$E$5</f>
        <v>氏名</v>
      </c>
      <c r="AVF3" s="178" t="str">
        <f>職員名簿!$F$5</f>
        <v>担当業務</v>
      </c>
      <c r="AVG3" s="178" t="str">
        <f>職員名簿!$G$5</f>
        <v>「その他」の場合の業務
（具体的に）</v>
      </c>
      <c r="AVH3" s="178" t="str">
        <f>職員名簿!$H$5</f>
        <v>資格名</v>
      </c>
      <c r="AVI3" s="178" t="str">
        <f>職員名簿!$I$5</f>
        <v>子育て支援員・家庭的保育者の場合の保育業務経験（常勤換算）</v>
      </c>
      <c r="AVJ3" s="178" t="str">
        <f>職員名簿!$J$5</f>
        <v>常勤・非常勤の別</v>
      </c>
      <c r="AVK3" s="178" t="str">
        <f>職員名簿!$K$5</f>
        <v>非常勤の場合の勤務時間数</v>
      </c>
      <c r="AVL3" s="178" t="str">
        <f>職員名簿!$L$5</f>
        <v>休業
（産休・育休等）</v>
      </c>
      <c r="AVM3" s="178" t="str">
        <f>職員名簿!$M$5</f>
        <v>備　考</v>
      </c>
      <c r="AVN3" s="178" t="str">
        <f>職員名簿!$C$5</f>
        <v>整理
番号</v>
      </c>
      <c r="AVO3" s="178" t="str">
        <f>職員名簿!$D$5</f>
        <v>職名</v>
      </c>
      <c r="AVP3" s="178" t="str">
        <f>職員名簿!$E$5</f>
        <v>氏名</v>
      </c>
      <c r="AVQ3" s="178" t="str">
        <f>職員名簿!$F$5</f>
        <v>担当業務</v>
      </c>
      <c r="AVR3" s="178" t="str">
        <f>職員名簿!$G$5</f>
        <v>「その他」の場合の業務
（具体的に）</v>
      </c>
      <c r="AVS3" s="178" t="str">
        <f>職員名簿!$H$5</f>
        <v>資格名</v>
      </c>
      <c r="AVT3" s="178" t="str">
        <f>職員名簿!$I$5</f>
        <v>子育て支援員・家庭的保育者の場合の保育業務経験（常勤換算）</v>
      </c>
      <c r="AVU3" s="178" t="str">
        <f>職員名簿!$J$5</f>
        <v>常勤・非常勤の別</v>
      </c>
      <c r="AVV3" s="178" t="str">
        <f>職員名簿!$K$5</f>
        <v>非常勤の場合の勤務時間数</v>
      </c>
      <c r="AVW3" s="178" t="str">
        <f>職員名簿!$L$5</f>
        <v>休業
（産休・育休等）</v>
      </c>
      <c r="AVX3" s="178" t="str">
        <f>職員名簿!$M$5</f>
        <v>備　考</v>
      </c>
      <c r="AVY3" s="178" t="str">
        <f>職員名簿!$C$5</f>
        <v>整理
番号</v>
      </c>
      <c r="AVZ3" s="178" t="str">
        <f>職員名簿!$D$5</f>
        <v>職名</v>
      </c>
      <c r="AWA3" s="178" t="str">
        <f>職員名簿!$E$5</f>
        <v>氏名</v>
      </c>
      <c r="AWB3" s="178" t="str">
        <f>職員名簿!$F$5</f>
        <v>担当業務</v>
      </c>
      <c r="AWC3" s="178" t="str">
        <f>職員名簿!$G$5</f>
        <v>「その他」の場合の業務
（具体的に）</v>
      </c>
      <c r="AWD3" s="178" t="str">
        <f>職員名簿!$H$5</f>
        <v>資格名</v>
      </c>
      <c r="AWE3" s="178" t="str">
        <f>職員名簿!$I$5</f>
        <v>子育て支援員・家庭的保育者の場合の保育業務経験（常勤換算）</v>
      </c>
      <c r="AWF3" s="178" t="str">
        <f>職員名簿!$J$5</f>
        <v>常勤・非常勤の別</v>
      </c>
      <c r="AWG3" s="178" t="str">
        <f>職員名簿!$K$5</f>
        <v>非常勤の場合の勤務時間数</v>
      </c>
      <c r="AWH3" s="178" t="str">
        <f>職員名簿!$L$5</f>
        <v>休業
（産休・育休等）</v>
      </c>
      <c r="AWI3" s="178" t="str">
        <f>職員名簿!$M$5</f>
        <v>備　考</v>
      </c>
      <c r="AWJ3" s="178" t="str">
        <f>職員名簿!$C$5</f>
        <v>整理
番号</v>
      </c>
      <c r="AWK3" s="178" t="str">
        <f>職員名簿!$D$5</f>
        <v>職名</v>
      </c>
      <c r="AWL3" s="178" t="str">
        <f>職員名簿!$E$5</f>
        <v>氏名</v>
      </c>
      <c r="AWM3" s="178" t="str">
        <f>職員名簿!$F$5</f>
        <v>担当業務</v>
      </c>
      <c r="AWN3" s="178" t="str">
        <f>職員名簿!$G$5</f>
        <v>「その他」の場合の業務
（具体的に）</v>
      </c>
      <c r="AWO3" s="178" t="str">
        <f>職員名簿!$H$5</f>
        <v>資格名</v>
      </c>
      <c r="AWP3" s="178" t="str">
        <f>職員名簿!$I$5</f>
        <v>子育て支援員・家庭的保育者の場合の保育業務経験（常勤換算）</v>
      </c>
      <c r="AWQ3" s="178" t="str">
        <f>職員名簿!$J$5</f>
        <v>常勤・非常勤の別</v>
      </c>
      <c r="AWR3" s="178" t="str">
        <f>職員名簿!$K$5</f>
        <v>非常勤の場合の勤務時間数</v>
      </c>
      <c r="AWS3" s="178" t="str">
        <f>職員名簿!$L$5</f>
        <v>休業
（産休・育休等）</v>
      </c>
      <c r="AWT3" s="178" t="str">
        <f>職員名簿!$M$5</f>
        <v>備　考</v>
      </c>
      <c r="AWU3" s="178" t="str">
        <f>職員名簿!$C$5</f>
        <v>整理
番号</v>
      </c>
      <c r="AWV3" s="178" t="str">
        <f>職員名簿!$D$5</f>
        <v>職名</v>
      </c>
      <c r="AWW3" s="178" t="str">
        <f>職員名簿!$E$5</f>
        <v>氏名</v>
      </c>
      <c r="AWX3" s="178" t="str">
        <f>職員名簿!$F$5</f>
        <v>担当業務</v>
      </c>
      <c r="AWY3" s="178" t="str">
        <f>職員名簿!$G$5</f>
        <v>「その他」の場合の業務
（具体的に）</v>
      </c>
      <c r="AWZ3" s="178" t="str">
        <f>職員名簿!$H$5</f>
        <v>資格名</v>
      </c>
      <c r="AXA3" s="178" t="str">
        <f>職員名簿!$I$5</f>
        <v>子育て支援員・家庭的保育者の場合の保育業務経験（常勤換算）</v>
      </c>
      <c r="AXB3" s="178" t="str">
        <f>職員名簿!$J$5</f>
        <v>常勤・非常勤の別</v>
      </c>
      <c r="AXC3" s="178" t="str">
        <f>職員名簿!$K$5</f>
        <v>非常勤の場合の勤務時間数</v>
      </c>
      <c r="AXD3" s="178" t="str">
        <f>職員名簿!$L$5</f>
        <v>休業
（産休・育休等）</v>
      </c>
      <c r="AXE3" s="178" t="str">
        <f>職員名簿!$M$5</f>
        <v>備　考</v>
      </c>
      <c r="AXF3" s="178" t="str">
        <f>職員名簿!$C$5</f>
        <v>整理
番号</v>
      </c>
      <c r="AXG3" s="178" t="str">
        <f>職員名簿!$D$5</f>
        <v>職名</v>
      </c>
      <c r="AXH3" s="178" t="str">
        <f>職員名簿!$E$5</f>
        <v>氏名</v>
      </c>
      <c r="AXI3" s="178" t="str">
        <f>職員名簿!$F$5</f>
        <v>担当業務</v>
      </c>
      <c r="AXJ3" s="178" t="str">
        <f>職員名簿!$G$5</f>
        <v>「その他」の場合の業務
（具体的に）</v>
      </c>
      <c r="AXK3" s="178" t="str">
        <f>職員名簿!$H$5</f>
        <v>資格名</v>
      </c>
      <c r="AXL3" s="178" t="str">
        <f>職員名簿!$I$5</f>
        <v>子育て支援員・家庭的保育者の場合の保育業務経験（常勤換算）</v>
      </c>
      <c r="AXM3" s="178" t="str">
        <f>職員名簿!$J$5</f>
        <v>常勤・非常勤の別</v>
      </c>
      <c r="AXN3" s="178" t="str">
        <f>職員名簿!$K$5</f>
        <v>非常勤の場合の勤務時間数</v>
      </c>
      <c r="AXO3" s="178" t="str">
        <f>職員名簿!$L$5</f>
        <v>休業
（産休・育休等）</v>
      </c>
      <c r="AXP3" s="178" t="str">
        <f>職員名簿!$M$5</f>
        <v>備　考</v>
      </c>
      <c r="AXQ3" s="178" t="str">
        <f>職員名簿!$C$5</f>
        <v>整理
番号</v>
      </c>
      <c r="AXR3" s="178" t="str">
        <f>職員名簿!$D$5</f>
        <v>職名</v>
      </c>
      <c r="AXS3" s="178" t="str">
        <f>職員名簿!$E$5</f>
        <v>氏名</v>
      </c>
      <c r="AXT3" s="178" t="str">
        <f>職員名簿!$F$5</f>
        <v>担当業務</v>
      </c>
      <c r="AXU3" s="178" t="str">
        <f>職員名簿!$G$5</f>
        <v>「その他」の場合の業務
（具体的に）</v>
      </c>
      <c r="AXV3" s="178" t="str">
        <f>職員名簿!$H$5</f>
        <v>資格名</v>
      </c>
      <c r="AXW3" s="178" t="str">
        <f>職員名簿!$I$5</f>
        <v>子育て支援員・家庭的保育者の場合の保育業務経験（常勤換算）</v>
      </c>
      <c r="AXX3" s="178" t="str">
        <f>職員名簿!$J$5</f>
        <v>常勤・非常勤の別</v>
      </c>
      <c r="AXY3" s="178" t="str">
        <f>職員名簿!$K$5</f>
        <v>非常勤の場合の勤務時間数</v>
      </c>
      <c r="AXZ3" s="178" t="str">
        <f>職員名簿!$L$5</f>
        <v>休業
（産休・育休等）</v>
      </c>
      <c r="AYA3" s="178" t="str">
        <f>職員名簿!$M$5</f>
        <v>備　考</v>
      </c>
      <c r="AYB3" s="178" t="str">
        <f>職員名簿!$C$5</f>
        <v>整理
番号</v>
      </c>
      <c r="AYC3" s="178" t="str">
        <f>職員名簿!$D$5</f>
        <v>職名</v>
      </c>
      <c r="AYD3" s="178" t="str">
        <f>職員名簿!$E$5</f>
        <v>氏名</v>
      </c>
      <c r="AYE3" s="178" t="str">
        <f>職員名簿!$F$5</f>
        <v>担当業務</v>
      </c>
      <c r="AYF3" s="178" t="str">
        <f>職員名簿!$G$5</f>
        <v>「その他」の場合の業務
（具体的に）</v>
      </c>
      <c r="AYG3" s="178" t="str">
        <f>職員名簿!$H$5</f>
        <v>資格名</v>
      </c>
      <c r="AYH3" s="178" t="str">
        <f>職員名簿!$I$5</f>
        <v>子育て支援員・家庭的保育者の場合の保育業務経験（常勤換算）</v>
      </c>
      <c r="AYI3" s="178" t="str">
        <f>職員名簿!$J$5</f>
        <v>常勤・非常勤の別</v>
      </c>
      <c r="AYJ3" s="178" t="str">
        <f>職員名簿!$K$5</f>
        <v>非常勤の場合の勤務時間数</v>
      </c>
      <c r="AYK3" s="178" t="str">
        <f>職員名簿!$L$5</f>
        <v>休業
（産休・育休等）</v>
      </c>
      <c r="AYL3" s="178" t="str">
        <f>職員名簿!$M$5</f>
        <v>備　考</v>
      </c>
      <c r="AYM3" s="178" t="str">
        <f>職員名簿!$C$5</f>
        <v>整理
番号</v>
      </c>
      <c r="AYN3" s="178" t="str">
        <f>職員名簿!$D$5</f>
        <v>職名</v>
      </c>
      <c r="AYO3" s="178" t="str">
        <f>職員名簿!$E$5</f>
        <v>氏名</v>
      </c>
      <c r="AYP3" s="178" t="str">
        <f>職員名簿!$F$5</f>
        <v>担当業務</v>
      </c>
      <c r="AYQ3" s="178" t="str">
        <f>職員名簿!$G$5</f>
        <v>「その他」の場合の業務
（具体的に）</v>
      </c>
      <c r="AYR3" s="178" t="str">
        <f>職員名簿!$H$5</f>
        <v>資格名</v>
      </c>
      <c r="AYS3" s="178" t="str">
        <f>職員名簿!$I$5</f>
        <v>子育て支援員・家庭的保育者の場合の保育業務経験（常勤換算）</v>
      </c>
      <c r="AYT3" s="178" t="str">
        <f>職員名簿!$J$5</f>
        <v>常勤・非常勤の別</v>
      </c>
      <c r="AYU3" s="178" t="str">
        <f>職員名簿!$K$5</f>
        <v>非常勤の場合の勤務時間数</v>
      </c>
      <c r="AYV3" s="178" t="str">
        <f>職員名簿!$L$5</f>
        <v>休業
（産休・育休等）</v>
      </c>
      <c r="AYW3" s="178" t="str">
        <f>職員名簿!$M$5</f>
        <v>備　考</v>
      </c>
      <c r="AYX3" s="178" t="str">
        <f>職員名簿!$C$5</f>
        <v>整理
番号</v>
      </c>
      <c r="AYY3" s="178" t="str">
        <f>職員名簿!$D$5</f>
        <v>職名</v>
      </c>
      <c r="AYZ3" s="178" t="str">
        <f>職員名簿!$E$5</f>
        <v>氏名</v>
      </c>
      <c r="AZA3" s="178" t="str">
        <f>職員名簿!$F$5</f>
        <v>担当業務</v>
      </c>
      <c r="AZB3" s="178" t="str">
        <f>職員名簿!$G$5</f>
        <v>「その他」の場合の業務
（具体的に）</v>
      </c>
      <c r="AZC3" s="178" t="str">
        <f>職員名簿!$H$5</f>
        <v>資格名</v>
      </c>
      <c r="AZD3" s="178" t="str">
        <f>職員名簿!$I$5</f>
        <v>子育て支援員・家庭的保育者の場合の保育業務経験（常勤換算）</v>
      </c>
      <c r="AZE3" s="178" t="str">
        <f>職員名簿!$J$5</f>
        <v>常勤・非常勤の別</v>
      </c>
      <c r="AZF3" s="178" t="str">
        <f>職員名簿!$K$5</f>
        <v>非常勤の場合の勤務時間数</v>
      </c>
      <c r="AZG3" s="178" t="str">
        <f>職員名簿!$L$5</f>
        <v>休業
（産休・育休等）</v>
      </c>
      <c r="AZH3" s="178" t="str">
        <f>職員名簿!$M$5</f>
        <v>備　考</v>
      </c>
      <c r="AZI3" s="178" t="str">
        <f>職員名簿!$C$5</f>
        <v>整理
番号</v>
      </c>
      <c r="AZJ3" s="178" t="str">
        <f>職員名簿!$D$5</f>
        <v>職名</v>
      </c>
      <c r="AZK3" s="178" t="str">
        <f>職員名簿!$E$5</f>
        <v>氏名</v>
      </c>
      <c r="AZL3" s="178" t="str">
        <f>職員名簿!$F$5</f>
        <v>担当業務</v>
      </c>
      <c r="AZM3" s="178" t="str">
        <f>職員名簿!$G$5</f>
        <v>「その他」の場合の業務
（具体的に）</v>
      </c>
      <c r="AZN3" s="178" t="str">
        <f>職員名簿!$H$5</f>
        <v>資格名</v>
      </c>
      <c r="AZO3" s="178" t="str">
        <f>職員名簿!$I$5</f>
        <v>子育て支援員・家庭的保育者の場合の保育業務経験（常勤換算）</v>
      </c>
      <c r="AZP3" s="178" t="str">
        <f>職員名簿!$J$5</f>
        <v>常勤・非常勤の別</v>
      </c>
      <c r="AZQ3" s="178" t="str">
        <f>職員名簿!$K$5</f>
        <v>非常勤の場合の勤務時間数</v>
      </c>
      <c r="AZR3" s="178" t="str">
        <f>職員名簿!$L$5</f>
        <v>休業
（産休・育休等）</v>
      </c>
      <c r="AZS3" s="178" t="str">
        <f>職員名簿!$M$5</f>
        <v>備　考</v>
      </c>
      <c r="AZT3" s="178" t="str">
        <f>職員名簿!$C$5</f>
        <v>整理
番号</v>
      </c>
      <c r="AZU3" s="178" t="str">
        <f>職員名簿!$D$5</f>
        <v>職名</v>
      </c>
      <c r="AZV3" s="178" t="str">
        <f>職員名簿!$E$5</f>
        <v>氏名</v>
      </c>
      <c r="AZW3" s="178" t="str">
        <f>職員名簿!$F$5</f>
        <v>担当業務</v>
      </c>
      <c r="AZX3" s="178" t="str">
        <f>職員名簿!$G$5</f>
        <v>「その他」の場合の業務
（具体的に）</v>
      </c>
      <c r="AZY3" s="178" t="str">
        <f>職員名簿!$H$5</f>
        <v>資格名</v>
      </c>
      <c r="AZZ3" s="178" t="str">
        <f>職員名簿!$I$5</f>
        <v>子育て支援員・家庭的保育者の場合の保育業務経験（常勤換算）</v>
      </c>
      <c r="BAA3" s="178" t="str">
        <f>職員名簿!$J$5</f>
        <v>常勤・非常勤の別</v>
      </c>
      <c r="BAB3" s="178" t="str">
        <f>職員名簿!$K$5</f>
        <v>非常勤の場合の勤務時間数</v>
      </c>
      <c r="BAC3" s="178" t="str">
        <f>職員名簿!$L$5</f>
        <v>休業
（産休・育休等）</v>
      </c>
      <c r="BAD3" s="178" t="str">
        <f>職員名簿!$M$5</f>
        <v>備　考</v>
      </c>
      <c r="BAE3" s="178" t="str">
        <f>職員名簿!$C$5</f>
        <v>整理
番号</v>
      </c>
      <c r="BAF3" s="178" t="str">
        <f>職員名簿!$D$5</f>
        <v>職名</v>
      </c>
      <c r="BAG3" s="178" t="str">
        <f>職員名簿!$E$5</f>
        <v>氏名</v>
      </c>
      <c r="BAH3" s="178" t="str">
        <f>職員名簿!$F$5</f>
        <v>担当業務</v>
      </c>
      <c r="BAI3" s="178" t="str">
        <f>職員名簿!$G$5</f>
        <v>「その他」の場合の業務
（具体的に）</v>
      </c>
      <c r="BAJ3" s="178" t="str">
        <f>職員名簿!$H$5</f>
        <v>資格名</v>
      </c>
      <c r="BAK3" s="178" t="str">
        <f>職員名簿!$I$5</f>
        <v>子育て支援員・家庭的保育者の場合の保育業務経験（常勤換算）</v>
      </c>
      <c r="BAL3" s="178" t="str">
        <f>職員名簿!$J$5</f>
        <v>常勤・非常勤の別</v>
      </c>
      <c r="BAM3" s="178" t="str">
        <f>職員名簿!$K$5</f>
        <v>非常勤の場合の勤務時間数</v>
      </c>
      <c r="BAN3" s="178" t="str">
        <f>職員名簿!$L$5</f>
        <v>休業
（産休・育休等）</v>
      </c>
      <c r="BAO3" s="178" t="str">
        <f>職員名簿!$M$5</f>
        <v>備　考</v>
      </c>
      <c r="BAP3" s="178" t="str">
        <f>職員名簿!$C$5</f>
        <v>整理
番号</v>
      </c>
      <c r="BAQ3" s="178" t="str">
        <f>職員名簿!$D$5</f>
        <v>職名</v>
      </c>
      <c r="BAR3" s="178" t="str">
        <f>職員名簿!$E$5</f>
        <v>氏名</v>
      </c>
      <c r="BAS3" s="178" t="str">
        <f>職員名簿!$F$5</f>
        <v>担当業務</v>
      </c>
      <c r="BAT3" s="178" t="str">
        <f>職員名簿!$G$5</f>
        <v>「その他」の場合の業務
（具体的に）</v>
      </c>
      <c r="BAU3" s="178" t="str">
        <f>職員名簿!$H$5</f>
        <v>資格名</v>
      </c>
      <c r="BAV3" s="178" t="str">
        <f>職員名簿!$I$5</f>
        <v>子育て支援員・家庭的保育者の場合の保育業務経験（常勤換算）</v>
      </c>
      <c r="BAW3" s="178" t="str">
        <f>職員名簿!$J$5</f>
        <v>常勤・非常勤の別</v>
      </c>
      <c r="BAX3" s="178" t="str">
        <f>職員名簿!$K$5</f>
        <v>非常勤の場合の勤務時間数</v>
      </c>
      <c r="BAY3" s="178" t="str">
        <f>職員名簿!$L$5</f>
        <v>休業
（産休・育休等）</v>
      </c>
      <c r="BAZ3" s="178" t="str">
        <f>職員名簿!$M$5</f>
        <v>備　考</v>
      </c>
      <c r="BBA3" s="178" t="str">
        <f>職員名簿!$C$5</f>
        <v>整理
番号</v>
      </c>
      <c r="BBB3" s="178" t="str">
        <f>職員名簿!$D$5</f>
        <v>職名</v>
      </c>
      <c r="BBC3" s="178" t="str">
        <f>職員名簿!$E$5</f>
        <v>氏名</v>
      </c>
      <c r="BBD3" s="178" t="str">
        <f>職員名簿!$F$5</f>
        <v>担当業務</v>
      </c>
      <c r="BBE3" s="178" t="str">
        <f>職員名簿!$G$5</f>
        <v>「その他」の場合の業務
（具体的に）</v>
      </c>
      <c r="BBF3" s="178" t="str">
        <f>職員名簿!$H$5</f>
        <v>資格名</v>
      </c>
      <c r="BBG3" s="178" t="str">
        <f>職員名簿!$I$5</f>
        <v>子育て支援員・家庭的保育者の場合の保育業務経験（常勤換算）</v>
      </c>
      <c r="BBH3" s="178" t="str">
        <f>職員名簿!$J$5</f>
        <v>常勤・非常勤の別</v>
      </c>
      <c r="BBI3" s="178" t="str">
        <f>職員名簿!$K$5</f>
        <v>非常勤の場合の勤務時間数</v>
      </c>
      <c r="BBJ3" s="178" t="str">
        <f>職員名簿!$L$5</f>
        <v>休業
（産休・育休等）</v>
      </c>
      <c r="BBK3" s="178" t="str">
        <f>職員名簿!$M$5</f>
        <v>備　考</v>
      </c>
      <c r="BBL3" s="178" t="str">
        <f>職員名簿!$C$5</f>
        <v>整理
番号</v>
      </c>
      <c r="BBM3" s="178" t="str">
        <f>職員名簿!$D$5</f>
        <v>職名</v>
      </c>
      <c r="BBN3" s="178" t="str">
        <f>職員名簿!$E$5</f>
        <v>氏名</v>
      </c>
      <c r="BBO3" s="178" t="str">
        <f>職員名簿!$F$5</f>
        <v>担当業務</v>
      </c>
      <c r="BBP3" s="178" t="str">
        <f>職員名簿!$G$5</f>
        <v>「その他」の場合の業務
（具体的に）</v>
      </c>
      <c r="BBQ3" s="178" t="str">
        <f>職員名簿!$H$5</f>
        <v>資格名</v>
      </c>
      <c r="BBR3" s="178" t="str">
        <f>職員名簿!$I$5</f>
        <v>子育て支援員・家庭的保育者の場合の保育業務経験（常勤換算）</v>
      </c>
      <c r="BBS3" s="178" t="str">
        <f>職員名簿!$J$5</f>
        <v>常勤・非常勤の別</v>
      </c>
      <c r="BBT3" s="178" t="str">
        <f>職員名簿!$K$5</f>
        <v>非常勤の場合の勤務時間数</v>
      </c>
      <c r="BBU3" s="178" t="str">
        <f>職員名簿!$L$5</f>
        <v>休業
（産休・育休等）</v>
      </c>
      <c r="BBV3" s="178" t="str">
        <f>職員名簿!$M$5</f>
        <v>備　考</v>
      </c>
      <c r="BBW3" s="178" t="str">
        <f>職員名簿!$C$5</f>
        <v>整理
番号</v>
      </c>
      <c r="BBX3" s="178" t="str">
        <f>職員名簿!$D$5</f>
        <v>職名</v>
      </c>
      <c r="BBY3" s="178" t="str">
        <f>職員名簿!$E$5</f>
        <v>氏名</v>
      </c>
      <c r="BBZ3" s="178" t="str">
        <f>職員名簿!$F$5</f>
        <v>担当業務</v>
      </c>
      <c r="BCA3" s="178" t="str">
        <f>職員名簿!$G$5</f>
        <v>「その他」の場合の業務
（具体的に）</v>
      </c>
      <c r="BCB3" s="178" t="str">
        <f>職員名簿!$H$5</f>
        <v>資格名</v>
      </c>
      <c r="BCC3" s="178" t="str">
        <f>職員名簿!$I$5</f>
        <v>子育て支援員・家庭的保育者の場合の保育業務経験（常勤換算）</v>
      </c>
      <c r="BCD3" s="178" t="str">
        <f>職員名簿!$J$5</f>
        <v>常勤・非常勤の別</v>
      </c>
      <c r="BCE3" s="178" t="str">
        <f>職員名簿!$K$5</f>
        <v>非常勤の場合の勤務時間数</v>
      </c>
      <c r="BCF3" s="178" t="str">
        <f>職員名簿!$L$5</f>
        <v>休業
（産休・育休等）</v>
      </c>
      <c r="BCG3" s="178" t="str">
        <f>職員名簿!$M$5</f>
        <v>備　考</v>
      </c>
      <c r="BCH3" s="178" t="str">
        <f>職員名簿!$C$5</f>
        <v>整理
番号</v>
      </c>
      <c r="BCI3" s="178" t="str">
        <f>職員名簿!$D$5</f>
        <v>職名</v>
      </c>
      <c r="BCJ3" s="178" t="str">
        <f>職員名簿!$E$5</f>
        <v>氏名</v>
      </c>
      <c r="BCK3" s="178" t="str">
        <f>職員名簿!$F$5</f>
        <v>担当業務</v>
      </c>
      <c r="BCL3" s="178" t="str">
        <f>職員名簿!$G$5</f>
        <v>「その他」の場合の業務
（具体的に）</v>
      </c>
      <c r="BCM3" s="178" t="str">
        <f>職員名簿!$H$5</f>
        <v>資格名</v>
      </c>
      <c r="BCN3" s="178" t="str">
        <f>職員名簿!$I$5</f>
        <v>子育て支援員・家庭的保育者の場合の保育業務経験（常勤換算）</v>
      </c>
      <c r="BCO3" s="178" t="str">
        <f>職員名簿!$J$5</f>
        <v>常勤・非常勤の別</v>
      </c>
      <c r="BCP3" s="178" t="str">
        <f>職員名簿!$K$5</f>
        <v>非常勤の場合の勤務時間数</v>
      </c>
      <c r="BCQ3" s="178" t="str">
        <f>職員名簿!$L$5</f>
        <v>休業
（産休・育休等）</v>
      </c>
      <c r="BCR3" s="178" t="str">
        <f>職員名簿!$M$5</f>
        <v>備　考</v>
      </c>
      <c r="BCS3" s="178" t="str">
        <f>職員名簿!$C$5</f>
        <v>整理
番号</v>
      </c>
      <c r="BCT3" s="178" t="str">
        <f>職員名簿!$D$5</f>
        <v>職名</v>
      </c>
      <c r="BCU3" s="178" t="str">
        <f>職員名簿!$E$5</f>
        <v>氏名</v>
      </c>
      <c r="BCV3" s="178" t="str">
        <f>職員名簿!$F$5</f>
        <v>担当業務</v>
      </c>
      <c r="BCW3" s="178" t="str">
        <f>職員名簿!$G$5</f>
        <v>「その他」の場合の業務
（具体的に）</v>
      </c>
      <c r="BCX3" s="178" t="str">
        <f>職員名簿!$H$5</f>
        <v>資格名</v>
      </c>
      <c r="BCY3" s="178" t="str">
        <f>職員名簿!$I$5</f>
        <v>子育て支援員・家庭的保育者の場合の保育業務経験（常勤換算）</v>
      </c>
      <c r="BCZ3" s="178" t="str">
        <f>職員名簿!$J$5</f>
        <v>常勤・非常勤の別</v>
      </c>
      <c r="BDA3" s="178" t="str">
        <f>職員名簿!$K$5</f>
        <v>非常勤の場合の勤務時間数</v>
      </c>
      <c r="BDB3" s="178" t="str">
        <f>職員名簿!$L$5</f>
        <v>休業
（産休・育休等）</v>
      </c>
      <c r="BDC3" s="178" t="str">
        <f>職員名簿!$M$5</f>
        <v>備　考</v>
      </c>
      <c r="BDD3" s="178" t="str">
        <f>職員名簿!$C$5</f>
        <v>整理
番号</v>
      </c>
      <c r="BDE3" s="178" t="str">
        <f>職員名簿!$D$5</f>
        <v>職名</v>
      </c>
      <c r="BDF3" s="178" t="str">
        <f>職員名簿!$E$5</f>
        <v>氏名</v>
      </c>
      <c r="BDG3" s="178" t="str">
        <f>職員名簿!$F$5</f>
        <v>担当業務</v>
      </c>
      <c r="BDH3" s="178" t="str">
        <f>職員名簿!$G$5</f>
        <v>「その他」の場合の業務
（具体的に）</v>
      </c>
      <c r="BDI3" s="178" t="str">
        <f>職員名簿!$H$5</f>
        <v>資格名</v>
      </c>
      <c r="BDJ3" s="178" t="str">
        <f>職員名簿!$I$5</f>
        <v>子育て支援員・家庭的保育者の場合の保育業務経験（常勤換算）</v>
      </c>
      <c r="BDK3" s="178" t="str">
        <f>職員名簿!$J$5</f>
        <v>常勤・非常勤の別</v>
      </c>
      <c r="BDL3" s="178" t="str">
        <f>職員名簿!$K$5</f>
        <v>非常勤の場合の勤務時間数</v>
      </c>
      <c r="BDM3" s="178" t="str">
        <f>職員名簿!$L$5</f>
        <v>休業
（産休・育休等）</v>
      </c>
      <c r="BDN3" s="178" t="str">
        <f>職員名簿!$M$5</f>
        <v>備　考</v>
      </c>
      <c r="BDO3" s="178" t="str">
        <f>職員名簿!$C$5</f>
        <v>整理
番号</v>
      </c>
      <c r="BDP3" s="178" t="str">
        <f>職員名簿!$D$5</f>
        <v>職名</v>
      </c>
      <c r="BDQ3" s="178" t="str">
        <f>職員名簿!$E$5</f>
        <v>氏名</v>
      </c>
      <c r="BDR3" s="178" t="str">
        <f>職員名簿!$F$5</f>
        <v>担当業務</v>
      </c>
      <c r="BDS3" s="178" t="str">
        <f>職員名簿!$G$5</f>
        <v>「その他」の場合の業務
（具体的に）</v>
      </c>
      <c r="BDT3" s="178" t="str">
        <f>職員名簿!$H$5</f>
        <v>資格名</v>
      </c>
      <c r="BDU3" s="178" t="str">
        <f>職員名簿!$I$5</f>
        <v>子育て支援員・家庭的保育者の場合の保育業務経験（常勤換算）</v>
      </c>
      <c r="BDV3" s="178" t="str">
        <f>職員名簿!$J$5</f>
        <v>常勤・非常勤の別</v>
      </c>
      <c r="BDW3" s="178" t="str">
        <f>職員名簿!$K$5</f>
        <v>非常勤の場合の勤務時間数</v>
      </c>
      <c r="BDX3" s="178" t="str">
        <f>職員名簿!$L$5</f>
        <v>休業
（産休・育休等）</v>
      </c>
      <c r="BDY3" s="178" t="str">
        <f>職員名簿!$M$5</f>
        <v>備　考</v>
      </c>
      <c r="BDZ3" s="178" t="str">
        <f>職員名簿!$C$5</f>
        <v>整理
番号</v>
      </c>
      <c r="BEA3" s="178" t="str">
        <f>職員名簿!$D$5</f>
        <v>職名</v>
      </c>
      <c r="BEB3" s="178" t="str">
        <f>職員名簿!$E$5</f>
        <v>氏名</v>
      </c>
      <c r="BEC3" s="178" t="str">
        <f>職員名簿!$F$5</f>
        <v>担当業務</v>
      </c>
      <c r="BED3" s="178" t="str">
        <f>職員名簿!$G$5</f>
        <v>「その他」の場合の業務
（具体的に）</v>
      </c>
      <c r="BEE3" s="178" t="str">
        <f>職員名簿!$H$5</f>
        <v>資格名</v>
      </c>
      <c r="BEF3" s="178" t="str">
        <f>職員名簿!$I$5</f>
        <v>子育て支援員・家庭的保育者の場合の保育業務経験（常勤換算）</v>
      </c>
      <c r="BEG3" s="178" t="str">
        <f>職員名簿!$J$5</f>
        <v>常勤・非常勤の別</v>
      </c>
      <c r="BEH3" s="178" t="str">
        <f>職員名簿!$K$5</f>
        <v>非常勤の場合の勤務時間数</v>
      </c>
      <c r="BEI3" s="178" t="str">
        <f>職員名簿!$L$5</f>
        <v>休業
（産休・育休等）</v>
      </c>
      <c r="BEJ3" s="178" t="str">
        <f>職員名簿!$M$5</f>
        <v>備　考</v>
      </c>
      <c r="BEK3" s="178" t="str">
        <f>職員名簿!$C$5</f>
        <v>整理
番号</v>
      </c>
      <c r="BEL3" s="178" t="str">
        <f>職員名簿!$D$5</f>
        <v>職名</v>
      </c>
      <c r="BEM3" s="178" t="str">
        <f>職員名簿!$E$5</f>
        <v>氏名</v>
      </c>
      <c r="BEN3" s="178" t="str">
        <f>職員名簿!$F$5</f>
        <v>担当業務</v>
      </c>
      <c r="BEO3" s="178" t="str">
        <f>職員名簿!$G$5</f>
        <v>「その他」の場合の業務
（具体的に）</v>
      </c>
      <c r="BEP3" s="178" t="str">
        <f>職員名簿!$H$5</f>
        <v>資格名</v>
      </c>
      <c r="BEQ3" s="178" t="str">
        <f>職員名簿!$I$5</f>
        <v>子育て支援員・家庭的保育者の場合の保育業務経験（常勤換算）</v>
      </c>
      <c r="BER3" s="178" t="str">
        <f>職員名簿!$J$5</f>
        <v>常勤・非常勤の別</v>
      </c>
      <c r="BES3" s="178" t="str">
        <f>職員名簿!$K$5</f>
        <v>非常勤の場合の勤務時間数</v>
      </c>
      <c r="BET3" s="178" t="str">
        <f>職員名簿!$L$5</f>
        <v>休業
（産休・育休等）</v>
      </c>
      <c r="BEU3" s="178" t="str">
        <f>職員名簿!$M$5</f>
        <v>備　考</v>
      </c>
      <c r="BEV3" s="178" t="str">
        <f>職員名簿!$C$5</f>
        <v>整理
番号</v>
      </c>
      <c r="BEW3" s="178" t="str">
        <f>職員名簿!$D$5</f>
        <v>職名</v>
      </c>
      <c r="BEX3" s="178" t="str">
        <f>職員名簿!$E$5</f>
        <v>氏名</v>
      </c>
      <c r="BEY3" s="178" t="str">
        <f>職員名簿!$F$5</f>
        <v>担当業務</v>
      </c>
      <c r="BEZ3" s="178" t="str">
        <f>職員名簿!$G$5</f>
        <v>「その他」の場合の業務
（具体的に）</v>
      </c>
      <c r="BFA3" s="178" t="str">
        <f>職員名簿!$H$5</f>
        <v>資格名</v>
      </c>
      <c r="BFB3" s="178" t="str">
        <f>職員名簿!$I$5</f>
        <v>子育て支援員・家庭的保育者の場合の保育業務経験（常勤換算）</v>
      </c>
      <c r="BFC3" s="178" t="str">
        <f>職員名簿!$J$5</f>
        <v>常勤・非常勤の別</v>
      </c>
      <c r="BFD3" s="178" t="str">
        <f>職員名簿!$K$5</f>
        <v>非常勤の場合の勤務時間数</v>
      </c>
      <c r="BFE3" s="178" t="str">
        <f>職員名簿!$L$5</f>
        <v>休業
（産休・育休等）</v>
      </c>
      <c r="BFF3" s="178" t="str">
        <f>職員名簿!$M$5</f>
        <v>備　考</v>
      </c>
      <c r="BFG3" s="178" t="str">
        <f>職員名簿!$C$5</f>
        <v>整理
番号</v>
      </c>
      <c r="BFH3" s="178" t="str">
        <f>職員名簿!$D$5</f>
        <v>職名</v>
      </c>
      <c r="BFI3" s="178" t="str">
        <f>職員名簿!$E$5</f>
        <v>氏名</v>
      </c>
      <c r="BFJ3" s="178" t="str">
        <f>職員名簿!$F$5</f>
        <v>担当業務</v>
      </c>
      <c r="BFK3" s="178" t="str">
        <f>職員名簿!$G$5</f>
        <v>「その他」の場合の業務
（具体的に）</v>
      </c>
      <c r="BFL3" s="178" t="str">
        <f>職員名簿!$H$5</f>
        <v>資格名</v>
      </c>
      <c r="BFM3" s="178" t="str">
        <f>職員名簿!$I$5</f>
        <v>子育て支援員・家庭的保育者の場合の保育業務経験（常勤換算）</v>
      </c>
      <c r="BFN3" s="178" t="str">
        <f>職員名簿!$J$5</f>
        <v>常勤・非常勤の別</v>
      </c>
      <c r="BFO3" s="178" t="str">
        <f>職員名簿!$K$5</f>
        <v>非常勤の場合の勤務時間数</v>
      </c>
      <c r="BFP3" s="178" t="str">
        <f>職員名簿!$L$5</f>
        <v>休業
（産休・育休等）</v>
      </c>
      <c r="BFQ3" s="178" t="str">
        <f>職員名簿!$M$5</f>
        <v>備　考</v>
      </c>
      <c r="BFR3" s="178" t="str">
        <f>職員名簿!$C$5</f>
        <v>整理
番号</v>
      </c>
      <c r="BFS3" s="178" t="str">
        <f>職員名簿!$D$5</f>
        <v>職名</v>
      </c>
      <c r="BFT3" s="178" t="str">
        <f>職員名簿!$E$5</f>
        <v>氏名</v>
      </c>
      <c r="BFU3" s="178" t="str">
        <f>職員名簿!$F$5</f>
        <v>担当業務</v>
      </c>
      <c r="BFV3" s="178" t="str">
        <f>職員名簿!$G$5</f>
        <v>「その他」の場合の業務
（具体的に）</v>
      </c>
      <c r="BFW3" s="178" t="str">
        <f>職員名簿!$H$5</f>
        <v>資格名</v>
      </c>
      <c r="BFX3" s="178" t="str">
        <f>職員名簿!$I$5</f>
        <v>子育て支援員・家庭的保育者の場合の保育業務経験（常勤換算）</v>
      </c>
      <c r="BFY3" s="178" t="str">
        <f>職員名簿!$J$5</f>
        <v>常勤・非常勤の別</v>
      </c>
      <c r="BFZ3" s="178" t="str">
        <f>職員名簿!$K$5</f>
        <v>非常勤の場合の勤務時間数</v>
      </c>
      <c r="BGA3" s="178" t="str">
        <f>職員名簿!$L$5</f>
        <v>休業
（産休・育休等）</v>
      </c>
      <c r="BGB3" s="178" t="str">
        <f>職員名簿!$M$5</f>
        <v>備　考</v>
      </c>
      <c r="BGC3" s="178" t="str">
        <f>職員名簿!$C$5</f>
        <v>整理
番号</v>
      </c>
      <c r="BGD3" s="178" t="str">
        <f>職員名簿!$D$5</f>
        <v>職名</v>
      </c>
      <c r="BGE3" s="178" t="str">
        <f>職員名簿!$E$5</f>
        <v>氏名</v>
      </c>
      <c r="BGF3" s="178" t="str">
        <f>職員名簿!$F$5</f>
        <v>担当業務</v>
      </c>
      <c r="BGG3" s="178" t="str">
        <f>職員名簿!$G$5</f>
        <v>「その他」の場合の業務
（具体的に）</v>
      </c>
      <c r="BGH3" s="178" t="str">
        <f>職員名簿!$H$5</f>
        <v>資格名</v>
      </c>
      <c r="BGI3" s="178" t="str">
        <f>職員名簿!$I$5</f>
        <v>子育て支援員・家庭的保育者の場合の保育業務経験（常勤換算）</v>
      </c>
      <c r="BGJ3" s="178" t="str">
        <f>職員名簿!$J$5</f>
        <v>常勤・非常勤の別</v>
      </c>
      <c r="BGK3" s="178" t="str">
        <f>職員名簿!$K$5</f>
        <v>非常勤の場合の勤務時間数</v>
      </c>
      <c r="BGL3" s="178" t="str">
        <f>職員名簿!$L$5</f>
        <v>休業
（産休・育休等）</v>
      </c>
      <c r="BGM3" s="178" t="str">
        <f>職員名簿!$M$5</f>
        <v>備　考</v>
      </c>
      <c r="BGN3" s="178" t="str">
        <f>職員名簿!$C$5</f>
        <v>整理
番号</v>
      </c>
      <c r="BGO3" s="178" t="str">
        <f>職員名簿!$D$5</f>
        <v>職名</v>
      </c>
      <c r="BGP3" s="178" t="str">
        <f>職員名簿!$E$5</f>
        <v>氏名</v>
      </c>
      <c r="BGQ3" s="178" t="str">
        <f>職員名簿!$F$5</f>
        <v>担当業務</v>
      </c>
      <c r="BGR3" s="178" t="str">
        <f>職員名簿!$G$5</f>
        <v>「その他」の場合の業務
（具体的に）</v>
      </c>
      <c r="BGS3" s="178" t="str">
        <f>職員名簿!$H$5</f>
        <v>資格名</v>
      </c>
      <c r="BGT3" s="178" t="str">
        <f>職員名簿!$I$5</f>
        <v>子育て支援員・家庭的保育者の場合の保育業務経験（常勤換算）</v>
      </c>
      <c r="BGU3" s="178" t="str">
        <f>職員名簿!$J$5</f>
        <v>常勤・非常勤の別</v>
      </c>
      <c r="BGV3" s="178" t="str">
        <f>職員名簿!$K$5</f>
        <v>非常勤の場合の勤務時間数</v>
      </c>
      <c r="BGW3" s="178" t="str">
        <f>職員名簿!$L$5</f>
        <v>休業
（産休・育休等）</v>
      </c>
      <c r="BGX3" s="178" t="str">
        <f>職員名簿!$M$5</f>
        <v>備　考</v>
      </c>
      <c r="BGY3" s="178" t="str">
        <f>職員名簿!$C$5</f>
        <v>整理
番号</v>
      </c>
      <c r="BGZ3" s="178" t="str">
        <f>職員名簿!$D$5</f>
        <v>職名</v>
      </c>
      <c r="BHA3" s="178" t="str">
        <f>職員名簿!$E$5</f>
        <v>氏名</v>
      </c>
      <c r="BHB3" s="178" t="str">
        <f>職員名簿!$F$5</f>
        <v>担当業務</v>
      </c>
      <c r="BHC3" s="178" t="str">
        <f>職員名簿!$G$5</f>
        <v>「その他」の場合の業務
（具体的に）</v>
      </c>
      <c r="BHD3" s="178" t="str">
        <f>職員名簿!$H$5</f>
        <v>資格名</v>
      </c>
      <c r="BHE3" s="178" t="str">
        <f>職員名簿!$I$5</f>
        <v>子育て支援員・家庭的保育者の場合の保育業務経験（常勤換算）</v>
      </c>
      <c r="BHF3" s="178" t="str">
        <f>職員名簿!$J$5</f>
        <v>常勤・非常勤の別</v>
      </c>
      <c r="BHG3" s="178" t="str">
        <f>職員名簿!$K$5</f>
        <v>非常勤の場合の勤務時間数</v>
      </c>
      <c r="BHH3" s="178" t="str">
        <f>職員名簿!$L$5</f>
        <v>休業
（産休・育休等）</v>
      </c>
      <c r="BHI3" s="178" t="str">
        <f>職員名簿!$M$5</f>
        <v>備　考</v>
      </c>
      <c r="BHJ3" s="178" t="str">
        <f>職員名簿!$C$5</f>
        <v>整理
番号</v>
      </c>
      <c r="BHK3" s="178" t="str">
        <f>職員名簿!$D$5</f>
        <v>職名</v>
      </c>
      <c r="BHL3" s="178" t="str">
        <f>職員名簿!$E$5</f>
        <v>氏名</v>
      </c>
      <c r="BHM3" s="178" t="str">
        <f>職員名簿!$F$5</f>
        <v>担当業務</v>
      </c>
      <c r="BHN3" s="178" t="str">
        <f>職員名簿!$G$5</f>
        <v>「その他」の場合の業務
（具体的に）</v>
      </c>
      <c r="BHO3" s="178" t="str">
        <f>職員名簿!$H$5</f>
        <v>資格名</v>
      </c>
      <c r="BHP3" s="178" t="str">
        <f>職員名簿!$I$5</f>
        <v>子育て支援員・家庭的保育者の場合の保育業務経験（常勤換算）</v>
      </c>
      <c r="BHQ3" s="178" t="str">
        <f>職員名簿!$J$5</f>
        <v>常勤・非常勤の別</v>
      </c>
      <c r="BHR3" s="178" t="str">
        <f>職員名簿!$K$5</f>
        <v>非常勤の場合の勤務時間数</v>
      </c>
      <c r="BHS3" s="178" t="str">
        <f>職員名簿!$L$5</f>
        <v>休業
（産休・育休等）</v>
      </c>
      <c r="BHT3" s="178" t="str">
        <f>職員名簿!$M$5</f>
        <v>備　考</v>
      </c>
      <c r="BHU3" s="178" t="str">
        <f>職員名簿!$C$5</f>
        <v>整理
番号</v>
      </c>
      <c r="BHV3" s="178" t="str">
        <f>職員名簿!$D$5</f>
        <v>職名</v>
      </c>
      <c r="BHW3" s="178" t="str">
        <f>職員名簿!$E$5</f>
        <v>氏名</v>
      </c>
      <c r="BHX3" s="178" t="str">
        <f>職員名簿!$F$5</f>
        <v>担当業務</v>
      </c>
      <c r="BHY3" s="178" t="str">
        <f>職員名簿!$G$5</f>
        <v>「その他」の場合の業務
（具体的に）</v>
      </c>
      <c r="BHZ3" s="178" t="str">
        <f>職員名簿!$H$5</f>
        <v>資格名</v>
      </c>
      <c r="BIA3" s="178" t="str">
        <f>職員名簿!$I$5</f>
        <v>子育て支援員・家庭的保育者の場合の保育業務経験（常勤換算）</v>
      </c>
      <c r="BIB3" s="178" t="str">
        <f>職員名簿!$J$5</f>
        <v>常勤・非常勤の別</v>
      </c>
      <c r="BIC3" s="178" t="str">
        <f>職員名簿!$K$5</f>
        <v>非常勤の場合の勤務時間数</v>
      </c>
      <c r="BID3" s="178" t="str">
        <f>職員名簿!$L$5</f>
        <v>休業
（産休・育休等）</v>
      </c>
      <c r="BIE3" s="178" t="str">
        <f>職員名簿!$M$5</f>
        <v>備　考</v>
      </c>
      <c r="BIF3" s="178" t="str">
        <f>職員名簿!$C$5</f>
        <v>整理
番号</v>
      </c>
      <c r="BIG3" s="178" t="str">
        <f>職員名簿!$D$5</f>
        <v>職名</v>
      </c>
      <c r="BIH3" s="178" t="str">
        <f>職員名簿!$E$5</f>
        <v>氏名</v>
      </c>
      <c r="BII3" s="178" t="str">
        <f>職員名簿!$F$5</f>
        <v>担当業務</v>
      </c>
      <c r="BIJ3" s="178" t="str">
        <f>職員名簿!$G$5</f>
        <v>「その他」の場合の業務
（具体的に）</v>
      </c>
      <c r="BIK3" s="178" t="str">
        <f>職員名簿!$H$5</f>
        <v>資格名</v>
      </c>
      <c r="BIL3" s="178" t="str">
        <f>職員名簿!$I$5</f>
        <v>子育て支援員・家庭的保育者の場合の保育業務経験（常勤換算）</v>
      </c>
      <c r="BIM3" s="178" t="str">
        <f>職員名簿!$J$5</f>
        <v>常勤・非常勤の別</v>
      </c>
      <c r="BIN3" s="178" t="str">
        <f>職員名簿!$K$5</f>
        <v>非常勤の場合の勤務時間数</v>
      </c>
      <c r="BIO3" s="178" t="str">
        <f>職員名簿!$L$5</f>
        <v>休業
（産休・育休等）</v>
      </c>
      <c r="BIP3" s="178" t="str">
        <f>職員名簿!$M$5</f>
        <v>備　考</v>
      </c>
      <c r="BIQ3" s="178" t="str">
        <f>職員名簿!$C$5</f>
        <v>整理
番号</v>
      </c>
      <c r="BIR3" s="178" t="str">
        <f>職員名簿!$D$5</f>
        <v>職名</v>
      </c>
      <c r="BIS3" s="178" t="str">
        <f>職員名簿!$E$5</f>
        <v>氏名</v>
      </c>
      <c r="BIT3" s="178" t="str">
        <f>職員名簿!$F$5</f>
        <v>担当業務</v>
      </c>
      <c r="BIU3" s="178" t="str">
        <f>職員名簿!$G$5</f>
        <v>「その他」の場合の業務
（具体的に）</v>
      </c>
      <c r="BIV3" s="178" t="str">
        <f>職員名簿!$H$5</f>
        <v>資格名</v>
      </c>
      <c r="BIW3" s="178" t="str">
        <f>職員名簿!$I$5</f>
        <v>子育て支援員・家庭的保育者の場合の保育業務経験（常勤換算）</v>
      </c>
      <c r="BIX3" s="178" t="str">
        <f>職員名簿!$J$5</f>
        <v>常勤・非常勤の別</v>
      </c>
      <c r="BIY3" s="178" t="str">
        <f>職員名簿!$K$5</f>
        <v>非常勤の場合の勤務時間数</v>
      </c>
      <c r="BIZ3" s="178" t="str">
        <f>職員名簿!$L$5</f>
        <v>休業
（産休・育休等）</v>
      </c>
      <c r="BJA3" s="178" t="str">
        <f>職員名簿!$M$5</f>
        <v>備　考</v>
      </c>
      <c r="BJB3" s="178" t="str">
        <f>職員名簿!$C$5</f>
        <v>整理
番号</v>
      </c>
      <c r="BJC3" s="178" t="str">
        <f>職員名簿!$D$5</f>
        <v>職名</v>
      </c>
      <c r="BJD3" s="178" t="str">
        <f>職員名簿!$E$5</f>
        <v>氏名</v>
      </c>
      <c r="BJE3" s="178" t="str">
        <f>職員名簿!$F$5</f>
        <v>担当業務</v>
      </c>
      <c r="BJF3" s="178" t="str">
        <f>職員名簿!$G$5</f>
        <v>「その他」の場合の業務
（具体的に）</v>
      </c>
      <c r="BJG3" s="178" t="str">
        <f>職員名簿!$H$5</f>
        <v>資格名</v>
      </c>
      <c r="BJH3" s="178" t="str">
        <f>職員名簿!$I$5</f>
        <v>子育て支援員・家庭的保育者の場合の保育業務経験（常勤換算）</v>
      </c>
      <c r="BJI3" s="178" t="str">
        <f>職員名簿!$J$5</f>
        <v>常勤・非常勤の別</v>
      </c>
      <c r="BJJ3" s="178" t="str">
        <f>職員名簿!$K$5</f>
        <v>非常勤の場合の勤務時間数</v>
      </c>
      <c r="BJK3" s="178" t="str">
        <f>職員名簿!$L$5</f>
        <v>休業
（産休・育休等）</v>
      </c>
      <c r="BJL3" s="178" t="str">
        <f>職員名簿!$M$5</f>
        <v>備　考</v>
      </c>
      <c r="BJM3" s="178" t="str">
        <f>職員名簿!$C$5</f>
        <v>整理
番号</v>
      </c>
      <c r="BJN3" s="178" t="str">
        <f>職員名簿!$D$5</f>
        <v>職名</v>
      </c>
      <c r="BJO3" s="178" t="str">
        <f>職員名簿!$E$5</f>
        <v>氏名</v>
      </c>
      <c r="BJP3" s="178" t="str">
        <f>職員名簿!$F$5</f>
        <v>担当業務</v>
      </c>
      <c r="BJQ3" s="178" t="str">
        <f>職員名簿!$G$5</f>
        <v>「その他」の場合の業務
（具体的に）</v>
      </c>
      <c r="BJR3" s="178" t="str">
        <f>職員名簿!$H$5</f>
        <v>資格名</v>
      </c>
      <c r="BJS3" s="178" t="str">
        <f>職員名簿!$I$5</f>
        <v>子育て支援員・家庭的保育者の場合の保育業務経験（常勤換算）</v>
      </c>
      <c r="BJT3" s="178" t="str">
        <f>職員名簿!$J$5</f>
        <v>常勤・非常勤の別</v>
      </c>
      <c r="BJU3" s="178" t="str">
        <f>職員名簿!$K$5</f>
        <v>非常勤の場合の勤務時間数</v>
      </c>
      <c r="BJV3" s="178" t="str">
        <f>職員名簿!$L$5</f>
        <v>休業
（産休・育休等）</v>
      </c>
      <c r="BJW3" s="178" t="str">
        <f>職員名簿!$M$5</f>
        <v>備　考</v>
      </c>
      <c r="BJX3" s="178" t="str">
        <f>職員名簿!$C$5</f>
        <v>整理
番号</v>
      </c>
      <c r="BJY3" s="178" t="str">
        <f>職員名簿!$D$5</f>
        <v>職名</v>
      </c>
      <c r="BJZ3" s="178" t="str">
        <f>職員名簿!$E$5</f>
        <v>氏名</v>
      </c>
      <c r="BKA3" s="178" t="str">
        <f>職員名簿!$F$5</f>
        <v>担当業務</v>
      </c>
      <c r="BKB3" s="178" t="str">
        <f>職員名簿!$G$5</f>
        <v>「その他」の場合の業務
（具体的に）</v>
      </c>
      <c r="BKC3" s="178" t="str">
        <f>職員名簿!$H$5</f>
        <v>資格名</v>
      </c>
      <c r="BKD3" s="178" t="str">
        <f>職員名簿!$I$5</f>
        <v>子育て支援員・家庭的保育者の場合の保育業務経験（常勤換算）</v>
      </c>
      <c r="BKE3" s="178" t="str">
        <f>職員名簿!$J$5</f>
        <v>常勤・非常勤の別</v>
      </c>
      <c r="BKF3" s="178" t="str">
        <f>職員名簿!$K$5</f>
        <v>非常勤の場合の勤務時間数</v>
      </c>
      <c r="BKG3" s="178" t="str">
        <f>職員名簿!$L$5</f>
        <v>休業
（産休・育休等）</v>
      </c>
      <c r="BKH3" s="178" t="str">
        <f>職員名簿!$M$5</f>
        <v>備　考</v>
      </c>
      <c r="BKI3" s="178" t="str">
        <f>職員名簿!$C$5</f>
        <v>整理
番号</v>
      </c>
      <c r="BKJ3" s="178" t="str">
        <f>職員名簿!$D$5</f>
        <v>職名</v>
      </c>
      <c r="BKK3" s="178" t="str">
        <f>職員名簿!$E$5</f>
        <v>氏名</v>
      </c>
      <c r="BKL3" s="178" t="str">
        <f>職員名簿!$F$5</f>
        <v>担当業務</v>
      </c>
      <c r="BKM3" s="178" t="str">
        <f>職員名簿!$G$5</f>
        <v>「その他」の場合の業務
（具体的に）</v>
      </c>
      <c r="BKN3" s="178" t="str">
        <f>職員名簿!$H$5</f>
        <v>資格名</v>
      </c>
      <c r="BKO3" s="178" t="str">
        <f>職員名簿!$I$5</f>
        <v>子育て支援員・家庭的保育者の場合の保育業務経験（常勤換算）</v>
      </c>
      <c r="BKP3" s="178" t="str">
        <f>職員名簿!$J$5</f>
        <v>常勤・非常勤の別</v>
      </c>
      <c r="BKQ3" s="178" t="str">
        <f>職員名簿!$K$5</f>
        <v>非常勤の場合の勤務時間数</v>
      </c>
      <c r="BKR3" s="178" t="str">
        <f>職員名簿!$L$5</f>
        <v>休業
（産休・育休等）</v>
      </c>
      <c r="BKS3" s="178" t="str">
        <f>職員名簿!$M$5</f>
        <v>備　考</v>
      </c>
      <c r="BKT3" s="178" t="str">
        <f>職員名簿!$C$5</f>
        <v>整理
番号</v>
      </c>
      <c r="BKU3" s="178" t="str">
        <f>職員名簿!$D$5</f>
        <v>職名</v>
      </c>
      <c r="BKV3" s="178" t="str">
        <f>職員名簿!$E$5</f>
        <v>氏名</v>
      </c>
      <c r="BKW3" s="178" t="str">
        <f>職員名簿!$F$5</f>
        <v>担当業務</v>
      </c>
      <c r="BKX3" s="178" t="str">
        <f>職員名簿!$G$5</f>
        <v>「その他」の場合の業務
（具体的に）</v>
      </c>
      <c r="BKY3" s="178" t="str">
        <f>職員名簿!$H$5</f>
        <v>資格名</v>
      </c>
      <c r="BKZ3" s="178" t="str">
        <f>職員名簿!$I$5</f>
        <v>子育て支援員・家庭的保育者の場合の保育業務経験（常勤換算）</v>
      </c>
      <c r="BLA3" s="178" t="str">
        <f>職員名簿!$J$5</f>
        <v>常勤・非常勤の別</v>
      </c>
      <c r="BLB3" s="178" t="str">
        <f>職員名簿!$K$5</f>
        <v>非常勤の場合の勤務時間数</v>
      </c>
      <c r="BLC3" s="178" t="str">
        <f>職員名簿!$L$5</f>
        <v>休業
（産休・育休等）</v>
      </c>
      <c r="BLD3" s="178" t="str">
        <f>職員名簿!$M$5</f>
        <v>備　考</v>
      </c>
      <c r="BLE3" s="178" t="str">
        <f>職員名簿!$C$5</f>
        <v>整理
番号</v>
      </c>
      <c r="BLF3" s="178" t="str">
        <f>職員名簿!$D$5</f>
        <v>職名</v>
      </c>
      <c r="BLG3" s="178" t="str">
        <f>職員名簿!$E$5</f>
        <v>氏名</v>
      </c>
      <c r="BLH3" s="178" t="str">
        <f>職員名簿!$F$5</f>
        <v>担当業務</v>
      </c>
      <c r="BLI3" s="178" t="str">
        <f>職員名簿!$G$5</f>
        <v>「その他」の場合の業務
（具体的に）</v>
      </c>
      <c r="BLJ3" s="178" t="str">
        <f>職員名簿!$H$5</f>
        <v>資格名</v>
      </c>
      <c r="BLK3" s="178" t="str">
        <f>職員名簿!$I$5</f>
        <v>子育て支援員・家庭的保育者の場合の保育業務経験（常勤換算）</v>
      </c>
      <c r="BLL3" s="178" t="str">
        <f>職員名簿!$J$5</f>
        <v>常勤・非常勤の別</v>
      </c>
      <c r="BLM3" s="178" t="str">
        <f>職員名簿!$K$5</f>
        <v>非常勤の場合の勤務時間数</v>
      </c>
      <c r="BLN3" s="178" t="str">
        <f>職員名簿!$L$5</f>
        <v>休業
（産休・育休等）</v>
      </c>
      <c r="BLO3" s="178" t="str">
        <f>職員名簿!$M$5</f>
        <v>備　考</v>
      </c>
      <c r="BLP3" s="178" t="str">
        <f>職員名簿!$C$5</f>
        <v>整理
番号</v>
      </c>
      <c r="BLQ3" s="178" t="str">
        <f>職員名簿!$D$5</f>
        <v>職名</v>
      </c>
      <c r="BLR3" s="178" t="str">
        <f>職員名簿!$E$5</f>
        <v>氏名</v>
      </c>
      <c r="BLS3" s="178" t="str">
        <f>職員名簿!$F$5</f>
        <v>担当業務</v>
      </c>
      <c r="BLT3" s="178" t="str">
        <f>職員名簿!$G$5</f>
        <v>「その他」の場合の業務
（具体的に）</v>
      </c>
      <c r="BLU3" s="178" t="str">
        <f>職員名簿!$H$5</f>
        <v>資格名</v>
      </c>
      <c r="BLV3" s="178" t="str">
        <f>職員名簿!$I$5</f>
        <v>子育て支援員・家庭的保育者の場合の保育業務経験（常勤換算）</v>
      </c>
      <c r="BLW3" s="178" t="str">
        <f>職員名簿!$J$5</f>
        <v>常勤・非常勤の別</v>
      </c>
      <c r="BLX3" s="178" t="str">
        <f>職員名簿!$K$5</f>
        <v>非常勤の場合の勤務時間数</v>
      </c>
      <c r="BLY3" s="178" t="str">
        <f>職員名簿!$L$5</f>
        <v>休業
（産休・育休等）</v>
      </c>
      <c r="BLZ3" s="178" t="str">
        <f>職員名簿!$M$5</f>
        <v>備　考</v>
      </c>
    </row>
    <row r="4" spans="1:1690" x14ac:dyDescent="0.4">
      <c r="A4" s="4"/>
      <c r="B4" s="4"/>
      <c r="C4" s="4"/>
      <c r="D4" s="4"/>
      <c r="E4" s="4"/>
      <c r="F4" s="4"/>
      <c r="G4" s="79" t="str">
        <f>監査調書!B10</f>
        <v>□園則及び運営規程(注)には、施設の目的や運営方針、提供する教育・保育の内容、保護者に対する子育て支援の内容など、認定こども園法施行規則（園則記載事項）及び市町村運営基準条例（運営規程記載事項）で定められた以下の内容が記載されているか　</v>
      </c>
      <c r="H4" s="6"/>
      <c r="I4" s="6"/>
      <c r="J4" s="6"/>
      <c r="K4" s="6"/>
      <c r="L4" s="6"/>
      <c r="M4" s="6"/>
      <c r="N4" s="6"/>
      <c r="O4" s="6"/>
      <c r="P4" s="6"/>
      <c r="Q4" s="6"/>
      <c r="R4" s="6"/>
      <c r="S4" s="6"/>
      <c r="T4" s="79" t="str">
        <f>監査調書!B35</f>
        <v>□法令遵守責任者を選任し、市町村長等(注)に届け出ているか　</v>
      </c>
      <c r="U4" s="6" t="str">
        <f>監査調書!B36</f>
        <v>法令遵守責任者　職名</v>
      </c>
      <c r="V4" s="78" t="str">
        <f>監査調書!S36</f>
        <v>氏名</v>
      </c>
      <c r="W4" s="107" t="str">
        <f>監査調書!B41</f>
        <v>○事業計画書、予算書、事業報告書及び決算書が作成されているか</v>
      </c>
      <c r="X4" s="178" t="str">
        <f>監査調書!B46</f>
        <v>○労働者名簿、賃金台帳が整備されているか</v>
      </c>
      <c r="Y4" s="178" t="str">
        <f>監査調書!B47</f>
        <v>○就業規則等を職員に周知しているか</v>
      </c>
      <c r="AC4" s="178" t="str">
        <f>監査調書!B49</f>
        <v>○職員の勤務実態（出勤・退勤時刻）を把握し、適正に労働時間を管理しているか</v>
      </c>
      <c r="AD4" s="178" t="str">
        <f>監査調書!B50</f>
        <v>○時間外又は休日に労働をさせる場合は、３６協定を締結し、事前に労働基準監督署へ届けているか</v>
      </c>
      <c r="AE4" s="178"/>
      <c r="AF4" s="178"/>
      <c r="AG4" s="178"/>
      <c r="AH4" s="178" t="str">
        <f>監査調書!B52</f>
        <v>〇１か月単位変形労働時間制に関して協定を締結又は就業規則に規定しているか（１年単位変形労働時間制の場合は、労使協定及び休日カレンダーを労働基準監督署へ届け出ているか）</v>
      </c>
      <c r="AI4" s="178" t="str">
        <f>監査調書!B54</f>
        <v>○給与・諸手当の支給基準が明確であり、かつ当該基準どおりに支給されているか。</v>
      </c>
      <c r="AJ4" s="178" t="str">
        <f>監査調書!B55</f>
        <v>○給与から法令で定める税金や社会保険料以外の経費（給食費や親睦会費など）を控除する場合は、賃金控除（２４条）協定を締結しているか</v>
      </c>
      <c r="AK4" s="178" t="str">
        <f>監査調書!B57</f>
        <v>○年次有給休暇は適切に付与されているか（年１０日以上付与者には５日間取得させているか）</v>
      </c>
      <c r="AL4" s="8" t="str">
        <f>監査調書!B58</f>
        <v>○年次有給休暇を取得しやすい職場環境の整備に努めているか</v>
      </c>
      <c r="AM4" s="8" t="str">
        <f>監査調書!B59</f>
        <v>○職員の計画的な採用を行っているか</v>
      </c>
      <c r="AN4" s="178" t="str">
        <f>監査調書!B60</f>
        <v>○パワハラ、セクハラ等ハラスメント防止措置が適切に講じられているか</v>
      </c>
      <c r="AO4" s="178" t="str">
        <f>監査調書!B61</f>
        <v>○労働条件の改善等による職員の定着促進及び離職防止対策</v>
      </c>
      <c r="AP4" s="178" t="str">
        <f>監査調書!B66</f>
        <v>○旅費に関する規程を整備し、当該規程と差異なく支給しているか</v>
      </c>
      <c r="AQ4" s="178" t="str">
        <f>監査調書!B67</f>
        <v>〇私用車を業務に使用する場合の規程が整備されているか</v>
      </c>
      <c r="AR4" s="178" t="str">
        <f>監査調書!B70</f>
        <v>○職員に対する健康診断（新規採用時を含む）を年１回以上行っているか</v>
      </c>
      <c r="AS4" s="178" t="str">
        <f>監査調書!B71</f>
        <v>○結果の記録を作成、保存（５年間）しているか</v>
      </c>
      <c r="AT4" s="79" t="str">
        <f>監査調書!B76</f>
        <v>◎保育に係る定員と入所児童数の推移</v>
      </c>
      <c r="AU4" s="6"/>
      <c r="AV4" s="6"/>
      <c r="AW4" s="6"/>
      <c r="AX4" s="6"/>
      <c r="AY4" s="78"/>
      <c r="AZ4" s="8" t="str">
        <f>監査調書!B80</f>
        <v>◎年度当初から定員を大きく超過している場合、定員見直しの予定・考え方</v>
      </c>
      <c r="BA4" s="79" t="str">
        <f>監査調書!B85</f>
        <v>◎教育に係る定員と入所児童数の推移</v>
      </c>
      <c r="BB4" s="6"/>
      <c r="BC4" s="6"/>
      <c r="BD4" s="6"/>
      <c r="BE4" s="6"/>
      <c r="BF4" s="78"/>
      <c r="BG4" s="8" t="str">
        <f>監査調書!B89</f>
        <v>◎年度当初から定員を大きく超過している場合、定員見直しの予定・考え方</v>
      </c>
      <c r="BH4" s="178" t="str">
        <f>監査調書!B94</f>
        <v>○園長は資格要件を満たしているか</v>
      </c>
      <c r="BI4" s="178" t="str">
        <f>監査調書!B95</f>
        <v>○副園長・教頭を配置しているか</v>
      </c>
      <c r="BJ4" s="178" t="str">
        <f>監査調書!B96</f>
        <v>○副園長・教頭を配置している場合、資格要件を満たしているか</v>
      </c>
      <c r="BK4" s="399" t="str">
        <f>監査調書!B99</f>
        <v>○保育士雇用の際に、採用責任者は保育士特定登録取消者管理システムのデータベースを活用しているか</v>
      </c>
      <c r="BL4" s="178" t="str">
        <f>監査調書!B104</f>
        <v>○園児が在所する全時間帯において保育教諭が複数配置されているか</v>
      </c>
      <c r="BM4" s="178" t="str">
        <f>監査調書!B105</f>
        <v>○保育教諭の配置において、次の特例１、２、３のいずれかを利用しているか</v>
      </c>
      <c r="BN4" s="178" t="str">
        <f>監査調書!D108</f>
        <v>①特例１（朝夕等の園児が少数となる時間帯（園児数に応じた保育教諭必要数が1名となる時間帯）において、保育教諭1人に加え、「子育て支援員(注)」または「家庭的保育者」または「保育所、認定こども園において常勤1年相当の保育業務従事経験があり、かつ８時間以上の研修を受講した者」を活用）の利用</v>
      </c>
      <c r="BO4" s="178" t="str">
        <f>監査調書!E112</f>
        <v>〇「有」の場合、子育て支援員等の要件を満たす者を配置しているか</v>
      </c>
      <c r="BP4" s="178" t="str">
        <f>監査調書!D116</f>
        <v xml:space="preserve"> ②特例２（幼稚園教諭、小学校教諭、養護教諭を活用）の利用</v>
      </c>
      <c r="BQ4" s="178" t="str">
        <f>監査調書!E117</f>
        <v>〇「有」の場合、幼稚園教諭等の免許は有効か</v>
      </c>
      <c r="BR4" s="178" t="str">
        <f>監査調書!E118</f>
        <v>〇「有」の場合、２／３保育教諭要件（児童が在園するすべての時間帯において、保育教諭必要数の３分の２以上は特例によらない保育教諭を配置していること。以下同じ）を満たしているか</v>
      </c>
      <c r="BS4" s="178" t="str">
        <f>監査調書!D122</f>
        <v>③特例３（保育所、認定こども園において常勤２年相当の保育業務従事経験がある子育て支援員(注)又は家庭的保育者を活用）の利用</v>
      </c>
      <c r="BT4" s="178" t="str">
        <f>監査調書!B124</f>
        <v>　　　　〇「有」の場合、子育て支援員等の要件を満たす者を配置しているか</v>
      </c>
      <c r="BU4" s="178" t="str">
        <f>監査調書!B125</f>
        <v>　　　　〇「有」の場合、２／３保育教諭要件は満たしているか</v>
      </c>
      <c r="BV4" s="178" t="str">
        <f>監査調書!B128</f>
        <v>○嘱託医及び嘱託歯科医並びに嘱託薬剤師を置いているか</v>
      </c>
      <c r="BW4" s="178" t="str">
        <f>監査調書!B132</f>
        <v>□研修参加が特定の職員に偏っていないか</v>
      </c>
      <c r="BX4" s="178" t="str">
        <f>監査調書!B133</f>
        <v>□採用時の研修を実施しているか</v>
      </c>
      <c r="BY4" s="178" t="str">
        <f>監査調書!B134</f>
        <v>□職員及び保育所の課題を踏まえた研修が計画的に実施されているか</v>
      </c>
      <c r="BZ4" s="178" t="str">
        <f>監査調書!B135</f>
        <v>□人権・同和問題に関する研修を行っているか　</v>
      </c>
      <c r="CA4" s="178" t="str">
        <f>監査調書!B138</f>
        <v>○業務分担表（事務分掌）が作成され、各責任者が明らかにされているか</v>
      </c>
      <c r="CB4" s="178" t="str">
        <f>監査調書!B139</f>
        <v>○職員会議は定期的に開催され、保育内容、研修の復命等必要な事項が話し合われているか</v>
      </c>
      <c r="CC4" s="178" t="str">
        <f>監査調書!B142</f>
        <v>○運営規程に定める休所日以外に休所した日</v>
      </c>
      <c r="CD4" s="178" t="str">
        <f>監査調書!B143</f>
        <v>「有」の場合、休所した日</v>
      </c>
      <c r="CE4" s="178" t="str">
        <f>監査調書!B144</f>
        <v xml:space="preserve">  「有」の場合、休所した理由</v>
      </c>
      <c r="CF4" s="178" t="str">
        <f>監査調書!B145</f>
        <v>　　　　「有」の場合、保護者への周知方法</v>
      </c>
      <c r="CG4" s="178" t="str">
        <f>監査調書!B146</f>
        <v>○土曜日の午後に、休所または保育時間の短縮をしている場合、保護者のニーズを把握したうえで行っているか</v>
      </c>
      <c r="CH4" s="178" t="str">
        <f>監査調書!B150</f>
        <v>○苦情解決の仕組みに関する規程は整備されているか</v>
      </c>
      <c r="CI4" s="178" t="str">
        <f>監査調書!B151</f>
        <v>〇保護者等からの苦情を受け付ける窓口を設置し、担当者を決めて対応しているか</v>
      </c>
      <c r="CJ4" s="178" t="str">
        <f>監査調書!B152</f>
        <v>苦情解決責任者の職名・氏名</v>
      </c>
      <c r="CK4" s="178" t="str">
        <f>監査調書!B153</f>
        <v>苦情受付担当者の職名・氏名</v>
      </c>
      <c r="CL4" s="178" t="str">
        <f>監査調書!B154</f>
        <v>○苦情解決に客観的に対応するため、職員や理事等の特殊な関係にない者を第三者委員として複数名設置</v>
      </c>
      <c r="CM4" s="178" t="str">
        <f>監査調書!B156</f>
        <v>○苦情解決の仕組み等（責任者・担当者、第三者委員の氏名・連絡先、仕組み）を施設内の見えやすい位置に掲示・パンフレットの配布等の方法により、保護者・職員に周知しているか</v>
      </c>
      <c r="CN4" s="178" t="str">
        <f>監査調書!B158</f>
        <v>○「島根県運営適正化委員会」の行う調査依頼があった場合に、調査に協力しているか</v>
      </c>
      <c r="CO4" s="178" t="str">
        <f>監査調書!B159</f>
        <v xml:space="preserve">〇苦情内容、改善への経過等を記録しているか </v>
      </c>
      <c r="CP4" s="79" t="str">
        <f>監査調書!B160</f>
        <v>○令和７年度の苦情の状況</v>
      </c>
      <c r="CQ4" s="6"/>
      <c r="CR4" s="6"/>
      <c r="CS4" s="6"/>
      <c r="CT4" s="6"/>
      <c r="CU4" s="399" t="str">
        <f>監査調書!B168</f>
        <v>◎不適切な保育（虐待等と疑われる事案）防止のため、どのような振り返りを行っているか</v>
      </c>
      <c r="CV4" s="399" t="str">
        <f>監査調書!B171</f>
        <v>◎虐待等と疑われる事案であると認定こども園で確認した場合、市町村、県へ相談、通報を行っているか</v>
      </c>
      <c r="CW4" s="399" t="str">
        <f>監査調書!B172</f>
        <v>〇「児童生徒性暴力等からこどもたちを守るために」リーフレットを職員周知及び掲示により活用しているか</v>
      </c>
      <c r="CX4" s="399" t="str">
        <f>監査調書!B174</f>
        <v>〇ホームページ等に掲載する児童の画像について、性的な部位を含む画像等を掲載しないなど、子ども</v>
      </c>
      <c r="CY4" s="178" t="str">
        <f>監査調書!B178</f>
        <v>□職員は、正当な理由がなく、その業務上知り得た児童又はその家族の秘密を漏らしていないか</v>
      </c>
      <c r="CZ4" s="178" t="str">
        <f>監査調書!B179</f>
        <v>□職員であった者が、正当な理由なく、その業務上知り得た児童又はその家族の秘密を漏らすことがないよう、必要な措置（規程等の整備、雇用時の取り決め等）を講じているか</v>
      </c>
      <c r="DA4" s="178" t="str">
        <f>監査調書!B183</f>
        <v>□認定こども園として自らその提供する保育の質の評価を行い、常にその改善を図っているか</v>
      </c>
      <c r="DB4" s="178" t="str">
        <f>監査調書!B184</f>
        <v>□保護者等、関係者による評価を受けて、結果を公表しているか</v>
      </c>
      <c r="DC4" s="178" t="str">
        <f>監査調書!B185</f>
        <v xml:space="preserve">□福祉サービス第三者評価を受審し、評価結果を公表しているか   </v>
      </c>
      <c r="DD4" s="4" t="str">
        <f>監査調書!B190</f>
        <v>○毎学年定期的に学校環境衛生基準に基づいた環境衛生検査を行っているか。</v>
      </c>
      <c r="DE4" s="178" t="str">
        <f>監査調書!B191</f>
        <v>○換気、保温、採光、照明、飲料水等の水質、食器、施設の清潔等について日常的な点検を行っているか。</v>
      </c>
      <c r="DF4" s="6" t="str">
        <f>監査調書!B193</f>
        <v>○消防設備の状況</v>
      </c>
      <c r="DG4" s="6"/>
      <c r="DH4" s="6"/>
      <c r="DI4" s="6"/>
      <c r="DJ4" s="6"/>
      <c r="DK4" s="9"/>
      <c r="DL4" s="9"/>
      <c r="DM4" s="9"/>
      <c r="DN4" s="9"/>
      <c r="DO4" s="9"/>
      <c r="DP4" s="9"/>
      <c r="DQ4" s="9"/>
      <c r="DR4" s="9"/>
      <c r="DS4" s="9"/>
      <c r="DT4" s="9"/>
      <c r="DU4" s="9"/>
      <c r="DV4" s="9"/>
      <c r="DW4" s="9"/>
      <c r="DX4" s="9"/>
      <c r="DY4" s="9"/>
      <c r="DZ4" s="9"/>
      <c r="EA4" s="79" t="str">
        <f>監査調書!B201</f>
        <v>○施設内外の設備等（遊具を含む。）について、毎月１回程度チェックリストによる安全点検を実地に行</v>
      </c>
      <c r="EB4" s="79" t="str">
        <f>監査調書!B203</f>
        <v>〇危険個所や老朽箇所の安全対策（棚等の転倒防止、落下物防止、敷地周囲の柵整備、倉庫の施錠等）、</v>
      </c>
      <c r="EC4" s="178" t="str">
        <f>監査調書!B205</f>
        <v>○来訪者用の入口・受付を明示し、外部からの人の出入りを確認しているか</v>
      </c>
      <c r="ED4" s="178" t="str">
        <f>監査調書!B206</f>
        <v>○門、フェンス、外灯、出入口、鍵等の状況を毎日点検しているか　　</v>
      </c>
      <c r="EE4" s="6" t="str">
        <f>監査調書!B207</f>
        <v>○防犯対策を行っているか</v>
      </c>
      <c r="EF4" s="479"/>
      <c r="EG4" s="178" t="str">
        <f>監査調書!B212</f>
        <v>○園外保育を行う際、危険な場所、設備等を把握するとともに、携帯電話等による連絡体制を確保しているか</v>
      </c>
      <c r="EH4" s="178" t="str">
        <f>監査調書!B214</f>
        <v>○児童に対し、犯罪や事故から身を守るための注意事項を職員が指導しているか</v>
      </c>
      <c r="EI4" s="178" t="str">
        <f>監査調書!B215</f>
        <v>〇プール活動・水遊びを行う場合は、水の外での監視者とプール指導を行う人員を分けて配置しているか</v>
      </c>
      <c r="EJ4" s="178" t="str">
        <f>監査調書!B216</f>
        <v>〇職員に対する事前教育や救急救命講習等の研修の機会を設けているか</v>
      </c>
      <c r="EK4" s="178" t="str">
        <f>監査調書!B219</f>
        <v>□令和７年度の事故件数</v>
      </c>
      <c r="EL4" s="178" t="str">
        <f>監査調書!B220</f>
        <v>□令和８年度の事故件数（監査日前々月末日現在）</v>
      </c>
      <c r="EM4" s="178" t="str">
        <f>監査調書!B221</f>
        <v>□上記のうち、死亡事故や治療に要する期間が30日以上の負傷や疾病を伴う重篤な事故等が発生した場合、市町村担当課に事故の報告をしているか</v>
      </c>
      <c r="EN4" s="178" t="str">
        <f>監査調書!B224</f>
        <v>□事故発生時の対応マニュアルが作成され、医師や保護者への緊急連絡体制が整っているか</v>
      </c>
      <c r="EO4" s="178" t="str">
        <f>監査調書!B225</f>
        <v>□事故が発生した場合又はそれに至る危険性がある事態が生じた場合に、その状況及び対応等の記録・報告を行うほか、その分析を通じた改善策を職員に周知徹底しているか</v>
      </c>
      <c r="EP4" s="178" t="str">
        <f>監査調書!B227</f>
        <v>□賠償すべき事故が発生した場合に備えて保険に加入しているか</v>
      </c>
      <c r="EQ4" s="178" t="str">
        <f>監査調書!B230</f>
        <v>○避難訓練：　　　 　　　  　　</v>
      </c>
      <c r="ER4" s="178" t="str">
        <f>監査調書!O230</f>
        <v>消火訓練（模擬消火訓練でも可）：</v>
      </c>
      <c r="ES4" s="8" t="str">
        <f>監査調書!B232</f>
        <v>○消防計画を作成し、消防署へ届け出ているか（変更も含む）</v>
      </c>
      <c r="ET4" s="8" t="str">
        <f>監査調書!B233</f>
        <v>○消防用設備等の法定点検を実施し、その結果を消防署に報告しているか</v>
      </c>
      <c r="EU4" s="9" t="str">
        <f>監査調書!C234</f>
        <v xml:space="preserve">  直近の報告年月日：</v>
      </c>
      <c r="EV4" s="9"/>
      <c r="EW4" s="183"/>
      <c r="EX4" s="79" t="str">
        <f>監査調書!B235</f>
        <v>○消防計画又は災害対応マニュアル（避難確保計画）に次の災害への対応が定められているか。</v>
      </c>
      <c r="EY4" s="6"/>
      <c r="EZ4" s="6"/>
      <c r="FA4" s="276" t="str">
        <f>監査調書!B239</f>
        <v>〇市町村地域防災計画に定められた浸水想定区域内等又は土砂災害警戒区域内等の要配慮者利用施設に該当する場合、「避難確保計画」を作成し、市町村に報告しているか</v>
      </c>
      <c r="FB4" s="295" t="str">
        <f>監査調書!B241</f>
        <v>　また、避難確保計画に基づき避難訓練を実施し、その結果を市町村に報告しているか</v>
      </c>
      <c r="FC4" s="8" t="str">
        <f>監査調書!B242</f>
        <v>○施設内の見やすいところに避難経路図を掲示するとともに、消防計画、災害対応マニュアルの内容</v>
      </c>
      <c r="FD4" s="8" t="str">
        <f>監査調書!B244</f>
        <v>〇災害発生時等の事業継続計画（ＢＣＰ）を策定しているか</v>
      </c>
      <c r="FE4" s="8" t="str">
        <f>監査調書!B245</f>
        <v>〇策定した事業継続計画について、職員に周知し、必要な研修及び訓練を定期的に実施しているか。</v>
      </c>
      <c r="FF4" s="8" t="str">
        <f>監査調書!B246</f>
        <v>〇当該計画を定期的に見直し、必要に応じて変更を行っているか。</v>
      </c>
      <c r="FG4" s="8" t="str">
        <f>監査調書!B249</f>
        <v>〇安全計画（施設・設備の安全点検、児童への安全指導、職員の研修等）を策定しているか</v>
      </c>
      <c r="FH4" s="445" t="str">
        <f>監査調書!B250</f>
        <v>〇送迎時における駐車場等での事故防止のため、保護者や職員への注意喚起及び駐車場の適切な</v>
      </c>
      <c r="FI4" s="8" t="str">
        <f>監査調書!B252</f>
        <v>〇危険等発生時の対応マニュアルが作成されているか</v>
      </c>
      <c r="FJ4" s="8" t="str">
        <f>監査調書!C253</f>
        <v>また、職員への周知、訓練を実施しているか</v>
      </c>
      <c r="FK4" s="8" t="str">
        <f>監査調書!B256</f>
        <v>〇通園用のための自動車を運行しているか。</v>
      </c>
      <c r="FL4" s="8" t="str">
        <f>監査調書!C257</f>
        <v>運行している場合、園児の自動車への乗降の際、点呼等により所在を確認しているか。</v>
      </c>
      <c r="FM4" s="8" t="str">
        <f>監査調書!D258</f>
        <v>また、自動車にブザー等の見落とし防止装置を備え所在確認を行っているか。</v>
      </c>
      <c r="FN4" s="8" t="str">
        <f>監査調書!B259</f>
        <v>〇園外活動等のために自動車を運行しているか。</v>
      </c>
      <c r="FO4" s="8" t="str">
        <f>監査調書!C260</f>
        <v>運行している場合、園児の自動車への乗降の際、点呼等により所在を確認しているか。</v>
      </c>
      <c r="FP4" s="178" t="str">
        <f>監査調書!B266</f>
        <v>□全体的な計画が策定されているか</v>
      </c>
      <c r="FQ4" s="8" t="str">
        <f>監査調書!B267</f>
        <v>□指導計画が策定されているか</v>
      </c>
      <c r="FR4" s="183"/>
      <c r="FS4" s="79" t="str">
        <f>監査調書!B273</f>
        <v>□児童の処遇の状況を明らかにする諸帳簿（児童簿、指導日誌、経過記録簿、指導要録等）</v>
      </c>
      <c r="FT4" s="79" t="str">
        <f>監査調書!B277</f>
        <v>□保護者との連携（連絡帳、保育所だより、保育参観等）により理解協力を得るよう努めているか</v>
      </c>
      <c r="FU4" s="178" t="str">
        <f>監査調書!B280</f>
        <v>□実費徴収（文房具代、遠足代、食材料費等）について保護者に書面で説明しているか</v>
      </c>
      <c r="FV4" s="8" t="str">
        <f>監査調書!B281</f>
        <v>□実費徴収について、領収書を交付しているか（集金袋への領収印や、口座引落しの通帳記載をもって領収書に代えることも可能）</v>
      </c>
      <c r="FW4" s="178" t="str">
        <f>監査調書!B285</f>
        <v>□市町村、児童相談所等の関係機関との連携がとられているか</v>
      </c>
      <c r="FX4" s="178" t="str">
        <f>監査調書!B286</f>
        <v>□小学校（転園の場合は転園先の園）に幼保連携型認定こども園の指導要録（電子保存したものを含む）</v>
      </c>
      <c r="FY4" s="178" t="str">
        <f>監査調書!B288</f>
        <v>□地域住民や地域の活動との連携、協力、交流等を行っているか</v>
      </c>
      <c r="FZ4" s="8" t="str">
        <f>監査調書!B289</f>
        <v>□保護者、地域住民等に対し、教育及び保育等の状況その他の運営の状況に関する情報を提供しているか</v>
      </c>
      <c r="GA4" s="8" t="str">
        <f>監査調書!B293</f>
        <v>○地域における教育及び保育に対する需要に照らし、実施することが必要と認められる子育て支援事業を実施しているか。</v>
      </c>
      <c r="GB4" s="8" t="str">
        <f>監査調書!B295</f>
        <v>○実施している子育て支援事業の内容はどういったものか。（実施しているものに○）</v>
      </c>
      <c r="GC4" s="8"/>
      <c r="GD4" s="8"/>
      <c r="GE4" s="8"/>
      <c r="GF4" s="8"/>
      <c r="GG4" s="178" t="str">
        <f>監査調書!B304</f>
        <v>〇入園時（年度中途も含む）の健康診断は実施されているか</v>
      </c>
      <c r="GH4" s="178" t="str">
        <f>監査調書!B305</f>
        <v>〇健康診断</v>
      </c>
      <c r="GI4" s="178" t="str">
        <f>監査調書!B306</f>
        <v xml:space="preserve"> ・健康診断当日に欠席した園児への対応方法</v>
      </c>
      <c r="GJ4" s="8" t="str">
        <f>監査調書!B307</f>
        <v>〇園児の健康診断は発達段階に応じた検査項目が実施されているか</v>
      </c>
      <c r="GK4" s="79" t="str">
        <f>監査調書!B308</f>
        <v>〇歯科検診</v>
      </c>
      <c r="GL4" s="8" t="str">
        <f>監査調書!B309</f>
        <v>〇風しん、麻しんの予防接種について、勧奨あるいは情報提供をしているか</v>
      </c>
      <c r="GM4" s="178" t="str">
        <f>監査調書!B312</f>
        <v>○登降所時において、園児の健康状態や服装等の異常の有無等について十分観察しているか。
　また、顔色、機嫌、元気等について観察するとともに、食欲や排便の状況等について注意を払っているか</v>
      </c>
      <c r="GN4" s="178" t="str">
        <f>監査調書!B315</f>
        <v>○不自然な傷などないか観察し、身体的虐待等の早期発見に努めているか。また、虐待が疑われる場合に、市町村又は児童相談所に通告し、適切な対応を図っているか</v>
      </c>
      <c r="GO4" s="8" t="str">
        <f>監査調書!B317</f>
        <v>○乳幼児突然死症候群(SIDS)の予防</v>
      </c>
      <c r="GP4" s="183"/>
      <c r="GQ4" s="178" t="str">
        <f>監査調書!B322</f>
        <v>○排泄後、食事・おやつの前等の手洗いが徹底されているか。特に、低年齢児（３歳未満）について、保育教諭等が確認しているか</v>
      </c>
      <c r="GR4" s="178" t="str">
        <f>監査調書!B324</f>
        <v>○汚物処理容器は児童の手の届かないところに保管しているか</v>
      </c>
      <c r="GS4" s="178" t="str">
        <f>監査調書!B327</f>
        <v>○感染症や食中毒が発生した場合の報告体制を整備しているか</v>
      </c>
      <c r="GT4" s="8" t="str">
        <f>監査調書!B330</f>
        <v xml:space="preserve">○医薬品等の整備、管理がされているか </v>
      </c>
      <c r="GU4" s="178" t="str">
        <f>監査調書!B335</f>
        <v xml:space="preserve">○給食打合せ会議の開催状況 </v>
      </c>
      <c r="GV4" s="178" t="str">
        <f>監査調書!B336</f>
        <v>○給食打合せ会議は、関係職員で構成され、献立、喫食状況等必要な事項が話し合われているか。また、施設長が参加するか、あるいは結果を施設長に報告しているか</v>
      </c>
      <c r="GW4" s="79" t="str">
        <f>監査調書!B340</f>
        <v>○３歳未満児の喫食開始時間</v>
      </c>
      <c r="GX4" s="6"/>
      <c r="GY4" s="78"/>
      <c r="GZ4" s="79" t="str">
        <f>監査調書!B342</f>
        <v>○３歳以上児の喫食開始時間</v>
      </c>
      <c r="HA4" s="6"/>
      <c r="HB4" s="1178" t="str">
        <f>監査調書!B345</f>
        <v>○離乳食やおやつも含め、園児と同じものが園児の喫食前に調理従事者以外の者により喫食されているか</v>
      </c>
      <c r="HC4" s="1181" t="str">
        <f>監査調書!B346</f>
        <v>○検食結果、嗜好調査、残食調査結果は日々記録され、献立作成に活用しているか</v>
      </c>
      <c r="HD4" s="79" t="str">
        <f>監査調書!B349</f>
        <v>○次の諸帳簿は整備されているか</v>
      </c>
      <c r="HE4" s="6"/>
      <c r="HF4" s="78"/>
      <c r="HG4" s="8" t="str">
        <f>監査調書!B356</f>
        <v>○調理は献立表に従って行われているか</v>
      </c>
      <c r="HH4" s="79" t="str">
        <f>監査調書!B357</f>
        <v>○献立作成の配慮事項</v>
      </c>
      <c r="HI4" s="6"/>
      <c r="HJ4" s="6"/>
      <c r="HK4" s="399" t="str">
        <f>監査調書!B369</f>
        <v>〇園児の食事に関する情報（咀嚼・嚥下機能）を把握し、誤嚥等による窒息のリスクを除去しているか　　</v>
      </c>
      <c r="HL4" s="178" t="str">
        <f>監査調書!B370</f>
        <v>〇食育計画に従って、食育に取り組んでいるか　</v>
      </c>
      <c r="HM4" s="178" t="str">
        <f>監査調書!B373</f>
        <v>○調理の外部委託を行っている場合、契約内容等は遵守されているか</v>
      </c>
      <c r="HN4" s="178" t="str">
        <f>監査調書!B378</f>
        <v>○給食材料の購入に当たって、品質、鮮度等に留意して検収を行っているか</v>
      </c>
      <c r="HO4" s="178" t="str">
        <f>監査調書!B379</f>
        <v>○食器類の衛生管理に努めているか</v>
      </c>
      <c r="HP4" s="178" t="str">
        <f>監査調書!B380</f>
        <v>○食中毒が発生した場合に備えてマニュアルを作成するなど、対応策を定めているか</v>
      </c>
      <c r="HQ4" s="178" t="str">
        <f>監査調書!B381</f>
        <v>○調理員に対し、毎日健康状態を確認しているか</v>
      </c>
      <c r="HR4" s="79" t="str">
        <f>監査調書!B386</f>
        <v>在籍職員数（パートを含む）</v>
      </c>
      <c r="HS4" s="6"/>
      <c r="HT4" s="6"/>
      <c r="HU4" s="6"/>
      <c r="HV4" s="6"/>
      <c r="HW4" s="6"/>
      <c r="HX4" s="6"/>
      <c r="HY4" s="6"/>
      <c r="HZ4" s="6"/>
      <c r="IA4" s="6"/>
      <c r="IB4" s="6"/>
      <c r="IC4" s="78"/>
      <c r="ID4" s="79" t="str">
        <f>監査調書!B387</f>
        <v>調理従事者</v>
      </c>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78"/>
      <c r="JN4" s="79" t="str">
        <f>監査調書!B390</f>
        <v>乳児担当者</v>
      </c>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78"/>
      <c r="KX4" s="79" t="str">
        <f>監査調書!B393</f>
        <v>その他職員</v>
      </c>
      <c r="KY4" s="6"/>
      <c r="KZ4" s="6"/>
      <c r="LA4" s="6"/>
      <c r="LB4" s="6"/>
      <c r="LC4" s="6"/>
      <c r="LD4" s="6"/>
      <c r="LE4" s="6"/>
      <c r="LF4" s="6"/>
      <c r="LG4" s="6"/>
      <c r="LH4" s="6"/>
      <c r="LI4" s="78"/>
      <c r="LJ4" s="178" t="str">
        <f>監査調書!B408</f>
        <v>〇冬季(10月～3月)において、ノロウイルスの検便を行っているか　</v>
      </c>
      <c r="LK4" s="178" t="str">
        <f>監査調書!B411</f>
        <v xml:space="preserve">○原材料及び調理済み食品を食品ごとに50ｇ程度ずつを清潔な保存食容器（ビニール袋等）に入れて食事提供後２週間以上保存しているか </v>
      </c>
      <c r="LL4" s="178" t="str">
        <f>監査調書!B413</f>
        <v xml:space="preserve">○保存した原材料及び食品は－20℃以下で保存しているか </v>
      </c>
      <c r="LM4" s="178" t="str">
        <f>監査調書!B414</f>
        <v>○原材料は特に洗浄・殺菌等を行わず購入した状態で保存しているか</v>
      </c>
      <c r="LN4" s="178" t="str">
        <f>監査調書!B420</f>
        <v>○現金、預貯金通帳及び通帳印鑑の各保管責任者について、その業務が事務分掌で明確にされているか</v>
      </c>
      <c r="LO4" s="178" t="str">
        <f>監査調書!B422</f>
        <v>○現金、預貯金通帳及び通帳印鑑について、各保管責任者の管理の下で施錠のできる別々の金庫等で適切に保管されているか</v>
      </c>
      <c r="LP4" s="399" t="str">
        <f>監査調書!B429</f>
        <v>○インターネットバンキングを利用しているか（利用している場合）「インターネットバンキングの利用</v>
      </c>
      <c r="LQ4" s="178" t="str">
        <f>監査調書!B439</f>
        <v>○委託料、補助金等の請求手続きは適正に行われているか</v>
      </c>
      <c r="LR4" s="178" t="str">
        <f>監査調書!B440</f>
        <v>○利用者負担金等（延長保育、一時保育利用料等）の額は積算資料により適正額となっているか</v>
      </c>
      <c r="LS4" s="178" t="str">
        <f>監査調書!B441</f>
        <v>〇現金を収納したときは領収証を発行しているか</v>
      </c>
      <c r="LT4" s="178" t="str">
        <f>監査調書!B442</f>
        <v>○収納した現金は経理規程に規定した期日内に金融機関に預け入れしているか</v>
      </c>
      <c r="LU4" s="178" t="str">
        <f>監査調書!B461</f>
        <v>○委託費等の管理・運用が、安全確実でかつ換金性の高い方法（預貯金等）で行われているか</v>
      </c>
      <c r="LV4" s="178" t="str">
        <f>監査調書!B446</f>
        <v>○競争入札を行わない場合（随意契約）、その合理的な理由が明確となっているか</v>
      </c>
      <c r="LW4" s="178" t="str">
        <f>監査調書!B447</f>
        <v>〇契約金額に応じた見積業者数で見積り書を徴しているか</v>
      </c>
      <c r="LX4" s="178" t="str">
        <f>監査調書!B448</f>
        <v>○請求書の内容を確認したうえで、会計伝票を起票し相手方に支出しているか</v>
      </c>
      <c r="LY4" s="178" t="str">
        <f>監査調書!B449</f>
        <v>〇通常の支払は口座振込とし、経理規程に規定した期日に実施しているか</v>
      </c>
      <c r="LZ4" s="178" t="str">
        <f>監査調書!B450</f>
        <v>〇会計伝票に会計責任者の承認があるか（小規模法人版の経理規程を採用している場合、月単位での承認とすることも可能。）</v>
      </c>
      <c r="MA4" s="178" t="str">
        <f>監査調書!B452</f>
        <v>〇自動継続契約を締結している場合において、１年ごとに契約更新に係る稟議書を作成しているか。</v>
      </c>
      <c r="MB4" s="178" t="str">
        <f>監査調書!B461</f>
        <v>○委託費等の管理・運用が、安全確実でかつ換金性の高い方法（預貯金等）で行われているか</v>
      </c>
      <c r="MC4" s="178" t="str">
        <f>監査調書!B463</f>
        <v>○同一法人以外への貸付は行っていないか</v>
      </c>
      <c r="MD4" s="178" t="str">
        <f>監査調書!B464</f>
        <v>○帳簿上の預金残高は金融機関の残高証明書と一致しているか（3月31日現在）</v>
      </c>
      <c r="ME4" s="178" t="str">
        <f>監査調書!B468</f>
        <v>○固定資産管理台帳は整備されているか</v>
      </c>
      <c r="MF4" s="178" t="str">
        <f>監査調書!B469</f>
        <v>〇令和７年度に取得物品等がある場合、固定資産の増が行われているか</v>
      </c>
      <c r="MG4" s="178" t="str">
        <f>監査調書!B470</f>
        <v>〇令和７年度に廃棄（又は売却）物品等がある場合、固定資産の減、固定資産管理台帳からの削除が行われているか</v>
      </c>
      <c r="MH4" s="178" t="str">
        <f>監査調書!B472</f>
        <v>〇令和７年度に廃棄（又は売却）物品等がある場合、事業活動計算書の「固定資産売却益」又は</v>
      </c>
      <c r="MI4" s="178" t="str">
        <f>監査調書!B474</f>
        <v>○固定資産物品の現物は保育所に保管されているか</v>
      </c>
      <c r="MJ4" s="178" t="str">
        <f>監査調書!B476</f>
        <v>〇積立金を計上する場合は、積立の目的を示す名称を付し同額の積立資産を積み立てているか</v>
      </c>
      <c r="MK4" s="8" t="str">
        <f>監査調書!B480</f>
        <v>○他の拠点(サービス)区分等からの繰入金収入があるか</v>
      </c>
      <c r="ML4" s="9" t="str">
        <f>監査調書!B481</f>
        <v>（有の場合）</v>
      </c>
      <c r="MM4" s="9"/>
      <c r="MN4" s="9"/>
      <c r="MO4" s="9" t="str">
        <f>監査調書!B486</f>
        <v>○法人本部や他の認定こども園など、他の拠点(サービス)区分への繰入金支出があるか</v>
      </c>
      <c r="MP4" s="9"/>
      <c r="MQ4" s="9"/>
      <c r="MR4" s="9"/>
      <c r="MS4" s="8" t="str">
        <f>監査調書!B486</f>
        <v>○法人本部や他の認定こども園など、他の拠点(サービス)区分への繰入金支出があるか</v>
      </c>
      <c r="MT4" s="8" t="str">
        <f>監査調書!B493</f>
        <v>○人件費積立資産への積立支出があるか</v>
      </c>
      <c r="MU4" s="183"/>
      <c r="MV4" s="8" t="str">
        <f>監査調書!B494</f>
        <v>○修繕積立資産への積立支出があるか</v>
      </c>
      <c r="MW4" s="9"/>
      <c r="MX4" s="8" t="str">
        <f>監査調書!B495</f>
        <v>○備品等購入積立資産への積立支出があるか</v>
      </c>
      <c r="MY4" s="183"/>
      <c r="MZ4" s="8" t="str">
        <f>監査調書!B496</f>
        <v>○保育所施設・設備整備積立資産への積立支出があるか</v>
      </c>
      <c r="NA4" s="183"/>
      <c r="NB4" s="79" t="str">
        <f>監査調書!B499</f>
        <v>ア　 積立資産の取崩し</v>
      </c>
      <c r="NC4" s="6"/>
      <c r="ND4" s="6"/>
      <c r="NE4" s="6"/>
      <c r="NF4" s="6"/>
      <c r="NG4" s="6"/>
      <c r="NH4" s="78"/>
      <c r="NI4" s="79" t="str">
        <f>監査調書!B506</f>
        <v>イ　積立資産の目的外取崩し</v>
      </c>
      <c r="NJ4" s="6"/>
      <c r="NK4" s="6"/>
      <c r="NL4" s="6"/>
      <c r="NM4" s="6"/>
      <c r="NN4" s="6"/>
      <c r="NO4" s="6"/>
      <c r="NP4" s="6"/>
      <c r="NQ4" s="79" t="str">
        <f>監査調書!B516</f>
        <v>ア　前期末支払資金残高の取り崩し</v>
      </c>
      <c r="NR4" s="6"/>
      <c r="NS4" s="6"/>
      <c r="NT4" s="6"/>
      <c r="NU4" s="79" t="str">
        <f>監査調書!B523</f>
        <v>イ　 当期留保率</v>
      </c>
      <c r="NV4" s="6"/>
      <c r="NW4" s="6"/>
      <c r="NX4" s="6"/>
      <c r="NY4" s="4"/>
      <c r="NZ4" s="181"/>
      <c r="OA4" s="4"/>
      <c r="OB4" s="181"/>
      <c r="OC4" s="79" t="str">
        <f>'表１（新基準）'!C12</f>
        <v>乳児</v>
      </c>
      <c r="OD4" s="6"/>
      <c r="OE4" s="6"/>
      <c r="OF4" s="6"/>
      <c r="OG4" s="79" t="str">
        <f>'表１（新基準）'!C13</f>
        <v>１歳児</v>
      </c>
      <c r="OH4" s="6"/>
      <c r="OI4" s="78"/>
      <c r="OJ4" s="6" t="str">
        <f>'表１（新基準）'!C14</f>
        <v>２歳児</v>
      </c>
      <c r="OK4" s="6"/>
      <c r="OL4" s="6"/>
      <c r="OM4" s="78"/>
      <c r="ON4" s="79" t="str">
        <f>'表１（新基準）'!C15</f>
        <v>３歳児　　　　　　　　　（注３）</v>
      </c>
      <c r="OO4" s="6"/>
      <c r="OP4" s="6"/>
      <c r="OQ4" s="78"/>
      <c r="OR4" s="79" t="str">
        <f>'表１（新基準）'!C16</f>
        <v>４歳以上児　　　　　（注３）</v>
      </c>
      <c r="OS4" s="6"/>
      <c r="OT4" s="6"/>
      <c r="OU4" s="78"/>
      <c r="OV4" s="6" t="str">
        <f>'表１（新基準）'!C17</f>
        <v>〇小計(注１)</v>
      </c>
      <c r="OW4" s="6"/>
      <c r="OX4" s="6"/>
      <c r="OY4" s="78"/>
      <c r="OZ4" s="9" t="str">
        <f>'表１（新基準）'!$C$19</f>
        <v>加配</v>
      </c>
      <c r="PA4" s="9"/>
      <c r="PB4" s="183"/>
      <c r="PC4" s="178" t="str">
        <f>'表１（新基準）'!$C$23</f>
        <v>□計</v>
      </c>
      <c r="PD4" s="79" t="str">
        <f>'表１（新基準）'!C12</f>
        <v>乳児</v>
      </c>
      <c r="PE4" s="6"/>
      <c r="PF4" s="6"/>
      <c r="PG4" s="6"/>
      <c r="PH4" s="79" t="str">
        <f>'表１（新基準）'!C13</f>
        <v>１歳児</v>
      </c>
      <c r="PI4" s="6"/>
      <c r="PJ4" s="78"/>
      <c r="PK4" s="6" t="str">
        <f>'表１（新基準）'!C14</f>
        <v>２歳児</v>
      </c>
      <c r="PL4" s="6"/>
      <c r="PM4" s="6"/>
      <c r="PN4" s="78"/>
      <c r="PO4" s="79" t="str">
        <f>'表１（新基準）'!C15</f>
        <v>３歳児　　　　　　　　　（注３）</v>
      </c>
      <c r="PP4" s="6"/>
      <c r="PQ4" s="6"/>
      <c r="PR4" s="78"/>
      <c r="PS4" s="79" t="str">
        <f>'表１（新基準）'!C16</f>
        <v>４歳以上児　　　　　（注３）</v>
      </c>
      <c r="PT4" s="6"/>
      <c r="PU4" s="6"/>
      <c r="PV4" s="78"/>
      <c r="PW4" s="6" t="str">
        <f>'表１（新基準）'!C17</f>
        <v>〇小計(注１)</v>
      </c>
      <c r="PX4" s="6"/>
      <c r="PY4" s="6"/>
      <c r="PZ4" s="78"/>
      <c r="QA4" s="9" t="str">
        <f>'表１（新基準）'!$C$19</f>
        <v>加配</v>
      </c>
      <c r="QB4" s="9"/>
      <c r="QC4" s="183"/>
      <c r="QD4" s="8" t="str">
        <f>'表１（新基準）'!$C$23</f>
        <v>□計</v>
      </c>
      <c r="QE4" s="79" t="str">
        <f>'表１（新基準）'!I30</f>
        <v>保育士</v>
      </c>
      <c r="QF4" s="6"/>
      <c r="QG4" s="6"/>
      <c r="QH4" s="6"/>
      <c r="QI4" s="6"/>
      <c r="QJ4" s="78"/>
      <c r="QK4" s="79" t="str">
        <f>'表１（新基準）'!L30</f>
        <v>その他</v>
      </c>
      <c r="QL4" s="6"/>
      <c r="QM4" s="6"/>
      <c r="QN4" s="6"/>
      <c r="QO4" s="6"/>
      <c r="QP4" s="6"/>
      <c r="QQ4" s="79" t="str">
        <f>'表１（新基準）'!O30</f>
        <v>保育士</v>
      </c>
      <c r="QR4" s="6"/>
      <c r="QS4" s="6"/>
      <c r="QT4" s="6"/>
      <c r="QU4" s="6"/>
      <c r="QV4" s="78"/>
      <c r="QW4" s="79" t="str">
        <f>'表１（新基準）'!R30</f>
        <v>その他</v>
      </c>
      <c r="QX4" s="6"/>
      <c r="QY4" s="6"/>
      <c r="QZ4" s="6"/>
      <c r="RA4" s="6"/>
      <c r="RB4" s="6"/>
      <c r="RC4" s="79">
        <f>'表１（新基準）'!AQ15</f>
        <v>0</v>
      </c>
      <c r="RD4" s="79" t="str">
        <f>表２!D10</f>
        <v xml:space="preserve"> 幼保連携型認定こども園の園長   　 (A1）</v>
      </c>
      <c r="RE4" s="6"/>
      <c r="RF4" s="6"/>
      <c r="RG4" s="6"/>
      <c r="RH4" s="6"/>
      <c r="RI4" s="6"/>
      <c r="RJ4" s="6"/>
      <c r="RK4" s="78"/>
      <c r="RL4" s="178" t="str">
        <f>表２!$E$7</f>
        <v>①保育教諭</v>
      </c>
      <c r="RM4" s="178" t="str">
        <f>表２!$F$7</f>
        <v>②看護師・保健師・准看護師（みなし保育教諭とする場合であり、常勤換算１人まで可）（注４）</v>
      </c>
      <c r="RN4" s="178" t="str">
        <f>表２!$G$7</f>
        <v xml:space="preserve">                     ②-2理学療法士・作業療法士・言語聴覚士・心理担当職員等（みなし保育教諭とする場合であり、常勤換算１人まで可）    （注5）</v>
      </c>
      <c r="RO4" s="178" t="str">
        <f>表２!$H$8</f>
        <v xml:space="preserve">③小学校教諭・養護教諭（特例により配置基準上の人数に充てる場合）
</v>
      </c>
      <c r="RP4" s="178" t="str">
        <f>表２!$I$8</f>
        <v>④常勤２年相当の保育業務従事経験がある子育て支援員(注１)・家庭的保育者</v>
      </c>
      <c r="RQ4" s="178" t="str">
        <f>表２!$J$7</f>
        <v>その他の職員</v>
      </c>
      <c r="RR4" s="178"/>
      <c r="RS4" s="178" t="str">
        <f>表２!$L$7</f>
        <v>調理員</v>
      </c>
      <c r="RT4" s="178" t="str">
        <f>表２!$E$7</f>
        <v>①保育教諭</v>
      </c>
      <c r="RU4" s="178" t="str">
        <f>表２!$F$7</f>
        <v>②看護師・保健師・准看護師（みなし保育教諭とする場合であり、常勤換算１人まで可）（注４）</v>
      </c>
      <c r="RV4" s="178"/>
      <c r="RW4" s="178" t="str">
        <f>表２!$H$8</f>
        <v xml:space="preserve">③小学校教諭・養護教諭（特例により配置基準上の人数に充てる場合）
</v>
      </c>
      <c r="RX4" s="178" t="str">
        <f>表２!$I$8</f>
        <v>④常勤２年相当の保育業務従事経験がある子育て支援員(注１)・家庭的保育者</v>
      </c>
      <c r="RY4" s="178" t="str">
        <f>表２!$J$7</f>
        <v>その他の職員</v>
      </c>
      <c r="RZ4" s="178"/>
      <c r="SA4" s="178" t="str">
        <f>表２!$L$7</f>
        <v>調理員</v>
      </c>
      <c r="SB4" s="178" t="str">
        <f>表２!$E$7</f>
        <v>①保育教諭</v>
      </c>
      <c r="SC4" s="178" t="str">
        <f>表２!$F$7</f>
        <v>②看護師・保健師・准看護師（みなし保育教諭とする場合であり、常勤換算１人まで可）（注４）</v>
      </c>
      <c r="SD4" s="178" t="str">
        <f>表２!$G$7</f>
        <v xml:space="preserve">                     ②-2理学療法士・作業療法士・言語聴覚士・心理担当職員等（みなし保育教諭とする場合であり、常勤換算１人まで可）    （注5）</v>
      </c>
      <c r="SE4" s="178" t="str">
        <f>表２!$H$8</f>
        <v xml:space="preserve">③小学校教諭・養護教諭（特例により配置基準上の人数に充てる場合）
</v>
      </c>
      <c r="SF4" s="178" t="str">
        <f>表２!$I$8</f>
        <v>④常勤２年相当の保育業務従事経験がある子育て支援員(注１)・家庭的保育者</v>
      </c>
      <c r="SG4" s="178" t="str">
        <f>表２!$J$7</f>
        <v>その他の職員</v>
      </c>
      <c r="SH4" s="178"/>
      <c r="SI4" s="178" t="str">
        <f>表２!$L$7</f>
        <v>調理員</v>
      </c>
      <c r="SJ4" s="178" t="str">
        <f>表２!$E$7</f>
        <v>①保育教諭</v>
      </c>
      <c r="SK4" s="178" t="str">
        <f>表２!$F$7</f>
        <v>②看護師・保健師・准看護師（みなし保育教諭とする場合であり、常勤換算１人まで可）（注４）</v>
      </c>
      <c r="SL4" s="178" t="str">
        <f>表２!$H$8</f>
        <v xml:space="preserve">③小学校教諭・養護教諭（特例により配置基準上の人数に充てる場合）
</v>
      </c>
      <c r="SM4" s="178" t="str">
        <f>表２!$I$8</f>
        <v>④常勤２年相当の保育業務従事経験がある子育て支援員(注１)・家庭的保育者</v>
      </c>
      <c r="SN4" s="178" t="str">
        <f>表２!$J$7</f>
        <v>その他の職員</v>
      </c>
      <c r="SO4" s="178"/>
      <c r="SP4" s="178" t="str">
        <f>表２!$L$7</f>
        <v>調理員</v>
      </c>
      <c r="SQ4" s="178" t="str">
        <f>表２!$E$7</f>
        <v>①保育教諭</v>
      </c>
      <c r="SR4" s="178" t="str">
        <f>表２!$F$7</f>
        <v>②看護師・保健師・准看護師（みなし保育教諭とする場合であり、常勤換算１人まで可）（注４）</v>
      </c>
      <c r="SS4" s="178" t="str">
        <f>表２!$H$8</f>
        <v xml:space="preserve">③小学校教諭・養護教諭（特例により配置基準上の人数に充てる場合）
</v>
      </c>
      <c r="ST4" s="178" t="str">
        <f>表２!$I$8</f>
        <v>④常勤２年相当の保育業務従事経験がある子育て支援員(注１)・家庭的保育者</v>
      </c>
      <c r="SU4" s="178" t="str">
        <f>表２!$J$7</f>
        <v>その他の職員</v>
      </c>
      <c r="SV4" s="178"/>
      <c r="SW4" s="178" t="str">
        <f>表２!$L$7</f>
        <v>調理員</v>
      </c>
      <c r="SX4" s="178" t="str">
        <f>表２!$E$7</f>
        <v>①保育教諭</v>
      </c>
      <c r="SY4" s="178" t="str">
        <f>表２!$F$7</f>
        <v>②看護師・保健師・准看護師（みなし保育教諭とする場合であり、常勤換算１人まで可）（注４）</v>
      </c>
      <c r="SZ4" s="178" t="str">
        <f>表２!$G$7</f>
        <v xml:space="preserve">                     ②-2理学療法士・作業療法士・言語聴覚士・心理担当職員等（みなし保育教諭とする場合であり、常勤換算１人まで可）    （注5）</v>
      </c>
      <c r="TA4" s="178" t="str">
        <f>表２!$H$8</f>
        <v xml:space="preserve">③小学校教諭・養護教諭（特例により配置基準上の人数に充てる場合）
</v>
      </c>
      <c r="TB4" s="178" t="str">
        <f>表２!$I$8</f>
        <v>④常勤２年相当の保育業務従事経験がある子育て支援員(注１)・家庭的保育者</v>
      </c>
      <c r="TC4" s="178" t="str">
        <f>表２!$J$7</f>
        <v>その他の職員</v>
      </c>
      <c r="TD4" s="178"/>
      <c r="TE4" s="178" t="str">
        <f>表２!$L$7</f>
        <v>調理員</v>
      </c>
      <c r="TF4" s="178" t="str">
        <f>表２!$E$7</f>
        <v>①保育教諭</v>
      </c>
      <c r="TG4" s="178" t="str">
        <f>表２!$F$7</f>
        <v>②看護師・保健師・准看護師（みなし保育教諭とする場合であり、常勤換算１人まで可）（注４）</v>
      </c>
      <c r="TH4" s="178" t="str">
        <f>表２!$G$7</f>
        <v xml:space="preserve">                     ②-2理学療法士・作業療法士・言語聴覚士・心理担当職員等（みなし保育教諭とする場合であり、常勤換算１人まで可）    （注5）</v>
      </c>
      <c r="TI4" s="178" t="str">
        <f>表２!$H$8</f>
        <v xml:space="preserve">③小学校教諭・養護教諭（特例により配置基準上の人数に充てる場合）
</v>
      </c>
      <c r="TJ4" s="178" t="str">
        <f>表２!$I$8</f>
        <v>④常勤２年相当の保育業務従事経験がある子育て支援員(注１)・家庭的保育者</v>
      </c>
      <c r="TK4" s="178" t="str">
        <f>表２!$J$7</f>
        <v>その他の職員</v>
      </c>
      <c r="TL4" s="178"/>
      <c r="TM4" s="178" t="str">
        <f>表２!$L$7</f>
        <v>調理員</v>
      </c>
      <c r="TN4" s="178" t="str">
        <f>表２!$E$7</f>
        <v>①保育教諭</v>
      </c>
      <c r="TO4" s="178" t="str">
        <f>表２!$F$7</f>
        <v>②看護師・保健師・准看護師（みなし保育教諭とする場合であり、常勤換算１人まで可）（注４）</v>
      </c>
      <c r="TP4" s="178" t="str">
        <f>表２!$G$7</f>
        <v xml:space="preserve">                     ②-2理学療法士・作業療法士・言語聴覚士・心理担当職員等（みなし保育教諭とする場合であり、常勤換算１人まで可）    （注5）</v>
      </c>
      <c r="TQ4" s="178" t="str">
        <f>表２!$H$8</f>
        <v xml:space="preserve">③小学校教諭・養護教諭（特例により配置基準上の人数に充てる場合）
</v>
      </c>
      <c r="TR4" s="178" t="str">
        <f>表２!$I$8</f>
        <v>④常勤２年相当の保育業務従事経験がある子育て支援員(注１)・家庭的保育者</v>
      </c>
      <c r="TS4" s="178" t="str">
        <f>表２!$J$7</f>
        <v>その他の職員</v>
      </c>
      <c r="TT4" s="178"/>
      <c r="TU4" s="178" t="str">
        <f>表２!$L$7</f>
        <v>調理員</v>
      </c>
      <c r="TV4" s="79" t="str">
        <f>表２!D19</f>
        <v xml:space="preserve"> (D)のうち非常勤(注３)の職員数 (F）
※各職員の勤務時間について表３に記載</v>
      </c>
      <c r="TW4" s="6"/>
      <c r="TX4" s="6"/>
      <c r="TY4" s="6"/>
      <c r="TZ4" s="78"/>
      <c r="UA4" s="183" t="str">
        <f>表２!D20</f>
        <v>（F)の職員の常勤換算後人数    （G）
【①保育教諭②看護師等③教諭の計】</v>
      </c>
      <c r="UB4" s="178" t="str">
        <f>表２!D22</f>
        <v xml:space="preserve">（F)の職員の常勤換算後人数    （H）
【①②③及び④常勤２年支援員等】
 </v>
      </c>
      <c r="UC4" s="184"/>
      <c r="UD4" s="181"/>
      <c r="UE4" s="178" t="str">
        <f>表３!C27</f>
        <v>①～③小計</v>
      </c>
      <c r="UF4" s="178" t="str">
        <f>表３!C31</f>
        <v>①～④合計</v>
      </c>
      <c r="UG4" s="4"/>
      <c r="UH4" s="4"/>
      <c r="UI4" s="4"/>
      <c r="UJ4" s="79" t="e">
        <f>#REF!</f>
        <v>#REF!</v>
      </c>
      <c r="UK4" s="6"/>
      <c r="UL4" s="6"/>
      <c r="UM4" s="6"/>
      <c r="UN4" s="6"/>
      <c r="UO4" s="6"/>
      <c r="UP4" s="6"/>
      <c r="UQ4" s="78"/>
      <c r="UR4" s="4"/>
      <c r="US4" s="225" t="e">
        <f>#REF!</f>
        <v>#REF!</v>
      </c>
      <c r="UT4" s="225"/>
      <c r="UU4" s="225"/>
      <c r="UV4" s="225"/>
      <c r="UW4" s="225"/>
      <c r="UX4" s="225"/>
      <c r="UY4" s="225"/>
      <c r="UZ4" s="225"/>
      <c r="VA4" s="225"/>
      <c r="VB4" s="225"/>
      <c r="VC4" s="320"/>
      <c r="VD4" s="225"/>
      <c r="VE4" s="225"/>
      <c r="VF4" s="225"/>
      <c r="VG4" s="225"/>
      <c r="VH4" s="320"/>
      <c r="VI4" s="320"/>
      <c r="VJ4" s="225"/>
      <c r="VK4" s="225"/>
      <c r="VL4" s="225"/>
      <c r="VM4" s="225"/>
      <c r="VN4" s="225"/>
      <c r="VO4" s="225"/>
      <c r="VP4" s="225"/>
      <c r="VQ4" s="225"/>
      <c r="VR4" s="225"/>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row>
    <row r="5" spans="1:1690" x14ac:dyDescent="0.4">
      <c r="A5" s="4"/>
      <c r="B5" s="4"/>
      <c r="C5" s="4"/>
      <c r="D5" s="4"/>
      <c r="E5" s="4"/>
      <c r="F5" s="4"/>
      <c r="G5" s="178" t="str">
        <f>監査調書!B12</f>
        <v>(１)施設の目的及び運営の方針</v>
      </c>
      <c r="H5" s="178" t="str">
        <f>監査調書!B13</f>
        <v>(２) 提供する教育・保育の内容
　（教育課程その他の教育及び保育の内容、保護者に対する子育ての支援の内容）</v>
      </c>
      <c r="I5" s="178" t="str">
        <f>監査調書!B15</f>
        <v>(３) 職員の職種、員数及び職務の内容（職員組織に関する事項）</v>
      </c>
      <c r="J5" s="178" t="str">
        <f>監査調書!B16</f>
        <v>(４) 保育の提供を行う日及び時間並びに提供を行わない日
　（学年、学期、教育・保育を行う日時数、教育・保育を行わない日、開園時間）</v>
      </c>
      <c r="K5" s="178" t="str">
        <f>監査調書!B18</f>
        <v>(５) 保護者から受領する費用の種類、支払を求める理由及びその額
　（保育料その他の費用徴収に関する事項）</v>
      </c>
      <c r="L5" s="178" t="str">
        <f>監査調書!B20</f>
        <v>(６) 乳児、満１･２歳児及び満３歳以上児の区分ごとの利用定員</v>
      </c>
      <c r="M5" s="178" t="str">
        <f>監査調書!B21</f>
        <v>(７) 認定こども園の利用の開始及び終了に関する事項並びに利用に当たっての留意事項
　（入園、退園、転園、休園及び卒園に関する事項）</v>
      </c>
      <c r="N5" s="178" t="str">
        <f>監査調書!B23</f>
        <v>(８) 緊急時等における対応方法</v>
      </c>
      <c r="O5" s="178" t="str">
        <f>監査調書!B24</f>
        <v>(９) 非常災害対策</v>
      </c>
      <c r="P5" s="178" t="str">
        <f>監査調書!B25</f>
        <v>(10) 虐待の防止のための措置に関する事項</v>
      </c>
      <c r="Q5" s="178" t="str">
        <f>監査調書!B26</f>
        <v>(11) その他施設の運営に関する重要事項</v>
      </c>
      <c r="R5" s="178" t="str">
        <f>監査調書!B29</f>
        <v>□保護者に対して入所時に、運営規程の概要、職員の勤務体制、利用者負担等、重要事項を記した文書を交付して説明を行い、保護者の同意を得ているか。</v>
      </c>
      <c r="S5" s="178" t="str">
        <f>監査調書!B31</f>
        <v>□認定こども園の見やすい場所に、運営規程の概要、職員の勤務体制、利用者負担等、重要事項を掲示しているか。</v>
      </c>
      <c r="T5" s="4"/>
      <c r="U5" s="4"/>
      <c r="V5" s="4"/>
      <c r="W5" s="4"/>
      <c r="X5" s="4"/>
      <c r="Y5" s="4"/>
      <c r="Z5" s="178" t="str">
        <f>監査調書!J48</f>
        <v>掲示</v>
      </c>
      <c r="AA5" s="178" t="str">
        <f>監査調書!N48</f>
        <v>備え付け</v>
      </c>
      <c r="AB5" s="178" t="str">
        <f>監査調書!S48</f>
        <v>交付</v>
      </c>
      <c r="AC5" s="4"/>
      <c r="AD5" s="4"/>
      <c r="AE5" s="178" t="str">
        <f>監査調書!O51</f>
        <v>年</v>
      </c>
      <c r="AF5" s="178" t="str">
        <f>監査調書!T51</f>
        <v>月</v>
      </c>
      <c r="AG5" s="178" t="str">
        <f>監査調書!Y51</f>
        <v>日</v>
      </c>
      <c r="AH5" s="4"/>
      <c r="AI5" s="4"/>
      <c r="AJ5" s="4"/>
      <c r="AK5" s="4"/>
      <c r="AL5" s="181"/>
      <c r="AM5" s="181"/>
      <c r="AN5" s="4"/>
      <c r="AO5" s="4"/>
      <c r="AP5" s="4"/>
      <c r="AQ5" s="4"/>
      <c r="AR5" s="4"/>
      <c r="AS5" s="181"/>
      <c r="AT5" s="79" t="str">
        <f>監査調書!B78</f>
        <v>利用定員(人)</v>
      </c>
      <c r="AU5" s="6"/>
      <c r="AV5" s="78"/>
      <c r="AW5" s="79" t="str">
        <f>監査調書!B79</f>
        <v>入所児童数(人)</v>
      </c>
      <c r="AX5" s="6"/>
      <c r="AY5" s="78"/>
      <c r="AZ5" s="181"/>
      <c r="BA5" s="79" t="str">
        <f>監査調書!B87</f>
        <v>利用定員(人)</v>
      </c>
      <c r="BB5" s="6"/>
      <c r="BC5" s="78"/>
      <c r="BD5" s="79" t="str">
        <f>監査調書!B88</f>
        <v>入所児童数(人)</v>
      </c>
      <c r="BE5" s="6"/>
      <c r="BF5" s="78"/>
      <c r="BG5" s="181"/>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178" t="str">
        <f>監査調書!B161</f>
        <v>　・苦情の受付件数</v>
      </c>
      <c r="CQ5" s="178" t="str">
        <f>監査調書!B162</f>
        <v>　・第三者委員への苦情受付の報告件数</v>
      </c>
      <c r="CR5" s="178" t="str">
        <f>監査調書!B163</f>
        <v>　・第三者委員への苦情解決結果の報告件数</v>
      </c>
      <c r="CS5" s="178" t="str">
        <f>監査調書!B164</f>
        <v>　・苦情解決結果の公表件数</v>
      </c>
      <c r="CT5" s="8" t="str">
        <f>監査調書!B165</f>
        <v>　・公表の方法及び時期</v>
      </c>
      <c r="CU5" s="178"/>
      <c r="CV5" s="4"/>
      <c r="CW5" s="4"/>
      <c r="CX5" s="4"/>
      <c r="CY5" s="4"/>
      <c r="CZ5" s="4"/>
      <c r="DA5" s="4"/>
      <c r="DB5" s="4"/>
      <c r="DC5" s="4"/>
      <c r="DD5" s="4"/>
      <c r="DE5" s="4"/>
      <c r="DF5" s="6" t="str">
        <f>監査調書!B195</f>
        <v>消火設備</v>
      </c>
      <c r="DG5" s="6"/>
      <c r="DH5" s="6"/>
      <c r="DI5" s="6"/>
      <c r="DJ5" s="6"/>
      <c r="DK5" s="79" t="str">
        <f>監査調書!B196</f>
        <v>警報設備</v>
      </c>
      <c r="DL5" s="6"/>
      <c r="DM5" s="6"/>
      <c r="DN5" s="6"/>
      <c r="DO5" s="6"/>
      <c r="DP5" s="6"/>
      <c r="DQ5" s="6"/>
      <c r="DR5" s="6"/>
      <c r="DS5" s="6"/>
      <c r="DT5" s="6"/>
      <c r="DU5" s="78"/>
      <c r="DV5" s="79" t="str">
        <f>監査調書!B198</f>
        <v>避難設備</v>
      </c>
      <c r="DW5" s="6"/>
      <c r="DX5" s="6"/>
      <c r="DY5" s="6"/>
      <c r="DZ5" s="78"/>
      <c r="EA5" s="178" t="str">
        <f>監査調書!B202</f>
        <v>い記録しているか　　　　　　　　</v>
      </c>
      <c r="EB5" s="181"/>
      <c r="EC5" s="4"/>
      <c r="ED5" s="4"/>
      <c r="EE5" s="178" t="str">
        <f>監査調書!B208</f>
        <v>・防犯設備(防犯カメラ、防犯ブザー、職員が携帯する防犯ベル等)対策</v>
      </c>
      <c r="EF5" s="480" t="str">
        <f>監査調書!B209</f>
        <v>・防犯講習・防犯訓練の実施や不審者対応マニュアルの整備</v>
      </c>
      <c r="EG5" s="178"/>
      <c r="EH5" s="178"/>
      <c r="EI5" s="178"/>
      <c r="EJ5" s="178"/>
      <c r="EK5" s="4"/>
      <c r="EL5" s="4"/>
      <c r="EM5" s="4"/>
      <c r="EN5" s="4"/>
      <c r="EO5" s="4"/>
      <c r="EP5" s="4"/>
      <c r="EQ5" s="4"/>
      <c r="ER5" s="4"/>
      <c r="ES5" s="181"/>
      <c r="ET5" s="181"/>
      <c r="EU5" s="178" t="str">
        <f>監査調書!N234</f>
        <v>年</v>
      </c>
      <c r="EV5" s="178" t="str">
        <f>監査調書!S234</f>
        <v>月</v>
      </c>
      <c r="EW5" s="8" t="str">
        <f>監査調書!X234</f>
        <v>日</v>
      </c>
      <c r="EX5" s="178" t="str">
        <f>監査調書!B236</f>
        <v>　・地震</v>
      </c>
      <c r="EY5" s="178" t="str">
        <f>監査調書!B237</f>
        <v>　・風水害</v>
      </c>
      <c r="EZ5" s="178" t="str">
        <f>監査調書!B238</f>
        <v>　・原子力災害　※出雲市･安来市･雲南市に所在する認定こども園</v>
      </c>
      <c r="FA5" s="277"/>
      <c r="FB5" s="277"/>
      <c r="FC5" s="181"/>
      <c r="FD5" s="181"/>
      <c r="FE5" s="181"/>
      <c r="FF5" s="181"/>
      <c r="FG5" s="181"/>
      <c r="FH5" s="181"/>
      <c r="FI5" s="181"/>
      <c r="FJ5" s="181"/>
      <c r="FK5" s="181"/>
      <c r="FL5" s="181"/>
      <c r="FM5" s="181"/>
      <c r="FN5" s="181"/>
      <c r="FO5" s="181"/>
      <c r="FP5" s="181"/>
      <c r="FQ5" s="178" t="str">
        <f>監査調書!B268</f>
        <v>　※長期的及び短期的な指導計画</v>
      </c>
      <c r="FR5" s="178" t="str">
        <f>監査調書!B270</f>
        <v>□指導計画の評価はされているか</v>
      </c>
      <c r="FS5" s="178" t="str">
        <f>監査調書!B274</f>
        <v>は記録されているか</v>
      </c>
      <c r="FT5" s="4"/>
      <c r="FU5" s="4"/>
      <c r="FV5" s="181"/>
      <c r="FW5" s="4"/>
      <c r="FX5" s="4"/>
      <c r="FY5" s="4"/>
      <c r="FZ5" s="181"/>
      <c r="GA5" s="181"/>
      <c r="GB5" s="181" t="str">
        <f>監査調書!B296</f>
        <v>・親子相互の交流の場を開設し、子育てに関する相談に応じ、必要な情報提供等を行う</v>
      </c>
      <c r="GC5" s="181" t="str">
        <f>監査調書!B297</f>
        <v>・家庭に職員を派遣し、子育てに関する保護者からの相談に応じ、必要な情報提供等を行う</v>
      </c>
      <c r="GD5" s="181" t="str">
        <f>監査調書!B298</f>
        <v>・保護者の疾病等により家庭での保育が一時的に困難となった子どもの保護を行う</v>
      </c>
      <c r="GE5" s="181" t="str">
        <f>監査調書!B299</f>
        <v>・子育て支援を希望する保護者と、子育て支援を実施する者との間の連絡及び調整を行う</v>
      </c>
      <c r="GF5" s="181" t="str">
        <f>監査調書!B300</f>
        <v>・地域の子育て支援を行う者に対する必要な情報の提供及び助言を行う</v>
      </c>
      <c r="GG5" s="4"/>
      <c r="GH5" s="178" t="str">
        <f>監査調書!K305</f>
        <v>回</v>
      </c>
      <c r="GI5" s="4"/>
      <c r="GJ5" s="181"/>
      <c r="GK5" s="178" t="str">
        <f>監査調書!K308</f>
        <v>回</v>
      </c>
      <c r="GL5" s="181"/>
      <c r="GM5" s="4"/>
      <c r="GN5" s="181"/>
      <c r="GO5" s="178" t="str">
        <f>監査調書!B318</f>
        <v>　・寝返りのできない乳児は仰向けに寝かしているか</v>
      </c>
      <c r="GP5" s="178" t="str">
        <f>監査調書!B319</f>
        <v>　・睡眠中の子どもの顔色、呼吸状態をきめ細かく観察しているか</v>
      </c>
      <c r="GQ5" s="4"/>
      <c r="GR5" s="4"/>
      <c r="GS5" s="4"/>
      <c r="GT5" s="181"/>
      <c r="GU5" s="4" t="str">
        <f>監査調書!AN335</f>
        <v>回</v>
      </c>
      <c r="GV5" s="4"/>
      <c r="GW5" s="178" t="str">
        <f>監査調書!B341</f>
        <v xml:space="preserve"> 午前のおやつ</v>
      </c>
      <c r="GX5" s="178" t="str">
        <f>監査調書!N341</f>
        <v>昼食</v>
      </c>
      <c r="GY5" s="178" t="str">
        <f>監査調書!V341</f>
        <v xml:space="preserve"> 午後のおやつ</v>
      </c>
      <c r="GZ5" s="178" t="str">
        <f>監査調書!N342</f>
        <v>昼食</v>
      </c>
      <c r="HA5" s="8" t="str">
        <f>監査調書!V342</f>
        <v xml:space="preserve"> 午後のおやつ</v>
      </c>
      <c r="HB5" s="1179"/>
      <c r="HC5" s="1182"/>
      <c r="HD5" s="178" t="str">
        <f>監査調書!B350</f>
        <v>　・給食予定･実施献立表及び給食日誌</v>
      </c>
      <c r="HE5" s="178" t="str">
        <f>監査調書!B351</f>
        <v xml:space="preserve">　・栄養出納表 </v>
      </c>
      <c r="HF5" s="178" t="str">
        <f>監査調書!B352</f>
        <v>　・給食用スキムミルク受払台帳（注）</v>
      </c>
      <c r="HG5" s="181"/>
      <c r="HH5" s="178" t="str">
        <f>監査調書!B359</f>
        <v>食物アレルギーのある子への対応</v>
      </c>
      <c r="HI5" s="178" t="str">
        <f>監査調書!B362</f>
        <v>３歳未満児に対する献立、調理についての配慮事項</v>
      </c>
      <c r="HJ5" s="8" t="str">
        <f>監査調書!B365</f>
        <v>離乳食についての配慮事項</v>
      </c>
      <c r="HK5" s="181"/>
      <c r="HL5" s="181"/>
      <c r="HM5" s="4"/>
      <c r="HN5" s="4"/>
      <c r="HO5" s="4"/>
      <c r="HP5" s="4"/>
      <c r="HQ5" s="4"/>
      <c r="HR5" s="178" t="str">
        <f>監査調書!$N$385</f>
        <v>４月</v>
      </c>
      <c r="HS5" s="178" t="str">
        <f>監査調書!$P$385</f>
        <v>５月</v>
      </c>
      <c r="HT5" s="178" t="str">
        <f>監査調書!$R$385</f>
        <v>６月</v>
      </c>
      <c r="HU5" s="178" t="str">
        <f>監査調書!$T$385</f>
        <v>７月</v>
      </c>
      <c r="HV5" s="178" t="str">
        <f>監査調書!$V$385</f>
        <v>８月</v>
      </c>
      <c r="HW5" s="178" t="str">
        <f>監査調書!$X$385</f>
        <v>９月</v>
      </c>
      <c r="HX5" s="178" t="str">
        <f>監査調書!$Z$385</f>
        <v>10月</v>
      </c>
      <c r="HY5" s="178" t="str">
        <f>監査調書!$AB$385</f>
        <v>11月</v>
      </c>
      <c r="HZ5" s="178" t="str">
        <f>監査調書!$AD$385</f>
        <v>12月</v>
      </c>
      <c r="IA5" s="178" t="str">
        <f>監査調書!$AF$385</f>
        <v>１月</v>
      </c>
      <c r="IB5" s="178" t="str">
        <f>監査調書!$AH$385</f>
        <v>２月</v>
      </c>
      <c r="IC5" s="178" t="str">
        <f>監査調書!$AJ$385</f>
        <v>３月</v>
      </c>
      <c r="ID5" s="79" t="str">
        <f>監査調書!G387</f>
        <v>対象者数</v>
      </c>
      <c r="IE5" s="6"/>
      <c r="IF5" s="6"/>
      <c r="IG5" s="6"/>
      <c r="IH5" s="6"/>
      <c r="II5" s="6"/>
      <c r="IJ5" s="6"/>
      <c r="IK5" s="6"/>
      <c r="IL5" s="6"/>
      <c r="IM5" s="6"/>
      <c r="IN5" s="6"/>
      <c r="IO5" s="78"/>
      <c r="IP5" s="79" t="str">
        <f>監査調書!G388</f>
        <v>通常検便実施者数</v>
      </c>
      <c r="IQ5" s="6"/>
      <c r="IR5" s="6"/>
      <c r="IS5" s="6"/>
      <c r="IT5" s="6"/>
      <c r="IU5" s="6"/>
      <c r="IV5" s="6"/>
      <c r="IW5" s="6"/>
      <c r="IX5" s="6"/>
      <c r="IY5" s="6"/>
      <c r="IZ5" s="6"/>
      <c r="JA5" s="78"/>
      <c r="JB5" s="79" t="str">
        <f>監査調書!G389</f>
        <v>Ｏ157検査実施者数</v>
      </c>
      <c r="JC5" s="6"/>
      <c r="JD5" s="6"/>
      <c r="JE5" s="6"/>
      <c r="JF5" s="6"/>
      <c r="JG5" s="6"/>
      <c r="JH5" s="6"/>
      <c r="JI5" s="6"/>
      <c r="JJ5" s="6"/>
      <c r="JK5" s="6"/>
      <c r="JL5" s="6"/>
      <c r="JM5" s="78"/>
      <c r="JN5" s="79" t="str">
        <f>監査調書!G390</f>
        <v>対象者数</v>
      </c>
      <c r="JO5" s="6"/>
      <c r="JP5" s="6"/>
      <c r="JQ5" s="6"/>
      <c r="JR5" s="6"/>
      <c r="JS5" s="6"/>
      <c r="JT5" s="6"/>
      <c r="JU5" s="6"/>
      <c r="JV5" s="6"/>
      <c r="JW5" s="6"/>
      <c r="JX5" s="6"/>
      <c r="JY5" s="78"/>
      <c r="JZ5" s="79" t="str">
        <f>監査調書!G391</f>
        <v>通常検便実施者数</v>
      </c>
      <c r="KA5" s="6"/>
      <c r="KB5" s="6"/>
      <c r="KC5" s="6"/>
      <c r="KD5" s="6"/>
      <c r="KE5" s="6"/>
      <c r="KF5" s="6"/>
      <c r="KG5" s="6"/>
      <c r="KH5" s="6"/>
      <c r="KI5" s="6"/>
      <c r="KJ5" s="6"/>
      <c r="KK5" s="78"/>
      <c r="KL5" s="79" t="str">
        <f>監査調書!G392</f>
        <v>Ｏ157検査実施者数</v>
      </c>
      <c r="KM5" s="6"/>
      <c r="KN5" s="6"/>
      <c r="KO5" s="6"/>
      <c r="KP5" s="6"/>
      <c r="KQ5" s="6"/>
      <c r="KR5" s="6"/>
      <c r="KS5" s="6"/>
      <c r="KT5" s="6"/>
      <c r="KU5" s="6"/>
      <c r="KV5" s="6"/>
      <c r="KW5" s="78"/>
      <c r="KX5" s="79" t="str">
        <f>監査調書!G393</f>
        <v>通常検便実施者数</v>
      </c>
      <c r="KY5" s="6"/>
      <c r="KZ5" s="6"/>
      <c r="LA5" s="6"/>
      <c r="LB5" s="6"/>
      <c r="LC5" s="6"/>
      <c r="LD5" s="6"/>
      <c r="LE5" s="6"/>
      <c r="LF5" s="6"/>
      <c r="LG5" s="6"/>
      <c r="LH5" s="6"/>
      <c r="LI5" s="78"/>
      <c r="LJ5" s="184"/>
      <c r="LK5" s="4"/>
      <c r="LL5" s="4"/>
      <c r="LM5" s="4"/>
      <c r="LN5" s="4"/>
      <c r="LO5" s="4"/>
      <c r="LP5" s="4"/>
      <c r="LQ5" s="4"/>
      <c r="LR5" s="4"/>
      <c r="LS5" s="4"/>
      <c r="LT5" s="4"/>
      <c r="LU5" s="4"/>
      <c r="LV5" s="4"/>
      <c r="LW5" s="4"/>
      <c r="LX5" s="4"/>
      <c r="LY5" s="4"/>
      <c r="LZ5" s="4"/>
      <c r="MA5" s="4"/>
      <c r="MB5" s="4"/>
      <c r="MC5" s="4"/>
      <c r="MD5" s="4"/>
      <c r="ME5" s="4"/>
      <c r="MF5" s="4"/>
      <c r="MG5" s="4"/>
      <c r="MH5" s="4"/>
      <c r="MI5" s="4"/>
      <c r="MJ5" s="287"/>
      <c r="MK5" s="181"/>
      <c r="ML5" s="178" t="str">
        <f>監査調書!B482</f>
        <v>繰入元</v>
      </c>
      <c r="MM5" s="178" t="str">
        <f>監査調書!I482</f>
        <v>繰入額（円）</v>
      </c>
      <c r="MN5" s="8" t="str">
        <f>監査調書!Q482</f>
        <v>使途（具体的に記載）</v>
      </c>
      <c r="MP5" s="8" t="str">
        <f>監査調書!B488</f>
        <v>繰入元</v>
      </c>
      <c r="MQ5" s="8" t="str">
        <f>監査調書!I488</f>
        <v>繰入額（円）</v>
      </c>
      <c r="MR5" s="178" t="str">
        <f>監査調書!Q488</f>
        <v>使途（具体的に記載）</v>
      </c>
      <c r="MS5" s="181"/>
      <c r="MT5" s="181"/>
      <c r="MU5" s="178" t="str">
        <f>監査調書!Y493</f>
        <v>有の場合の金額</v>
      </c>
      <c r="MV5" s="181"/>
      <c r="MW5" s="8" t="str">
        <f>監査調書!Y494</f>
        <v>有の場合の金額</v>
      </c>
      <c r="MX5" s="181"/>
      <c r="MY5" s="178" t="str">
        <f>監査調書!Y495</f>
        <v>有の場合の金額</v>
      </c>
      <c r="MZ5" s="181"/>
      <c r="NA5" s="178" t="str">
        <f>監査調書!Y496</f>
        <v>有の場合の金額</v>
      </c>
      <c r="NB5" s="79" t="str">
        <f>監査調書!B500</f>
        <v>○積立資産を目的に沿って取り崩したか</v>
      </c>
      <c r="NC5" s="9"/>
      <c r="ND5" s="9"/>
      <c r="NE5" s="9"/>
      <c r="NF5" s="9"/>
      <c r="NG5" s="9"/>
      <c r="NH5" s="9"/>
      <c r="NI5" s="8" t="str">
        <f>監査調書!B507</f>
        <v>○積立資産を積立目的以外のために取り崩したか</v>
      </c>
      <c r="NJ5" s="9"/>
      <c r="NK5" s="9"/>
      <c r="NL5" s="9"/>
      <c r="NM5" s="9"/>
      <c r="NN5" s="9"/>
      <c r="NO5" s="183"/>
      <c r="NP5" s="8" t="str">
        <f>監査調書!B513</f>
        <v>○土地取得に要する費用を取り崩す場合、施設整備が確実な場合に行っているか</v>
      </c>
      <c r="NQ5" s="79" t="str">
        <f>監査調書!B517</f>
        <v>　○前期末支払資金残高を取り崩したか</v>
      </c>
      <c r="NR5" s="6"/>
      <c r="NS5" s="6"/>
      <c r="NT5" s="6"/>
      <c r="NU5" s="178" t="str">
        <f>監査調書!B524</f>
        <v>○当期留保率</v>
      </c>
      <c r="NV5" s="178" t="str">
        <f>監査調書!D525</f>
        <v>当期資金収支差額</v>
      </c>
      <c r="NW5" s="178" t="str">
        <f>監査調書!P525</f>
        <v>積立資産積立支出</v>
      </c>
      <c r="NX5" s="178" t="str">
        <f>監査調書!AB525</f>
        <v>収入決算額</v>
      </c>
      <c r="NY5" s="4"/>
      <c r="NZ5" s="181"/>
      <c r="OA5" s="4"/>
      <c r="OB5" s="181"/>
      <c r="OC5" s="79" t="str">
        <f>'表１（新基準）'!$G$10</f>
        <v>園児数（人）</v>
      </c>
      <c r="OD5" s="6"/>
      <c r="OE5" s="78"/>
      <c r="OF5" s="79" t="str">
        <f>'表１（新基準）'!$K$10</f>
        <v>保育教諭
（人）</v>
      </c>
      <c r="OG5" s="79" t="str">
        <f>'表１（新基準）'!$G$10</f>
        <v>園児数（人）</v>
      </c>
      <c r="OH5" s="6"/>
      <c r="OI5" s="78"/>
      <c r="OJ5" s="6" t="str">
        <f>'表１（新基準）'!$G$10</f>
        <v>園児数（人）</v>
      </c>
      <c r="OK5" s="6"/>
      <c r="OL5" s="78"/>
      <c r="OM5" s="107" t="str">
        <f>'表１（新基準）'!$K$10</f>
        <v>保育教諭
（人）</v>
      </c>
      <c r="ON5" s="79" t="str">
        <f>'表１（新基準）'!$G$10</f>
        <v>園児数（人）</v>
      </c>
      <c r="OO5" s="6"/>
      <c r="OP5" s="78"/>
      <c r="OQ5" s="107" t="str">
        <f>'表１（新基準）'!$K$10</f>
        <v>保育教諭
（人）</v>
      </c>
      <c r="OR5" s="79" t="str">
        <f>'表１（新基準）'!$G$10</f>
        <v>園児数（人）</v>
      </c>
      <c r="OS5" s="6"/>
      <c r="OT5" s="78"/>
      <c r="OU5" s="107" t="str">
        <f>'表１（新基準）'!$K$10</f>
        <v>保育教諭
（人）</v>
      </c>
      <c r="OV5" s="9" t="str">
        <f>'表１（新基準）'!$G$10</f>
        <v>園児数（人）</v>
      </c>
      <c r="OW5" s="9"/>
      <c r="OX5" s="183"/>
      <c r="OY5" s="178" t="str">
        <f>'表１（新基準）'!$K$10</f>
        <v>保育教諭
（人）</v>
      </c>
      <c r="OZ5" s="183" t="str">
        <f>'表１（新基準）'!$D$19</f>
        <v>定員90名以下
【私立】については１人</v>
      </c>
      <c r="PA5" s="178" t="str">
        <f>'表１（新基準）'!$D$20</f>
        <v>標準時間認定を受けた子どもが利用
【私立】については１人</v>
      </c>
      <c r="PB5" s="178" t="str">
        <f>'表１（新基準）'!$D$22</f>
        <v>主幹保育教諭等を専任化させるための代替保育教諭等
【私立】については２人（１人は非常勤可）</v>
      </c>
      <c r="PC5" s="184"/>
      <c r="PD5" s="79" t="str">
        <f>'表１（新基準）'!$M$10</f>
        <v>園児数（人）</v>
      </c>
      <c r="PE5" s="6"/>
      <c r="PF5" s="78"/>
      <c r="PG5" s="79" t="str">
        <f>'表１（新基準）'!$S$10</f>
        <v>保育教諭
（人）</v>
      </c>
      <c r="PH5" s="79" t="str">
        <f>'表１（新基準）'!$M$10</f>
        <v>園児数（人）</v>
      </c>
      <c r="PI5" s="6"/>
      <c r="PJ5" s="78"/>
      <c r="PK5" s="6" t="str">
        <f>'表１（新基準）'!$M$10</f>
        <v>園児数（人）</v>
      </c>
      <c r="PL5" s="6"/>
      <c r="PM5" s="78"/>
      <c r="PN5" s="107" t="str">
        <f>'表１（新基準）'!$S$10</f>
        <v>保育教諭
（人）</v>
      </c>
      <c r="PO5" s="79" t="str">
        <f>'表１（新基準）'!$M$10</f>
        <v>園児数（人）</v>
      </c>
      <c r="PP5" s="6"/>
      <c r="PQ5" s="78"/>
      <c r="PR5" s="107" t="str">
        <f>'表１（新基準）'!$S$10</f>
        <v>保育教諭
（人）</v>
      </c>
      <c r="PS5" s="79" t="str">
        <f>'表１（新基準）'!$M$10</f>
        <v>園児数（人）</v>
      </c>
      <c r="PT5" s="6"/>
      <c r="PU5" s="78"/>
      <c r="PV5" s="107" t="str">
        <f>'表１（新基準）'!$S$10</f>
        <v>保育教諭
（人）</v>
      </c>
      <c r="PW5" s="9" t="str">
        <f>'表１（新基準）'!$M$10</f>
        <v>園児数（人）</v>
      </c>
      <c r="PX5" s="9"/>
      <c r="PY5" s="183"/>
      <c r="PZ5" s="178" t="str">
        <f>'表１（新基準）'!$S$10</f>
        <v>保育教諭
（人）</v>
      </c>
      <c r="QA5" s="183" t="str">
        <f>'表１（新基準）'!$D$19</f>
        <v>定員90名以下
【私立】については１人</v>
      </c>
      <c r="QB5" s="178" t="str">
        <f>'表１（新基準）'!$D$20</f>
        <v>標準時間認定を受けた子どもが利用
【私立】については１人</v>
      </c>
      <c r="QC5" s="178" t="str">
        <f>'表１（新基準）'!$D$22</f>
        <v>主幹保育教諭等を専任化させるための代替保育教諭等
【私立】については２人（１人は非常勤可）</v>
      </c>
      <c r="QD5" s="113"/>
      <c r="QE5" s="178" t="str">
        <f>'表１（新基準）'!$C$31</f>
        <v>病児保育事業
　病児対応型・病後児対応型
　　看護師等（利用児童おおむね10人につき１人）
　　保育士（利用児童おおむね３人につき１人）
　体調不良児対応型：看護師等１名以上</v>
      </c>
      <c r="QF5" s="178" t="str">
        <f>'表１（新基準）'!$C$32</f>
        <v>一時預かり事業
保育従事者２人以上　　＊保育士1/2以上</v>
      </c>
      <c r="QG5" s="178" t="str">
        <f>'表１（新基準）'!$C$33</f>
        <v>地域子育て支援拠点事業※保育士資格の有無及び常勤・非常勤は問わない
一般型専任２名以上　　連携型専任１名以上</v>
      </c>
      <c r="QH5" s="178" t="str">
        <f>'表１（新基準）'!$C$34</f>
        <v>県単一時保育事業
　保育士１名以上　　 ※常勤・非常勤は問わない</v>
      </c>
      <c r="QI5" s="178" t="str">
        <f>'表１（新基準）'!$C$35</f>
        <v>県単障がい児保育事業
　保育士１名以上</v>
      </c>
      <c r="QJ5" s="178" t="str">
        <f>'表１（新基準）'!$C$36</f>
        <v>計</v>
      </c>
      <c r="QK5" s="178" t="str">
        <f>'表１（新基準）'!$C$31</f>
        <v>病児保育事業
　病児対応型・病後児対応型
　　看護師等（利用児童おおむね10人につき１人）
　　保育士（利用児童おおむね３人につき１人）
　体調不良児対応型：看護師等１名以上</v>
      </c>
      <c r="QL5" s="178" t="str">
        <f>'表１（新基準）'!$C$32</f>
        <v>一時預かり事業
保育従事者２人以上　　＊保育士1/2以上</v>
      </c>
      <c r="QM5" s="178" t="str">
        <f>'表１（新基準）'!$C$33</f>
        <v>地域子育て支援拠点事業※保育士資格の有無及び常勤・非常勤は問わない
一般型専任２名以上　　連携型専任１名以上</v>
      </c>
      <c r="QN5" s="178" t="str">
        <f>'表１（新基準）'!$C$34</f>
        <v>県単一時保育事業
　保育士１名以上　　 ※常勤・非常勤は問わない</v>
      </c>
      <c r="QO5" s="178" t="str">
        <f>'表１（新基準）'!$C$35</f>
        <v>県単障がい児保育事業
　保育士１名以上</v>
      </c>
      <c r="QP5" s="178" t="str">
        <f>'表１（新基準）'!$C$36</f>
        <v>計</v>
      </c>
      <c r="QQ5" s="178" t="str">
        <f>'表１（新基準）'!$C$31</f>
        <v>病児保育事業
　病児対応型・病後児対応型
　　看護師等（利用児童おおむね10人につき１人）
　　保育士（利用児童おおむね３人につき１人）
　体調不良児対応型：看護師等１名以上</v>
      </c>
      <c r="QR5" s="178" t="str">
        <f>'表１（新基準）'!$C$32</f>
        <v>一時預かり事業
保育従事者２人以上　　＊保育士1/2以上</v>
      </c>
      <c r="QS5" s="178" t="str">
        <f>'表１（新基準）'!$C$33</f>
        <v>地域子育て支援拠点事業※保育士資格の有無及び常勤・非常勤は問わない
一般型専任２名以上　　連携型専任１名以上</v>
      </c>
      <c r="QT5" s="178" t="str">
        <f>'表１（新基準）'!$C$34</f>
        <v>県単一時保育事業
　保育士１名以上　　 ※常勤・非常勤は問わない</v>
      </c>
      <c r="QU5" s="178" t="str">
        <f>'表１（新基準）'!$C$35</f>
        <v>県単障がい児保育事業
　保育士１名以上</v>
      </c>
      <c r="QV5" s="178" t="str">
        <f>'表１（新基準）'!$C$36</f>
        <v>計</v>
      </c>
      <c r="QW5" s="178" t="str">
        <f>'表１（新基準）'!$C$31</f>
        <v>病児保育事業
　病児対応型・病後児対応型
　　看護師等（利用児童おおむね10人につき１人）
　　保育士（利用児童おおむね３人につき１人）
　体調不良児対応型：看護師等１名以上</v>
      </c>
      <c r="QX5" s="178" t="str">
        <f>'表１（新基準）'!$C$32</f>
        <v>一時預かり事業
保育従事者２人以上　　＊保育士1/2以上</v>
      </c>
      <c r="QY5" s="178" t="str">
        <f>'表１（新基準）'!$C$33</f>
        <v>地域子育て支援拠点事業※保育士資格の有無及び常勤・非常勤は問わない
一般型専任２名以上　　連携型専任１名以上</v>
      </c>
      <c r="QZ5" s="178" t="str">
        <f>'表１（新基準）'!$C$34</f>
        <v>県単一時保育事業
　保育士１名以上　　 ※常勤・非常勤は問わない</v>
      </c>
      <c r="RA5" s="178" t="str">
        <f>'表１（新基準）'!$C$35</f>
        <v>県単障がい児保育事業
　保育士１名以上</v>
      </c>
      <c r="RB5" s="178" t="str">
        <f>'表１（新基準）'!$C$36</f>
        <v>計</v>
      </c>
      <c r="RC5" s="178"/>
      <c r="RD5" s="178" t="str">
        <f>表２!$E$7</f>
        <v>①保育教諭</v>
      </c>
      <c r="RE5" s="178" t="str">
        <f>表２!$F$7</f>
        <v>②看護師・保健師・准看護師（みなし保育教諭とする場合であり、常勤換算１人まで可）（注４）</v>
      </c>
      <c r="RF5" s="178">
        <f>表２!$G$8</f>
        <v>0</v>
      </c>
      <c r="RG5" s="178" t="str">
        <f>表２!$H$8</f>
        <v xml:space="preserve">③小学校教諭・養護教諭（特例により配置基準上の人数に充てる場合）
</v>
      </c>
      <c r="RH5" s="178" t="str">
        <f>表２!$I$8</f>
        <v>④常勤２年相当の保育業務従事経験がある子育て支援員(注１)・家庭的保育者</v>
      </c>
      <c r="RI5" s="178" t="str">
        <f>表２!$J$7</f>
        <v>その他の職員</v>
      </c>
      <c r="RJ5" s="178"/>
      <c r="RK5" s="178" t="str">
        <f>表２!$L$7</f>
        <v>調理員</v>
      </c>
      <c r="RL5" s="4"/>
      <c r="RM5" s="4"/>
      <c r="RN5" s="4"/>
      <c r="RO5" s="4"/>
      <c r="RP5" s="4"/>
      <c r="RQ5" s="4" t="str">
        <f>表２!$J$8</f>
        <v>保育士資格あり</v>
      </c>
      <c r="RR5" s="4" t="str">
        <f>表２!$K$8</f>
        <v>保育士資格なし</v>
      </c>
      <c r="RS5" s="4"/>
      <c r="RT5" s="4"/>
      <c r="RU5" s="4"/>
      <c r="RV5" s="4"/>
      <c r="RW5" s="4"/>
      <c r="RX5" s="4"/>
      <c r="RY5" s="4" t="str">
        <f>表２!$J$8</f>
        <v>保育士資格あり</v>
      </c>
      <c r="RZ5" s="4" t="str">
        <f>表２!$K$8</f>
        <v>保育士資格なし</v>
      </c>
      <c r="SA5" s="4"/>
      <c r="SB5" s="4"/>
      <c r="SC5" s="4"/>
      <c r="SD5" s="4"/>
      <c r="SE5" s="4"/>
      <c r="SF5" s="4"/>
      <c r="SG5" s="4" t="str">
        <f>表２!$J$8</f>
        <v>保育士資格あり</v>
      </c>
      <c r="SH5" s="4" t="str">
        <f>表２!$K$8</f>
        <v>保育士資格なし</v>
      </c>
      <c r="SI5" s="4"/>
      <c r="SJ5" s="4"/>
      <c r="SK5" s="4"/>
      <c r="SL5" s="4"/>
      <c r="SM5" s="4"/>
      <c r="SN5" s="4" t="str">
        <f>表２!$J$8</f>
        <v>保育士資格あり</v>
      </c>
      <c r="SO5" s="4" t="str">
        <f>表２!$K$8</f>
        <v>保育士資格なし</v>
      </c>
      <c r="SP5" s="4"/>
      <c r="SQ5" s="4"/>
      <c r="SR5" s="4"/>
      <c r="SS5" s="4"/>
      <c r="ST5" s="4"/>
      <c r="SU5" s="4" t="str">
        <f>表２!$J$8</f>
        <v>保育士資格あり</v>
      </c>
      <c r="SV5" s="4" t="str">
        <f>表２!$K$8</f>
        <v>保育士資格なし</v>
      </c>
      <c r="SW5" s="4"/>
      <c r="SX5" s="4"/>
      <c r="SY5" s="4"/>
      <c r="SZ5" s="4"/>
      <c r="TA5" s="4"/>
      <c r="TB5" s="4"/>
      <c r="TC5" s="4" t="str">
        <f>表２!$J$8</f>
        <v>保育士資格あり</v>
      </c>
      <c r="TD5" s="4" t="str">
        <f>表２!$K$8</f>
        <v>保育士資格なし</v>
      </c>
      <c r="TE5" s="4"/>
      <c r="TF5" s="4"/>
      <c r="TG5" s="4"/>
      <c r="TH5" s="4"/>
      <c r="TI5" s="4"/>
      <c r="TJ5" s="4"/>
      <c r="TK5" s="4" t="str">
        <f>表２!$J$8</f>
        <v>保育士資格あり</v>
      </c>
      <c r="TL5" s="4" t="str">
        <f>表２!$K$8</f>
        <v>保育士資格なし</v>
      </c>
      <c r="TM5" s="4"/>
      <c r="TN5" s="4"/>
      <c r="TO5" s="4"/>
      <c r="TP5" s="4"/>
      <c r="TQ5" s="4"/>
      <c r="TR5" s="4"/>
      <c r="TS5" s="4" t="str">
        <f>表２!$J$8</f>
        <v>保育士資格あり</v>
      </c>
      <c r="TT5" s="4" t="str">
        <f>表２!$K$8</f>
        <v>保育士資格なし</v>
      </c>
      <c r="TU5" s="4"/>
      <c r="TV5" s="178" t="str">
        <f>表２!$E$7</f>
        <v>①保育教諭</v>
      </c>
      <c r="TW5" s="178" t="str">
        <f>表２!$F$7</f>
        <v>②看護師・保健師・准看護師（みなし保育教諭とする場合であり、常勤換算１人まで可）（注４）</v>
      </c>
      <c r="TX5" s="178" t="str">
        <f>表２!$G$7</f>
        <v xml:space="preserve">                     ②-2理学療法士・作業療法士・言語聴覚士・心理担当職員等（みなし保育教諭とする場合であり、常勤換算１人まで可）    （注5）</v>
      </c>
      <c r="TY5" s="178" t="str">
        <f>表２!$H$8</f>
        <v xml:space="preserve">③小学校教諭・養護教諭（特例により配置基準上の人数に充てる場合）
</v>
      </c>
      <c r="TZ5" s="178" t="str">
        <f>表２!$I$8</f>
        <v>④常勤２年相当の保育業務従事経験がある子育て支援員(注１)・家庭的保育者</v>
      </c>
      <c r="UA5" s="4"/>
      <c r="UB5" s="4"/>
      <c r="UC5" s="184"/>
      <c r="UD5" s="181"/>
      <c r="UE5" s="4"/>
      <c r="UF5" s="4"/>
      <c r="UG5" s="4"/>
      <c r="UH5" s="4"/>
      <c r="UI5" s="4"/>
      <c r="UJ5" s="178" t="e">
        <f>#REF!</f>
        <v>#REF!</v>
      </c>
      <c r="UK5" s="178" t="e">
        <f>#REF!</f>
        <v>#REF!</v>
      </c>
      <c r="UL5" s="178" t="e">
        <f>#REF!</f>
        <v>#REF!</v>
      </c>
      <c r="UM5" s="178" t="e">
        <f>#REF!</f>
        <v>#REF!</v>
      </c>
      <c r="UN5" s="178" t="e">
        <f>#REF!</f>
        <v>#REF!</v>
      </c>
      <c r="UO5" s="178" t="e">
        <f>#REF!</f>
        <v>#REF!</v>
      </c>
      <c r="UP5" s="178" t="e">
        <f>#REF!</f>
        <v>#REF!</v>
      </c>
      <c r="UQ5" s="8" t="e">
        <f>#REF!</f>
        <v>#REF!</v>
      </c>
      <c r="UR5" s="4"/>
      <c r="US5" s="225" t="e">
        <f>#REF!</f>
        <v>#REF!</v>
      </c>
      <c r="UT5" s="181"/>
      <c r="UU5" s="181"/>
      <c r="UV5" s="181"/>
      <c r="UW5" s="181"/>
      <c r="UX5" s="181"/>
      <c r="UY5" s="181"/>
      <c r="UZ5" s="181"/>
      <c r="VA5" s="181"/>
      <c r="VB5" s="181"/>
      <c r="VC5" s="181"/>
      <c r="VD5" s="181"/>
      <c r="VE5" s="181"/>
      <c r="VF5" s="181"/>
      <c r="VG5" s="181"/>
      <c r="VH5" s="181"/>
      <c r="VI5" s="181"/>
      <c r="VJ5" s="181"/>
      <c r="VK5" s="181" t="e">
        <f>#REF!</f>
        <v>#REF!</v>
      </c>
      <c r="VL5" s="181"/>
      <c r="VM5" s="181"/>
      <c r="VN5" s="181"/>
      <c r="VO5" s="181"/>
      <c r="VP5" s="181"/>
      <c r="VQ5" s="181"/>
      <c r="VR5" s="181"/>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row>
    <row r="6" spans="1:1690"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81"/>
      <c r="AM6" s="181"/>
      <c r="AN6" s="4"/>
      <c r="AO6" s="4"/>
      <c r="AP6" s="4"/>
      <c r="AQ6" s="4"/>
      <c r="AR6" s="4"/>
      <c r="AS6" s="4"/>
      <c r="AT6" s="182" t="str">
        <f>監査調書!H77</f>
        <v>R6.4.1</v>
      </c>
      <c r="AU6" s="182" t="str">
        <f>監査調書!M77</f>
        <v>R7.4.1</v>
      </c>
      <c r="AV6" s="182" t="str">
        <f>監査調書!R77</f>
        <v>R8.4.1</v>
      </c>
      <c r="AW6" s="182" t="str">
        <f>監査調書!H77</f>
        <v>R6.4.1</v>
      </c>
      <c r="AX6" s="182" t="str">
        <f>監査調書!M77</f>
        <v>R7.4.1</v>
      </c>
      <c r="AY6" s="182" t="str">
        <f>監査調書!R77</f>
        <v>R8.4.1</v>
      </c>
      <c r="AZ6" s="181"/>
      <c r="BA6" s="182" t="str">
        <f>監査調書!H86</f>
        <v>R6.4.1</v>
      </c>
      <c r="BB6" s="182" t="str">
        <f>監査調書!M86</f>
        <v>R7.4.1</v>
      </c>
      <c r="BC6" s="182" t="str">
        <f>監査調書!R86</f>
        <v>R8.4.1</v>
      </c>
      <c r="BD6" s="182" t="str">
        <f>監査調書!H86</f>
        <v>R6.4.1</v>
      </c>
      <c r="BE6" s="182" t="str">
        <f>監査調書!M86</f>
        <v>R7.4.1</v>
      </c>
      <c r="BF6" s="182" t="str">
        <f>監査調書!R86</f>
        <v>R8.4.1</v>
      </c>
      <c r="BG6" s="181"/>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181"/>
      <c r="CU6" s="4"/>
      <c r="CV6" s="4"/>
      <c r="CW6" s="4"/>
      <c r="CX6" s="4"/>
      <c r="CY6" s="4"/>
      <c r="CZ6" s="4"/>
      <c r="DA6" s="4"/>
      <c r="DB6" s="4"/>
      <c r="DC6" s="4"/>
      <c r="DD6" s="4"/>
      <c r="DE6" s="4"/>
      <c r="DF6" t="str">
        <f>監査調書!H195</f>
        <v>消火器</v>
      </c>
      <c r="DH6" s="178" t="str">
        <f>監査調書!P195</f>
        <v>屋内消火栓</v>
      </c>
      <c r="DI6" s="178" t="str">
        <f>監査調書!V195</f>
        <v>屋外消火栓</v>
      </c>
      <c r="DJ6" s="8" t="str">
        <f>監査調書!AB195</f>
        <v>スプリンクラー設備</v>
      </c>
      <c r="DK6" s="8" t="str">
        <f>監査調書!H196</f>
        <v>自動火災報知装置</v>
      </c>
      <c r="DL6" s="6"/>
      <c r="DM6" s="6"/>
      <c r="DN6" s="78"/>
      <c r="DO6" s="178" t="str">
        <f>監査調書!AD196</f>
        <v>電気火災警報装置</v>
      </c>
      <c r="DP6" s="178" t="str">
        <f>監査調書!H197</f>
        <v>警鐘</v>
      </c>
      <c r="DQ6" s="178" t="str">
        <f>監査調書!L197</f>
        <v>拡声器</v>
      </c>
      <c r="DR6" s="178" t="str">
        <f>監査調書!Q197</f>
        <v>サイレン</v>
      </c>
      <c r="DS6" s="178" t="str">
        <f>監査調書!V197</f>
        <v>非常ベル</v>
      </c>
      <c r="DT6" s="8" t="str">
        <f>監査調書!AA197</f>
        <v>その他</v>
      </c>
      <c r="DU6" s="183"/>
      <c r="DV6" s="178" t="str">
        <f>監査調書!H198</f>
        <v>避難はしご</v>
      </c>
      <c r="DW6" s="178" t="str">
        <f>監査調書!N198</f>
        <v>タラップ</v>
      </c>
      <c r="DX6" s="178" t="str">
        <f>監査調書!S198</f>
        <v>滑り台</v>
      </c>
      <c r="DY6" s="178" t="str">
        <f>監査調書!W198</f>
        <v>非常口</v>
      </c>
      <c r="DZ6" s="178" t="str">
        <f>監査調書!AB198</f>
        <v>誘導標識</v>
      </c>
      <c r="EA6" s="4"/>
      <c r="EB6" s="181"/>
      <c r="EC6" s="4"/>
      <c r="ED6" s="4"/>
      <c r="EE6" s="4"/>
      <c r="EF6" s="186"/>
      <c r="EG6" s="4"/>
      <c r="EH6" s="4"/>
      <c r="EI6" s="4"/>
      <c r="EJ6" s="4"/>
      <c r="EK6" s="4"/>
      <c r="EL6" s="4"/>
      <c r="EM6" s="4"/>
      <c r="EN6" s="4"/>
      <c r="EO6" s="4"/>
      <c r="EP6" s="4"/>
      <c r="EQ6" s="4"/>
      <c r="ER6" s="4"/>
      <c r="ES6" s="181"/>
      <c r="ET6" s="181"/>
      <c r="EU6" s="4"/>
      <c r="EV6" s="4"/>
      <c r="EW6" s="181"/>
      <c r="EX6" s="4"/>
      <c r="EY6" s="4"/>
      <c r="EZ6" s="4"/>
      <c r="FA6" s="277"/>
      <c r="FB6" s="277"/>
      <c r="FC6" s="181"/>
      <c r="FD6" s="181"/>
      <c r="FE6" s="181"/>
      <c r="FF6" s="181"/>
      <c r="FG6" s="181"/>
      <c r="FH6" s="181"/>
      <c r="FI6" s="181"/>
      <c r="FJ6" s="181"/>
      <c r="FK6" s="181"/>
      <c r="FL6" s="181"/>
      <c r="FM6" s="181"/>
      <c r="FN6" s="181"/>
      <c r="FO6" s="181"/>
      <c r="FP6" s="181"/>
      <c r="FQ6" s="4"/>
      <c r="FR6" s="184"/>
      <c r="FS6" s="4"/>
      <c r="FT6" s="4"/>
      <c r="FU6" s="4"/>
      <c r="FV6" s="181"/>
      <c r="FW6" s="4"/>
      <c r="FX6" s="4"/>
      <c r="FY6" s="4"/>
      <c r="FZ6" s="181"/>
      <c r="GA6" s="181"/>
      <c r="GB6" s="181"/>
      <c r="GC6" s="181"/>
      <c r="GD6" s="181"/>
      <c r="GE6" s="181"/>
      <c r="GF6" s="181"/>
      <c r="GG6" s="4"/>
      <c r="GH6" s="4"/>
      <c r="GI6" s="4"/>
      <c r="GJ6" s="181"/>
      <c r="GK6" s="4"/>
      <c r="GL6" s="181"/>
      <c r="GM6" s="4"/>
      <c r="GN6" s="181"/>
      <c r="GO6" s="4"/>
      <c r="GP6" s="4"/>
      <c r="GQ6" s="4"/>
      <c r="GR6" s="4"/>
      <c r="GS6" s="4"/>
      <c r="GT6" s="181"/>
      <c r="GU6" s="4"/>
      <c r="GV6" s="4"/>
      <c r="GW6" s="4"/>
      <c r="GX6" s="4"/>
      <c r="GY6" s="4"/>
      <c r="GZ6" s="4"/>
      <c r="HA6" s="181"/>
      <c r="HB6" s="1179"/>
      <c r="HC6" s="1182"/>
      <c r="HD6" s="4"/>
      <c r="HE6" s="4"/>
      <c r="HF6" s="4"/>
      <c r="HG6" s="181"/>
      <c r="HH6" s="4"/>
      <c r="HI6" s="4"/>
      <c r="HJ6" s="181"/>
      <c r="HK6" s="181"/>
      <c r="HL6" s="181"/>
      <c r="HM6" s="4"/>
      <c r="HN6" s="4"/>
      <c r="HO6" s="4"/>
      <c r="HP6" s="4"/>
      <c r="HQ6" s="4"/>
      <c r="HR6" s="4"/>
      <c r="HS6" s="4"/>
      <c r="HT6" s="4"/>
      <c r="HU6" s="4"/>
      <c r="HV6" s="4"/>
      <c r="HW6" s="4"/>
      <c r="HX6" s="4"/>
      <c r="HY6" s="4"/>
      <c r="HZ6" s="4"/>
      <c r="IA6" s="4"/>
      <c r="IB6" s="4"/>
      <c r="IC6" s="4"/>
      <c r="ID6" s="178" t="str">
        <f>監査調書!$N$385</f>
        <v>４月</v>
      </c>
      <c r="IE6" s="178" t="str">
        <f>監査調書!$P$385</f>
        <v>５月</v>
      </c>
      <c r="IF6" s="178" t="str">
        <f>監査調書!$R$385</f>
        <v>６月</v>
      </c>
      <c r="IG6" s="178" t="str">
        <f>監査調書!$T$385</f>
        <v>７月</v>
      </c>
      <c r="IH6" s="178" t="str">
        <f>監査調書!$V$385</f>
        <v>８月</v>
      </c>
      <c r="II6" s="178" t="str">
        <f>監査調書!$X$385</f>
        <v>９月</v>
      </c>
      <c r="IJ6" s="178" t="str">
        <f>監査調書!$Z$385</f>
        <v>10月</v>
      </c>
      <c r="IK6" s="178" t="str">
        <f>監査調書!$AB$385</f>
        <v>11月</v>
      </c>
      <c r="IL6" s="178" t="str">
        <f>監査調書!$AD$385</f>
        <v>12月</v>
      </c>
      <c r="IM6" s="178" t="str">
        <f>監査調書!$AF$385</f>
        <v>１月</v>
      </c>
      <c r="IN6" s="178" t="str">
        <f>監査調書!$AH$385</f>
        <v>２月</v>
      </c>
      <c r="IO6" s="178" t="str">
        <f>監査調書!$AJ$385</f>
        <v>３月</v>
      </c>
      <c r="IP6" s="178" t="str">
        <f>監査調書!$N$385</f>
        <v>４月</v>
      </c>
      <c r="IQ6" s="178" t="str">
        <f>監査調書!$P$385</f>
        <v>５月</v>
      </c>
      <c r="IR6" s="178" t="str">
        <f>監査調書!$R$385</f>
        <v>６月</v>
      </c>
      <c r="IS6" s="178" t="str">
        <f>監査調書!$T$385</f>
        <v>７月</v>
      </c>
      <c r="IT6" s="178" t="str">
        <f>監査調書!$V$385</f>
        <v>８月</v>
      </c>
      <c r="IU6" s="178" t="str">
        <f>監査調書!$X$385</f>
        <v>９月</v>
      </c>
      <c r="IV6" s="178" t="str">
        <f>監査調書!$Z$385</f>
        <v>10月</v>
      </c>
      <c r="IW6" s="178" t="str">
        <f>監査調書!$AB$385</f>
        <v>11月</v>
      </c>
      <c r="IX6" s="178" t="str">
        <f>監査調書!$AD$385</f>
        <v>12月</v>
      </c>
      <c r="IY6" s="178" t="str">
        <f>監査調書!$AF$385</f>
        <v>１月</v>
      </c>
      <c r="IZ6" s="178" t="str">
        <f>監査調書!$AH$385</f>
        <v>２月</v>
      </c>
      <c r="JA6" s="178" t="str">
        <f>監査調書!$AJ$385</f>
        <v>３月</v>
      </c>
      <c r="JB6" s="178" t="str">
        <f>監査調書!$N$385</f>
        <v>４月</v>
      </c>
      <c r="JC6" s="178" t="str">
        <f>監査調書!$P$385</f>
        <v>５月</v>
      </c>
      <c r="JD6" s="178" t="str">
        <f>監査調書!$R$385</f>
        <v>６月</v>
      </c>
      <c r="JE6" s="178" t="str">
        <f>監査調書!$T$385</f>
        <v>７月</v>
      </c>
      <c r="JF6" s="178" t="str">
        <f>監査調書!$V$385</f>
        <v>８月</v>
      </c>
      <c r="JG6" s="178" t="str">
        <f>監査調書!$X$385</f>
        <v>９月</v>
      </c>
      <c r="JH6" s="178" t="str">
        <f>監査調書!$Z$385</f>
        <v>10月</v>
      </c>
      <c r="JI6" s="178" t="str">
        <f>監査調書!$AB$385</f>
        <v>11月</v>
      </c>
      <c r="JJ6" s="178" t="str">
        <f>監査調書!$AD$385</f>
        <v>12月</v>
      </c>
      <c r="JK6" s="178" t="str">
        <f>監査調書!$AF$385</f>
        <v>１月</v>
      </c>
      <c r="JL6" s="178" t="str">
        <f>監査調書!$AH$385</f>
        <v>２月</v>
      </c>
      <c r="JM6" s="178" t="str">
        <f>監査調書!$AJ$385</f>
        <v>３月</v>
      </c>
      <c r="JN6" s="178" t="str">
        <f>監査調書!$N$385</f>
        <v>４月</v>
      </c>
      <c r="JO6" s="178" t="str">
        <f>監査調書!$P$385</f>
        <v>５月</v>
      </c>
      <c r="JP6" s="178" t="str">
        <f>監査調書!$R$385</f>
        <v>６月</v>
      </c>
      <c r="JQ6" s="178" t="str">
        <f>監査調書!$T$385</f>
        <v>７月</v>
      </c>
      <c r="JR6" s="178" t="str">
        <f>監査調書!$V$385</f>
        <v>８月</v>
      </c>
      <c r="JS6" s="178" t="str">
        <f>監査調書!$X$385</f>
        <v>９月</v>
      </c>
      <c r="JT6" s="178" t="str">
        <f>監査調書!$Z$385</f>
        <v>10月</v>
      </c>
      <c r="JU6" s="178" t="str">
        <f>監査調書!$AB$385</f>
        <v>11月</v>
      </c>
      <c r="JV6" s="178" t="str">
        <f>監査調書!$AD$385</f>
        <v>12月</v>
      </c>
      <c r="JW6" s="178" t="str">
        <f>監査調書!$AF$385</f>
        <v>１月</v>
      </c>
      <c r="JX6" s="178" t="str">
        <f>監査調書!$AH$385</f>
        <v>２月</v>
      </c>
      <c r="JY6" s="178" t="str">
        <f>監査調書!$AJ$385</f>
        <v>３月</v>
      </c>
      <c r="JZ6" s="178" t="str">
        <f>監査調書!$N$385</f>
        <v>４月</v>
      </c>
      <c r="KA6" s="178" t="str">
        <f>監査調書!$P$385</f>
        <v>５月</v>
      </c>
      <c r="KB6" s="178" t="str">
        <f>監査調書!$R$385</f>
        <v>６月</v>
      </c>
      <c r="KC6" s="178" t="str">
        <f>監査調書!$T$385</f>
        <v>７月</v>
      </c>
      <c r="KD6" s="178" t="str">
        <f>監査調書!$V$385</f>
        <v>８月</v>
      </c>
      <c r="KE6" s="178" t="str">
        <f>監査調書!$X$385</f>
        <v>９月</v>
      </c>
      <c r="KF6" s="178" t="str">
        <f>監査調書!$Z$385</f>
        <v>10月</v>
      </c>
      <c r="KG6" s="178" t="str">
        <f>監査調書!$AB$385</f>
        <v>11月</v>
      </c>
      <c r="KH6" s="178" t="str">
        <f>監査調書!$AD$385</f>
        <v>12月</v>
      </c>
      <c r="KI6" s="178" t="str">
        <f>監査調書!$AF$385</f>
        <v>１月</v>
      </c>
      <c r="KJ6" s="178" t="str">
        <f>監査調書!$AH$385</f>
        <v>２月</v>
      </c>
      <c r="KK6" s="178" t="str">
        <f>監査調書!$AJ$385</f>
        <v>３月</v>
      </c>
      <c r="KL6" s="178" t="str">
        <f>監査調書!$N$385</f>
        <v>４月</v>
      </c>
      <c r="KM6" s="178" t="str">
        <f>監査調書!$P$385</f>
        <v>５月</v>
      </c>
      <c r="KN6" s="178" t="str">
        <f>監査調書!$R$385</f>
        <v>６月</v>
      </c>
      <c r="KO6" s="178" t="str">
        <f>監査調書!$T$385</f>
        <v>７月</v>
      </c>
      <c r="KP6" s="178" t="str">
        <f>監査調書!$V$385</f>
        <v>８月</v>
      </c>
      <c r="KQ6" s="178" t="str">
        <f>監査調書!$X$385</f>
        <v>９月</v>
      </c>
      <c r="KR6" s="178" t="str">
        <f>監査調書!$Z$385</f>
        <v>10月</v>
      </c>
      <c r="KS6" s="178" t="str">
        <f>監査調書!$AB$385</f>
        <v>11月</v>
      </c>
      <c r="KT6" s="178" t="str">
        <f>監査調書!$AD$385</f>
        <v>12月</v>
      </c>
      <c r="KU6" s="178" t="str">
        <f>監査調書!$AF$385</f>
        <v>１月</v>
      </c>
      <c r="KV6" s="178" t="str">
        <f>監査調書!$AH$385</f>
        <v>２月</v>
      </c>
      <c r="KW6" s="178" t="str">
        <f>監査調書!$AJ$385</f>
        <v>３月</v>
      </c>
      <c r="KX6" s="178" t="str">
        <f>監査調書!$N$385</f>
        <v>４月</v>
      </c>
      <c r="KY6" s="178" t="str">
        <f>監査調書!$P$385</f>
        <v>５月</v>
      </c>
      <c r="KZ6" s="178" t="str">
        <f>監査調書!$R$385</f>
        <v>６月</v>
      </c>
      <c r="LA6" s="178" t="str">
        <f>監査調書!$T$385</f>
        <v>７月</v>
      </c>
      <c r="LB6" s="178" t="str">
        <f>監査調書!$V$385</f>
        <v>８月</v>
      </c>
      <c r="LC6" s="178" t="str">
        <f>監査調書!$X$385</f>
        <v>９月</v>
      </c>
      <c r="LD6" s="178" t="str">
        <f>監査調書!$Z$385</f>
        <v>10月</v>
      </c>
      <c r="LE6" s="178" t="str">
        <f>監査調書!$AB$385</f>
        <v>11月</v>
      </c>
      <c r="LF6" s="178" t="str">
        <f>監査調書!$AD$385</f>
        <v>12月</v>
      </c>
      <c r="LG6" s="178" t="str">
        <f>監査調書!$AF$385</f>
        <v>１月</v>
      </c>
      <c r="LH6" s="178" t="str">
        <f>監査調書!$AH$385</f>
        <v>２月</v>
      </c>
      <c r="LI6" s="178" t="str">
        <f>監査調書!$AJ$385</f>
        <v>３月</v>
      </c>
      <c r="LJ6" s="4"/>
      <c r="LK6" s="4"/>
      <c r="LL6" s="4"/>
      <c r="LM6" s="4"/>
      <c r="LN6" s="4"/>
      <c r="LO6" s="4"/>
      <c r="LP6" s="4"/>
      <c r="LQ6" s="4"/>
      <c r="LR6" s="4"/>
      <c r="LS6" s="4"/>
      <c r="LT6" s="4"/>
      <c r="LU6" s="4"/>
      <c r="LV6" s="4"/>
      <c r="LW6" s="4"/>
      <c r="LX6" s="4"/>
      <c r="LY6" s="4"/>
      <c r="LZ6" s="4"/>
      <c r="MA6" s="4"/>
      <c r="MB6" s="4"/>
      <c r="MC6" s="4"/>
      <c r="MD6" s="4"/>
      <c r="ME6" s="4"/>
      <c r="MF6" s="4"/>
      <c r="MG6" s="4"/>
      <c r="MH6" s="4"/>
      <c r="MI6" s="4"/>
      <c r="MJ6" s="287"/>
      <c r="MK6" s="181"/>
      <c r="ML6" s="4"/>
      <c r="MM6" s="4"/>
      <c r="MN6" s="181"/>
      <c r="MO6" s="181"/>
      <c r="MP6" s="181"/>
      <c r="MQ6" s="181"/>
      <c r="MR6" s="4"/>
      <c r="MS6" s="181"/>
      <c r="MT6" s="181"/>
      <c r="MU6" s="4"/>
      <c r="MV6" s="181"/>
      <c r="MW6" s="181"/>
      <c r="MX6" s="181"/>
      <c r="MY6" s="4"/>
      <c r="MZ6" s="181"/>
      <c r="NA6" s="4"/>
      <c r="NB6" s="8" t="str">
        <f>監査調書!AE500</f>
        <v>取崩の有無</v>
      </c>
      <c r="NC6" s="79" t="str">
        <f>監査調書!$B$501</f>
        <v>（有の場合）</v>
      </c>
      <c r="ND6" s="6"/>
      <c r="NE6" s="78"/>
      <c r="NF6" s="79" t="str">
        <f>監査調書!$B$501</f>
        <v>（有の場合）</v>
      </c>
      <c r="NG6" s="6"/>
      <c r="NH6" s="6"/>
      <c r="NI6" s="178" t="str">
        <f>監査調書!AE507</f>
        <v>取崩の有無</v>
      </c>
      <c r="NJ6" s="79" t="str">
        <f>監査調書!$B$508</f>
        <v>（有の場合）</v>
      </c>
      <c r="NK6" s="6"/>
      <c r="NL6" s="78"/>
      <c r="NM6" s="79" t="str">
        <f>監査調書!$B$508</f>
        <v>（有の場合）</v>
      </c>
      <c r="NN6" s="6"/>
      <c r="NO6" s="78"/>
      <c r="NP6" s="113"/>
      <c r="NQ6" s="178" t="str">
        <f>監査調書!AF517</f>
        <v>取崩の有無</v>
      </c>
      <c r="NR6" s="79" t="str">
        <f>監査調書!B518</f>
        <v>　（有の場合）</v>
      </c>
      <c r="NS6" s="6"/>
      <c r="NT6" s="6"/>
      <c r="NU6" s="184"/>
      <c r="NV6" s="4"/>
      <c r="NW6" s="4"/>
      <c r="NX6" s="4"/>
      <c r="NY6" s="4"/>
      <c r="NZ6" s="181"/>
      <c r="OA6" s="4"/>
      <c r="OB6" s="181"/>
      <c r="OC6" s="178" t="str">
        <f>'表１（新基準）'!$G$11</f>
        <v>標準時間
認定</v>
      </c>
      <c r="OD6" s="178" t="str">
        <f>'表１（新基準）'!$H$11</f>
        <v>短時間
認定</v>
      </c>
      <c r="OE6" s="178" t="str">
        <f>'表１（新基準）'!$I$11</f>
        <v>１号</v>
      </c>
      <c r="OF6" s="8" t="str">
        <f>'表１（新基準）'!$K$11</f>
        <v>定数</v>
      </c>
      <c r="OG6" s="178" t="str">
        <f>'表１（新基準）'!$G$11</f>
        <v>標準時間
認定</v>
      </c>
      <c r="OH6" s="178" t="str">
        <f>'表１（新基準）'!$H$11</f>
        <v>短時間
認定</v>
      </c>
      <c r="OI6" s="178" t="str">
        <f>'表１（新基準）'!$I$11</f>
        <v>１号</v>
      </c>
      <c r="OJ6" s="183" t="str">
        <f>'表１（新基準）'!$G$11</f>
        <v>標準時間
認定</v>
      </c>
      <c r="OK6" s="178" t="str">
        <f>'表１（新基準）'!$H$11</f>
        <v>短時間
認定</v>
      </c>
      <c r="OL6" s="178" t="str">
        <f>'表１（新基準）'!$I$11</f>
        <v>１号</v>
      </c>
      <c r="OM6" s="178" t="str">
        <f>'表１（新基準）'!$K$11</f>
        <v>定数</v>
      </c>
      <c r="ON6" s="178" t="str">
        <f>'表１（新基準）'!$G$11</f>
        <v>標準時間
認定</v>
      </c>
      <c r="OO6" s="178" t="str">
        <f>'表１（新基準）'!$H$11</f>
        <v>短時間
認定</v>
      </c>
      <c r="OP6" s="178" t="str">
        <f>'表１（新基準）'!$I$11</f>
        <v>１号</v>
      </c>
      <c r="OQ6" s="178" t="str">
        <f>'表１（新基準）'!$K$11</f>
        <v>定数</v>
      </c>
      <c r="OR6" s="178" t="str">
        <f>'表１（新基準）'!$G$11</f>
        <v>標準時間
認定</v>
      </c>
      <c r="OS6" s="178" t="str">
        <f>'表１（新基準）'!$H$11</f>
        <v>短時間
認定</v>
      </c>
      <c r="OT6" s="178" t="str">
        <f>'表１（新基準）'!$I$11</f>
        <v>１号</v>
      </c>
      <c r="OU6" s="178" t="str">
        <f>'表１（新基準）'!$K$11</f>
        <v>定数</v>
      </c>
      <c r="OV6" s="183" t="str">
        <f>'表１（新基準）'!$G$11</f>
        <v>標準時間
認定</v>
      </c>
      <c r="OW6" s="178" t="str">
        <f>'表１（新基準）'!$H$11</f>
        <v>短時間
認定</v>
      </c>
      <c r="OX6" s="178" t="str">
        <f>'表１（新基準）'!$I$11</f>
        <v>１号</v>
      </c>
      <c r="OY6" s="184" t="str">
        <f>'表１（新基準）'!$K$11</f>
        <v>定数</v>
      </c>
      <c r="OZ6" s="184" t="str">
        <f>'表１（新基準）'!$K$18</f>
        <v>保育教諭
（人）</v>
      </c>
      <c r="PA6" s="4" t="str">
        <f>'表１（新基準）'!$K$18</f>
        <v>保育教諭
（人）</v>
      </c>
      <c r="PB6" s="4" t="str">
        <f>'表１（新基準）'!$K$18</f>
        <v>保育教諭
（人）</v>
      </c>
      <c r="PC6" s="184"/>
      <c r="PD6" s="178" t="str">
        <f>'表１（新基準）'!$M$11</f>
        <v>標準時間
認定</v>
      </c>
      <c r="PE6" s="178" t="str">
        <f>'表１（新基準）'!$O$11</f>
        <v>短時間
認定</v>
      </c>
      <c r="PF6" s="178" t="str">
        <f>'表１（新基準）'!$Q$11</f>
        <v>１号</v>
      </c>
      <c r="PG6" s="8" t="str">
        <f>'表１（新基準）'!$S$11</f>
        <v>定数</v>
      </c>
      <c r="PH6" s="178" t="str">
        <f>'表１（新基準）'!$M$11</f>
        <v>標準時間
認定</v>
      </c>
      <c r="PI6" s="178" t="str">
        <f>'表１（新基準）'!$O$11</f>
        <v>短時間
認定</v>
      </c>
      <c r="PJ6" s="178" t="str">
        <f>'表１（新基準）'!$Q$11</f>
        <v>１号</v>
      </c>
      <c r="PK6" s="183" t="str">
        <f>'表１（新基準）'!$M$11</f>
        <v>標準時間
認定</v>
      </c>
      <c r="PL6" s="178" t="str">
        <f>'表１（新基準）'!$O$11</f>
        <v>短時間
認定</v>
      </c>
      <c r="PM6" s="178" t="str">
        <f>'表１（新基準）'!$Q$11</f>
        <v>１号</v>
      </c>
      <c r="PN6" s="178" t="str">
        <f>'表１（新基準）'!$S$11</f>
        <v>定数</v>
      </c>
      <c r="PO6" s="178" t="str">
        <f>'表１（新基準）'!$M$11</f>
        <v>標準時間
認定</v>
      </c>
      <c r="PP6" s="178" t="str">
        <f>'表１（新基準）'!$O$11</f>
        <v>短時間
認定</v>
      </c>
      <c r="PQ6" s="178" t="str">
        <f>'表１（新基準）'!$Q$11</f>
        <v>１号</v>
      </c>
      <c r="PR6" s="178" t="str">
        <f>'表１（新基準）'!$S$11</f>
        <v>定数</v>
      </c>
      <c r="PS6" s="178" t="str">
        <f>'表１（新基準）'!$M$11</f>
        <v>標準時間
認定</v>
      </c>
      <c r="PT6" s="178" t="str">
        <f>'表１（新基準）'!$O$11</f>
        <v>短時間
認定</v>
      </c>
      <c r="PU6" s="178" t="str">
        <f>'表１（新基準）'!$Q$11</f>
        <v>１号</v>
      </c>
      <c r="PV6" s="178" t="str">
        <f>'表１（新基準）'!$S$11</f>
        <v>定数</v>
      </c>
      <c r="PW6" s="183" t="str">
        <f>'表１（新基準）'!$M$11</f>
        <v>標準時間
認定</v>
      </c>
      <c r="PX6" s="178" t="str">
        <f>'表１（新基準）'!$O$11</f>
        <v>短時間
認定</v>
      </c>
      <c r="PY6" s="178" t="str">
        <f>'表１（新基準）'!$Q$11</f>
        <v>１号</v>
      </c>
      <c r="PZ6" s="184" t="str">
        <f>'表１（新基準）'!$S$11</f>
        <v>定数</v>
      </c>
      <c r="QA6" s="184" t="str">
        <f>'表１（新基準）'!$K$18</f>
        <v>保育教諭
（人）</v>
      </c>
      <c r="QB6" s="4" t="str">
        <f>'表１（新基準）'!$K$18</f>
        <v>保育教諭
（人）</v>
      </c>
      <c r="QC6" s="4" t="str">
        <f>'表１（新基準）'!$K$18</f>
        <v>保育教諭
（人）</v>
      </c>
      <c r="QD6" s="113"/>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t="str">
        <f>表２!$J$8</f>
        <v>保育士資格あり</v>
      </c>
      <c r="RJ6" s="4" t="str">
        <f>表２!$K$8</f>
        <v>保育士資格なし</v>
      </c>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184"/>
      <c r="UD6" s="181"/>
      <c r="UE6" s="4"/>
      <c r="UF6" s="4"/>
      <c r="UG6" s="4"/>
      <c r="UH6" s="4"/>
      <c r="UI6" s="4"/>
      <c r="UJ6" s="4"/>
      <c r="UK6" s="4"/>
      <c r="UL6" s="4"/>
      <c r="UM6" s="4"/>
      <c r="UN6" s="4"/>
      <c r="UO6" s="4"/>
      <c r="UP6" s="4"/>
      <c r="UQ6" s="181"/>
      <c r="UR6" s="4"/>
      <c r="US6" s="225" t="e">
        <f>#REF!</f>
        <v>#REF!</v>
      </c>
      <c r="UT6" s="181"/>
      <c r="UU6" s="181"/>
      <c r="UV6" s="181"/>
      <c r="UW6" s="181"/>
      <c r="UX6" s="181"/>
      <c r="UY6" s="181"/>
      <c r="UZ6" s="181"/>
      <c r="VA6" s="181"/>
      <c r="VB6" s="181"/>
      <c r="VC6" s="181"/>
      <c r="VD6" s="181"/>
      <c r="VE6" s="181" t="e">
        <f>#REF!</f>
        <v>#REF!</v>
      </c>
      <c r="VF6" s="181"/>
      <c r="VG6" s="181"/>
      <c r="VH6" s="181"/>
      <c r="VI6" s="181"/>
      <c r="VJ6" s="181"/>
      <c r="VK6" s="181" t="e">
        <f>#REF!</f>
        <v>#REF!</v>
      </c>
      <c r="VL6" s="181"/>
      <c r="VM6" s="181"/>
      <c r="VN6" s="181"/>
      <c r="VO6" s="181"/>
      <c r="VP6" s="181"/>
      <c r="VQ6" s="181"/>
      <c r="VR6" s="181" t="e">
        <f>#REF!</f>
        <v>#REF!</v>
      </c>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row>
    <row r="7" spans="1:1690"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81"/>
      <c r="AM7" s="181"/>
      <c r="AN7" s="4"/>
      <c r="AO7" s="4"/>
      <c r="AP7" s="4"/>
      <c r="AQ7" s="4"/>
      <c r="AR7" s="4"/>
      <c r="AS7" s="4"/>
      <c r="AT7" s="4"/>
      <c r="AU7" s="4"/>
      <c r="AV7" s="4"/>
      <c r="AW7" s="4"/>
      <c r="AX7" s="4"/>
      <c r="AY7" s="4"/>
      <c r="AZ7" s="181"/>
      <c r="BA7" s="4"/>
      <c r="BB7" s="4"/>
      <c r="BC7" s="4"/>
      <c r="BD7" s="4"/>
      <c r="BE7" s="4"/>
      <c r="BF7" s="4"/>
      <c r="BG7" s="181"/>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181"/>
      <c r="CU7" s="4"/>
      <c r="CV7" s="4"/>
      <c r="CW7" s="4"/>
      <c r="CX7" s="4"/>
      <c r="CY7" s="4"/>
      <c r="CZ7" s="4"/>
      <c r="DA7" s="4"/>
      <c r="DB7" s="4"/>
      <c r="DC7" s="4"/>
      <c r="DD7" s="4"/>
      <c r="DE7" s="4"/>
      <c r="DG7" s="178" t="str">
        <f>監査調書!M195</f>
        <v>個</v>
      </c>
      <c r="DH7" s="4"/>
      <c r="DI7" s="4"/>
      <c r="DJ7" s="4"/>
      <c r="DL7" s="178" t="str">
        <f>監査調書!O196</f>
        <v>・熱感知</v>
      </c>
      <c r="DM7" s="178" t="str">
        <f>監査調書!S196</f>
        <v>・煙感知</v>
      </c>
      <c r="DN7" s="178" t="str">
        <f>監査調書!W196</f>
        <v xml:space="preserve">・非常電源付 </v>
      </c>
      <c r="DO7" s="4"/>
      <c r="DP7" s="4"/>
      <c r="DQ7" s="4"/>
      <c r="DR7" s="4"/>
      <c r="DS7" s="4"/>
      <c r="DT7" s="181"/>
      <c r="DU7" s="178">
        <f>監査調書!AE197</f>
        <v>0</v>
      </c>
      <c r="DV7" s="4"/>
      <c r="DW7" s="4"/>
      <c r="DX7" s="4"/>
      <c r="DY7" s="4"/>
      <c r="DZ7" s="4"/>
      <c r="EA7" s="4"/>
      <c r="EB7" s="181"/>
      <c r="EC7" s="4"/>
      <c r="ED7" s="4"/>
      <c r="EE7" s="4"/>
      <c r="EF7" s="186"/>
      <c r="EG7" s="4"/>
      <c r="EH7" s="4"/>
      <c r="EI7" s="4"/>
      <c r="EJ7" s="4"/>
      <c r="EK7" s="4"/>
      <c r="EL7" s="4"/>
      <c r="EM7" s="4"/>
      <c r="EN7" s="4"/>
      <c r="EO7" s="4"/>
      <c r="EP7" s="4"/>
      <c r="EQ7" s="4"/>
      <c r="ER7" s="4"/>
      <c r="ES7" s="181"/>
      <c r="ET7" s="181"/>
      <c r="EU7" s="4"/>
      <c r="EV7" s="4"/>
      <c r="EW7" s="181"/>
      <c r="EX7" s="4"/>
      <c r="EY7" s="4"/>
      <c r="EZ7" s="4"/>
      <c r="FA7" s="277"/>
      <c r="FB7" s="277"/>
      <c r="FC7" s="181"/>
      <c r="FD7" s="181"/>
      <c r="FE7" s="181"/>
      <c r="FF7" s="181"/>
      <c r="FG7" s="181"/>
      <c r="FH7" s="181"/>
      <c r="FI7" s="181"/>
      <c r="FJ7" s="181"/>
      <c r="FK7" s="181"/>
      <c r="FL7" s="181"/>
      <c r="FM7" s="181"/>
      <c r="FN7" s="181"/>
      <c r="FO7" s="181"/>
      <c r="FP7" s="181"/>
      <c r="FQ7" s="4"/>
      <c r="FR7" s="184"/>
      <c r="FS7" s="4"/>
      <c r="FT7" s="4"/>
      <c r="FU7" s="4"/>
      <c r="FV7" s="181"/>
      <c r="FW7" s="4"/>
      <c r="FX7" s="4"/>
      <c r="FY7" s="4"/>
      <c r="FZ7" s="181"/>
      <c r="GA7" s="181"/>
      <c r="GB7" s="181"/>
      <c r="GC7" s="181"/>
      <c r="GD7" s="181"/>
      <c r="GE7" s="181"/>
      <c r="GF7" s="181"/>
      <c r="GG7" s="4"/>
      <c r="GH7" s="4"/>
      <c r="GI7" s="4"/>
      <c r="GJ7" s="181"/>
      <c r="GK7" s="4"/>
      <c r="GL7" s="181"/>
      <c r="GM7" s="4"/>
      <c r="GN7" s="181"/>
      <c r="GO7" s="4"/>
      <c r="GP7" s="4"/>
      <c r="GQ7" s="4"/>
      <c r="GR7" s="4"/>
      <c r="GS7" s="4"/>
      <c r="GT7" s="181"/>
      <c r="GU7" s="4"/>
      <c r="GV7" s="4"/>
      <c r="GW7" s="4"/>
      <c r="GX7" s="4"/>
      <c r="GY7" s="4"/>
      <c r="GZ7" s="4"/>
      <c r="HA7" s="181"/>
      <c r="HB7" s="1179"/>
      <c r="HC7" s="1182"/>
      <c r="HD7" s="4"/>
      <c r="HE7" s="4"/>
      <c r="HF7" s="4"/>
      <c r="HG7" s="181"/>
      <c r="HH7" s="4"/>
      <c r="HI7" s="4"/>
      <c r="HJ7" s="181"/>
      <c r="HK7" s="181"/>
      <c r="HL7" s="181"/>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287"/>
      <c r="MK7" s="181"/>
      <c r="ML7" s="4"/>
      <c r="MM7" s="4"/>
      <c r="MN7" s="181"/>
      <c r="MO7" s="181"/>
      <c r="MP7" s="181"/>
      <c r="MQ7" s="181"/>
      <c r="MR7" s="4"/>
      <c r="MS7" s="181"/>
      <c r="MT7" s="181"/>
      <c r="MU7" s="4"/>
      <c r="MV7" s="181"/>
      <c r="MW7" s="181"/>
      <c r="MX7" s="181"/>
      <c r="MY7" s="4"/>
      <c r="MZ7" s="181"/>
      <c r="NA7" s="4"/>
      <c r="NB7" s="181"/>
      <c r="NC7" s="178" t="str">
        <f>監査調書!$B$502</f>
        <v>取り崩した積立資産</v>
      </c>
      <c r="ND7" s="178" t="str">
        <f>監査調書!$L$502</f>
        <v>取り崩し金額（円）</v>
      </c>
      <c r="NE7" s="178" t="str">
        <f>監査調書!$U$502</f>
        <v>使途（具体的に記載）</v>
      </c>
      <c r="NF7" s="178" t="str">
        <f>監査調書!$B$502</f>
        <v>取り崩した積立資産</v>
      </c>
      <c r="NG7" s="178" t="str">
        <f>監査調書!$L$502</f>
        <v>取り崩し金額（円）</v>
      </c>
      <c r="NH7" s="8" t="str">
        <f>監査調書!$U$502</f>
        <v>使途（具体的に記載）</v>
      </c>
      <c r="NI7" s="4"/>
      <c r="NJ7" s="178" t="str">
        <f>監査調書!$B$509</f>
        <v>取り崩した積立資産</v>
      </c>
      <c r="NK7" s="178" t="str">
        <f>監査調書!$L$509</f>
        <v>取り崩し金額（円）</v>
      </c>
      <c r="NL7" s="178" t="str">
        <f>監査調書!$U$509</f>
        <v>使途（具体的に記載）</v>
      </c>
      <c r="NM7" s="178" t="str">
        <f>監査調書!$B$509</f>
        <v>取り崩した積立資産</v>
      </c>
      <c r="NN7" s="178" t="str">
        <f>監査調書!$L$509</f>
        <v>取り崩し金額（円）</v>
      </c>
      <c r="NO7" s="178" t="str">
        <f>監査調書!$U$509</f>
        <v>使途（具体的に記載）</v>
      </c>
      <c r="NP7" s="113"/>
      <c r="NQ7" s="181"/>
      <c r="NR7" s="178" t="str">
        <f>監査調書!B519</f>
        <v>取り崩し金額（円）</v>
      </c>
      <c r="NS7" s="178" t="str">
        <f>監査調書!L519</f>
        <v>取り崩し時期</v>
      </c>
      <c r="NT7" s="8" t="str">
        <f>監査調書!U519</f>
        <v>使途（具体的に記載）</v>
      </c>
      <c r="NU7" s="4"/>
      <c r="NV7" s="4"/>
      <c r="NW7" s="4"/>
      <c r="NX7" s="4"/>
      <c r="NY7" s="4"/>
      <c r="NZ7" s="181"/>
      <c r="OA7" s="4"/>
      <c r="OB7" s="181"/>
      <c r="OC7" s="4"/>
      <c r="OD7" s="4"/>
      <c r="OE7" s="4"/>
      <c r="OF7" s="181"/>
      <c r="OG7" s="4"/>
      <c r="OH7" s="4"/>
      <c r="OI7" s="4"/>
      <c r="OJ7" s="184"/>
      <c r="OK7" s="4"/>
      <c r="OL7" s="4"/>
      <c r="OM7" s="4"/>
      <c r="ON7" s="4"/>
      <c r="OO7" s="4"/>
      <c r="OP7" s="4"/>
      <c r="OQ7" s="4"/>
      <c r="OR7" s="4"/>
      <c r="OS7" s="4"/>
      <c r="OT7" s="4"/>
      <c r="OU7" s="4"/>
      <c r="OV7" s="184"/>
      <c r="OW7" s="4"/>
      <c r="OX7" s="4"/>
      <c r="OY7" s="184"/>
      <c r="OZ7" s="184"/>
      <c r="PA7" s="4"/>
      <c r="PB7" s="4"/>
      <c r="PC7" s="184"/>
      <c r="PD7" s="4"/>
      <c r="PE7" s="4"/>
      <c r="PF7" s="4"/>
      <c r="PG7" s="181"/>
      <c r="PH7" s="4"/>
      <c r="PI7" s="4"/>
      <c r="PJ7" s="4"/>
      <c r="PK7" s="184"/>
      <c r="PL7" s="4"/>
      <c r="PM7" s="4"/>
      <c r="PN7" s="4"/>
      <c r="PO7" s="4"/>
      <c r="PP7" s="4"/>
      <c r="PQ7" s="4"/>
      <c r="PR7" s="4"/>
      <c r="PS7" s="4"/>
      <c r="PT7" s="4"/>
      <c r="PU7" s="4"/>
      <c r="PV7" s="4"/>
      <c r="PW7" s="184"/>
      <c r="PX7" s="4"/>
      <c r="PY7" s="4"/>
      <c r="PZ7" s="184"/>
      <c r="QA7" s="184"/>
      <c r="QB7" s="4"/>
      <c r="QC7" s="4"/>
      <c r="QD7" s="113"/>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184"/>
      <c r="UD7" s="181"/>
      <c r="UE7" s="4"/>
      <c r="UF7" s="4"/>
      <c r="UG7" s="4"/>
      <c r="UH7" s="4"/>
      <c r="UI7" s="4"/>
      <c r="UJ7" s="4"/>
      <c r="UK7" s="4"/>
      <c r="UL7" s="4"/>
      <c r="UM7" s="4"/>
      <c r="UN7" s="4"/>
      <c r="UO7" s="4"/>
      <c r="UP7" s="4"/>
      <c r="UQ7" s="181"/>
      <c r="UR7" s="4"/>
      <c r="US7" s="225" t="e">
        <f>#REF!</f>
        <v>#REF!</v>
      </c>
      <c r="UT7" s="181"/>
      <c r="UU7" s="181" t="e">
        <f>#REF!</f>
        <v>#REF!</v>
      </c>
      <c r="UV7" s="181"/>
      <c r="UW7" s="181" t="e">
        <f>#REF!</f>
        <v>#REF!</v>
      </c>
      <c r="UX7" s="181"/>
      <c r="UY7" s="181" t="e">
        <f>#REF!</f>
        <v>#REF!</v>
      </c>
      <c r="UZ7" s="181"/>
      <c r="VA7" s="181" t="e">
        <f>#REF!</f>
        <v>#REF!</v>
      </c>
      <c r="VB7" s="181"/>
      <c r="VC7" s="332" t="e">
        <f>#REF!</f>
        <v>#REF!</v>
      </c>
      <c r="VD7" s="181" t="e">
        <f>#REF!</f>
        <v>#REF!</v>
      </c>
      <c r="VE7" s="181" t="e">
        <f>#REF!</f>
        <v>#REF!</v>
      </c>
      <c r="VF7" s="181" t="e">
        <f>#REF!</f>
        <v>#REF!</v>
      </c>
      <c r="VG7" s="181" t="e">
        <f>#REF!</f>
        <v>#REF!</v>
      </c>
      <c r="VH7" s="181" t="e">
        <f>#REF!</f>
        <v>#REF!</v>
      </c>
      <c r="VI7" s="332" t="e">
        <f>#REF!</f>
        <v>#REF!</v>
      </c>
      <c r="VJ7" s="181" t="e">
        <f>#REF!</f>
        <v>#REF!</v>
      </c>
      <c r="VK7" s="181" t="e">
        <f>#REF!</f>
        <v>#REF!</v>
      </c>
      <c r="VL7" s="181"/>
      <c r="VM7" s="181" t="e">
        <f>#REF!</f>
        <v>#REF!</v>
      </c>
      <c r="VN7" s="181"/>
      <c r="VO7" s="181" t="e">
        <f>#REF!</f>
        <v>#REF!</v>
      </c>
      <c r="VP7" s="181"/>
      <c r="VQ7" s="181" t="e">
        <f>#REF!</f>
        <v>#REF!</v>
      </c>
      <c r="VR7" s="181" t="e">
        <f>#REF!</f>
        <v>#REF!</v>
      </c>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row>
    <row r="8" spans="1:1690" x14ac:dyDescent="0.4">
      <c r="A8" s="4"/>
      <c r="B8" s="4"/>
      <c r="C8" s="4"/>
      <c r="D8" s="4"/>
      <c r="E8" s="4"/>
      <c r="F8" s="4"/>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7"/>
      <c r="AM8" s="351"/>
      <c r="AN8" s="179"/>
      <c r="AO8" s="179"/>
      <c r="AP8" s="179"/>
      <c r="AQ8" s="179"/>
      <c r="AR8" s="179"/>
      <c r="AS8" s="179"/>
      <c r="AT8" s="179"/>
      <c r="AU8" s="179"/>
      <c r="AV8" s="179"/>
      <c r="AW8" s="179"/>
      <c r="AX8" s="179"/>
      <c r="AY8" s="179"/>
      <c r="AZ8" s="7"/>
      <c r="BA8" s="179"/>
      <c r="BB8" s="179"/>
      <c r="BC8" s="179"/>
      <c r="BD8" s="179"/>
      <c r="BE8" s="179"/>
      <c r="BF8" s="179"/>
      <c r="BG8" s="7"/>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7"/>
      <c r="CU8" s="179"/>
      <c r="CV8" s="179"/>
      <c r="CW8" s="179"/>
      <c r="CX8" s="179"/>
      <c r="CY8" s="179"/>
      <c r="CZ8" s="4"/>
      <c r="DA8" s="179"/>
      <c r="DB8" s="179"/>
      <c r="DC8" s="179"/>
      <c r="DD8" s="179"/>
      <c r="DE8" s="179"/>
      <c r="DG8" s="179"/>
      <c r="DH8" s="179"/>
      <c r="DI8" s="179"/>
      <c r="DJ8" s="179"/>
      <c r="DL8" s="179"/>
      <c r="DM8" s="179"/>
      <c r="DN8" s="179"/>
      <c r="DO8" s="179"/>
      <c r="DP8" s="179"/>
      <c r="DQ8" s="179"/>
      <c r="DR8" s="179"/>
      <c r="DS8" s="179"/>
      <c r="DT8" s="7"/>
      <c r="DU8" s="179"/>
      <c r="DV8" s="179"/>
      <c r="DW8" s="179"/>
      <c r="DX8" s="179"/>
      <c r="DY8" s="179"/>
      <c r="DZ8" s="179"/>
      <c r="EA8" s="179"/>
      <c r="EB8" s="351"/>
      <c r="EC8" s="179"/>
      <c r="ED8" s="179"/>
      <c r="EE8" s="179"/>
      <c r="EF8" s="481"/>
      <c r="EG8" s="179"/>
      <c r="EH8" s="179"/>
      <c r="EI8" s="179"/>
      <c r="EJ8" s="179"/>
      <c r="EK8" s="179"/>
      <c r="EL8" s="179"/>
      <c r="EM8" s="179"/>
      <c r="EN8" s="179"/>
      <c r="EO8" s="179"/>
      <c r="EP8" s="179"/>
      <c r="EQ8" s="179"/>
      <c r="ER8" s="179"/>
      <c r="ES8" s="7"/>
      <c r="ET8" s="7"/>
      <c r="EU8" s="179"/>
      <c r="EV8" s="179"/>
      <c r="EW8" s="7"/>
      <c r="EX8" s="179"/>
      <c r="EY8" s="179"/>
      <c r="EZ8" s="179"/>
      <c r="FA8" s="278"/>
      <c r="FB8" s="278"/>
      <c r="FC8" s="7"/>
      <c r="FD8" s="7"/>
      <c r="FE8" s="351"/>
      <c r="FF8" s="351"/>
      <c r="FG8" s="351"/>
      <c r="FH8" s="351"/>
      <c r="FI8" s="351"/>
      <c r="FJ8" s="351"/>
      <c r="FK8" s="351"/>
      <c r="FL8" s="351"/>
      <c r="FM8" s="351"/>
      <c r="FN8" s="351"/>
      <c r="FO8" s="351"/>
      <c r="FP8" s="7"/>
      <c r="FQ8" s="179"/>
      <c r="FR8" s="80"/>
      <c r="FS8" s="179"/>
      <c r="FT8" s="179"/>
      <c r="FU8" s="179"/>
      <c r="FV8" s="7"/>
      <c r="FW8" s="179"/>
      <c r="FX8" s="179"/>
      <c r="FY8" s="179"/>
      <c r="FZ8" s="7"/>
      <c r="GA8" s="7"/>
      <c r="GB8" s="7"/>
      <c r="GC8" s="7"/>
      <c r="GD8" s="7"/>
      <c r="GE8" s="7"/>
      <c r="GF8" s="7"/>
      <c r="GG8" s="179"/>
      <c r="GH8" s="179"/>
      <c r="GI8" s="179"/>
      <c r="GJ8" s="7"/>
      <c r="GK8" s="179"/>
      <c r="GL8" s="7"/>
      <c r="GM8" s="179"/>
      <c r="GN8" s="7"/>
      <c r="GO8" s="179"/>
      <c r="GP8" s="179"/>
      <c r="GQ8" s="179"/>
      <c r="GR8" s="179"/>
      <c r="GS8" s="179"/>
      <c r="GT8" s="351"/>
      <c r="GU8" s="179"/>
      <c r="GV8" s="179"/>
      <c r="GW8" s="179"/>
      <c r="GX8" s="179"/>
      <c r="GY8" s="179"/>
      <c r="GZ8" s="179"/>
      <c r="HA8" s="351"/>
      <c r="HB8" s="1180"/>
      <c r="HC8" s="1183"/>
      <c r="HD8" s="179"/>
      <c r="HE8" s="179"/>
      <c r="HF8" s="179"/>
      <c r="HG8" s="7"/>
      <c r="HH8" s="179"/>
      <c r="HI8" s="179"/>
      <c r="HJ8" s="7"/>
      <c r="HK8" s="351"/>
      <c r="HL8" s="351"/>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c r="JS8" s="179"/>
      <c r="JT8" s="179"/>
      <c r="JU8" s="179"/>
      <c r="JV8" s="179"/>
      <c r="JW8" s="179"/>
      <c r="JX8" s="179"/>
      <c r="JY8" s="179"/>
      <c r="JZ8" s="179"/>
      <c r="KA8" s="179"/>
      <c r="KB8" s="179"/>
      <c r="KC8" s="179"/>
      <c r="KD8" s="179"/>
      <c r="KE8" s="179"/>
      <c r="KF8" s="179"/>
      <c r="KG8" s="179"/>
      <c r="KH8" s="179"/>
      <c r="KI8" s="179"/>
      <c r="KJ8" s="179"/>
      <c r="KK8" s="179"/>
      <c r="KL8" s="179"/>
      <c r="KM8" s="179"/>
      <c r="KN8" s="179"/>
      <c r="KO8" s="179"/>
      <c r="KP8" s="179"/>
      <c r="KQ8" s="179"/>
      <c r="KR8" s="179"/>
      <c r="KS8" s="179"/>
      <c r="KT8" s="179"/>
      <c r="KU8" s="179"/>
      <c r="KV8" s="179"/>
      <c r="KW8" s="179"/>
      <c r="KX8" s="179"/>
      <c r="KY8" s="179"/>
      <c r="KZ8" s="179"/>
      <c r="LA8" s="179"/>
      <c r="LB8" s="179"/>
      <c r="LC8" s="179"/>
      <c r="LD8" s="179"/>
      <c r="LE8" s="179"/>
      <c r="LF8" s="179"/>
      <c r="LG8" s="179"/>
      <c r="LH8" s="179"/>
      <c r="LI8" s="179"/>
      <c r="LJ8" s="179"/>
      <c r="LK8" s="179"/>
      <c r="LL8" s="179"/>
      <c r="LM8" s="179"/>
      <c r="LN8" s="179"/>
      <c r="LO8" s="179"/>
      <c r="LP8" s="179"/>
      <c r="LQ8" s="179"/>
      <c r="LR8" s="179"/>
      <c r="LS8" s="179"/>
      <c r="LT8" s="179"/>
      <c r="LU8" s="179"/>
      <c r="LV8" s="179"/>
      <c r="LW8" s="179"/>
      <c r="LX8" s="179"/>
      <c r="LY8" s="179"/>
      <c r="LZ8" s="179"/>
      <c r="MA8" s="179"/>
      <c r="MB8" s="179"/>
      <c r="MC8" s="179"/>
      <c r="MD8" s="179"/>
      <c r="ME8" s="179"/>
      <c r="MF8" s="179"/>
      <c r="MG8" s="179"/>
      <c r="MH8" s="179"/>
      <c r="MI8" s="179"/>
      <c r="MJ8" s="288"/>
      <c r="MK8" s="7"/>
      <c r="ML8" s="179"/>
      <c r="MM8" s="179"/>
      <c r="MN8" s="7"/>
      <c r="MO8" s="7"/>
      <c r="MP8" s="7"/>
      <c r="MQ8" s="7"/>
      <c r="MR8" s="179"/>
      <c r="MS8" s="7"/>
      <c r="MT8" s="7"/>
      <c r="MU8" s="179"/>
      <c r="MV8" s="7"/>
      <c r="MW8" s="7"/>
      <c r="MX8" s="7"/>
      <c r="MY8" s="179"/>
      <c r="MZ8" s="7"/>
      <c r="NA8" s="179"/>
      <c r="NB8" s="7"/>
      <c r="NC8" s="179"/>
      <c r="ND8" s="179"/>
      <c r="NE8" s="179"/>
      <c r="NF8" s="179"/>
      <c r="NG8" s="179"/>
      <c r="NH8" s="7"/>
      <c r="NI8" s="179"/>
      <c r="NJ8" s="179"/>
      <c r="NK8" s="179"/>
      <c r="NL8" s="179"/>
      <c r="NM8" s="179"/>
      <c r="NN8" s="179"/>
      <c r="NO8" s="179"/>
      <c r="NP8" s="111"/>
      <c r="NQ8" s="7"/>
      <c r="NR8" s="179"/>
      <c r="NS8" s="179"/>
      <c r="NT8" s="7"/>
      <c r="NU8" s="179"/>
      <c r="NV8" s="179"/>
      <c r="NW8" s="179"/>
      <c r="NX8" s="179"/>
      <c r="NY8" s="179"/>
      <c r="NZ8" s="7"/>
      <c r="OA8" s="179"/>
      <c r="OB8" s="7"/>
      <c r="OC8" s="179"/>
      <c r="OD8" s="179"/>
      <c r="OE8" s="179"/>
      <c r="OF8" s="7"/>
      <c r="OG8" s="179"/>
      <c r="OH8" s="179"/>
      <c r="OI8" s="179"/>
      <c r="OJ8" s="80"/>
      <c r="OK8" s="179"/>
      <c r="OL8" s="179"/>
      <c r="OM8" s="179"/>
      <c r="ON8" s="179"/>
      <c r="OO8" s="179"/>
      <c r="OP8" s="179"/>
      <c r="OQ8" s="179"/>
      <c r="OR8" s="179"/>
      <c r="OS8" s="179"/>
      <c r="OT8" s="179"/>
      <c r="OU8" s="179"/>
      <c r="OV8" s="80"/>
      <c r="OW8" s="179"/>
      <c r="OX8" s="179"/>
      <c r="OY8" s="80"/>
      <c r="OZ8" s="80"/>
      <c r="PA8" s="179"/>
      <c r="PB8" s="179"/>
      <c r="PC8" s="80"/>
      <c r="PD8" s="179"/>
      <c r="PE8" s="179"/>
      <c r="PF8" s="179"/>
      <c r="PG8" s="7"/>
      <c r="PH8" s="179"/>
      <c r="PI8" s="179"/>
      <c r="PJ8" s="179"/>
      <c r="PK8" s="80"/>
      <c r="PL8" s="179"/>
      <c r="PM8" s="179"/>
      <c r="PN8" s="179"/>
      <c r="PO8" s="179"/>
      <c r="PP8" s="179"/>
      <c r="PQ8" s="179"/>
      <c r="PR8" s="179"/>
      <c r="PS8" s="179"/>
      <c r="PT8" s="179"/>
      <c r="PU8" s="179"/>
      <c r="PV8" s="179"/>
      <c r="PW8" s="80"/>
      <c r="PX8" s="179"/>
      <c r="PY8" s="179"/>
      <c r="PZ8" s="80"/>
      <c r="QA8" s="80"/>
      <c r="QB8" s="179"/>
      <c r="QC8" s="179"/>
      <c r="QD8" s="111"/>
      <c r="QE8" s="179"/>
      <c r="QF8" s="179"/>
      <c r="QG8" s="179"/>
      <c r="QH8" s="179"/>
      <c r="QI8" s="179"/>
      <c r="QJ8" s="179"/>
      <c r="QK8" s="179"/>
      <c r="QL8" s="179"/>
      <c r="QM8" s="179"/>
      <c r="QN8" s="179"/>
      <c r="QO8" s="179"/>
      <c r="QP8" s="179"/>
      <c r="QQ8" s="179"/>
      <c r="QR8" s="179"/>
      <c r="QS8" s="179"/>
      <c r="QT8" s="179"/>
      <c r="QU8" s="179"/>
      <c r="QV8" s="179"/>
      <c r="QW8" s="179"/>
      <c r="QX8" s="179"/>
      <c r="QY8" s="179"/>
      <c r="QZ8" s="179"/>
      <c r="RA8" s="179"/>
      <c r="RB8" s="179"/>
      <c r="RC8" s="179"/>
      <c r="RD8" s="179"/>
      <c r="RE8" s="179"/>
      <c r="RF8" s="179"/>
      <c r="RG8" s="179"/>
      <c r="RH8" s="179"/>
      <c r="RI8" s="179"/>
      <c r="RJ8" s="179"/>
      <c r="RK8" s="179"/>
      <c r="RL8" s="179"/>
      <c r="RM8" s="179"/>
      <c r="RN8" s="179"/>
      <c r="RO8" s="179"/>
      <c r="RP8" s="179"/>
      <c r="RQ8" s="179"/>
      <c r="RR8" s="179"/>
      <c r="RS8" s="179"/>
      <c r="RT8" s="179"/>
      <c r="RU8" s="179"/>
      <c r="RV8" s="179"/>
      <c r="RW8" s="179"/>
      <c r="RX8" s="179"/>
      <c r="RY8" s="179"/>
      <c r="RZ8" s="179"/>
      <c r="SA8" s="179"/>
      <c r="SB8" s="179"/>
      <c r="SC8" s="179"/>
      <c r="SD8" s="179"/>
      <c r="SE8" s="179"/>
      <c r="SF8" s="179"/>
      <c r="SG8" s="179"/>
      <c r="SH8" s="179"/>
      <c r="SI8" s="179"/>
      <c r="SJ8" s="179"/>
      <c r="SK8" s="179"/>
      <c r="SL8" s="179"/>
      <c r="SM8" s="179"/>
      <c r="SN8" s="179"/>
      <c r="SO8" s="179"/>
      <c r="SP8" s="179"/>
      <c r="SQ8" s="179"/>
      <c r="SR8" s="179"/>
      <c r="SS8" s="179"/>
      <c r="ST8" s="179"/>
      <c r="SU8" s="179"/>
      <c r="SV8" s="179"/>
      <c r="SW8" s="179"/>
      <c r="SX8" s="179"/>
      <c r="SY8" s="179"/>
      <c r="SZ8" s="179"/>
      <c r="TA8" s="179"/>
      <c r="TB8" s="179"/>
      <c r="TC8" s="179"/>
      <c r="TD8" s="179"/>
      <c r="TE8" s="179"/>
      <c r="TF8" s="179"/>
      <c r="TG8" s="179"/>
      <c r="TH8" s="179"/>
      <c r="TI8" s="179"/>
      <c r="TJ8" s="179"/>
      <c r="TK8" s="179"/>
      <c r="TL8" s="179"/>
      <c r="TM8" s="179"/>
      <c r="TN8" s="179"/>
      <c r="TO8" s="179"/>
      <c r="TP8" s="179"/>
      <c r="TQ8" s="179"/>
      <c r="TR8" s="179"/>
      <c r="TS8" s="179"/>
      <c r="TT8" s="179"/>
      <c r="TU8" s="179"/>
      <c r="TV8" s="179"/>
      <c r="TW8" s="179"/>
      <c r="TX8" s="179"/>
      <c r="TY8" s="179"/>
      <c r="TZ8" s="179"/>
      <c r="UA8" s="179"/>
      <c r="UB8" s="179"/>
      <c r="UC8" s="80"/>
      <c r="UD8" s="7"/>
      <c r="UE8" s="179"/>
      <c r="UF8" s="179"/>
      <c r="UG8" s="179"/>
      <c r="UH8" s="179"/>
      <c r="UI8" s="179"/>
      <c r="UJ8" s="179"/>
      <c r="UK8" s="179"/>
      <c r="UL8" s="179"/>
      <c r="UM8" s="179"/>
      <c r="UN8" s="179"/>
      <c r="UO8" s="179"/>
      <c r="UP8" s="179"/>
      <c r="UQ8" s="7"/>
      <c r="UR8" s="179"/>
      <c r="US8" s="224" t="e">
        <f>#REF!</f>
        <v>#REF!</v>
      </c>
      <c r="UT8" s="7" t="e">
        <f>#REF!</f>
        <v>#REF!</v>
      </c>
      <c r="UU8" s="224" t="e">
        <f>#REF!</f>
        <v>#REF!</v>
      </c>
      <c r="UV8" s="7" t="e">
        <f>#REF!</f>
        <v>#REF!</v>
      </c>
      <c r="UW8" s="224" t="e">
        <f>#REF!</f>
        <v>#REF!</v>
      </c>
      <c r="UX8" s="7" t="e">
        <f>#REF!</f>
        <v>#REF!</v>
      </c>
      <c r="UY8" s="224" t="e">
        <f>#REF!</f>
        <v>#REF!</v>
      </c>
      <c r="UZ8" s="7" t="e">
        <f>#REF!</f>
        <v>#REF!</v>
      </c>
      <c r="VA8" s="224" t="e">
        <f>#REF!</f>
        <v>#REF!</v>
      </c>
      <c r="VB8" s="7" t="e">
        <f>#REF!</f>
        <v>#REF!</v>
      </c>
      <c r="VC8" s="333"/>
      <c r="VD8" s="7" t="e">
        <f>#REF!</f>
        <v>#REF!</v>
      </c>
      <c r="VE8" s="7"/>
      <c r="VF8" s="7"/>
      <c r="VG8" s="7"/>
      <c r="VH8" s="7"/>
      <c r="VI8" s="333"/>
      <c r="VJ8" s="7"/>
      <c r="VK8" s="224" t="e">
        <f>#REF!</f>
        <v>#REF!</v>
      </c>
      <c r="VL8" s="7" t="e">
        <f>#REF!</f>
        <v>#REF!</v>
      </c>
      <c r="VM8" s="224" t="e">
        <f>#REF!</f>
        <v>#REF!</v>
      </c>
      <c r="VN8" s="7" t="e">
        <f>#REF!</f>
        <v>#REF!</v>
      </c>
      <c r="VO8" s="224" t="e">
        <f>#REF!</f>
        <v>#REF!</v>
      </c>
      <c r="VP8" s="7" t="e">
        <f>#REF!</f>
        <v>#REF!</v>
      </c>
      <c r="VQ8" s="7" t="e">
        <f>#REF!</f>
        <v>#REF!</v>
      </c>
      <c r="VR8" s="7"/>
      <c r="VS8" s="179"/>
      <c r="VT8" s="179"/>
      <c r="VU8" s="179"/>
      <c r="VV8" s="179"/>
      <c r="VW8" s="179"/>
      <c r="VX8" s="179"/>
      <c r="VY8" s="179"/>
      <c r="VZ8" s="179"/>
      <c r="WA8" s="179"/>
      <c r="WB8" s="179"/>
      <c r="WC8" s="179"/>
      <c r="WD8" s="179"/>
      <c r="WE8" s="179"/>
      <c r="WF8" s="179"/>
      <c r="WG8" s="179"/>
      <c r="WH8" s="179"/>
      <c r="WI8" s="179"/>
      <c r="WJ8" s="179"/>
      <c r="WK8" s="179"/>
      <c r="WL8" s="179"/>
      <c r="WM8" s="179"/>
      <c r="WN8" s="179"/>
      <c r="WO8" s="179"/>
      <c r="WP8" s="179"/>
      <c r="WQ8" s="179"/>
      <c r="WR8" s="179"/>
      <c r="WS8" s="179"/>
      <c r="WT8" s="179"/>
      <c r="WU8" s="179"/>
      <c r="WV8" s="179"/>
      <c r="WW8" s="179"/>
      <c r="WX8" s="179"/>
      <c r="WY8" s="179"/>
      <c r="WZ8" s="179"/>
      <c r="XA8" s="179"/>
      <c r="XB8" s="179"/>
      <c r="XC8" s="179"/>
      <c r="XD8" s="179"/>
      <c r="XE8" s="179"/>
      <c r="XF8" s="179"/>
      <c r="XG8" s="179"/>
      <c r="XH8" s="179"/>
      <c r="XI8" s="179"/>
      <c r="XJ8" s="179"/>
      <c r="XK8" s="179"/>
      <c r="XL8" s="179"/>
      <c r="XM8" s="179"/>
      <c r="XN8" s="179"/>
      <c r="XO8" s="179"/>
      <c r="XP8" s="179"/>
      <c r="XQ8" s="179"/>
      <c r="XR8" s="179"/>
      <c r="XS8" s="179"/>
      <c r="XT8" s="179"/>
      <c r="XU8" s="179"/>
      <c r="XV8" s="179"/>
      <c r="XW8" s="179"/>
      <c r="XX8" s="179"/>
      <c r="XY8" s="179"/>
      <c r="XZ8" s="179"/>
      <c r="YA8" s="179"/>
      <c r="YB8" s="179"/>
      <c r="YC8" s="179"/>
      <c r="YD8" s="179"/>
      <c r="YE8" s="179"/>
      <c r="YF8" s="179"/>
      <c r="YG8" s="179"/>
      <c r="YH8" s="179"/>
      <c r="YI8" s="179"/>
      <c r="YJ8" s="179"/>
      <c r="YK8" s="179"/>
      <c r="YL8" s="179"/>
      <c r="YM8" s="179"/>
      <c r="YN8" s="179"/>
      <c r="YO8" s="179"/>
      <c r="YP8" s="179"/>
      <c r="YQ8" s="179"/>
      <c r="YR8" s="179"/>
      <c r="YS8" s="179"/>
      <c r="YT8" s="179"/>
      <c r="YU8" s="179"/>
      <c r="YV8" s="179"/>
      <c r="YW8" s="179"/>
      <c r="YX8" s="179"/>
      <c r="YY8" s="179"/>
      <c r="YZ8" s="179"/>
      <c r="ZA8" s="179"/>
      <c r="ZB8" s="179"/>
      <c r="ZC8" s="179"/>
      <c r="ZD8" s="179"/>
      <c r="ZE8" s="179"/>
      <c r="ZF8" s="179"/>
      <c r="ZG8" s="179"/>
      <c r="ZH8" s="179"/>
      <c r="ZI8" s="179"/>
      <c r="ZJ8" s="179"/>
      <c r="ZK8" s="179"/>
      <c r="ZL8" s="179"/>
      <c r="ZM8" s="179"/>
      <c r="ZN8" s="179"/>
      <c r="ZO8" s="179"/>
      <c r="ZP8" s="179"/>
      <c r="ZQ8" s="179"/>
      <c r="ZR8" s="179"/>
      <c r="ZS8" s="179"/>
      <c r="ZT8" s="179"/>
      <c r="ZU8" s="179"/>
      <c r="ZV8" s="179"/>
      <c r="ZW8" s="179"/>
      <c r="ZX8" s="179"/>
      <c r="ZY8" s="179"/>
      <c r="ZZ8" s="179"/>
      <c r="AAA8" s="179"/>
      <c r="AAB8" s="179"/>
      <c r="AAC8" s="179"/>
      <c r="AAD8" s="179"/>
      <c r="AAE8" s="179"/>
      <c r="AAF8" s="179"/>
      <c r="AAG8" s="179"/>
      <c r="AAH8" s="179"/>
      <c r="AAI8" s="179"/>
      <c r="AAJ8" s="179"/>
      <c r="AAK8" s="179"/>
      <c r="AAL8" s="179"/>
      <c r="AAM8" s="179"/>
      <c r="AAN8" s="179"/>
      <c r="AAO8" s="179"/>
      <c r="AAP8" s="179"/>
      <c r="AAQ8" s="179"/>
      <c r="AAR8" s="179"/>
      <c r="AAS8" s="179"/>
      <c r="AAT8" s="179"/>
      <c r="AAU8" s="179"/>
      <c r="AAV8" s="179"/>
      <c r="AAW8" s="179"/>
      <c r="AAX8" s="179"/>
      <c r="AAY8" s="179"/>
      <c r="AAZ8" s="179"/>
      <c r="ABA8" s="179"/>
      <c r="ABB8" s="179"/>
      <c r="ABC8" s="179"/>
      <c r="ABD8" s="179"/>
      <c r="ABE8" s="179"/>
      <c r="ABF8" s="179"/>
      <c r="ABG8" s="179"/>
      <c r="ABH8" s="179"/>
      <c r="ABI8" s="179"/>
      <c r="ABJ8" s="179"/>
      <c r="ABK8" s="179"/>
      <c r="ABL8" s="179"/>
      <c r="ABM8" s="179"/>
      <c r="ABN8" s="179"/>
      <c r="ABO8" s="179"/>
      <c r="ABP8" s="179"/>
      <c r="ABQ8" s="179"/>
      <c r="ABR8" s="179"/>
      <c r="ABS8" s="179"/>
      <c r="ABT8" s="179"/>
      <c r="ABU8" s="179"/>
      <c r="ABV8" s="179"/>
      <c r="ABW8" s="179"/>
      <c r="ABX8" s="179"/>
      <c r="ABY8" s="179"/>
      <c r="ABZ8" s="179"/>
      <c r="ACA8" s="179"/>
      <c r="ACB8" s="179"/>
      <c r="ACC8" s="179"/>
      <c r="ACD8" s="179"/>
      <c r="ACE8" s="179"/>
      <c r="ACF8" s="179"/>
      <c r="ACG8" s="179"/>
      <c r="ACH8" s="179"/>
      <c r="ACI8" s="179"/>
      <c r="ACJ8" s="179"/>
      <c r="ACK8" s="179"/>
      <c r="ACL8" s="179"/>
      <c r="ACM8" s="179"/>
      <c r="ACN8" s="179"/>
      <c r="ACO8" s="179"/>
      <c r="ACP8" s="179"/>
      <c r="ACQ8" s="179"/>
      <c r="ACR8" s="179"/>
      <c r="ACS8" s="179"/>
      <c r="ACT8" s="179"/>
      <c r="ACU8" s="179"/>
      <c r="ACV8" s="179"/>
      <c r="ACW8" s="179"/>
      <c r="ACX8" s="179"/>
      <c r="ACY8" s="179"/>
      <c r="ACZ8" s="179"/>
      <c r="ADA8" s="179"/>
      <c r="ADB8" s="179"/>
      <c r="ADC8" s="179"/>
      <c r="ADD8" s="179"/>
      <c r="ADE8" s="179"/>
      <c r="ADF8" s="179"/>
      <c r="ADG8" s="179"/>
      <c r="ADH8" s="179"/>
      <c r="ADI8" s="179"/>
      <c r="ADJ8" s="179"/>
      <c r="ADK8" s="179"/>
      <c r="ADL8" s="179"/>
      <c r="ADM8" s="179"/>
      <c r="ADN8" s="179"/>
      <c r="ADO8" s="179"/>
      <c r="ADP8" s="179"/>
      <c r="ADQ8" s="179"/>
      <c r="ADR8" s="179"/>
      <c r="ADS8" s="179"/>
      <c r="ADT8" s="179"/>
      <c r="ADU8" s="179"/>
      <c r="ADV8" s="179"/>
      <c r="ADW8" s="179"/>
      <c r="ADX8" s="179"/>
      <c r="ADY8" s="179"/>
      <c r="ADZ8" s="179"/>
      <c r="AEA8" s="179"/>
      <c r="AEB8" s="179"/>
      <c r="AEC8" s="179"/>
      <c r="AED8" s="179"/>
      <c r="AEE8" s="179"/>
      <c r="AEF8" s="179"/>
      <c r="AEG8" s="179"/>
      <c r="AEH8" s="179"/>
      <c r="AEI8" s="179"/>
      <c r="AEJ8" s="179"/>
      <c r="AEK8" s="179"/>
      <c r="AEL8" s="179"/>
      <c r="AEM8" s="179"/>
      <c r="AEN8" s="179"/>
      <c r="AEO8" s="179"/>
      <c r="AEP8" s="179"/>
      <c r="AEQ8" s="179"/>
      <c r="AER8" s="179"/>
      <c r="AES8" s="179"/>
      <c r="AET8" s="179"/>
      <c r="AEU8" s="179"/>
      <c r="AEV8" s="179"/>
      <c r="AEW8" s="179"/>
      <c r="AEX8" s="179"/>
      <c r="AEY8" s="179"/>
      <c r="AEZ8" s="179"/>
      <c r="AFA8" s="179"/>
      <c r="AFB8" s="179"/>
      <c r="AFC8" s="179"/>
      <c r="AFD8" s="179"/>
      <c r="AFE8" s="179"/>
      <c r="AFF8" s="179"/>
      <c r="AFG8" s="179"/>
      <c r="AFH8" s="179"/>
      <c r="AFI8" s="179"/>
      <c r="AFJ8" s="179"/>
      <c r="AFK8" s="179"/>
      <c r="AFL8" s="179"/>
      <c r="AFM8" s="179"/>
      <c r="AFN8" s="179"/>
      <c r="AFO8" s="179"/>
      <c r="AFP8" s="179"/>
      <c r="AFQ8" s="179"/>
      <c r="AFR8" s="179"/>
      <c r="AFS8" s="179"/>
      <c r="AFT8" s="179"/>
      <c r="AFU8" s="179"/>
      <c r="AFV8" s="179"/>
      <c r="AFW8" s="179"/>
      <c r="AFX8" s="179"/>
      <c r="AFY8" s="179"/>
      <c r="AFZ8" s="179"/>
      <c r="AGA8" s="179"/>
      <c r="AGB8" s="179"/>
      <c r="AGC8" s="179"/>
      <c r="AGD8" s="179"/>
      <c r="AGE8" s="179"/>
      <c r="AGF8" s="179"/>
      <c r="AGG8" s="179"/>
      <c r="AGH8" s="179"/>
      <c r="AGI8" s="179"/>
      <c r="AGJ8" s="179"/>
      <c r="AGK8" s="179"/>
      <c r="AGL8" s="179"/>
      <c r="AGM8" s="179"/>
      <c r="AGN8" s="179"/>
      <c r="AGO8" s="179"/>
      <c r="AGP8" s="179"/>
      <c r="AGQ8" s="179"/>
      <c r="AGR8" s="179"/>
      <c r="AGS8" s="179"/>
      <c r="AGT8" s="179"/>
      <c r="AGU8" s="179"/>
      <c r="AGV8" s="179"/>
      <c r="AGW8" s="179"/>
      <c r="AGX8" s="179"/>
      <c r="AGY8" s="179"/>
      <c r="AGZ8" s="179"/>
      <c r="AHA8" s="179"/>
      <c r="AHB8" s="179"/>
      <c r="AHC8" s="179"/>
      <c r="AHD8" s="179"/>
      <c r="AHE8" s="179"/>
      <c r="AHF8" s="179"/>
      <c r="AHG8" s="179"/>
      <c r="AHH8" s="179"/>
      <c r="AHI8" s="179"/>
      <c r="AHJ8" s="179"/>
      <c r="AHK8" s="179"/>
      <c r="AHL8" s="179"/>
      <c r="AHM8" s="179"/>
      <c r="AHN8" s="179"/>
      <c r="AHO8" s="179"/>
      <c r="AHP8" s="179"/>
      <c r="AHQ8" s="179"/>
      <c r="AHR8" s="179"/>
      <c r="AHS8" s="179"/>
      <c r="AHT8" s="179"/>
      <c r="AHU8" s="179"/>
      <c r="AHV8" s="179"/>
      <c r="AHW8" s="179"/>
      <c r="AHX8" s="179"/>
      <c r="AHY8" s="179"/>
      <c r="AHZ8" s="179"/>
      <c r="AIA8" s="179"/>
      <c r="AIB8" s="179"/>
      <c r="AIC8" s="179"/>
      <c r="AID8" s="179"/>
      <c r="AIE8" s="179"/>
      <c r="AIF8" s="179"/>
      <c r="AIG8" s="179"/>
      <c r="AIH8" s="179"/>
      <c r="AII8" s="179"/>
      <c r="AIJ8" s="179"/>
      <c r="AIK8" s="179"/>
      <c r="AIL8" s="179"/>
      <c r="AIM8" s="179"/>
      <c r="AIN8" s="179"/>
      <c r="AIO8" s="179"/>
      <c r="AIP8" s="179"/>
      <c r="AIQ8" s="179"/>
      <c r="AIR8" s="179"/>
      <c r="AIS8" s="179"/>
      <c r="AIT8" s="179"/>
      <c r="AIU8" s="179"/>
      <c r="AIV8" s="179"/>
      <c r="AIW8" s="179"/>
      <c r="AIX8" s="179"/>
      <c r="AIY8" s="179"/>
      <c r="AIZ8" s="179"/>
      <c r="AJA8" s="179"/>
      <c r="AJB8" s="179"/>
      <c r="AJC8" s="179"/>
      <c r="AJD8" s="179"/>
      <c r="AJE8" s="179"/>
      <c r="AJF8" s="179"/>
      <c r="AJG8" s="179"/>
      <c r="AJH8" s="179"/>
      <c r="AJI8" s="179"/>
      <c r="AJJ8" s="179"/>
      <c r="AJK8" s="179"/>
      <c r="AJL8" s="179"/>
      <c r="AJM8" s="179"/>
      <c r="AJN8" s="179"/>
      <c r="AJO8" s="179"/>
      <c r="AJP8" s="179"/>
      <c r="AJQ8" s="179"/>
      <c r="AJR8" s="179"/>
      <c r="AJS8" s="179"/>
      <c r="AJT8" s="179"/>
      <c r="AJU8" s="179"/>
      <c r="AJV8" s="179"/>
      <c r="AJW8" s="179"/>
      <c r="AJX8" s="179"/>
      <c r="AJY8" s="179"/>
      <c r="AJZ8" s="179"/>
      <c r="AKA8" s="179"/>
      <c r="AKB8" s="179"/>
      <c r="AKC8" s="179"/>
      <c r="AKD8" s="179"/>
      <c r="AKE8" s="179"/>
      <c r="AKF8" s="179"/>
      <c r="AKG8" s="179"/>
      <c r="AKH8" s="179"/>
      <c r="AKI8" s="179"/>
      <c r="AKJ8" s="179"/>
      <c r="AKK8" s="179"/>
      <c r="AKL8" s="179"/>
      <c r="AKM8" s="179"/>
      <c r="AKN8" s="179"/>
      <c r="AKO8" s="179"/>
      <c r="AKP8" s="179"/>
      <c r="AKQ8" s="179"/>
      <c r="AKR8" s="179"/>
      <c r="AKS8" s="179"/>
      <c r="AKT8" s="179"/>
      <c r="AKU8" s="179"/>
      <c r="AKV8" s="179"/>
      <c r="AKW8" s="179"/>
      <c r="AKX8" s="179"/>
      <c r="AKY8" s="179"/>
      <c r="AKZ8" s="179"/>
      <c r="ALA8" s="179"/>
      <c r="ALB8" s="179"/>
      <c r="ALC8" s="179"/>
      <c r="ALD8" s="179"/>
      <c r="ALE8" s="179"/>
      <c r="ALF8" s="179"/>
      <c r="ALG8" s="179"/>
      <c r="ALH8" s="179"/>
      <c r="ALI8" s="179"/>
      <c r="ALJ8" s="179"/>
      <c r="ALK8" s="179"/>
      <c r="ALL8" s="179"/>
      <c r="ALM8" s="179"/>
      <c r="ALN8" s="179"/>
      <c r="ALO8" s="179"/>
      <c r="ALP8" s="179"/>
      <c r="ALQ8" s="179"/>
      <c r="ALR8" s="179"/>
      <c r="ALS8" s="179"/>
      <c r="ALT8" s="179"/>
      <c r="ALU8" s="179"/>
      <c r="ALV8" s="179"/>
      <c r="ALW8" s="179"/>
      <c r="ALX8" s="179"/>
      <c r="ALY8" s="179"/>
      <c r="ALZ8" s="179"/>
      <c r="AMA8" s="179"/>
      <c r="AMB8" s="179"/>
      <c r="AMC8" s="179"/>
      <c r="AMD8" s="179"/>
      <c r="AME8" s="179"/>
      <c r="AMF8" s="179"/>
      <c r="AMG8" s="179"/>
      <c r="AMH8" s="179"/>
      <c r="AMI8" s="179"/>
      <c r="AMJ8" s="179"/>
      <c r="AMK8" s="179"/>
      <c r="AML8" s="179"/>
      <c r="AMM8" s="179"/>
      <c r="AMN8" s="179"/>
      <c r="AMO8" s="179"/>
      <c r="AMP8" s="179"/>
      <c r="AMQ8" s="179"/>
      <c r="AMR8" s="179"/>
      <c r="AMS8" s="179"/>
      <c r="AMT8" s="179"/>
      <c r="AMU8" s="179"/>
      <c r="AMV8" s="179"/>
      <c r="AMW8" s="179"/>
      <c r="AMX8" s="179"/>
      <c r="AMY8" s="179"/>
      <c r="AMZ8" s="179"/>
      <c r="ANA8" s="179"/>
      <c r="ANB8" s="179"/>
      <c r="ANC8" s="179"/>
      <c r="AND8" s="179"/>
      <c r="ANE8" s="179"/>
      <c r="ANF8" s="179"/>
      <c r="ANG8" s="179"/>
      <c r="ANH8" s="179"/>
      <c r="ANI8" s="179"/>
      <c r="ANJ8" s="179"/>
      <c r="ANK8" s="179"/>
      <c r="ANL8" s="179"/>
      <c r="ANM8" s="179"/>
      <c r="ANN8" s="179"/>
      <c r="ANO8" s="179"/>
      <c r="ANP8" s="179"/>
      <c r="ANQ8" s="179"/>
      <c r="ANR8" s="179"/>
      <c r="ANS8" s="179"/>
      <c r="ANT8" s="179"/>
      <c r="ANU8" s="179"/>
      <c r="ANV8" s="179"/>
      <c r="ANW8" s="179"/>
      <c r="ANX8" s="179"/>
      <c r="ANY8" s="179"/>
      <c r="ANZ8" s="179"/>
      <c r="AOA8" s="179"/>
      <c r="AOB8" s="179"/>
      <c r="AOC8" s="179"/>
      <c r="AOD8" s="179"/>
      <c r="AOE8" s="179"/>
      <c r="AOF8" s="179"/>
      <c r="AOG8" s="179"/>
      <c r="AOH8" s="179"/>
      <c r="AOI8" s="179"/>
      <c r="AOJ8" s="179"/>
      <c r="AOK8" s="179"/>
      <c r="AOL8" s="179"/>
      <c r="AOM8" s="179"/>
      <c r="AON8" s="179"/>
      <c r="AOO8" s="179"/>
      <c r="AOP8" s="179"/>
      <c r="AOQ8" s="179"/>
      <c r="AOR8" s="179"/>
      <c r="AOS8" s="179"/>
      <c r="AOT8" s="179"/>
      <c r="AOU8" s="179"/>
      <c r="AOV8" s="179"/>
      <c r="AOW8" s="179"/>
      <c r="AOX8" s="179"/>
      <c r="AOY8" s="179"/>
      <c r="AOZ8" s="179"/>
      <c r="APA8" s="179"/>
      <c r="APB8" s="179"/>
      <c r="APC8" s="179"/>
      <c r="APD8" s="179"/>
      <c r="APE8" s="179"/>
      <c r="APF8" s="179"/>
      <c r="APG8" s="179"/>
      <c r="APH8" s="179"/>
      <c r="API8" s="179"/>
      <c r="APJ8" s="179"/>
      <c r="APK8" s="179"/>
      <c r="APL8" s="179"/>
      <c r="APM8" s="179"/>
      <c r="APN8" s="179"/>
      <c r="APO8" s="179"/>
      <c r="APP8" s="179"/>
      <c r="APQ8" s="179"/>
      <c r="APR8" s="179"/>
      <c r="APS8" s="179"/>
      <c r="APT8" s="179"/>
      <c r="APU8" s="179"/>
      <c r="APV8" s="179"/>
      <c r="APW8" s="179"/>
      <c r="APX8" s="179"/>
      <c r="APY8" s="179"/>
      <c r="APZ8" s="179"/>
      <c r="AQA8" s="179"/>
      <c r="AQB8" s="179"/>
      <c r="AQC8" s="179"/>
      <c r="AQD8" s="179"/>
      <c r="AQE8" s="179"/>
      <c r="AQF8" s="179"/>
      <c r="AQG8" s="179"/>
      <c r="AQH8" s="179"/>
      <c r="AQI8" s="179"/>
      <c r="AQJ8" s="179"/>
      <c r="AQK8" s="179"/>
      <c r="AQL8" s="179"/>
      <c r="AQM8" s="179"/>
      <c r="AQN8" s="179"/>
      <c r="AQO8" s="179"/>
      <c r="AQP8" s="179"/>
      <c r="AQQ8" s="179"/>
      <c r="AQR8" s="179"/>
      <c r="AQS8" s="179"/>
      <c r="AQT8" s="179"/>
      <c r="AQU8" s="179"/>
      <c r="AQV8" s="179"/>
      <c r="AQW8" s="179"/>
      <c r="AQX8" s="179"/>
      <c r="AQY8" s="179"/>
      <c r="AQZ8" s="179"/>
      <c r="ARA8" s="179"/>
      <c r="ARB8" s="179"/>
      <c r="ARC8" s="179"/>
      <c r="ARD8" s="179"/>
      <c r="ARE8" s="179"/>
      <c r="ARF8" s="179"/>
      <c r="ARG8" s="179"/>
      <c r="ARH8" s="179"/>
      <c r="ARI8" s="179"/>
      <c r="ARJ8" s="179"/>
      <c r="ARK8" s="179"/>
      <c r="ARL8" s="179"/>
      <c r="ARM8" s="179"/>
      <c r="ARN8" s="179"/>
      <c r="ARO8" s="179"/>
      <c r="ARP8" s="179"/>
      <c r="ARQ8" s="179"/>
      <c r="ARR8" s="179"/>
      <c r="ARS8" s="179"/>
      <c r="ART8" s="179"/>
      <c r="ARU8" s="179"/>
      <c r="ARV8" s="179"/>
      <c r="ARW8" s="179"/>
      <c r="ARX8" s="179"/>
      <c r="ARY8" s="179"/>
      <c r="ARZ8" s="179"/>
      <c r="ASA8" s="179"/>
      <c r="ASB8" s="179"/>
      <c r="ASC8" s="179"/>
      <c r="ASD8" s="179"/>
      <c r="ASE8" s="179"/>
      <c r="ASF8" s="179"/>
      <c r="ASG8" s="179"/>
      <c r="ASH8" s="179"/>
      <c r="ASI8" s="179"/>
      <c r="ASJ8" s="179"/>
      <c r="ASK8" s="179"/>
      <c r="ASL8" s="179"/>
      <c r="ASM8" s="179"/>
      <c r="ASN8" s="179"/>
      <c r="ASO8" s="179"/>
      <c r="ASP8" s="179"/>
      <c r="ASQ8" s="179"/>
      <c r="ASR8" s="179"/>
      <c r="ASS8" s="179"/>
      <c r="AST8" s="179"/>
      <c r="ASU8" s="179"/>
      <c r="ASV8" s="179"/>
      <c r="ASW8" s="179"/>
      <c r="ASX8" s="179"/>
      <c r="ASY8" s="179"/>
      <c r="ASZ8" s="179"/>
      <c r="ATA8" s="179"/>
      <c r="ATB8" s="179"/>
      <c r="ATC8" s="179"/>
      <c r="ATD8" s="179"/>
      <c r="ATE8" s="179"/>
      <c r="ATF8" s="179"/>
      <c r="ATG8" s="179"/>
      <c r="ATH8" s="179"/>
      <c r="ATI8" s="179"/>
      <c r="ATJ8" s="179"/>
      <c r="ATK8" s="179"/>
      <c r="ATL8" s="179"/>
      <c r="ATM8" s="179"/>
      <c r="ATN8" s="179"/>
      <c r="ATO8" s="179"/>
      <c r="ATP8" s="179"/>
      <c r="ATQ8" s="179"/>
      <c r="ATR8" s="179"/>
      <c r="ATS8" s="179"/>
      <c r="ATT8" s="179"/>
      <c r="ATU8" s="179"/>
      <c r="ATV8" s="179"/>
      <c r="ATW8" s="179"/>
      <c r="ATX8" s="179"/>
      <c r="ATY8" s="179"/>
      <c r="ATZ8" s="179"/>
      <c r="AUA8" s="179"/>
      <c r="AUB8" s="179"/>
      <c r="AUC8" s="179"/>
      <c r="AUD8" s="179"/>
      <c r="AUE8" s="179"/>
      <c r="AUF8" s="179"/>
      <c r="AUG8" s="179"/>
      <c r="AUH8" s="179"/>
      <c r="AUI8" s="179"/>
      <c r="AUJ8" s="179"/>
      <c r="AUK8" s="179"/>
      <c r="AUL8" s="179"/>
      <c r="AUM8" s="179"/>
      <c r="AUN8" s="179"/>
      <c r="AUO8" s="179"/>
      <c r="AUP8" s="179"/>
      <c r="AUQ8" s="179"/>
      <c r="AUR8" s="179"/>
      <c r="AUS8" s="179"/>
      <c r="AUT8" s="179"/>
      <c r="AUU8" s="179"/>
      <c r="AUV8" s="179"/>
      <c r="AUW8" s="179"/>
      <c r="AUX8" s="179"/>
      <c r="AUY8" s="179"/>
      <c r="AUZ8" s="179"/>
      <c r="AVA8" s="179"/>
      <c r="AVB8" s="179"/>
      <c r="AVC8" s="179"/>
      <c r="AVD8" s="179"/>
      <c r="AVE8" s="179"/>
      <c r="AVF8" s="179"/>
      <c r="AVG8" s="179"/>
      <c r="AVH8" s="179"/>
      <c r="AVI8" s="179"/>
      <c r="AVJ8" s="179"/>
      <c r="AVK8" s="179"/>
      <c r="AVL8" s="179"/>
      <c r="AVM8" s="179"/>
      <c r="AVN8" s="179"/>
      <c r="AVO8" s="179"/>
      <c r="AVP8" s="179"/>
      <c r="AVQ8" s="179"/>
      <c r="AVR8" s="179"/>
      <c r="AVS8" s="179"/>
      <c r="AVT8" s="179"/>
      <c r="AVU8" s="179"/>
      <c r="AVV8" s="179"/>
      <c r="AVW8" s="179"/>
      <c r="AVX8" s="179"/>
      <c r="AVY8" s="179"/>
      <c r="AVZ8" s="179"/>
      <c r="AWA8" s="179"/>
      <c r="AWB8" s="179"/>
      <c r="AWC8" s="179"/>
      <c r="AWD8" s="179"/>
      <c r="AWE8" s="179"/>
      <c r="AWF8" s="179"/>
      <c r="AWG8" s="179"/>
      <c r="AWH8" s="179"/>
      <c r="AWI8" s="179"/>
      <c r="AWJ8" s="179"/>
      <c r="AWK8" s="179"/>
      <c r="AWL8" s="179"/>
      <c r="AWM8" s="179"/>
      <c r="AWN8" s="179"/>
      <c r="AWO8" s="179"/>
      <c r="AWP8" s="179"/>
      <c r="AWQ8" s="179"/>
      <c r="AWR8" s="179"/>
      <c r="AWS8" s="179"/>
      <c r="AWT8" s="179"/>
      <c r="AWU8" s="179"/>
      <c r="AWV8" s="179"/>
      <c r="AWW8" s="179"/>
      <c r="AWX8" s="179"/>
      <c r="AWY8" s="179"/>
      <c r="AWZ8" s="179"/>
      <c r="AXA8" s="179"/>
      <c r="AXB8" s="179"/>
      <c r="AXC8" s="179"/>
      <c r="AXD8" s="179"/>
      <c r="AXE8" s="179"/>
      <c r="AXF8" s="179"/>
      <c r="AXG8" s="179"/>
      <c r="AXH8" s="179"/>
      <c r="AXI8" s="179"/>
      <c r="AXJ8" s="179"/>
      <c r="AXK8" s="179"/>
      <c r="AXL8" s="179"/>
      <c r="AXM8" s="179"/>
      <c r="AXN8" s="179"/>
      <c r="AXO8" s="179"/>
      <c r="AXP8" s="179"/>
      <c r="AXQ8" s="179"/>
      <c r="AXR8" s="179"/>
      <c r="AXS8" s="179"/>
      <c r="AXT8" s="179"/>
      <c r="AXU8" s="179"/>
      <c r="AXV8" s="179"/>
      <c r="AXW8" s="179"/>
      <c r="AXX8" s="179"/>
      <c r="AXY8" s="179"/>
      <c r="AXZ8" s="179"/>
      <c r="AYA8" s="179"/>
      <c r="AYB8" s="179"/>
      <c r="AYC8" s="179"/>
      <c r="AYD8" s="179"/>
      <c r="AYE8" s="179"/>
      <c r="AYF8" s="179"/>
      <c r="AYG8" s="179"/>
      <c r="AYH8" s="179"/>
      <c r="AYI8" s="179"/>
      <c r="AYJ8" s="179"/>
      <c r="AYK8" s="179"/>
      <c r="AYL8" s="179"/>
      <c r="AYM8" s="179"/>
      <c r="AYN8" s="179"/>
      <c r="AYO8" s="179"/>
      <c r="AYP8" s="179"/>
      <c r="AYQ8" s="179"/>
      <c r="AYR8" s="179"/>
      <c r="AYS8" s="179"/>
      <c r="AYT8" s="179"/>
      <c r="AYU8" s="179"/>
      <c r="AYV8" s="179"/>
      <c r="AYW8" s="179"/>
      <c r="AYX8" s="179"/>
      <c r="AYY8" s="179"/>
      <c r="AYZ8" s="179"/>
      <c r="AZA8" s="179"/>
      <c r="AZB8" s="179"/>
      <c r="AZC8" s="179"/>
      <c r="AZD8" s="179"/>
      <c r="AZE8" s="179"/>
      <c r="AZF8" s="179"/>
      <c r="AZG8" s="179"/>
      <c r="AZH8" s="179"/>
      <c r="AZI8" s="179"/>
      <c r="AZJ8" s="179"/>
      <c r="AZK8" s="179"/>
      <c r="AZL8" s="179"/>
      <c r="AZM8" s="179"/>
      <c r="AZN8" s="179"/>
      <c r="AZO8" s="179"/>
      <c r="AZP8" s="179"/>
      <c r="AZQ8" s="179"/>
      <c r="AZR8" s="179"/>
      <c r="AZS8" s="179"/>
      <c r="AZT8" s="179"/>
      <c r="AZU8" s="179"/>
      <c r="AZV8" s="179"/>
      <c r="AZW8" s="179"/>
      <c r="AZX8" s="179"/>
      <c r="AZY8" s="179"/>
      <c r="AZZ8" s="179"/>
      <c r="BAA8" s="179"/>
      <c r="BAB8" s="179"/>
      <c r="BAC8" s="179"/>
      <c r="BAD8" s="179"/>
      <c r="BAE8" s="179"/>
      <c r="BAF8" s="179"/>
      <c r="BAG8" s="179"/>
      <c r="BAH8" s="179"/>
      <c r="BAI8" s="179"/>
      <c r="BAJ8" s="179"/>
      <c r="BAK8" s="179"/>
      <c r="BAL8" s="179"/>
      <c r="BAM8" s="179"/>
      <c r="BAN8" s="179"/>
      <c r="BAO8" s="179"/>
      <c r="BAP8" s="179"/>
      <c r="BAQ8" s="179"/>
      <c r="BAR8" s="179"/>
      <c r="BAS8" s="179"/>
      <c r="BAT8" s="179"/>
      <c r="BAU8" s="179"/>
      <c r="BAV8" s="179"/>
      <c r="BAW8" s="179"/>
      <c r="BAX8" s="179"/>
      <c r="BAY8" s="179"/>
      <c r="BAZ8" s="179"/>
      <c r="BBA8" s="179"/>
      <c r="BBB8" s="179"/>
      <c r="BBC8" s="179"/>
      <c r="BBD8" s="179"/>
      <c r="BBE8" s="179"/>
      <c r="BBF8" s="179"/>
      <c r="BBG8" s="179"/>
      <c r="BBH8" s="179"/>
      <c r="BBI8" s="179"/>
      <c r="BBJ8" s="179"/>
      <c r="BBK8" s="179"/>
      <c r="BBL8" s="179"/>
      <c r="BBM8" s="179"/>
      <c r="BBN8" s="179"/>
      <c r="BBO8" s="179"/>
      <c r="BBP8" s="179"/>
      <c r="BBQ8" s="179"/>
      <c r="BBR8" s="179"/>
      <c r="BBS8" s="179"/>
      <c r="BBT8" s="179"/>
      <c r="BBU8" s="179"/>
      <c r="BBV8" s="179"/>
      <c r="BBW8" s="179"/>
      <c r="BBX8" s="179"/>
      <c r="BBY8" s="179"/>
      <c r="BBZ8" s="179"/>
      <c r="BCA8" s="179"/>
      <c r="BCB8" s="179"/>
      <c r="BCC8" s="179"/>
      <c r="BCD8" s="179"/>
      <c r="BCE8" s="179"/>
      <c r="BCF8" s="179"/>
      <c r="BCG8" s="179"/>
      <c r="BCH8" s="179"/>
      <c r="BCI8" s="179"/>
      <c r="BCJ8" s="179"/>
      <c r="BCK8" s="179"/>
      <c r="BCL8" s="179"/>
      <c r="BCM8" s="179"/>
      <c r="BCN8" s="179"/>
      <c r="BCO8" s="179"/>
      <c r="BCP8" s="179"/>
      <c r="BCQ8" s="179"/>
      <c r="BCR8" s="179"/>
      <c r="BCS8" s="179"/>
      <c r="BCT8" s="179"/>
      <c r="BCU8" s="179"/>
      <c r="BCV8" s="179"/>
      <c r="BCW8" s="179"/>
      <c r="BCX8" s="179"/>
      <c r="BCY8" s="179"/>
      <c r="BCZ8" s="179"/>
      <c r="BDA8" s="179"/>
      <c r="BDB8" s="179"/>
      <c r="BDC8" s="179"/>
      <c r="BDD8" s="179"/>
      <c r="BDE8" s="179"/>
      <c r="BDF8" s="179"/>
      <c r="BDG8" s="179"/>
      <c r="BDH8" s="179"/>
      <c r="BDI8" s="179"/>
      <c r="BDJ8" s="179"/>
      <c r="BDK8" s="179"/>
      <c r="BDL8" s="179"/>
      <c r="BDM8" s="179"/>
      <c r="BDN8" s="179"/>
      <c r="BDO8" s="179"/>
      <c r="BDP8" s="179"/>
      <c r="BDQ8" s="179"/>
      <c r="BDR8" s="179"/>
      <c r="BDS8" s="179"/>
      <c r="BDT8" s="179"/>
      <c r="BDU8" s="179"/>
      <c r="BDV8" s="179"/>
      <c r="BDW8" s="179"/>
      <c r="BDX8" s="179"/>
      <c r="BDY8" s="179"/>
      <c r="BDZ8" s="179"/>
      <c r="BEA8" s="179"/>
      <c r="BEB8" s="179"/>
      <c r="BEC8" s="179"/>
      <c r="BED8" s="179"/>
      <c r="BEE8" s="179"/>
      <c r="BEF8" s="179"/>
      <c r="BEG8" s="179"/>
      <c r="BEH8" s="179"/>
      <c r="BEI8" s="179"/>
      <c r="BEJ8" s="179"/>
      <c r="BEK8" s="179"/>
      <c r="BEL8" s="179"/>
      <c r="BEM8" s="179"/>
      <c r="BEN8" s="179"/>
      <c r="BEO8" s="179"/>
      <c r="BEP8" s="179"/>
      <c r="BEQ8" s="179"/>
      <c r="BER8" s="179"/>
      <c r="BES8" s="179"/>
      <c r="BET8" s="179"/>
      <c r="BEU8" s="179"/>
      <c r="BEV8" s="179"/>
      <c r="BEW8" s="179"/>
      <c r="BEX8" s="179"/>
      <c r="BEY8" s="179"/>
      <c r="BEZ8" s="179"/>
      <c r="BFA8" s="179"/>
      <c r="BFB8" s="179"/>
      <c r="BFC8" s="179"/>
      <c r="BFD8" s="179"/>
      <c r="BFE8" s="179"/>
      <c r="BFF8" s="179"/>
      <c r="BFG8" s="179"/>
      <c r="BFH8" s="179"/>
      <c r="BFI8" s="179"/>
      <c r="BFJ8" s="179"/>
      <c r="BFK8" s="179"/>
      <c r="BFL8" s="179"/>
      <c r="BFM8" s="179"/>
      <c r="BFN8" s="179"/>
      <c r="BFO8" s="179"/>
      <c r="BFP8" s="179"/>
      <c r="BFQ8" s="179"/>
      <c r="BFR8" s="179"/>
      <c r="BFS8" s="179"/>
      <c r="BFT8" s="179"/>
      <c r="BFU8" s="179"/>
      <c r="BFV8" s="179"/>
      <c r="BFW8" s="179"/>
      <c r="BFX8" s="179"/>
      <c r="BFY8" s="179"/>
      <c r="BFZ8" s="179"/>
      <c r="BGA8" s="179"/>
      <c r="BGB8" s="179"/>
      <c r="BGC8" s="179"/>
      <c r="BGD8" s="179"/>
      <c r="BGE8" s="179"/>
      <c r="BGF8" s="179"/>
      <c r="BGG8" s="179"/>
      <c r="BGH8" s="179"/>
      <c r="BGI8" s="179"/>
      <c r="BGJ8" s="179"/>
      <c r="BGK8" s="179"/>
      <c r="BGL8" s="179"/>
      <c r="BGM8" s="179"/>
      <c r="BGN8" s="179"/>
      <c r="BGO8" s="179"/>
      <c r="BGP8" s="179"/>
      <c r="BGQ8" s="179"/>
      <c r="BGR8" s="179"/>
      <c r="BGS8" s="179"/>
      <c r="BGT8" s="179"/>
      <c r="BGU8" s="179"/>
      <c r="BGV8" s="179"/>
      <c r="BGW8" s="179"/>
      <c r="BGX8" s="179"/>
      <c r="BGY8" s="179"/>
      <c r="BGZ8" s="179"/>
      <c r="BHA8" s="179"/>
      <c r="BHB8" s="179"/>
      <c r="BHC8" s="179"/>
      <c r="BHD8" s="179"/>
      <c r="BHE8" s="179"/>
      <c r="BHF8" s="179"/>
      <c r="BHG8" s="179"/>
      <c r="BHH8" s="179"/>
      <c r="BHI8" s="179"/>
      <c r="BHJ8" s="179"/>
      <c r="BHK8" s="179"/>
      <c r="BHL8" s="179"/>
      <c r="BHM8" s="179"/>
      <c r="BHN8" s="179"/>
      <c r="BHO8" s="179"/>
      <c r="BHP8" s="179"/>
      <c r="BHQ8" s="179"/>
      <c r="BHR8" s="179"/>
      <c r="BHS8" s="179"/>
      <c r="BHT8" s="179"/>
      <c r="BHU8" s="179"/>
      <c r="BHV8" s="179"/>
      <c r="BHW8" s="179"/>
      <c r="BHX8" s="179"/>
      <c r="BHY8" s="179"/>
      <c r="BHZ8" s="179"/>
      <c r="BIA8" s="179"/>
      <c r="BIB8" s="179"/>
      <c r="BIC8" s="179"/>
      <c r="BID8" s="179"/>
      <c r="BIE8" s="179"/>
      <c r="BIF8" s="179"/>
      <c r="BIG8" s="179"/>
      <c r="BIH8" s="179"/>
      <c r="BII8" s="179"/>
      <c r="BIJ8" s="179"/>
      <c r="BIK8" s="179"/>
      <c r="BIL8" s="179"/>
      <c r="BIM8" s="179"/>
      <c r="BIN8" s="179"/>
      <c r="BIO8" s="179"/>
      <c r="BIP8" s="179"/>
      <c r="BIQ8" s="179"/>
      <c r="BIR8" s="179"/>
      <c r="BIS8" s="179"/>
      <c r="BIT8" s="179"/>
      <c r="BIU8" s="179"/>
      <c r="BIV8" s="179"/>
      <c r="BIW8" s="179"/>
      <c r="BIX8" s="179"/>
      <c r="BIY8" s="179"/>
      <c r="BIZ8" s="179"/>
      <c r="BJA8" s="179"/>
      <c r="BJB8" s="179"/>
      <c r="BJC8" s="179"/>
      <c r="BJD8" s="179"/>
      <c r="BJE8" s="179"/>
      <c r="BJF8" s="179"/>
      <c r="BJG8" s="179"/>
      <c r="BJH8" s="179"/>
      <c r="BJI8" s="179"/>
      <c r="BJJ8" s="179"/>
      <c r="BJK8" s="179"/>
      <c r="BJL8" s="179"/>
      <c r="BJM8" s="179"/>
      <c r="BJN8" s="179"/>
      <c r="BJO8" s="179"/>
      <c r="BJP8" s="179"/>
      <c r="BJQ8" s="179"/>
      <c r="BJR8" s="179"/>
      <c r="BJS8" s="179"/>
      <c r="BJT8" s="179"/>
      <c r="BJU8" s="179"/>
      <c r="BJV8" s="179"/>
      <c r="BJW8" s="179"/>
      <c r="BJX8" s="179"/>
      <c r="BJY8" s="179"/>
      <c r="BJZ8" s="179"/>
      <c r="BKA8" s="179"/>
      <c r="BKB8" s="179"/>
      <c r="BKC8" s="179"/>
      <c r="BKD8" s="179"/>
      <c r="BKE8" s="179"/>
      <c r="BKF8" s="179"/>
      <c r="BKG8" s="179"/>
      <c r="BKH8" s="179"/>
      <c r="BKI8" s="179"/>
      <c r="BKJ8" s="179"/>
      <c r="BKK8" s="179"/>
      <c r="BKL8" s="179"/>
      <c r="BKM8" s="179"/>
      <c r="BKN8" s="179"/>
      <c r="BKO8" s="179"/>
      <c r="BKP8" s="179"/>
      <c r="BKQ8" s="179"/>
      <c r="BKR8" s="179"/>
      <c r="BKS8" s="179"/>
      <c r="BKT8" s="179"/>
      <c r="BKU8" s="179"/>
      <c r="BKV8" s="179"/>
      <c r="BKW8" s="179"/>
      <c r="BKX8" s="179"/>
      <c r="BKY8" s="179"/>
      <c r="BKZ8" s="179"/>
      <c r="BLA8" s="179"/>
      <c r="BLB8" s="179"/>
      <c r="BLC8" s="179"/>
      <c r="BLD8" s="179"/>
      <c r="BLE8" s="179"/>
      <c r="BLF8" s="179"/>
      <c r="BLG8" s="179"/>
      <c r="BLH8" s="179"/>
      <c r="BLI8" s="179"/>
      <c r="BLJ8" s="179"/>
      <c r="BLK8" s="179"/>
      <c r="BLL8" s="179"/>
      <c r="BLM8" s="179"/>
      <c r="BLN8" s="179"/>
      <c r="BLO8" s="179"/>
      <c r="BLP8" s="179"/>
      <c r="BLQ8" s="179"/>
      <c r="BLR8" s="179"/>
      <c r="BLS8" s="179"/>
      <c r="BLT8" s="179"/>
      <c r="BLU8" s="179"/>
      <c r="BLV8" s="179"/>
      <c r="BLW8" s="179"/>
      <c r="BLX8" s="179"/>
      <c r="BLY8" s="179"/>
      <c r="BLZ8" s="179"/>
    </row>
    <row r="9" spans="1:1690" x14ac:dyDescent="0.4">
      <c r="A9" s="107" t="s">
        <v>227</v>
      </c>
      <c r="B9" s="107" t="s">
        <v>230</v>
      </c>
      <c r="C9" s="107" t="s">
        <v>230</v>
      </c>
      <c r="D9" s="107" t="s">
        <v>230</v>
      </c>
      <c r="E9" s="107" t="s">
        <v>230</v>
      </c>
      <c r="F9" s="107" t="s">
        <v>230</v>
      </c>
      <c r="G9" s="107" t="s">
        <v>225</v>
      </c>
      <c r="H9" s="107" t="s">
        <v>225</v>
      </c>
      <c r="I9" s="107" t="s">
        <v>225</v>
      </c>
      <c r="J9" s="107" t="s">
        <v>225</v>
      </c>
      <c r="K9" s="107" t="s">
        <v>225</v>
      </c>
      <c r="L9" s="107" t="s">
        <v>225</v>
      </c>
      <c r="M9" s="107" t="s">
        <v>225</v>
      </c>
      <c r="N9" s="107" t="s">
        <v>225</v>
      </c>
      <c r="O9" s="107" t="s">
        <v>225</v>
      </c>
      <c r="P9" s="107" t="s">
        <v>225</v>
      </c>
      <c r="Q9" s="107" t="s">
        <v>225</v>
      </c>
      <c r="R9" s="107" t="s">
        <v>225</v>
      </c>
      <c r="S9" s="107" t="s">
        <v>225</v>
      </c>
      <c r="T9" s="107" t="s">
        <v>225</v>
      </c>
      <c r="U9" s="107" t="s">
        <v>225</v>
      </c>
      <c r="V9" s="107" t="s">
        <v>225</v>
      </c>
      <c r="W9" s="107" t="s">
        <v>225</v>
      </c>
      <c r="X9" s="107" t="s">
        <v>225</v>
      </c>
      <c r="Y9" s="107" t="s">
        <v>225</v>
      </c>
      <c r="Z9" s="107" t="s">
        <v>225</v>
      </c>
      <c r="AA9" s="107" t="s">
        <v>225</v>
      </c>
      <c r="AB9" s="107" t="s">
        <v>225</v>
      </c>
      <c r="AC9" s="107" t="s">
        <v>225</v>
      </c>
      <c r="AD9" s="107" t="s">
        <v>225</v>
      </c>
      <c r="AE9" s="107" t="s">
        <v>225</v>
      </c>
      <c r="AF9" s="107" t="s">
        <v>225</v>
      </c>
      <c r="AG9" s="107" t="s">
        <v>225</v>
      </c>
      <c r="AH9" s="107" t="s">
        <v>225</v>
      </c>
      <c r="AI9" s="107" t="s">
        <v>225</v>
      </c>
      <c r="AJ9" s="107" t="s">
        <v>225</v>
      </c>
      <c r="AK9" s="107" t="s">
        <v>225</v>
      </c>
      <c r="AL9" s="107" t="s">
        <v>225</v>
      </c>
      <c r="AM9" s="107" t="s">
        <v>225</v>
      </c>
      <c r="AN9" s="107" t="s">
        <v>225</v>
      </c>
      <c r="AO9" s="107" t="s">
        <v>225</v>
      </c>
      <c r="AP9" s="107" t="s">
        <v>225</v>
      </c>
      <c r="AQ9" s="107" t="s">
        <v>225</v>
      </c>
      <c r="AR9" s="275" t="s">
        <v>225</v>
      </c>
      <c r="AS9" s="275" t="s">
        <v>225</v>
      </c>
      <c r="AT9" s="107" t="s">
        <v>225</v>
      </c>
      <c r="AU9" s="107" t="s">
        <v>225</v>
      </c>
      <c r="AV9" s="107" t="s">
        <v>225</v>
      </c>
      <c r="AW9" s="107" t="s">
        <v>225</v>
      </c>
      <c r="AX9" s="107" t="s">
        <v>225</v>
      </c>
      <c r="AY9" s="107" t="s">
        <v>225</v>
      </c>
      <c r="AZ9" s="107" t="s">
        <v>225</v>
      </c>
      <c r="BA9" s="107" t="s">
        <v>225</v>
      </c>
      <c r="BB9" s="107" t="s">
        <v>225</v>
      </c>
      <c r="BC9" s="107" t="s">
        <v>225</v>
      </c>
      <c r="BD9" s="107" t="s">
        <v>225</v>
      </c>
      <c r="BE9" s="107" t="s">
        <v>225</v>
      </c>
      <c r="BF9" s="107" t="s">
        <v>225</v>
      </c>
      <c r="BG9" s="107" t="s">
        <v>225</v>
      </c>
      <c r="BH9" s="179" t="s">
        <v>225</v>
      </c>
      <c r="BI9" s="179" t="s">
        <v>225</v>
      </c>
      <c r="BJ9" s="179" t="s">
        <v>225</v>
      </c>
      <c r="BK9" s="179" t="s">
        <v>225</v>
      </c>
      <c r="BL9" s="107" t="s">
        <v>225</v>
      </c>
      <c r="BM9" s="107" t="s">
        <v>225</v>
      </c>
      <c r="BN9" s="107" t="s">
        <v>225</v>
      </c>
      <c r="BO9" s="107" t="s">
        <v>225</v>
      </c>
      <c r="BP9" s="107" t="s">
        <v>225</v>
      </c>
      <c r="BQ9" s="107" t="s">
        <v>225</v>
      </c>
      <c r="BR9" s="107" t="s">
        <v>225</v>
      </c>
      <c r="BS9" s="107" t="s">
        <v>225</v>
      </c>
      <c r="BT9" s="107" t="s">
        <v>225</v>
      </c>
      <c r="BU9" s="107" t="s">
        <v>225</v>
      </c>
      <c r="BV9" s="107" t="s">
        <v>225</v>
      </c>
      <c r="BW9" s="179" t="s">
        <v>225</v>
      </c>
      <c r="BX9" s="107" t="s">
        <v>225</v>
      </c>
      <c r="BY9" s="107" t="s">
        <v>225</v>
      </c>
      <c r="BZ9" s="107" t="s">
        <v>225</v>
      </c>
      <c r="CA9" s="179" t="s">
        <v>225</v>
      </c>
      <c r="CB9" s="179" t="s">
        <v>225</v>
      </c>
      <c r="CC9" s="107" t="s">
        <v>225</v>
      </c>
      <c r="CD9" s="107" t="s">
        <v>225</v>
      </c>
      <c r="CE9" s="107" t="s">
        <v>225</v>
      </c>
      <c r="CF9" s="107" t="s">
        <v>225</v>
      </c>
      <c r="CG9" s="107" t="s">
        <v>225</v>
      </c>
      <c r="CH9" s="107" t="s">
        <v>225</v>
      </c>
      <c r="CI9" s="107" t="s">
        <v>225</v>
      </c>
      <c r="CJ9" s="107" t="s">
        <v>225</v>
      </c>
      <c r="CK9" s="107" t="s">
        <v>225</v>
      </c>
      <c r="CL9" s="107" t="s">
        <v>225</v>
      </c>
      <c r="CM9" s="107" t="s">
        <v>225</v>
      </c>
      <c r="CN9" s="107" t="s">
        <v>225</v>
      </c>
      <c r="CO9" s="107" t="s">
        <v>225</v>
      </c>
      <c r="CP9" s="179" t="s">
        <v>225</v>
      </c>
      <c r="CQ9" s="107" t="s">
        <v>225</v>
      </c>
      <c r="CR9" s="107" t="s">
        <v>225</v>
      </c>
      <c r="CS9" s="107" t="s">
        <v>225</v>
      </c>
      <c r="CT9" s="107" t="s">
        <v>225</v>
      </c>
      <c r="CU9" s="179" t="s">
        <v>225</v>
      </c>
      <c r="CV9" s="179" t="s">
        <v>225</v>
      </c>
      <c r="CW9" s="179" t="s">
        <v>225</v>
      </c>
      <c r="CX9" s="179" t="s">
        <v>225</v>
      </c>
      <c r="CY9" s="7" t="s">
        <v>225</v>
      </c>
      <c r="CZ9" s="107" t="s">
        <v>225</v>
      </c>
      <c r="DA9" s="80" t="s">
        <v>225</v>
      </c>
      <c r="DB9" s="107" t="s">
        <v>225</v>
      </c>
      <c r="DC9" s="107" t="s">
        <v>225</v>
      </c>
      <c r="DD9" s="107" t="s">
        <v>225</v>
      </c>
      <c r="DE9" s="107" t="s">
        <v>225</v>
      </c>
      <c r="DF9" s="107" t="s">
        <v>225</v>
      </c>
      <c r="DG9" s="107" t="s">
        <v>225</v>
      </c>
      <c r="DH9" s="107" t="s">
        <v>225</v>
      </c>
      <c r="DI9" s="107" t="s">
        <v>225</v>
      </c>
      <c r="DJ9" s="107" t="s">
        <v>225</v>
      </c>
      <c r="DK9" s="107" t="s">
        <v>225</v>
      </c>
      <c r="DL9" s="107" t="s">
        <v>225</v>
      </c>
      <c r="DM9" s="107" t="s">
        <v>225</v>
      </c>
      <c r="DN9" s="107" t="s">
        <v>225</v>
      </c>
      <c r="DO9" s="107" t="s">
        <v>225</v>
      </c>
      <c r="DP9" s="107" t="s">
        <v>225</v>
      </c>
      <c r="DQ9" s="107" t="s">
        <v>225</v>
      </c>
      <c r="DR9" s="107" t="s">
        <v>225</v>
      </c>
      <c r="DS9" s="107" t="s">
        <v>225</v>
      </c>
      <c r="DT9" s="107" t="s">
        <v>225</v>
      </c>
      <c r="DU9" s="107" t="s">
        <v>225</v>
      </c>
      <c r="DV9" s="107" t="s">
        <v>225</v>
      </c>
      <c r="DW9" s="107" t="s">
        <v>225</v>
      </c>
      <c r="DX9" s="107" t="s">
        <v>225</v>
      </c>
      <c r="DY9" s="107" t="s">
        <v>225</v>
      </c>
      <c r="DZ9" s="107" t="s">
        <v>225</v>
      </c>
      <c r="EA9" s="107" t="s">
        <v>225</v>
      </c>
      <c r="EB9" s="107" t="s">
        <v>225</v>
      </c>
      <c r="EC9" s="107" t="s">
        <v>225</v>
      </c>
      <c r="ED9" s="107" t="s">
        <v>225</v>
      </c>
      <c r="EE9" s="107" t="s">
        <v>225</v>
      </c>
      <c r="EF9" s="275" t="s">
        <v>225</v>
      </c>
      <c r="EG9" s="107" t="s">
        <v>225</v>
      </c>
      <c r="EH9" s="107" t="s">
        <v>225</v>
      </c>
      <c r="EI9" s="107" t="s">
        <v>225</v>
      </c>
      <c r="EJ9" s="179" t="s">
        <v>225</v>
      </c>
      <c r="EK9" s="107" t="s">
        <v>225</v>
      </c>
      <c r="EL9" s="107" t="s">
        <v>225</v>
      </c>
      <c r="EM9" s="107" t="s">
        <v>225</v>
      </c>
      <c r="EN9" s="107" t="s">
        <v>225</v>
      </c>
      <c r="EO9" s="107" t="s">
        <v>225</v>
      </c>
      <c r="EP9" s="107" t="s">
        <v>225</v>
      </c>
      <c r="EQ9" s="107" t="s">
        <v>225</v>
      </c>
      <c r="ER9" s="107" t="s">
        <v>225</v>
      </c>
      <c r="ES9" s="107" t="s">
        <v>225</v>
      </c>
      <c r="ET9" s="107" t="s">
        <v>225</v>
      </c>
      <c r="EU9" s="107" t="s">
        <v>225</v>
      </c>
      <c r="EV9" s="107" t="s">
        <v>225</v>
      </c>
      <c r="EW9" s="107" t="s">
        <v>225</v>
      </c>
      <c r="EX9" s="107" t="s">
        <v>225</v>
      </c>
      <c r="EY9" s="107" t="s">
        <v>225</v>
      </c>
      <c r="EZ9" s="107" t="s">
        <v>225</v>
      </c>
      <c r="FA9" s="279" t="s">
        <v>225</v>
      </c>
      <c r="FB9" s="279" t="s">
        <v>225</v>
      </c>
      <c r="FC9" s="107" t="s">
        <v>225</v>
      </c>
      <c r="FD9" s="107" t="s">
        <v>225</v>
      </c>
      <c r="FE9" s="107" t="s">
        <v>225</v>
      </c>
      <c r="FF9" s="107" t="s">
        <v>225</v>
      </c>
      <c r="FG9" s="107" t="s">
        <v>225</v>
      </c>
      <c r="FH9" s="107" t="s">
        <v>225</v>
      </c>
      <c r="FI9" s="107" t="s">
        <v>225</v>
      </c>
      <c r="FJ9" s="107" t="s">
        <v>225</v>
      </c>
      <c r="FK9" s="107" t="s">
        <v>225</v>
      </c>
      <c r="FL9" s="107" t="s">
        <v>225</v>
      </c>
      <c r="FM9" s="107" t="s">
        <v>225</v>
      </c>
      <c r="FN9" s="107" t="s">
        <v>225</v>
      </c>
      <c r="FO9" s="107" t="s">
        <v>225</v>
      </c>
      <c r="FP9" s="179" t="s">
        <v>225</v>
      </c>
      <c r="FQ9" s="179" t="s">
        <v>225</v>
      </c>
      <c r="FR9" s="179" t="s">
        <v>225</v>
      </c>
      <c r="FS9" s="179" t="s">
        <v>225</v>
      </c>
      <c r="FT9" s="179" t="s">
        <v>225</v>
      </c>
      <c r="FU9" s="179" t="s">
        <v>225</v>
      </c>
      <c r="FV9" s="179" t="s">
        <v>225</v>
      </c>
      <c r="FW9" s="179" t="s">
        <v>225</v>
      </c>
      <c r="FX9" s="179" t="s">
        <v>225</v>
      </c>
      <c r="FY9" s="179" t="s">
        <v>225</v>
      </c>
      <c r="FZ9" s="179" t="s">
        <v>225</v>
      </c>
      <c r="GA9" s="179" t="s">
        <v>225</v>
      </c>
      <c r="GB9" s="179" t="s">
        <v>225</v>
      </c>
      <c r="GC9" s="179" t="s">
        <v>225</v>
      </c>
      <c r="GD9" s="179" t="s">
        <v>225</v>
      </c>
      <c r="GE9" s="179" t="s">
        <v>225</v>
      </c>
      <c r="GF9" s="179" t="s">
        <v>225</v>
      </c>
      <c r="GG9" s="107" t="s">
        <v>225</v>
      </c>
      <c r="GH9" s="107" t="s">
        <v>225</v>
      </c>
      <c r="GI9" s="107" t="s">
        <v>225</v>
      </c>
      <c r="GJ9" s="107" t="s">
        <v>225</v>
      </c>
      <c r="GK9" s="179" t="s">
        <v>225</v>
      </c>
      <c r="GL9" s="107" t="s">
        <v>225</v>
      </c>
      <c r="GM9" s="107" t="s">
        <v>225</v>
      </c>
      <c r="GN9" s="107" t="s">
        <v>225</v>
      </c>
      <c r="GO9" s="107" t="s">
        <v>225</v>
      </c>
      <c r="GP9" s="107" t="s">
        <v>225</v>
      </c>
      <c r="GQ9" s="107" t="s">
        <v>225</v>
      </c>
      <c r="GR9" s="107" t="s">
        <v>225</v>
      </c>
      <c r="GS9" s="107" t="s">
        <v>225</v>
      </c>
      <c r="GT9" s="107" t="s">
        <v>225</v>
      </c>
      <c r="GU9" s="179" t="s">
        <v>225</v>
      </c>
      <c r="GV9" s="179" t="s">
        <v>225</v>
      </c>
      <c r="GW9" s="179" t="s">
        <v>225</v>
      </c>
      <c r="GX9" s="179" t="s">
        <v>225</v>
      </c>
      <c r="GY9" s="179" t="s">
        <v>225</v>
      </c>
      <c r="GZ9" s="179" t="s">
        <v>225</v>
      </c>
      <c r="HA9" s="179" t="s">
        <v>225</v>
      </c>
      <c r="HB9" s="179" t="s">
        <v>225</v>
      </c>
      <c r="HC9" s="179" t="s">
        <v>225</v>
      </c>
      <c r="HD9" s="179" t="s">
        <v>225</v>
      </c>
      <c r="HE9" s="179" t="s">
        <v>225</v>
      </c>
      <c r="HF9" s="179" t="s">
        <v>225</v>
      </c>
      <c r="HG9" s="107" t="s">
        <v>225</v>
      </c>
      <c r="HH9" s="179" t="s">
        <v>225</v>
      </c>
      <c r="HI9" s="179" t="s">
        <v>225</v>
      </c>
      <c r="HJ9" s="179" t="s">
        <v>225</v>
      </c>
      <c r="HK9" s="179" t="s">
        <v>225</v>
      </c>
      <c r="HL9" s="179" t="s">
        <v>225</v>
      </c>
      <c r="HM9" s="107" t="s">
        <v>225</v>
      </c>
      <c r="HN9" s="107" t="s">
        <v>225</v>
      </c>
      <c r="HO9" s="107" t="s">
        <v>225</v>
      </c>
      <c r="HP9" s="107" t="s">
        <v>225</v>
      </c>
      <c r="HQ9" s="107" t="s">
        <v>225</v>
      </c>
      <c r="HR9" s="179" t="s">
        <v>225</v>
      </c>
      <c r="HS9" s="107" t="s">
        <v>225</v>
      </c>
      <c r="HT9" s="107" t="s">
        <v>225</v>
      </c>
      <c r="HU9" s="107" t="s">
        <v>225</v>
      </c>
      <c r="HV9" s="107" t="s">
        <v>225</v>
      </c>
      <c r="HW9" s="107" t="s">
        <v>225</v>
      </c>
      <c r="HX9" s="107" t="s">
        <v>225</v>
      </c>
      <c r="HY9" s="107" t="s">
        <v>225</v>
      </c>
      <c r="HZ9" s="107" t="s">
        <v>225</v>
      </c>
      <c r="IA9" s="107" t="s">
        <v>225</v>
      </c>
      <c r="IB9" s="107" t="s">
        <v>225</v>
      </c>
      <c r="IC9" s="107" t="s">
        <v>225</v>
      </c>
      <c r="ID9" s="107" t="s">
        <v>225</v>
      </c>
      <c r="IE9" s="107" t="s">
        <v>225</v>
      </c>
      <c r="IF9" s="107" t="s">
        <v>225</v>
      </c>
      <c r="IG9" s="107" t="s">
        <v>225</v>
      </c>
      <c r="IH9" s="107" t="s">
        <v>225</v>
      </c>
      <c r="II9" s="107" t="s">
        <v>225</v>
      </c>
      <c r="IJ9" s="107" t="s">
        <v>225</v>
      </c>
      <c r="IK9" s="107" t="s">
        <v>225</v>
      </c>
      <c r="IL9" s="107" t="s">
        <v>225</v>
      </c>
      <c r="IM9" s="107" t="s">
        <v>225</v>
      </c>
      <c r="IN9" s="107" t="s">
        <v>225</v>
      </c>
      <c r="IO9" s="107" t="s">
        <v>225</v>
      </c>
      <c r="IP9" s="107" t="s">
        <v>225</v>
      </c>
      <c r="IQ9" s="107" t="s">
        <v>225</v>
      </c>
      <c r="IR9" s="107" t="s">
        <v>225</v>
      </c>
      <c r="IS9" s="107" t="s">
        <v>225</v>
      </c>
      <c r="IT9" s="107" t="s">
        <v>225</v>
      </c>
      <c r="IU9" s="107" t="s">
        <v>225</v>
      </c>
      <c r="IV9" s="107" t="s">
        <v>225</v>
      </c>
      <c r="IW9" s="107" t="s">
        <v>225</v>
      </c>
      <c r="IX9" s="107" t="s">
        <v>225</v>
      </c>
      <c r="IY9" s="107" t="s">
        <v>225</v>
      </c>
      <c r="IZ9" s="107" t="s">
        <v>225</v>
      </c>
      <c r="JA9" s="107" t="s">
        <v>225</v>
      </c>
      <c r="JB9" s="107" t="s">
        <v>225</v>
      </c>
      <c r="JC9" s="107" t="s">
        <v>225</v>
      </c>
      <c r="JD9" s="107" t="s">
        <v>225</v>
      </c>
      <c r="JE9" s="107" t="s">
        <v>225</v>
      </c>
      <c r="JF9" s="107" t="s">
        <v>225</v>
      </c>
      <c r="JG9" s="107" t="s">
        <v>225</v>
      </c>
      <c r="JH9" s="107" t="s">
        <v>225</v>
      </c>
      <c r="JI9" s="107" t="s">
        <v>225</v>
      </c>
      <c r="JJ9" s="107" t="s">
        <v>225</v>
      </c>
      <c r="JK9" s="107" t="s">
        <v>225</v>
      </c>
      <c r="JL9" s="107" t="s">
        <v>225</v>
      </c>
      <c r="JM9" s="107" t="s">
        <v>225</v>
      </c>
      <c r="JN9" s="107" t="s">
        <v>225</v>
      </c>
      <c r="JO9" s="107" t="s">
        <v>225</v>
      </c>
      <c r="JP9" s="107" t="s">
        <v>225</v>
      </c>
      <c r="JQ9" s="107" t="s">
        <v>225</v>
      </c>
      <c r="JR9" s="107" t="s">
        <v>225</v>
      </c>
      <c r="JS9" s="107" t="s">
        <v>225</v>
      </c>
      <c r="JT9" s="107" t="s">
        <v>225</v>
      </c>
      <c r="JU9" s="107" t="s">
        <v>225</v>
      </c>
      <c r="JV9" s="107" t="s">
        <v>225</v>
      </c>
      <c r="JW9" s="107" t="s">
        <v>225</v>
      </c>
      <c r="JX9" s="107" t="s">
        <v>225</v>
      </c>
      <c r="JY9" s="107" t="s">
        <v>225</v>
      </c>
      <c r="JZ9" s="107" t="s">
        <v>225</v>
      </c>
      <c r="KA9" s="107" t="s">
        <v>225</v>
      </c>
      <c r="KB9" s="107" t="s">
        <v>225</v>
      </c>
      <c r="KC9" s="107" t="s">
        <v>225</v>
      </c>
      <c r="KD9" s="107" t="s">
        <v>225</v>
      </c>
      <c r="KE9" s="107" t="s">
        <v>225</v>
      </c>
      <c r="KF9" s="107" t="s">
        <v>225</v>
      </c>
      <c r="KG9" s="107" t="s">
        <v>225</v>
      </c>
      <c r="KH9" s="107" t="s">
        <v>225</v>
      </c>
      <c r="KI9" s="107" t="s">
        <v>225</v>
      </c>
      <c r="KJ9" s="107" t="s">
        <v>225</v>
      </c>
      <c r="KK9" s="107" t="s">
        <v>225</v>
      </c>
      <c r="KL9" s="107" t="s">
        <v>225</v>
      </c>
      <c r="KM9" s="107" t="s">
        <v>225</v>
      </c>
      <c r="KN9" s="107" t="s">
        <v>225</v>
      </c>
      <c r="KO9" s="107" t="s">
        <v>225</v>
      </c>
      <c r="KP9" s="107" t="s">
        <v>225</v>
      </c>
      <c r="KQ9" s="107" t="s">
        <v>225</v>
      </c>
      <c r="KR9" s="107" t="s">
        <v>225</v>
      </c>
      <c r="KS9" s="107" t="s">
        <v>225</v>
      </c>
      <c r="KT9" s="107" t="s">
        <v>225</v>
      </c>
      <c r="KU9" s="107" t="s">
        <v>225</v>
      </c>
      <c r="KV9" s="107" t="s">
        <v>225</v>
      </c>
      <c r="KW9" s="107" t="s">
        <v>225</v>
      </c>
      <c r="KX9" s="107" t="s">
        <v>225</v>
      </c>
      <c r="KY9" s="107" t="s">
        <v>225</v>
      </c>
      <c r="KZ9" s="107" t="s">
        <v>225</v>
      </c>
      <c r="LA9" s="107" t="s">
        <v>225</v>
      </c>
      <c r="LB9" s="107" t="s">
        <v>225</v>
      </c>
      <c r="LC9" s="107" t="s">
        <v>225</v>
      </c>
      <c r="LD9" s="107" t="s">
        <v>225</v>
      </c>
      <c r="LE9" s="107" t="s">
        <v>225</v>
      </c>
      <c r="LF9" s="107" t="s">
        <v>225</v>
      </c>
      <c r="LG9" s="107" t="s">
        <v>225</v>
      </c>
      <c r="LH9" s="107" t="s">
        <v>225</v>
      </c>
      <c r="LI9" s="107" t="s">
        <v>225</v>
      </c>
      <c r="LJ9" s="107" t="s">
        <v>225</v>
      </c>
      <c r="LK9" s="107" t="s">
        <v>225</v>
      </c>
      <c r="LL9" s="107" t="s">
        <v>225</v>
      </c>
      <c r="LM9" s="107" t="s">
        <v>225</v>
      </c>
      <c r="LN9" s="107" t="s">
        <v>225</v>
      </c>
      <c r="LO9" s="107" t="s">
        <v>225</v>
      </c>
      <c r="LP9" s="107" t="s">
        <v>225</v>
      </c>
      <c r="LQ9" s="107" t="s">
        <v>225</v>
      </c>
      <c r="LR9" s="107" t="s">
        <v>225</v>
      </c>
      <c r="LS9" s="107" t="s">
        <v>225</v>
      </c>
      <c r="LT9" s="107" t="s">
        <v>225</v>
      </c>
      <c r="LU9" s="107" t="s">
        <v>225</v>
      </c>
      <c r="LV9" s="107" t="s">
        <v>225</v>
      </c>
      <c r="LW9" s="107" t="s">
        <v>225</v>
      </c>
      <c r="LX9" s="107" t="s">
        <v>225</v>
      </c>
      <c r="LY9" s="107" t="s">
        <v>225</v>
      </c>
      <c r="LZ9" s="107" t="s">
        <v>225</v>
      </c>
      <c r="MA9" s="107" t="s">
        <v>225</v>
      </c>
      <c r="MB9" s="107" t="s">
        <v>225</v>
      </c>
      <c r="MC9" s="107" t="s">
        <v>225</v>
      </c>
      <c r="MD9" s="107" t="s">
        <v>225</v>
      </c>
      <c r="ME9" s="107" t="s">
        <v>225</v>
      </c>
      <c r="MF9" s="107" t="s">
        <v>225</v>
      </c>
      <c r="MG9" s="107" t="s">
        <v>225</v>
      </c>
      <c r="MH9" s="107" t="s">
        <v>225</v>
      </c>
      <c r="MI9" s="107" t="s">
        <v>225</v>
      </c>
      <c r="MJ9" s="279" t="s">
        <v>225</v>
      </c>
      <c r="MK9" s="107" t="s">
        <v>225</v>
      </c>
      <c r="ML9" s="107" t="s">
        <v>225</v>
      </c>
      <c r="MM9" s="107" t="s">
        <v>225</v>
      </c>
      <c r="MN9" s="107" t="s">
        <v>225</v>
      </c>
      <c r="MO9" s="107" t="s">
        <v>225</v>
      </c>
      <c r="MP9" s="107" t="s">
        <v>225</v>
      </c>
      <c r="MQ9" s="107" t="s">
        <v>225</v>
      </c>
      <c r="MR9" s="107" t="s">
        <v>225</v>
      </c>
      <c r="MS9" s="107" t="s">
        <v>225</v>
      </c>
      <c r="MT9" s="107" t="s">
        <v>225</v>
      </c>
      <c r="MU9" s="107" t="s">
        <v>225</v>
      </c>
      <c r="MV9" s="107" t="s">
        <v>225</v>
      </c>
      <c r="MW9" s="107" t="s">
        <v>225</v>
      </c>
      <c r="MX9" s="107" t="s">
        <v>225</v>
      </c>
      <c r="MY9" s="107" t="s">
        <v>225</v>
      </c>
      <c r="MZ9" s="107" t="s">
        <v>225</v>
      </c>
      <c r="NA9" s="107" t="s">
        <v>225</v>
      </c>
      <c r="NB9" s="179" t="s">
        <v>225</v>
      </c>
      <c r="NC9" s="179" t="s">
        <v>225</v>
      </c>
      <c r="ND9" s="179" t="s">
        <v>225</v>
      </c>
      <c r="NE9" s="179" t="s">
        <v>225</v>
      </c>
      <c r="NF9" s="179" t="s">
        <v>225</v>
      </c>
      <c r="NG9" s="179" t="s">
        <v>225</v>
      </c>
      <c r="NH9" s="179" t="s">
        <v>225</v>
      </c>
      <c r="NI9" s="179" t="s">
        <v>225</v>
      </c>
      <c r="NJ9" s="179" t="s">
        <v>225</v>
      </c>
      <c r="NK9" s="179" t="s">
        <v>225</v>
      </c>
      <c r="NL9" s="179" t="s">
        <v>225</v>
      </c>
      <c r="NM9" s="179" t="s">
        <v>225</v>
      </c>
      <c r="NN9" s="179" t="s">
        <v>225</v>
      </c>
      <c r="NO9" s="179" t="s">
        <v>225</v>
      </c>
      <c r="NP9" s="179" t="s">
        <v>225</v>
      </c>
      <c r="NQ9" s="179" t="s">
        <v>225</v>
      </c>
      <c r="NR9" s="107" t="s">
        <v>225</v>
      </c>
      <c r="NS9" s="107" t="s">
        <v>225</v>
      </c>
      <c r="NT9" s="107" t="s">
        <v>225</v>
      </c>
      <c r="NU9" s="179" t="s">
        <v>225</v>
      </c>
      <c r="NV9" s="107" t="s">
        <v>225</v>
      </c>
      <c r="NW9" s="107" t="s">
        <v>225</v>
      </c>
      <c r="NX9" s="107" t="s">
        <v>225</v>
      </c>
      <c r="NY9" s="107" t="s">
        <v>315</v>
      </c>
      <c r="NZ9" s="107" t="s">
        <v>315</v>
      </c>
      <c r="OA9" s="107" t="s">
        <v>315</v>
      </c>
      <c r="OB9" s="107" t="s">
        <v>315</v>
      </c>
      <c r="OC9" s="107" t="s">
        <v>315</v>
      </c>
      <c r="OD9" s="107" t="s">
        <v>315</v>
      </c>
      <c r="OE9" s="107" t="s">
        <v>315</v>
      </c>
      <c r="OF9" s="107" t="s">
        <v>315</v>
      </c>
      <c r="OG9" s="179" t="s">
        <v>315</v>
      </c>
      <c r="OH9" s="179" t="s">
        <v>315</v>
      </c>
      <c r="OI9" s="179" t="s">
        <v>315</v>
      </c>
      <c r="OJ9" s="107" t="s">
        <v>315</v>
      </c>
      <c r="OK9" s="107" t="s">
        <v>315</v>
      </c>
      <c r="OL9" s="107" t="s">
        <v>315</v>
      </c>
      <c r="OM9" s="107" t="s">
        <v>315</v>
      </c>
      <c r="ON9" s="107" t="s">
        <v>315</v>
      </c>
      <c r="OO9" s="107" t="s">
        <v>315</v>
      </c>
      <c r="OP9" s="107" t="s">
        <v>315</v>
      </c>
      <c r="OQ9" s="107" t="s">
        <v>315</v>
      </c>
      <c r="OR9" s="179" t="s">
        <v>315</v>
      </c>
      <c r="OS9" s="179" t="s">
        <v>315</v>
      </c>
      <c r="OT9" s="179" t="s">
        <v>315</v>
      </c>
      <c r="OU9" s="179" t="s">
        <v>315</v>
      </c>
      <c r="OV9" s="179" t="s">
        <v>315</v>
      </c>
      <c r="OW9" s="179" t="s">
        <v>315</v>
      </c>
      <c r="OX9" s="179" t="s">
        <v>315</v>
      </c>
      <c r="OY9" s="179" t="s">
        <v>315</v>
      </c>
      <c r="OZ9" s="107" t="s">
        <v>315</v>
      </c>
      <c r="PA9" s="107" t="s">
        <v>315</v>
      </c>
      <c r="PB9" s="107" t="s">
        <v>315</v>
      </c>
      <c r="PC9" s="107" t="s">
        <v>315</v>
      </c>
      <c r="PD9" s="107" t="s">
        <v>315</v>
      </c>
      <c r="PE9" s="107" t="s">
        <v>315</v>
      </c>
      <c r="PF9" s="107" t="s">
        <v>315</v>
      </c>
      <c r="PG9" s="107" t="s">
        <v>315</v>
      </c>
      <c r="PH9" s="107" t="s">
        <v>315</v>
      </c>
      <c r="PI9" s="107" t="s">
        <v>315</v>
      </c>
      <c r="PJ9" s="107" t="s">
        <v>315</v>
      </c>
      <c r="PK9" s="107" t="s">
        <v>315</v>
      </c>
      <c r="PL9" s="107" t="s">
        <v>315</v>
      </c>
      <c r="PM9" s="107" t="s">
        <v>315</v>
      </c>
      <c r="PN9" s="107" t="s">
        <v>315</v>
      </c>
      <c r="PO9" s="107" t="s">
        <v>315</v>
      </c>
      <c r="PP9" s="107" t="s">
        <v>315</v>
      </c>
      <c r="PQ9" s="107" t="s">
        <v>315</v>
      </c>
      <c r="PR9" s="107" t="s">
        <v>315</v>
      </c>
      <c r="PS9" s="107" t="s">
        <v>315</v>
      </c>
      <c r="PT9" s="107" t="s">
        <v>315</v>
      </c>
      <c r="PU9" s="107" t="s">
        <v>315</v>
      </c>
      <c r="PV9" s="107" t="s">
        <v>315</v>
      </c>
      <c r="PW9" s="107" t="s">
        <v>315</v>
      </c>
      <c r="PX9" s="107" t="s">
        <v>315</v>
      </c>
      <c r="PY9" s="107" t="s">
        <v>315</v>
      </c>
      <c r="PZ9" s="107" t="s">
        <v>315</v>
      </c>
      <c r="QA9" s="107" t="s">
        <v>315</v>
      </c>
      <c r="QB9" s="107" t="s">
        <v>315</v>
      </c>
      <c r="QC9" s="107" t="s">
        <v>315</v>
      </c>
      <c r="QD9" s="107" t="s">
        <v>315</v>
      </c>
      <c r="QE9" s="179" t="s">
        <v>315</v>
      </c>
      <c r="QF9" s="107" t="s">
        <v>315</v>
      </c>
      <c r="QG9" s="107" t="s">
        <v>315</v>
      </c>
      <c r="QH9" s="107" t="s">
        <v>315</v>
      </c>
      <c r="QI9" s="107" t="s">
        <v>315</v>
      </c>
      <c r="QJ9" s="107" t="s">
        <v>315</v>
      </c>
      <c r="QK9" s="107" t="s">
        <v>315</v>
      </c>
      <c r="QL9" s="107" t="s">
        <v>315</v>
      </c>
      <c r="QM9" s="107" t="s">
        <v>315</v>
      </c>
      <c r="QN9" s="107" t="s">
        <v>315</v>
      </c>
      <c r="QO9" s="107" t="s">
        <v>315</v>
      </c>
      <c r="QP9" s="107" t="s">
        <v>315</v>
      </c>
      <c r="QQ9" s="107" t="s">
        <v>315</v>
      </c>
      <c r="QR9" s="107" t="s">
        <v>315</v>
      </c>
      <c r="QS9" s="107" t="s">
        <v>315</v>
      </c>
      <c r="QT9" s="107" t="s">
        <v>315</v>
      </c>
      <c r="QU9" s="107" t="s">
        <v>315</v>
      </c>
      <c r="QV9" s="107" t="s">
        <v>315</v>
      </c>
      <c r="QW9" s="107" t="s">
        <v>315</v>
      </c>
      <c r="QX9" s="107" t="s">
        <v>315</v>
      </c>
      <c r="QY9" s="107" t="s">
        <v>315</v>
      </c>
      <c r="QZ9" s="107" t="s">
        <v>315</v>
      </c>
      <c r="RA9" s="107" t="s">
        <v>315</v>
      </c>
      <c r="RB9" s="107" t="s">
        <v>315</v>
      </c>
      <c r="RC9" s="107"/>
      <c r="RD9" s="107" t="s">
        <v>316</v>
      </c>
      <c r="RE9" s="107" t="s">
        <v>316</v>
      </c>
      <c r="RF9" s="107" t="s">
        <v>316</v>
      </c>
      <c r="RG9" s="107" t="s">
        <v>316</v>
      </c>
      <c r="RH9" s="107" t="s">
        <v>316</v>
      </c>
      <c r="RI9" s="107" t="s">
        <v>316</v>
      </c>
      <c r="RJ9" s="107" t="s">
        <v>316</v>
      </c>
      <c r="RK9" s="107" t="s">
        <v>316</v>
      </c>
      <c r="RL9" s="107" t="s">
        <v>316</v>
      </c>
      <c r="RM9" s="107" t="s">
        <v>316</v>
      </c>
      <c r="RN9" s="107" t="s">
        <v>316</v>
      </c>
      <c r="RO9" s="107" t="s">
        <v>316</v>
      </c>
      <c r="RP9" s="107" t="s">
        <v>316</v>
      </c>
      <c r="RQ9" s="107" t="s">
        <v>316</v>
      </c>
      <c r="RR9" s="107" t="s">
        <v>316</v>
      </c>
      <c r="RS9" s="107" t="s">
        <v>316</v>
      </c>
      <c r="RT9" s="107" t="s">
        <v>316</v>
      </c>
      <c r="RU9" s="107" t="s">
        <v>316</v>
      </c>
      <c r="RV9" s="107" t="s">
        <v>316</v>
      </c>
      <c r="RW9" s="107" t="s">
        <v>316</v>
      </c>
      <c r="RX9" s="107" t="s">
        <v>316</v>
      </c>
      <c r="RY9" s="107" t="s">
        <v>316</v>
      </c>
      <c r="RZ9" s="107" t="s">
        <v>316</v>
      </c>
      <c r="SA9" s="107" t="s">
        <v>316</v>
      </c>
      <c r="SB9" s="107" t="s">
        <v>316</v>
      </c>
      <c r="SC9" s="107" t="s">
        <v>316</v>
      </c>
      <c r="SD9" s="107" t="s">
        <v>316</v>
      </c>
      <c r="SE9" s="107" t="s">
        <v>316</v>
      </c>
      <c r="SF9" s="107" t="s">
        <v>316</v>
      </c>
      <c r="SG9" s="107" t="s">
        <v>316</v>
      </c>
      <c r="SH9" s="107" t="s">
        <v>316</v>
      </c>
      <c r="SI9" s="107" t="s">
        <v>316</v>
      </c>
      <c r="SJ9" s="107" t="s">
        <v>316</v>
      </c>
      <c r="SK9" s="107" t="s">
        <v>316</v>
      </c>
      <c r="SL9" s="107" t="s">
        <v>316</v>
      </c>
      <c r="SM9" s="107" t="s">
        <v>316</v>
      </c>
      <c r="SN9" s="107" t="s">
        <v>316</v>
      </c>
      <c r="SO9" s="107" t="s">
        <v>316</v>
      </c>
      <c r="SP9" s="107" t="s">
        <v>316</v>
      </c>
      <c r="SQ9" s="107" t="s">
        <v>316</v>
      </c>
      <c r="SR9" s="107" t="s">
        <v>316</v>
      </c>
      <c r="SS9" s="107" t="s">
        <v>316</v>
      </c>
      <c r="ST9" s="107" t="s">
        <v>316</v>
      </c>
      <c r="SU9" s="107" t="s">
        <v>316</v>
      </c>
      <c r="SV9" s="107" t="s">
        <v>316</v>
      </c>
      <c r="SW9" s="107" t="s">
        <v>316</v>
      </c>
      <c r="SX9" s="107" t="s">
        <v>316</v>
      </c>
      <c r="SY9" s="107" t="s">
        <v>316</v>
      </c>
      <c r="SZ9" s="107" t="s">
        <v>316</v>
      </c>
      <c r="TA9" s="107" t="s">
        <v>316</v>
      </c>
      <c r="TB9" s="107" t="s">
        <v>316</v>
      </c>
      <c r="TC9" s="107" t="s">
        <v>316</v>
      </c>
      <c r="TD9" s="107" t="s">
        <v>316</v>
      </c>
      <c r="TE9" s="107" t="s">
        <v>316</v>
      </c>
      <c r="TF9" s="107" t="s">
        <v>316</v>
      </c>
      <c r="TG9" s="107" t="s">
        <v>316</v>
      </c>
      <c r="TH9" s="107" t="s">
        <v>316</v>
      </c>
      <c r="TI9" s="107" t="s">
        <v>316</v>
      </c>
      <c r="TJ9" s="107" t="s">
        <v>316</v>
      </c>
      <c r="TK9" s="107" t="s">
        <v>316</v>
      </c>
      <c r="TL9" s="107" t="s">
        <v>316</v>
      </c>
      <c r="TM9" s="107" t="s">
        <v>316</v>
      </c>
      <c r="TN9" s="107" t="s">
        <v>316</v>
      </c>
      <c r="TO9" s="107" t="s">
        <v>316</v>
      </c>
      <c r="TP9" s="107" t="s">
        <v>316</v>
      </c>
      <c r="TQ9" s="107" t="s">
        <v>316</v>
      </c>
      <c r="TR9" s="107" t="s">
        <v>316</v>
      </c>
      <c r="TS9" s="107" t="s">
        <v>316</v>
      </c>
      <c r="TT9" s="107" t="s">
        <v>316</v>
      </c>
      <c r="TU9" s="107" t="s">
        <v>316</v>
      </c>
      <c r="TV9" s="179" t="s">
        <v>316</v>
      </c>
      <c r="TW9" s="107" t="s">
        <v>316</v>
      </c>
      <c r="TX9" s="107" t="s">
        <v>316</v>
      </c>
      <c r="TY9" s="107" t="s">
        <v>316</v>
      </c>
      <c r="TZ9" s="107" t="s">
        <v>316</v>
      </c>
      <c r="UA9" s="107" t="s">
        <v>316</v>
      </c>
      <c r="UB9" s="107" t="s">
        <v>316</v>
      </c>
      <c r="UC9" s="179" t="s">
        <v>316</v>
      </c>
      <c r="UD9" s="179" t="s">
        <v>316</v>
      </c>
      <c r="UE9" s="107" t="s">
        <v>322</v>
      </c>
      <c r="UF9" s="107" t="s">
        <v>322</v>
      </c>
      <c r="UG9" s="107" t="s">
        <v>322</v>
      </c>
      <c r="UH9" s="107" t="s">
        <v>322</v>
      </c>
      <c r="UI9" s="107" t="s">
        <v>322</v>
      </c>
      <c r="UJ9" s="179" t="s">
        <v>323</v>
      </c>
      <c r="UK9" s="107" t="s">
        <v>323</v>
      </c>
      <c r="UL9" s="107" t="s">
        <v>323</v>
      </c>
      <c r="UM9" s="107" t="s">
        <v>323</v>
      </c>
      <c r="UN9" s="107" t="s">
        <v>323</v>
      </c>
      <c r="UO9" s="107" t="s">
        <v>323</v>
      </c>
      <c r="UP9" s="107" t="s">
        <v>323</v>
      </c>
      <c r="UQ9" s="107" t="s">
        <v>323</v>
      </c>
      <c r="UR9" s="107" t="s">
        <v>323</v>
      </c>
      <c r="US9" s="107" t="s">
        <v>323</v>
      </c>
      <c r="UT9" s="107" t="s">
        <v>323</v>
      </c>
      <c r="UU9" s="107" t="s">
        <v>323</v>
      </c>
      <c r="UV9" s="107" t="s">
        <v>323</v>
      </c>
      <c r="UW9" s="107" t="s">
        <v>323</v>
      </c>
      <c r="UX9" s="107" t="s">
        <v>323</v>
      </c>
      <c r="UY9" s="107" t="s">
        <v>323</v>
      </c>
      <c r="UZ9" s="107" t="s">
        <v>323</v>
      </c>
      <c r="VA9" s="107" t="s">
        <v>323</v>
      </c>
      <c r="VB9" s="107" t="s">
        <v>323</v>
      </c>
      <c r="VC9" s="275" t="s">
        <v>323</v>
      </c>
      <c r="VD9" s="107" t="s">
        <v>323</v>
      </c>
      <c r="VE9" s="107" t="s">
        <v>323</v>
      </c>
      <c r="VF9" s="107" t="s">
        <v>323</v>
      </c>
      <c r="VG9" s="107" t="s">
        <v>323</v>
      </c>
      <c r="VH9" s="107" t="s">
        <v>323</v>
      </c>
      <c r="VI9" s="275" t="s">
        <v>323</v>
      </c>
      <c r="VJ9" s="107" t="s">
        <v>323</v>
      </c>
      <c r="VK9" s="107" t="s">
        <v>323</v>
      </c>
      <c r="VL9" s="107" t="s">
        <v>323</v>
      </c>
      <c r="VM9" s="107" t="s">
        <v>323</v>
      </c>
      <c r="VN9" s="107" t="s">
        <v>323</v>
      </c>
      <c r="VO9" s="107" t="s">
        <v>323</v>
      </c>
      <c r="VP9" s="107" t="s">
        <v>323</v>
      </c>
      <c r="VQ9" s="107" t="s">
        <v>323</v>
      </c>
      <c r="VR9" s="107" t="s">
        <v>323</v>
      </c>
      <c r="VS9" s="186" t="s">
        <v>325</v>
      </c>
      <c r="VT9" s="186" t="s">
        <v>325</v>
      </c>
      <c r="VU9" s="186" t="s">
        <v>325</v>
      </c>
      <c r="VV9" s="186" t="s">
        <v>325</v>
      </c>
      <c r="VW9" s="186" t="s">
        <v>325</v>
      </c>
      <c r="VX9" s="186" t="s">
        <v>325</v>
      </c>
      <c r="VY9" s="186" t="s">
        <v>325</v>
      </c>
      <c r="VZ9" s="186" t="s">
        <v>325</v>
      </c>
      <c r="WA9" s="186" t="s">
        <v>325</v>
      </c>
      <c r="WB9" s="186" t="s">
        <v>325</v>
      </c>
      <c r="WC9" s="186" t="s">
        <v>325</v>
      </c>
      <c r="WD9" s="186" t="s">
        <v>325</v>
      </c>
      <c r="WE9" s="186" t="s">
        <v>325</v>
      </c>
      <c r="WF9" s="186" t="s">
        <v>325</v>
      </c>
      <c r="WG9" s="186" t="s">
        <v>325</v>
      </c>
      <c r="WH9" s="186" t="s">
        <v>325</v>
      </c>
      <c r="WI9" s="186" t="s">
        <v>325</v>
      </c>
      <c r="WJ9" s="186" t="s">
        <v>325</v>
      </c>
      <c r="WK9" s="186" t="s">
        <v>325</v>
      </c>
      <c r="WL9" s="186" t="s">
        <v>325</v>
      </c>
      <c r="WM9" s="186" t="s">
        <v>325</v>
      </c>
      <c r="WN9" s="186" t="s">
        <v>325</v>
      </c>
      <c r="WO9" s="186" t="s">
        <v>325</v>
      </c>
      <c r="WP9" s="186" t="s">
        <v>325</v>
      </c>
      <c r="WQ9" s="186" t="s">
        <v>325</v>
      </c>
      <c r="WR9" s="186" t="s">
        <v>325</v>
      </c>
      <c r="WS9" s="186" t="s">
        <v>325</v>
      </c>
      <c r="WT9" s="186" t="s">
        <v>325</v>
      </c>
      <c r="WU9" s="186" t="s">
        <v>325</v>
      </c>
      <c r="WV9" s="186" t="s">
        <v>325</v>
      </c>
      <c r="WW9" s="186" t="s">
        <v>325</v>
      </c>
      <c r="WX9" s="186" t="s">
        <v>325</v>
      </c>
      <c r="WY9" s="186" t="s">
        <v>325</v>
      </c>
      <c r="WZ9" s="186" t="s">
        <v>325</v>
      </c>
      <c r="XA9" s="186" t="s">
        <v>325</v>
      </c>
      <c r="XB9" s="186" t="s">
        <v>325</v>
      </c>
      <c r="XC9" s="186" t="s">
        <v>325</v>
      </c>
      <c r="XD9" s="186" t="s">
        <v>325</v>
      </c>
      <c r="XE9" s="186" t="s">
        <v>325</v>
      </c>
      <c r="XF9" s="186" t="s">
        <v>325</v>
      </c>
      <c r="XG9" s="186" t="s">
        <v>325</v>
      </c>
      <c r="XH9" s="186" t="s">
        <v>325</v>
      </c>
      <c r="XI9" s="186" t="s">
        <v>325</v>
      </c>
      <c r="XJ9" s="186" t="s">
        <v>325</v>
      </c>
      <c r="XK9" s="186" t="s">
        <v>325</v>
      </c>
      <c r="XL9" s="186" t="s">
        <v>325</v>
      </c>
      <c r="XM9" s="186" t="s">
        <v>325</v>
      </c>
      <c r="XN9" s="186" t="s">
        <v>325</v>
      </c>
      <c r="XO9" s="186" t="s">
        <v>325</v>
      </c>
      <c r="XP9" s="186" t="s">
        <v>325</v>
      </c>
      <c r="XQ9" s="186" t="s">
        <v>325</v>
      </c>
      <c r="XR9" s="186" t="s">
        <v>325</v>
      </c>
      <c r="XS9" s="186" t="s">
        <v>325</v>
      </c>
      <c r="XT9" s="186" t="s">
        <v>325</v>
      </c>
      <c r="XU9" s="186" t="s">
        <v>325</v>
      </c>
      <c r="XV9" s="186" t="s">
        <v>325</v>
      </c>
      <c r="XW9" s="186" t="s">
        <v>325</v>
      </c>
      <c r="XX9" s="186" t="s">
        <v>325</v>
      </c>
      <c r="XY9" s="186" t="s">
        <v>325</v>
      </c>
      <c r="XZ9" s="186" t="s">
        <v>325</v>
      </c>
      <c r="YA9" s="186" t="s">
        <v>325</v>
      </c>
      <c r="YB9" s="186" t="s">
        <v>325</v>
      </c>
      <c r="YC9" s="186" t="s">
        <v>325</v>
      </c>
      <c r="YD9" s="186" t="s">
        <v>325</v>
      </c>
      <c r="YE9" s="186" t="s">
        <v>325</v>
      </c>
      <c r="YF9" s="186" t="s">
        <v>325</v>
      </c>
      <c r="YG9" s="186" t="s">
        <v>325</v>
      </c>
      <c r="YH9" s="186" t="s">
        <v>325</v>
      </c>
      <c r="YI9" s="186" t="s">
        <v>325</v>
      </c>
      <c r="YJ9" s="186" t="s">
        <v>325</v>
      </c>
      <c r="YK9" s="186" t="s">
        <v>325</v>
      </c>
      <c r="YL9" s="186" t="s">
        <v>325</v>
      </c>
      <c r="YM9" s="186" t="s">
        <v>325</v>
      </c>
      <c r="YN9" s="186" t="s">
        <v>325</v>
      </c>
      <c r="YO9" s="186" t="s">
        <v>325</v>
      </c>
      <c r="YP9" s="186" t="s">
        <v>325</v>
      </c>
      <c r="YQ9" s="186" t="s">
        <v>325</v>
      </c>
      <c r="YR9" s="186" t="s">
        <v>325</v>
      </c>
      <c r="YS9" s="186" t="s">
        <v>325</v>
      </c>
      <c r="YT9" s="186" t="s">
        <v>325</v>
      </c>
      <c r="YU9" s="186" t="s">
        <v>325</v>
      </c>
      <c r="YV9" s="186" t="s">
        <v>325</v>
      </c>
      <c r="YW9" s="186" t="s">
        <v>325</v>
      </c>
      <c r="YX9" s="186" t="s">
        <v>325</v>
      </c>
      <c r="YY9" s="186" t="s">
        <v>325</v>
      </c>
      <c r="YZ9" s="186" t="s">
        <v>325</v>
      </c>
      <c r="ZA9" s="186" t="s">
        <v>325</v>
      </c>
      <c r="ZB9" s="186" t="s">
        <v>325</v>
      </c>
      <c r="ZC9" s="186" t="s">
        <v>325</v>
      </c>
      <c r="ZD9" s="186" t="s">
        <v>325</v>
      </c>
      <c r="ZE9" s="186" t="s">
        <v>325</v>
      </c>
      <c r="ZF9" s="186" t="s">
        <v>325</v>
      </c>
      <c r="ZG9" s="186" t="s">
        <v>325</v>
      </c>
      <c r="ZH9" s="186" t="s">
        <v>325</v>
      </c>
      <c r="ZI9" s="186" t="s">
        <v>325</v>
      </c>
      <c r="ZJ9" s="186" t="s">
        <v>325</v>
      </c>
      <c r="ZK9" s="186" t="s">
        <v>325</v>
      </c>
      <c r="ZL9" s="186" t="s">
        <v>325</v>
      </c>
      <c r="ZM9" s="186" t="s">
        <v>325</v>
      </c>
      <c r="ZN9" s="186" t="s">
        <v>325</v>
      </c>
      <c r="ZO9" s="186" t="s">
        <v>325</v>
      </c>
      <c r="ZP9" s="186" t="s">
        <v>325</v>
      </c>
      <c r="ZQ9" s="186" t="s">
        <v>325</v>
      </c>
      <c r="ZR9" s="186" t="s">
        <v>325</v>
      </c>
      <c r="ZS9" s="186" t="s">
        <v>325</v>
      </c>
      <c r="ZT9" s="186" t="s">
        <v>325</v>
      </c>
      <c r="ZU9" s="186" t="s">
        <v>325</v>
      </c>
      <c r="ZV9" s="186" t="s">
        <v>325</v>
      </c>
      <c r="ZW9" s="186" t="s">
        <v>325</v>
      </c>
      <c r="ZX9" s="186" t="s">
        <v>325</v>
      </c>
      <c r="ZY9" s="186" t="s">
        <v>325</v>
      </c>
      <c r="ZZ9" s="186" t="s">
        <v>325</v>
      </c>
      <c r="AAA9" s="186" t="s">
        <v>325</v>
      </c>
      <c r="AAB9" s="186" t="s">
        <v>325</v>
      </c>
      <c r="AAC9" s="186" t="s">
        <v>325</v>
      </c>
      <c r="AAD9" s="186" t="s">
        <v>325</v>
      </c>
      <c r="AAE9" s="186" t="s">
        <v>325</v>
      </c>
      <c r="AAF9" s="186" t="s">
        <v>325</v>
      </c>
      <c r="AAG9" s="186" t="s">
        <v>325</v>
      </c>
      <c r="AAH9" s="186" t="s">
        <v>325</v>
      </c>
      <c r="AAI9" s="186" t="s">
        <v>325</v>
      </c>
      <c r="AAJ9" s="186" t="s">
        <v>325</v>
      </c>
      <c r="AAK9" s="186" t="s">
        <v>325</v>
      </c>
      <c r="AAL9" s="186" t="s">
        <v>325</v>
      </c>
      <c r="AAM9" s="186" t="s">
        <v>325</v>
      </c>
      <c r="AAN9" s="186" t="s">
        <v>325</v>
      </c>
      <c r="AAO9" s="186" t="s">
        <v>325</v>
      </c>
      <c r="AAP9" s="186" t="s">
        <v>325</v>
      </c>
      <c r="AAQ9" s="186" t="s">
        <v>325</v>
      </c>
      <c r="AAR9" s="186" t="s">
        <v>325</v>
      </c>
      <c r="AAS9" s="186" t="s">
        <v>325</v>
      </c>
      <c r="AAT9" s="186" t="s">
        <v>325</v>
      </c>
      <c r="AAU9" s="186" t="s">
        <v>325</v>
      </c>
      <c r="AAV9" s="186" t="s">
        <v>325</v>
      </c>
      <c r="AAW9" s="186" t="s">
        <v>325</v>
      </c>
      <c r="AAX9" s="186" t="s">
        <v>325</v>
      </c>
      <c r="AAY9" s="186" t="s">
        <v>325</v>
      </c>
      <c r="AAZ9" s="186" t="s">
        <v>325</v>
      </c>
      <c r="ABA9" s="186" t="s">
        <v>325</v>
      </c>
      <c r="ABB9" s="186" t="s">
        <v>325</v>
      </c>
      <c r="ABC9" s="186" t="s">
        <v>325</v>
      </c>
      <c r="ABD9" s="186" t="s">
        <v>325</v>
      </c>
      <c r="ABE9" s="186" t="s">
        <v>325</v>
      </c>
      <c r="ABF9" s="186" t="s">
        <v>325</v>
      </c>
      <c r="ABG9" s="186" t="s">
        <v>325</v>
      </c>
      <c r="ABH9" s="186" t="s">
        <v>325</v>
      </c>
      <c r="ABI9" s="186" t="s">
        <v>325</v>
      </c>
      <c r="ABJ9" s="186" t="s">
        <v>325</v>
      </c>
      <c r="ABK9" s="186" t="s">
        <v>325</v>
      </c>
      <c r="ABL9" s="186" t="s">
        <v>325</v>
      </c>
      <c r="ABM9" s="186" t="s">
        <v>325</v>
      </c>
      <c r="ABN9" s="186" t="s">
        <v>325</v>
      </c>
      <c r="ABO9" s="186" t="s">
        <v>325</v>
      </c>
      <c r="ABP9" s="186" t="s">
        <v>325</v>
      </c>
      <c r="ABQ9" s="186" t="s">
        <v>325</v>
      </c>
      <c r="ABR9" s="186" t="s">
        <v>325</v>
      </c>
      <c r="ABS9" s="186" t="s">
        <v>325</v>
      </c>
      <c r="ABT9" s="186" t="s">
        <v>325</v>
      </c>
      <c r="ABU9" s="186" t="s">
        <v>325</v>
      </c>
      <c r="ABV9" s="186" t="s">
        <v>325</v>
      </c>
      <c r="ABW9" s="186" t="s">
        <v>325</v>
      </c>
      <c r="ABX9" s="186" t="s">
        <v>325</v>
      </c>
      <c r="ABY9" s="186" t="s">
        <v>325</v>
      </c>
      <c r="ABZ9" s="186" t="s">
        <v>325</v>
      </c>
      <c r="ACA9" s="186" t="s">
        <v>325</v>
      </c>
      <c r="ACB9" s="186" t="s">
        <v>325</v>
      </c>
      <c r="ACC9" s="186" t="s">
        <v>325</v>
      </c>
      <c r="ACD9" s="186" t="s">
        <v>325</v>
      </c>
      <c r="ACE9" s="186" t="s">
        <v>325</v>
      </c>
      <c r="ACF9" s="186" t="s">
        <v>325</v>
      </c>
      <c r="ACG9" s="186" t="s">
        <v>325</v>
      </c>
      <c r="ACH9" s="186" t="s">
        <v>325</v>
      </c>
      <c r="ACI9" s="186" t="s">
        <v>325</v>
      </c>
      <c r="ACJ9" s="186" t="s">
        <v>325</v>
      </c>
      <c r="ACK9" s="186" t="s">
        <v>325</v>
      </c>
      <c r="ACL9" s="186" t="s">
        <v>325</v>
      </c>
      <c r="ACM9" s="186" t="s">
        <v>325</v>
      </c>
      <c r="ACN9" s="186" t="s">
        <v>325</v>
      </c>
      <c r="ACO9" s="186" t="s">
        <v>325</v>
      </c>
      <c r="ACP9" s="186" t="s">
        <v>325</v>
      </c>
      <c r="ACQ9" s="186" t="s">
        <v>325</v>
      </c>
      <c r="ACR9" s="186" t="s">
        <v>325</v>
      </c>
      <c r="ACS9" s="186" t="s">
        <v>325</v>
      </c>
      <c r="ACT9" s="186" t="s">
        <v>325</v>
      </c>
      <c r="ACU9" s="186" t="s">
        <v>325</v>
      </c>
      <c r="ACV9" s="186" t="s">
        <v>325</v>
      </c>
      <c r="ACW9" s="186" t="s">
        <v>325</v>
      </c>
      <c r="ACX9" s="186" t="s">
        <v>325</v>
      </c>
      <c r="ACY9" s="186" t="s">
        <v>325</v>
      </c>
      <c r="ACZ9" s="186" t="s">
        <v>325</v>
      </c>
      <c r="ADA9" s="186" t="s">
        <v>325</v>
      </c>
      <c r="ADB9" s="186" t="s">
        <v>325</v>
      </c>
      <c r="ADC9" s="186" t="s">
        <v>325</v>
      </c>
      <c r="ADD9" s="186" t="s">
        <v>325</v>
      </c>
      <c r="ADE9" s="186" t="s">
        <v>325</v>
      </c>
      <c r="ADF9" s="186" t="s">
        <v>325</v>
      </c>
      <c r="ADG9" s="186" t="s">
        <v>325</v>
      </c>
      <c r="ADH9" s="186" t="s">
        <v>325</v>
      </c>
      <c r="ADI9" s="186" t="s">
        <v>325</v>
      </c>
      <c r="ADJ9" s="186" t="s">
        <v>325</v>
      </c>
      <c r="ADK9" s="186" t="s">
        <v>325</v>
      </c>
      <c r="ADL9" s="186" t="s">
        <v>325</v>
      </c>
      <c r="ADM9" s="186" t="s">
        <v>325</v>
      </c>
      <c r="ADN9" s="186" t="s">
        <v>325</v>
      </c>
      <c r="ADO9" s="186" t="s">
        <v>325</v>
      </c>
      <c r="ADP9" s="186" t="s">
        <v>325</v>
      </c>
      <c r="ADQ9" s="186" t="s">
        <v>325</v>
      </c>
      <c r="ADR9" s="186" t="s">
        <v>325</v>
      </c>
      <c r="ADS9" s="186" t="s">
        <v>325</v>
      </c>
      <c r="ADT9" s="186" t="s">
        <v>325</v>
      </c>
      <c r="ADU9" s="186" t="s">
        <v>325</v>
      </c>
      <c r="ADV9" s="186" t="s">
        <v>325</v>
      </c>
      <c r="ADW9" s="186" t="s">
        <v>325</v>
      </c>
      <c r="ADX9" s="186" t="s">
        <v>325</v>
      </c>
      <c r="ADY9" s="186" t="s">
        <v>325</v>
      </c>
      <c r="ADZ9" s="186" t="s">
        <v>325</v>
      </c>
      <c r="AEA9" s="186" t="s">
        <v>325</v>
      </c>
      <c r="AEB9" s="186" t="s">
        <v>325</v>
      </c>
      <c r="AEC9" s="186" t="s">
        <v>325</v>
      </c>
      <c r="AED9" s="186" t="s">
        <v>325</v>
      </c>
      <c r="AEE9" s="186" t="s">
        <v>325</v>
      </c>
      <c r="AEF9" s="186" t="s">
        <v>325</v>
      </c>
      <c r="AEG9" s="186" t="s">
        <v>325</v>
      </c>
      <c r="AEH9" s="186" t="s">
        <v>325</v>
      </c>
      <c r="AEI9" s="186" t="s">
        <v>325</v>
      </c>
      <c r="AEJ9" s="186" t="s">
        <v>325</v>
      </c>
      <c r="AEK9" s="186" t="s">
        <v>325</v>
      </c>
      <c r="AEL9" s="186" t="s">
        <v>325</v>
      </c>
      <c r="AEM9" s="186" t="s">
        <v>325</v>
      </c>
      <c r="AEN9" s="186" t="s">
        <v>325</v>
      </c>
      <c r="AEO9" s="186" t="s">
        <v>325</v>
      </c>
      <c r="AEP9" s="186" t="s">
        <v>325</v>
      </c>
      <c r="AEQ9" s="186" t="s">
        <v>325</v>
      </c>
      <c r="AER9" s="186" t="s">
        <v>325</v>
      </c>
      <c r="AES9" s="186" t="s">
        <v>325</v>
      </c>
      <c r="AET9" s="186" t="s">
        <v>325</v>
      </c>
      <c r="AEU9" s="186" t="s">
        <v>325</v>
      </c>
      <c r="AEV9" s="186" t="s">
        <v>325</v>
      </c>
      <c r="AEW9" s="186" t="s">
        <v>325</v>
      </c>
      <c r="AEX9" s="186" t="s">
        <v>325</v>
      </c>
      <c r="AEY9" s="186" t="s">
        <v>325</v>
      </c>
      <c r="AEZ9" s="186" t="s">
        <v>325</v>
      </c>
      <c r="AFA9" s="186" t="s">
        <v>325</v>
      </c>
      <c r="AFB9" s="186" t="s">
        <v>325</v>
      </c>
      <c r="AFC9" s="186" t="s">
        <v>325</v>
      </c>
      <c r="AFD9" s="186" t="s">
        <v>325</v>
      </c>
      <c r="AFE9" s="186" t="s">
        <v>325</v>
      </c>
      <c r="AFF9" s="186" t="s">
        <v>325</v>
      </c>
      <c r="AFG9" s="186" t="s">
        <v>325</v>
      </c>
      <c r="AFH9" s="186" t="s">
        <v>325</v>
      </c>
      <c r="AFI9" s="186" t="s">
        <v>325</v>
      </c>
      <c r="AFJ9" s="186" t="s">
        <v>325</v>
      </c>
      <c r="AFK9" s="186" t="s">
        <v>325</v>
      </c>
      <c r="AFL9" s="186" t="s">
        <v>325</v>
      </c>
      <c r="AFM9" s="186" t="s">
        <v>325</v>
      </c>
      <c r="AFN9" s="186" t="s">
        <v>325</v>
      </c>
      <c r="AFO9" s="186" t="s">
        <v>325</v>
      </c>
      <c r="AFP9" s="186" t="s">
        <v>325</v>
      </c>
      <c r="AFQ9" s="186" t="s">
        <v>325</v>
      </c>
      <c r="AFR9" s="186" t="s">
        <v>325</v>
      </c>
      <c r="AFS9" s="186" t="s">
        <v>325</v>
      </c>
      <c r="AFT9" s="186" t="s">
        <v>325</v>
      </c>
      <c r="AFU9" s="186" t="s">
        <v>325</v>
      </c>
      <c r="AFV9" s="186" t="s">
        <v>325</v>
      </c>
      <c r="AFW9" s="186" t="s">
        <v>325</v>
      </c>
      <c r="AFX9" s="186" t="s">
        <v>325</v>
      </c>
      <c r="AFY9" s="186" t="s">
        <v>325</v>
      </c>
      <c r="AFZ9" s="186" t="s">
        <v>325</v>
      </c>
      <c r="AGA9" s="186" t="s">
        <v>325</v>
      </c>
      <c r="AGB9" s="186" t="s">
        <v>325</v>
      </c>
      <c r="AGC9" s="186" t="s">
        <v>325</v>
      </c>
      <c r="AGD9" s="186" t="s">
        <v>325</v>
      </c>
      <c r="AGE9" s="186" t="s">
        <v>325</v>
      </c>
      <c r="AGF9" s="186" t="s">
        <v>325</v>
      </c>
      <c r="AGG9" s="186" t="s">
        <v>325</v>
      </c>
      <c r="AGH9" s="186" t="s">
        <v>325</v>
      </c>
      <c r="AGI9" s="186" t="s">
        <v>325</v>
      </c>
      <c r="AGJ9" s="186" t="s">
        <v>325</v>
      </c>
      <c r="AGK9" s="186" t="s">
        <v>325</v>
      </c>
      <c r="AGL9" s="186" t="s">
        <v>325</v>
      </c>
      <c r="AGM9" s="186" t="s">
        <v>325</v>
      </c>
      <c r="AGN9" s="186" t="s">
        <v>325</v>
      </c>
      <c r="AGO9" s="186" t="s">
        <v>325</v>
      </c>
      <c r="AGP9" s="186" t="s">
        <v>325</v>
      </c>
      <c r="AGQ9" s="186" t="s">
        <v>325</v>
      </c>
      <c r="AGR9" s="186" t="s">
        <v>325</v>
      </c>
      <c r="AGS9" s="186" t="s">
        <v>325</v>
      </c>
      <c r="AGT9" s="186" t="s">
        <v>325</v>
      </c>
      <c r="AGU9" s="186" t="s">
        <v>325</v>
      </c>
      <c r="AGV9" s="186" t="s">
        <v>325</v>
      </c>
      <c r="AGW9" s="186" t="s">
        <v>325</v>
      </c>
      <c r="AGX9" s="186" t="s">
        <v>325</v>
      </c>
      <c r="AGY9" s="186" t="s">
        <v>325</v>
      </c>
      <c r="AGZ9" s="186" t="s">
        <v>325</v>
      </c>
      <c r="AHA9" s="186" t="s">
        <v>325</v>
      </c>
      <c r="AHB9" s="186" t="s">
        <v>325</v>
      </c>
      <c r="AHC9" s="186" t="s">
        <v>325</v>
      </c>
      <c r="AHD9" s="186" t="s">
        <v>325</v>
      </c>
      <c r="AHE9" s="186" t="s">
        <v>325</v>
      </c>
      <c r="AHF9" s="186" t="s">
        <v>325</v>
      </c>
      <c r="AHG9" s="186" t="s">
        <v>325</v>
      </c>
      <c r="AHH9" s="186" t="s">
        <v>325</v>
      </c>
      <c r="AHI9" s="186" t="s">
        <v>325</v>
      </c>
      <c r="AHJ9" s="186" t="s">
        <v>325</v>
      </c>
      <c r="AHK9" s="186" t="s">
        <v>325</v>
      </c>
      <c r="AHL9" s="186" t="s">
        <v>325</v>
      </c>
      <c r="AHM9" s="186" t="s">
        <v>325</v>
      </c>
      <c r="AHN9" s="186" t="s">
        <v>325</v>
      </c>
      <c r="AHO9" s="186" t="s">
        <v>325</v>
      </c>
      <c r="AHP9" s="186" t="s">
        <v>325</v>
      </c>
      <c r="AHQ9" s="186" t="s">
        <v>325</v>
      </c>
      <c r="AHR9" s="186" t="s">
        <v>325</v>
      </c>
      <c r="AHS9" s="186" t="s">
        <v>325</v>
      </c>
      <c r="AHT9" s="186" t="s">
        <v>325</v>
      </c>
      <c r="AHU9" s="186" t="s">
        <v>325</v>
      </c>
      <c r="AHV9" s="186" t="s">
        <v>325</v>
      </c>
      <c r="AHW9" s="186" t="s">
        <v>325</v>
      </c>
      <c r="AHX9" s="186" t="s">
        <v>325</v>
      </c>
      <c r="AHY9" s="186" t="s">
        <v>325</v>
      </c>
      <c r="AHZ9" s="186" t="s">
        <v>325</v>
      </c>
      <c r="AIA9" s="186" t="s">
        <v>325</v>
      </c>
      <c r="AIB9" s="186" t="s">
        <v>325</v>
      </c>
      <c r="AIC9" s="186" t="s">
        <v>325</v>
      </c>
      <c r="AID9" s="186" t="s">
        <v>325</v>
      </c>
      <c r="AIE9" s="186" t="s">
        <v>325</v>
      </c>
      <c r="AIF9" s="186" t="s">
        <v>325</v>
      </c>
      <c r="AIG9" s="186" t="s">
        <v>325</v>
      </c>
      <c r="AIH9" s="186" t="s">
        <v>325</v>
      </c>
      <c r="AII9" s="186" t="s">
        <v>325</v>
      </c>
      <c r="AIJ9" s="186" t="s">
        <v>325</v>
      </c>
      <c r="AIK9" s="186" t="s">
        <v>325</v>
      </c>
      <c r="AIL9" s="186" t="s">
        <v>325</v>
      </c>
      <c r="AIM9" s="186" t="s">
        <v>325</v>
      </c>
      <c r="AIN9" s="186" t="s">
        <v>325</v>
      </c>
      <c r="AIO9" s="186" t="s">
        <v>325</v>
      </c>
      <c r="AIP9" s="186" t="s">
        <v>325</v>
      </c>
      <c r="AIQ9" s="186" t="s">
        <v>325</v>
      </c>
      <c r="AIR9" s="186" t="s">
        <v>325</v>
      </c>
      <c r="AIS9" s="186" t="s">
        <v>325</v>
      </c>
      <c r="AIT9" s="186" t="s">
        <v>325</v>
      </c>
      <c r="AIU9" s="186" t="s">
        <v>325</v>
      </c>
      <c r="AIV9" s="186" t="s">
        <v>325</v>
      </c>
      <c r="AIW9" s="186" t="s">
        <v>325</v>
      </c>
      <c r="AIX9" s="186" t="s">
        <v>325</v>
      </c>
      <c r="AIY9" s="186" t="s">
        <v>325</v>
      </c>
      <c r="AIZ9" s="186" t="s">
        <v>325</v>
      </c>
      <c r="AJA9" s="186" t="s">
        <v>325</v>
      </c>
      <c r="AJB9" s="186" t="s">
        <v>325</v>
      </c>
      <c r="AJC9" s="186" t="s">
        <v>325</v>
      </c>
      <c r="AJD9" s="186" t="s">
        <v>325</v>
      </c>
      <c r="AJE9" s="186" t="s">
        <v>325</v>
      </c>
      <c r="AJF9" s="186" t="s">
        <v>325</v>
      </c>
      <c r="AJG9" s="186" t="s">
        <v>325</v>
      </c>
      <c r="AJH9" s="186" t="s">
        <v>325</v>
      </c>
      <c r="AJI9" s="186" t="s">
        <v>325</v>
      </c>
      <c r="AJJ9" s="186" t="s">
        <v>325</v>
      </c>
      <c r="AJK9" s="186" t="s">
        <v>325</v>
      </c>
      <c r="AJL9" s="186" t="s">
        <v>325</v>
      </c>
      <c r="AJM9" s="186" t="s">
        <v>325</v>
      </c>
      <c r="AJN9" s="186" t="s">
        <v>325</v>
      </c>
      <c r="AJO9" s="186" t="s">
        <v>325</v>
      </c>
      <c r="AJP9" s="186" t="s">
        <v>325</v>
      </c>
      <c r="AJQ9" s="186" t="s">
        <v>325</v>
      </c>
      <c r="AJR9" s="186" t="s">
        <v>325</v>
      </c>
      <c r="AJS9" s="186" t="s">
        <v>325</v>
      </c>
      <c r="AJT9" s="186" t="s">
        <v>325</v>
      </c>
      <c r="AJU9" s="186" t="s">
        <v>325</v>
      </c>
      <c r="AJV9" s="186" t="s">
        <v>325</v>
      </c>
      <c r="AJW9" s="186" t="s">
        <v>325</v>
      </c>
      <c r="AJX9" s="186" t="s">
        <v>325</v>
      </c>
      <c r="AJY9" s="186" t="s">
        <v>325</v>
      </c>
      <c r="AJZ9" s="186" t="s">
        <v>325</v>
      </c>
      <c r="AKA9" s="186" t="s">
        <v>325</v>
      </c>
      <c r="AKB9" s="186" t="s">
        <v>325</v>
      </c>
      <c r="AKC9" s="186" t="s">
        <v>325</v>
      </c>
      <c r="AKD9" s="186" t="s">
        <v>325</v>
      </c>
      <c r="AKE9" s="186" t="s">
        <v>325</v>
      </c>
      <c r="AKF9" s="186" t="s">
        <v>325</v>
      </c>
      <c r="AKG9" s="186" t="s">
        <v>325</v>
      </c>
      <c r="AKH9" s="186" t="s">
        <v>325</v>
      </c>
      <c r="AKI9" s="186" t="s">
        <v>325</v>
      </c>
      <c r="AKJ9" s="186" t="s">
        <v>325</v>
      </c>
      <c r="AKK9" s="186" t="s">
        <v>325</v>
      </c>
      <c r="AKL9" s="186" t="s">
        <v>325</v>
      </c>
      <c r="AKM9" s="186" t="s">
        <v>325</v>
      </c>
      <c r="AKN9" s="186" t="s">
        <v>325</v>
      </c>
      <c r="AKO9" s="186" t="s">
        <v>325</v>
      </c>
      <c r="AKP9" s="186" t="s">
        <v>325</v>
      </c>
      <c r="AKQ9" s="186" t="s">
        <v>325</v>
      </c>
      <c r="AKR9" s="186" t="s">
        <v>325</v>
      </c>
      <c r="AKS9" s="186" t="s">
        <v>325</v>
      </c>
      <c r="AKT9" s="186" t="s">
        <v>325</v>
      </c>
      <c r="AKU9" s="186" t="s">
        <v>325</v>
      </c>
      <c r="AKV9" s="186" t="s">
        <v>325</v>
      </c>
      <c r="AKW9" s="186" t="s">
        <v>325</v>
      </c>
      <c r="AKX9" s="186" t="s">
        <v>325</v>
      </c>
      <c r="AKY9" s="186" t="s">
        <v>325</v>
      </c>
      <c r="AKZ9" s="186" t="s">
        <v>325</v>
      </c>
      <c r="ALA9" s="186" t="s">
        <v>325</v>
      </c>
      <c r="ALB9" s="186" t="s">
        <v>325</v>
      </c>
      <c r="ALC9" s="186" t="s">
        <v>325</v>
      </c>
      <c r="ALD9" s="186" t="s">
        <v>325</v>
      </c>
      <c r="ALE9" s="186" t="s">
        <v>325</v>
      </c>
      <c r="ALF9" s="186" t="s">
        <v>325</v>
      </c>
      <c r="ALG9" s="186" t="s">
        <v>325</v>
      </c>
      <c r="ALH9" s="186" t="s">
        <v>325</v>
      </c>
      <c r="ALI9" s="186" t="s">
        <v>325</v>
      </c>
      <c r="ALJ9" s="186" t="s">
        <v>325</v>
      </c>
      <c r="ALK9" s="186" t="s">
        <v>325</v>
      </c>
      <c r="ALL9" s="186" t="s">
        <v>325</v>
      </c>
      <c r="ALM9" s="186" t="s">
        <v>325</v>
      </c>
      <c r="ALN9" s="186" t="s">
        <v>325</v>
      </c>
      <c r="ALO9" s="186" t="s">
        <v>325</v>
      </c>
      <c r="ALP9" s="186" t="s">
        <v>325</v>
      </c>
      <c r="ALQ9" s="186" t="s">
        <v>325</v>
      </c>
      <c r="ALR9" s="186" t="s">
        <v>325</v>
      </c>
      <c r="ALS9" s="186" t="s">
        <v>325</v>
      </c>
      <c r="ALT9" s="186" t="s">
        <v>325</v>
      </c>
      <c r="ALU9" s="186" t="s">
        <v>325</v>
      </c>
      <c r="ALV9" s="186" t="s">
        <v>325</v>
      </c>
      <c r="ALW9" s="186" t="s">
        <v>325</v>
      </c>
      <c r="ALX9" s="186" t="s">
        <v>325</v>
      </c>
      <c r="ALY9" s="186" t="s">
        <v>325</v>
      </c>
      <c r="ALZ9" s="186" t="s">
        <v>325</v>
      </c>
      <c r="AMA9" s="186" t="s">
        <v>325</v>
      </c>
      <c r="AMB9" s="186" t="s">
        <v>325</v>
      </c>
      <c r="AMC9" s="186" t="s">
        <v>325</v>
      </c>
      <c r="AMD9" s="186" t="s">
        <v>325</v>
      </c>
      <c r="AME9" s="186" t="s">
        <v>325</v>
      </c>
      <c r="AMF9" s="186" t="s">
        <v>325</v>
      </c>
      <c r="AMG9" s="186" t="s">
        <v>325</v>
      </c>
      <c r="AMH9" s="186" t="s">
        <v>325</v>
      </c>
      <c r="AMI9" s="186" t="s">
        <v>325</v>
      </c>
      <c r="AMJ9" s="186" t="s">
        <v>325</v>
      </c>
      <c r="AMK9" s="186" t="s">
        <v>325</v>
      </c>
      <c r="AML9" s="186" t="s">
        <v>325</v>
      </c>
      <c r="AMM9" s="186" t="s">
        <v>325</v>
      </c>
      <c r="AMN9" s="186" t="s">
        <v>325</v>
      </c>
      <c r="AMO9" s="186" t="s">
        <v>325</v>
      </c>
      <c r="AMP9" s="186" t="s">
        <v>325</v>
      </c>
      <c r="AMQ9" s="186" t="s">
        <v>325</v>
      </c>
      <c r="AMR9" s="186" t="s">
        <v>325</v>
      </c>
      <c r="AMS9" s="186" t="s">
        <v>325</v>
      </c>
      <c r="AMT9" s="186" t="s">
        <v>325</v>
      </c>
      <c r="AMU9" s="186" t="s">
        <v>325</v>
      </c>
      <c r="AMV9" s="186" t="s">
        <v>325</v>
      </c>
      <c r="AMW9" s="186" t="s">
        <v>325</v>
      </c>
      <c r="AMX9" s="186" t="s">
        <v>325</v>
      </c>
      <c r="AMY9" s="186" t="s">
        <v>325</v>
      </c>
      <c r="AMZ9" s="186" t="s">
        <v>325</v>
      </c>
      <c r="ANA9" s="186" t="s">
        <v>325</v>
      </c>
      <c r="ANB9" s="186" t="s">
        <v>325</v>
      </c>
      <c r="ANC9" s="186" t="s">
        <v>325</v>
      </c>
      <c r="AND9" s="186" t="s">
        <v>325</v>
      </c>
      <c r="ANE9" s="186" t="s">
        <v>325</v>
      </c>
      <c r="ANF9" s="186" t="s">
        <v>325</v>
      </c>
      <c r="ANG9" s="186" t="s">
        <v>325</v>
      </c>
      <c r="ANH9" s="186" t="s">
        <v>325</v>
      </c>
      <c r="ANI9" s="186" t="s">
        <v>325</v>
      </c>
      <c r="ANJ9" s="186" t="s">
        <v>325</v>
      </c>
      <c r="ANK9" s="186" t="s">
        <v>325</v>
      </c>
      <c r="ANL9" s="186" t="s">
        <v>325</v>
      </c>
      <c r="ANM9" s="186" t="s">
        <v>325</v>
      </c>
      <c r="ANN9" s="186" t="s">
        <v>325</v>
      </c>
      <c r="ANO9" s="186" t="s">
        <v>325</v>
      </c>
      <c r="ANP9" s="186" t="s">
        <v>325</v>
      </c>
      <c r="ANQ9" s="186" t="s">
        <v>325</v>
      </c>
      <c r="ANR9" s="186" t="s">
        <v>325</v>
      </c>
      <c r="ANS9" s="186" t="s">
        <v>325</v>
      </c>
      <c r="ANT9" s="186" t="s">
        <v>325</v>
      </c>
      <c r="ANU9" s="186" t="s">
        <v>325</v>
      </c>
      <c r="ANV9" s="186" t="s">
        <v>325</v>
      </c>
      <c r="ANW9" s="186" t="s">
        <v>325</v>
      </c>
      <c r="ANX9" s="186" t="s">
        <v>325</v>
      </c>
      <c r="ANY9" s="186" t="s">
        <v>325</v>
      </c>
      <c r="ANZ9" s="186" t="s">
        <v>325</v>
      </c>
      <c r="AOA9" s="186" t="s">
        <v>325</v>
      </c>
      <c r="AOB9" s="186" t="s">
        <v>325</v>
      </c>
      <c r="AOC9" s="186" t="s">
        <v>325</v>
      </c>
      <c r="AOD9" s="186" t="s">
        <v>325</v>
      </c>
      <c r="AOE9" s="186" t="s">
        <v>325</v>
      </c>
      <c r="AOF9" s="186" t="s">
        <v>325</v>
      </c>
      <c r="AOG9" s="186" t="s">
        <v>325</v>
      </c>
      <c r="AOH9" s="186" t="s">
        <v>325</v>
      </c>
      <c r="AOI9" s="186" t="s">
        <v>325</v>
      </c>
      <c r="AOJ9" s="186" t="s">
        <v>325</v>
      </c>
      <c r="AOK9" s="186" t="s">
        <v>325</v>
      </c>
      <c r="AOL9" s="186" t="s">
        <v>325</v>
      </c>
      <c r="AOM9" s="186" t="s">
        <v>325</v>
      </c>
      <c r="AON9" s="186" t="s">
        <v>325</v>
      </c>
      <c r="AOO9" s="186" t="s">
        <v>325</v>
      </c>
      <c r="AOP9" s="186" t="s">
        <v>325</v>
      </c>
      <c r="AOQ9" s="186" t="s">
        <v>325</v>
      </c>
      <c r="AOR9" s="186" t="s">
        <v>325</v>
      </c>
      <c r="AOS9" s="186" t="s">
        <v>325</v>
      </c>
      <c r="AOT9" s="186" t="s">
        <v>325</v>
      </c>
      <c r="AOU9" s="186" t="s">
        <v>325</v>
      </c>
      <c r="AOV9" s="186" t="s">
        <v>325</v>
      </c>
      <c r="AOW9" s="186" t="s">
        <v>325</v>
      </c>
      <c r="AOX9" s="186" t="s">
        <v>325</v>
      </c>
      <c r="AOY9" s="186" t="s">
        <v>325</v>
      </c>
      <c r="AOZ9" s="186" t="s">
        <v>325</v>
      </c>
      <c r="APA9" s="186" t="s">
        <v>325</v>
      </c>
      <c r="APB9" s="186" t="s">
        <v>325</v>
      </c>
      <c r="APC9" s="186" t="s">
        <v>325</v>
      </c>
      <c r="APD9" s="186" t="s">
        <v>325</v>
      </c>
      <c r="APE9" s="186" t="s">
        <v>325</v>
      </c>
      <c r="APF9" s="186" t="s">
        <v>325</v>
      </c>
      <c r="APG9" s="186" t="s">
        <v>325</v>
      </c>
      <c r="APH9" s="186" t="s">
        <v>325</v>
      </c>
      <c r="API9" s="186" t="s">
        <v>325</v>
      </c>
      <c r="APJ9" s="186" t="s">
        <v>325</v>
      </c>
      <c r="APK9" s="186" t="s">
        <v>325</v>
      </c>
      <c r="APL9" s="186" t="s">
        <v>325</v>
      </c>
      <c r="APM9" s="186" t="s">
        <v>325</v>
      </c>
      <c r="APN9" s="186" t="s">
        <v>325</v>
      </c>
      <c r="APO9" s="186" t="s">
        <v>325</v>
      </c>
      <c r="APP9" s="186" t="s">
        <v>325</v>
      </c>
      <c r="APQ9" s="186" t="s">
        <v>325</v>
      </c>
      <c r="APR9" s="186" t="s">
        <v>325</v>
      </c>
      <c r="APS9" s="186" t="s">
        <v>325</v>
      </c>
      <c r="APT9" s="186" t="s">
        <v>325</v>
      </c>
      <c r="APU9" s="186" t="s">
        <v>325</v>
      </c>
      <c r="APV9" s="186" t="s">
        <v>325</v>
      </c>
      <c r="APW9" s="186" t="s">
        <v>325</v>
      </c>
      <c r="APX9" s="186" t="s">
        <v>325</v>
      </c>
      <c r="APY9" s="186" t="s">
        <v>325</v>
      </c>
      <c r="APZ9" s="186" t="s">
        <v>325</v>
      </c>
      <c r="AQA9" s="186" t="s">
        <v>325</v>
      </c>
      <c r="AQB9" s="186" t="s">
        <v>325</v>
      </c>
      <c r="AQC9" s="186" t="s">
        <v>325</v>
      </c>
      <c r="AQD9" s="186" t="s">
        <v>325</v>
      </c>
      <c r="AQE9" s="186" t="s">
        <v>325</v>
      </c>
      <c r="AQF9" s="186" t="s">
        <v>325</v>
      </c>
      <c r="AQG9" s="186" t="s">
        <v>325</v>
      </c>
      <c r="AQH9" s="186" t="s">
        <v>325</v>
      </c>
      <c r="AQI9" s="186" t="s">
        <v>325</v>
      </c>
      <c r="AQJ9" s="186" t="s">
        <v>325</v>
      </c>
      <c r="AQK9" s="186" t="s">
        <v>325</v>
      </c>
      <c r="AQL9" s="186" t="s">
        <v>325</v>
      </c>
      <c r="AQM9" s="186" t="s">
        <v>325</v>
      </c>
      <c r="AQN9" s="186" t="s">
        <v>325</v>
      </c>
      <c r="AQO9" s="186" t="s">
        <v>325</v>
      </c>
      <c r="AQP9" s="186" t="s">
        <v>325</v>
      </c>
      <c r="AQQ9" s="186" t="s">
        <v>325</v>
      </c>
      <c r="AQR9" s="186" t="s">
        <v>325</v>
      </c>
      <c r="AQS9" s="186" t="s">
        <v>325</v>
      </c>
      <c r="AQT9" s="186" t="s">
        <v>325</v>
      </c>
      <c r="AQU9" s="186" t="s">
        <v>325</v>
      </c>
      <c r="AQV9" s="186" t="s">
        <v>325</v>
      </c>
      <c r="AQW9" s="186" t="s">
        <v>325</v>
      </c>
      <c r="AQX9" s="186" t="s">
        <v>325</v>
      </c>
      <c r="AQY9" s="186" t="s">
        <v>325</v>
      </c>
      <c r="AQZ9" s="186" t="s">
        <v>325</v>
      </c>
      <c r="ARA9" s="186" t="s">
        <v>325</v>
      </c>
      <c r="ARB9" s="186" t="s">
        <v>325</v>
      </c>
      <c r="ARC9" s="186" t="s">
        <v>325</v>
      </c>
      <c r="ARD9" s="186" t="s">
        <v>325</v>
      </c>
      <c r="ARE9" s="186" t="s">
        <v>325</v>
      </c>
      <c r="ARF9" s="186" t="s">
        <v>325</v>
      </c>
      <c r="ARG9" s="186" t="s">
        <v>325</v>
      </c>
      <c r="ARH9" s="186" t="s">
        <v>325</v>
      </c>
      <c r="ARI9" s="186" t="s">
        <v>325</v>
      </c>
      <c r="ARJ9" s="186" t="s">
        <v>325</v>
      </c>
      <c r="ARK9" s="186" t="s">
        <v>325</v>
      </c>
      <c r="ARL9" s="186" t="s">
        <v>325</v>
      </c>
      <c r="ARM9" s="186" t="s">
        <v>325</v>
      </c>
      <c r="ARN9" s="186" t="s">
        <v>325</v>
      </c>
      <c r="ARO9" s="186" t="s">
        <v>325</v>
      </c>
      <c r="ARP9" s="186" t="s">
        <v>325</v>
      </c>
      <c r="ARQ9" s="186" t="s">
        <v>325</v>
      </c>
      <c r="ARR9" s="186" t="s">
        <v>325</v>
      </c>
      <c r="ARS9" s="186" t="s">
        <v>325</v>
      </c>
      <c r="ART9" s="186" t="s">
        <v>325</v>
      </c>
      <c r="ARU9" s="186" t="s">
        <v>325</v>
      </c>
      <c r="ARV9" s="186" t="s">
        <v>325</v>
      </c>
      <c r="ARW9" s="186" t="s">
        <v>325</v>
      </c>
      <c r="ARX9" s="186" t="s">
        <v>325</v>
      </c>
      <c r="ARY9" s="186" t="s">
        <v>325</v>
      </c>
      <c r="ARZ9" s="186" t="s">
        <v>325</v>
      </c>
      <c r="ASA9" s="186" t="s">
        <v>325</v>
      </c>
      <c r="ASB9" s="186" t="s">
        <v>325</v>
      </c>
      <c r="ASC9" s="186" t="s">
        <v>325</v>
      </c>
      <c r="ASD9" s="186" t="s">
        <v>325</v>
      </c>
      <c r="ASE9" s="186" t="s">
        <v>325</v>
      </c>
      <c r="ASF9" s="186" t="s">
        <v>325</v>
      </c>
      <c r="ASG9" s="186" t="s">
        <v>325</v>
      </c>
      <c r="ASH9" s="186" t="s">
        <v>325</v>
      </c>
      <c r="ASI9" s="186" t="s">
        <v>325</v>
      </c>
      <c r="ASJ9" s="186" t="s">
        <v>325</v>
      </c>
      <c r="ASK9" s="186" t="s">
        <v>325</v>
      </c>
      <c r="ASL9" s="186" t="s">
        <v>325</v>
      </c>
      <c r="ASM9" s="186" t="s">
        <v>325</v>
      </c>
      <c r="ASN9" s="186" t="s">
        <v>325</v>
      </c>
      <c r="ASO9" s="186" t="s">
        <v>325</v>
      </c>
      <c r="ASP9" s="186" t="s">
        <v>325</v>
      </c>
      <c r="ASQ9" s="186" t="s">
        <v>325</v>
      </c>
      <c r="ASR9" s="186" t="s">
        <v>325</v>
      </c>
      <c r="ASS9" s="186" t="s">
        <v>325</v>
      </c>
      <c r="AST9" s="186" t="s">
        <v>325</v>
      </c>
      <c r="ASU9" s="186" t="s">
        <v>325</v>
      </c>
      <c r="ASV9" s="186" t="s">
        <v>325</v>
      </c>
      <c r="ASW9" s="186" t="s">
        <v>325</v>
      </c>
      <c r="ASX9" s="186" t="s">
        <v>325</v>
      </c>
      <c r="ASY9" s="186" t="s">
        <v>325</v>
      </c>
      <c r="ASZ9" s="186" t="s">
        <v>325</v>
      </c>
      <c r="ATA9" s="186" t="s">
        <v>325</v>
      </c>
      <c r="ATB9" s="186" t="s">
        <v>325</v>
      </c>
      <c r="ATC9" s="186" t="s">
        <v>325</v>
      </c>
      <c r="ATD9" s="186" t="s">
        <v>325</v>
      </c>
      <c r="ATE9" s="186" t="s">
        <v>325</v>
      </c>
      <c r="ATF9" s="186" t="s">
        <v>325</v>
      </c>
      <c r="ATG9" s="186" t="s">
        <v>325</v>
      </c>
      <c r="ATH9" s="186" t="s">
        <v>325</v>
      </c>
      <c r="ATI9" s="186" t="s">
        <v>325</v>
      </c>
      <c r="ATJ9" s="186" t="s">
        <v>325</v>
      </c>
      <c r="ATK9" s="186" t="s">
        <v>325</v>
      </c>
      <c r="ATL9" s="186" t="s">
        <v>325</v>
      </c>
      <c r="ATM9" s="186" t="s">
        <v>325</v>
      </c>
      <c r="ATN9" s="186" t="s">
        <v>325</v>
      </c>
      <c r="ATO9" s="186" t="s">
        <v>325</v>
      </c>
      <c r="ATP9" s="186" t="s">
        <v>325</v>
      </c>
      <c r="ATQ9" s="186" t="s">
        <v>325</v>
      </c>
      <c r="ATR9" s="186" t="s">
        <v>325</v>
      </c>
      <c r="ATS9" s="186" t="s">
        <v>325</v>
      </c>
      <c r="ATT9" s="186" t="s">
        <v>325</v>
      </c>
      <c r="ATU9" s="186" t="s">
        <v>325</v>
      </c>
      <c r="ATV9" s="186" t="s">
        <v>325</v>
      </c>
      <c r="ATW9" s="186" t="s">
        <v>325</v>
      </c>
      <c r="ATX9" s="186" t="s">
        <v>325</v>
      </c>
      <c r="ATY9" s="186" t="s">
        <v>325</v>
      </c>
      <c r="ATZ9" s="186" t="s">
        <v>325</v>
      </c>
      <c r="AUA9" s="186" t="s">
        <v>325</v>
      </c>
      <c r="AUB9" s="186" t="s">
        <v>325</v>
      </c>
      <c r="AUC9" s="186" t="s">
        <v>325</v>
      </c>
      <c r="AUD9" s="186" t="s">
        <v>325</v>
      </c>
      <c r="AUE9" s="186" t="s">
        <v>325</v>
      </c>
      <c r="AUF9" s="186" t="s">
        <v>325</v>
      </c>
      <c r="AUG9" s="186" t="s">
        <v>325</v>
      </c>
      <c r="AUH9" s="186" t="s">
        <v>325</v>
      </c>
      <c r="AUI9" s="186" t="s">
        <v>325</v>
      </c>
      <c r="AUJ9" s="186" t="s">
        <v>325</v>
      </c>
      <c r="AUK9" s="186" t="s">
        <v>325</v>
      </c>
      <c r="AUL9" s="186" t="s">
        <v>325</v>
      </c>
      <c r="AUM9" s="186" t="s">
        <v>325</v>
      </c>
      <c r="AUN9" s="186" t="s">
        <v>325</v>
      </c>
      <c r="AUO9" s="186" t="s">
        <v>325</v>
      </c>
      <c r="AUP9" s="186" t="s">
        <v>325</v>
      </c>
      <c r="AUQ9" s="186" t="s">
        <v>325</v>
      </c>
      <c r="AUR9" s="186" t="s">
        <v>325</v>
      </c>
      <c r="AUS9" s="186" t="s">
        <v>325</v>
      </c>
      <c r="AUT9" s="186" t="s">
        <v>325</v>
      </c>
      <c r="AUU9" s="186" t="s">
        <v>325</v>
      </c>
      <c r="AUV9" s="186" t="s">
        <v>325</v>
      </c>
      <c r="AUW9" s="186" t="s">
        <v>325</v>
      </c>
      <c r="AUX9" s="186" t="s">
        <v>325</v>
      </c>
      <c r="AUY9" s="186" t="s">
        <v>325</v>
      </c>
      <c r="AUZ9" s="186" t="s">
        <v>325</v>
      </c>
      <c r="AVA9" s="186" t="s">
        <v>325</v>
      </c>
      <c r="AVB9" s="186" t="s">
        <v>325</v>
      </c>
      <c r="AVC9" s="186" t="s">
        <v>325</v>
      </c>
      <c r="AVD9" s="186" t="s">
        <v>325</v>
      </c>
      <c r="AVE9" s="186" t="s">
        <v>325</v>
      </c>
      <c r="AVF9" s="186" t="s">
        <v>325</v>
      </c>
      <c r="AVG9" s="186" t="s">
        <v>325</v>
      </c>
      <c r="AVH9" s="186" t="s">
        <v>325</v>
      </c>
      <c r="AVI9" s="186" t="s">
        <v>325</v>
      </c>
      <c r="AVJ9" s="186" t="s">
        <v>325</v>
      </c>
      <c r="AVK9" s="186" t="s">
        <v>325</v>
      </c>
      <c r="AVL9" s="186" t="s">
        <v>325</v>
      </c>
      <c r="AVM9" s="186" t="s">
        <v>325</v>
      </c>
      <c r="AVN9" s="186" t="s">
        <v>325</v>
      </c>
      <c r="AVO9" s="186" t="s">
        <v>325</v>
      </c>
      <c r="AVP9" s="186" t="s">
        <v>325</v>
      </c>
      <c r="AVQ9" s="186" t="s">
        <v>325</v>
      </c>
      <c r="AVR9" s="186" t="s">
        <v>325</v>
      </c>
      <c r="AVS9" s="186" t="s">
        <v>325</v>
      </c>
      <c r="AVT9" s="186" t="s">
        <v>325</v>
      </c>
      <c r="AVU9" s="186" t="s">
        <v>325</v>
      </c>
      <c r="AVV9" s="186" t="s">
        <v>325</v>
      </c>
      <c r="AVW9" s="186" t="s">
        <v>325</v>
      </c>
      <c r="AVX9" s="186" t="s">
        <v>325</v>
      </c>
      <c r="AVY9" s="186" t="s">
        <v>325</v>
      </c>
      <c r="AVZ9" s="186" t="s">
        <v>325</v>
      </c>
      <c r="AWA9" s="186" t="s">
        <v>325</v>
      </c>
      <c r="AWB9" s="186" t="s">
        <v>325</v>
      </c>
      <c r="AWC9" s="186" t="s">
        <v>325</v>
      </c>
      <c r="AWD9" s="186" t="s">
        <v>325</v>
      </c>
      <c r="AWE9" s="186" t="s">
        <v>325</v>
      </c>
      <c r="AWF9" s="186" t="s">
        <v>325</v>
      </c>
      <c r="AWG9" s="186" t="s">
        <v>325</v>
      </c>
      <c r="AWH9" s="186" t="s">
        <v>325</v>
      </c>
      <c r="AWI9" s="186" t="s">
        <v>325</v>
      </c>
      <c r="AWJ9" s="186" t="s">
        <v>325</v>
      </c>
      <c r="AWK9" s="186" t="s">
        <v>325</v>
      </c>
      <c r="AWL9" s="186" t="s">
        <v>325</v>
      </c>
      <c r="AWM9" s="186" t="s">
        <v>325</v>
      </c>
      <c r="AWN9" s="186" t="s">
        <v>325</v>
      </c>
      <c r="AWO9" s="186" t="s">
        <v>325</v>
      </c>
      <c r="AWP9" s="186" t="s">
        <v>325</v>
      </c>
      <c r="AWQ9" s="186" t="s">
        <v>325</v>
      </c>
      <c r="AWR9" s="186" t="s">
        <v>325</v>
      </c>
      <c r="AWS9" s="186" t="s">
        <v>325</v>
      </c>
      <c r="AWT9" s="186" t="s">
        <v>325</v>
      </c>
      <c r="AWU9" s="186" t="s">
        <v>325</v>
      </c>
      <c r="AWV9" s="186" t="s">
        <v>325</v>
      </c>
      <c r="AWW9" s="186" t="s">
        <v>325</v>
      </c>
      <c r="AWX9" s="186" t="s">
        <v>325</v>
      </c>
      <c r="AWY9" s="186" t="s">
        <v>325</v>
      </c>
      <c r="AWZ9" s="186" t="s">
        <v>325</v>
      </c>
      <c r="AXA9" s="186" t="s">
        <v>325</v>
      </c>
      <c r="AXB9" s="186" t="s">
        <v>325</v>
      </c>
      <c r="AXC9" s="186" t="s">
        <v>325</v>
      </c>
      <c r="AXD9" s="186" t="s">
        <v>325</v>
      </c>
      <c r="AXE9" s="186" t="s">
        <v>325</v>
      </c>
      <c r="AXF9" s="186" t="s">
        <v>325</v>
      </c>
      <c r="AXG9" s="186" t="s">
        <v>325</v>
      </c>
      <c r="AXH9" s="186" t="s">
        <v>325</v>
      </c>
      <c r="AXI9" s="186" t="s">
        <v>325</v>
      </c>
      <c r="AXJ9" s="186" t="s">
        <v>325</v>
      </c>
      <c r="AXK9" s="186" t="s">
        <v>325</v>
      </c>
      <c r="AXL9" s="186" t="s">
        <v>325</v>
      </c>
      <c r="AXM9" s="186" t="s">
        <v>325</v>
      </c>
      <c r="AXN9" s="186" t="s">
        <v>325</v>
      </c>
      <c r="AXO9" s="186" t="s">
        <v>325</v>
      </c>
      <c r="AXP9" s="186" t="s">
        <v>325</v>
      </c>
      <c r="AXQ9" s="186" t="s">
        <v>325</v>
      </c>
      <c r="AXR9" s="186" t="s">
        <v>325</v>
      </c>
      <c r="AXS9" s="186" t="s">
        <v>325</v>
      </c>
      <c r="AXT9" s="186" t="s">
        <v>325</v>
      </c>
      <c r="AXU9" s="186" t="s">
        <v>325</v>
      </c>
      <c r="AXV9" s="186" t="s">
        <v>325</v>
      </c>
      <c r="AXW9" s="186" t="s">
        <v>325</v>
      </c>
      <c r="AXX9" s="186" t="s">
        <v>325</v>
      </c>
      <c r="AXY9" s="186" t="s">
        <v>325</v>
      </c>
      <c r="AXZ9" s="186" t="s">
        <v>325</v>
      </c>
      <c r="AYA9" s="186" t="s">
        <v>325</v>
      </c>
      <c r="AYB9" s="186" t="s">
        <v>325</v>
      </c>
      <c r="AYC9" s="186" t="s">
        <v>325</v>
      </c>
      <c r="AYD9" s="186" t="s">
        <v>325</v>
      </c>
      <c r="AYE9" s="186" t="s">
        <v>325</v>
      </c>
      <c r="AYF9" s="186" t="s">
        <v>325</v>
      </c>
      <c r="AYG9" s="186" t="s">
        <v>325</v>
      </c>
      <c r="AYH9" s="186" t="s">
        <v>325</v>
      </c>
      <c r="AYI9" s="186" t="s">
        <v>325</v>
      </c>
      <c r="AYJ9" s="186" t="s">
        <v>325</v>
      </c>
      <c r="AYK9" s="186" t="s">
        <v>325</v>
      </c>
      <c r="AYL9" s="186" t="s">
        <v>325</v>
      </c>
      <c r="AYM9" s="186" t="s">
        <v>325</v>
      </c>
      <c r="AYN9" s="186" t="s">
        <v>325</v>
      </c>
      <c r="AYO9" s="186" t="s">
        <v>325</v>
      </c>
      <c r="AYP9" s="186" t="s">
        <v>325</v>
      </c>
      <c r="AYQ9" s="186" t="s">
        <v>325</v>
      </c>
      <c r="AYR9" s="186" t="s">
        <v>325</v>
      </c>
      <c r="AYS9" s="186" t="s">
        <v>325</v>
      </c>
      <c r="AYT9" s="186" t="s">
        <v>325</v>
      </c>
      <c r="AYU9" s="186" t="s">
        <v>325</v>
      </c>
      <c r="AYV9" s="186" t="s">
        <v>325</v>
      </c>
      <c r="AYW9" s="186" t="s">
        <v>325</v>
      </c>
      <c r="AYX9" s="186" t="s">
        <v>325</v>
      </c>
      <c r="AYY9" s="186" t="s">
        <v>325</v>
      </c>
      <c r="AYZ9" s="186" t="s">
        <v>325</v>
      </c>
      <c r="AZA9" s="186" t="s">
        <v>325</v>
      </c>
      <c r="AZB9" s="186" t="s">
        <v>325</v>
      </c>
      <c r="AZC9" s="186" t="s">
        <v>325</v>
      </c>
      <c r="AZD9" s="186" t="s">
        <v>325</v>
      </c>
      <c r="AZE9" s="186" t="s">
        <v>325</v>
      </c>
      <c r="AZF9" s="186" t="s">
        <v>325</v>
      </c>
      <c r="AZG9" s="186" t="s">
        <v>325</v>
      </c>
      <c r="AZH9" s="186" t="s">
        <v>325</v>
      </c>
      <c r="AZI9" s="186" t="s">
        <v>325</v>
      </c>
      <c r="AZJ9" s="186" t="s">
        <v>325</v>
      </c>
      <c r="AZK9" s="186" t="s">
        <v>325</v>
      </c>
      <c r="AZL9" s="186" t="s">
        <v>325</v>
      </c>
      <c r="AZM9" s="186" t="s">
        <v>325</v>
      </c>
      <c r="AZN9" s="186" t="s">
        <v>325</v>
      </c>
      <c r="AZO9" s="186" t="s">
        <v>325</v>
      </c>
      <c r="AZP9" s="186" t="s">
        <v>325</v>
      </c>
      <c r="AZQ9" s="186" t="s">
        <v>325</v>
      </c>
      <c r="AZR9" s="186" t="s">
        <v>325</v>
      </c>
      <c r="AZS9" s="186" t="s">
        <v>325</v>
      </c>
      <c r="AZT9" s="186" t="s">
        <v>325</v>
      </c>
      <c r="AZU9" s="186" t="s">
        <v>325</v>
      </c>
      <c r="AZV9" s="186" t="s">
        <v>325</v>
      </c>
      <c r="AZW9" s="186" t="s">
        <v>325</v>
      </c>
      <c r="AZX9" s="186" t="s">
        <v>325</v>
      </c>
      <c r="AZY9" s="186" t="s">
        <v>325</v>
      </c>
      <c r="AZZ9" s="186" t="s">
        <v>325</v>
      </c>
      <c r="BAA9" s="186" t="s">
        <v>325</v>
      </c>
      <c r="BAB9" s="186" t="s">
        <v>325</v>
      </c>
      <c r="BAC9" s="186" t="s">
        <v>325</v>
      </c>
      <c r="BAD9" s="186" t="s">
        <v>325</v>
      </c>
      <c r="BAE9" s="186" t="s">
        <v>325</v>
      </c>
      <c r="BAF9" s="186" t="s">
        <v>325</v>
      </c>
      <c r="BAG9" s="186" t="s">
        <v>325</v>
      </c>
      <c r="BAH9" s="186" t="s">
        <v>325</v>
      </c>
      <c r="BAI9" s="186" t="s">
        <v>325</v>
      </c>
      <c r="BAJ9" s="186" t="s">
        <v>325</v>
      </c>
      <c r="BAK9" s="186" t="s">
        <v>325</v>
      </c>
      <c r="BAL9" s="186" t="s">
        <v>325</v>
      </c>
      <c r="BAM9" s="186" t="s">
        <v>325</v>
      </c>
      <c r="BAN9" s="186" t="s">
        <v>325</v>
      </c>
      <c r="BAO9" s="186" t="s">
        <v>325</v>
      </c>
      <c r="BAP9" s="186" t="s">
        <v>325</v>
      </c>
      <c r="BAQ9" s="186" t="s">
        <v>325</v>
      </c>
      <c r="BAR9" s="186" t="s">
        <v>325</v>
      </c>
      <c r="BAS9" s="186" t="s">
        <v>325</v>
      </c>
      <c r="BAT9" s="186" t="s">
        <v>325</v>
      </c>
      <c r="BAU9" s="186" t="s">
        <v>325</v>
      </c>
      <c r="BAV9" s="186" t="s">
        <v>325</v>
      </c>
      <c r="BAW9" s="186" t="s">
        <v>325</v>
      </c>
      <c r="BAX9" s="186" t="s">
        <v>325</v>
      </c>
      <c r="BAY9" s="186" t="s">
        <v>325</v>
      </c>
      <c r="BAZ9" s="186" t="s">
        <v>325</v>
      </c>
      <c r="BBA9" s="186" t="s">
        <v>325</v>
      </c>
      <c r="BBB9" s="186" t="s">
        <v>325</v>
      </c>
      <c r="BBC9" s="186" t="s">
        <v>325</v>
      </c>
      <c r="BBD9" s="186" t="s">
        <v>325</v>
      </c>
      <c r="BBE9" s="186" t="s">
        <v>325</v>
      </c>
      <c r="BBF9" s="186" t="s">
        <v>325</v>
      </c>
      <c r="BBG9" s="186" t="s">
        <v>325</v>
      </c>
      <c r="BBH9" s="186" t="s">
        <v>325</v>
      </c>
      <c r="BBI9" s="186" t="s">
        <v>325</v>
      </c>
      <c r="BBJ9" s="186" t="s">
        <v>325</v>
      </c>
      <c r="BBK9" s="186" t="s">
        <v>325</v>
      </c>
      <c r="BBL9" s="186" t="s">
        <v>325</v>
      </c>
      <c r="BBM9" s="186" t="s">
        <v>325</v>
      </c>
      <c r="BBN9" s="186" t="s">
        <v>325</v>
      </c>
      <c r="BBO9" s="186" t="s">
        <v>325</v>
      </c>
      <c r="BBP9" s="186" t="s">
        <v>325</v>
      </c>
      <c r="BBQ9" s="186" t="s">
        <v>325</v>
      </c>
      <c r="BBR9" s="186" t="s">
        <v>325</v>
      </c>
      <c r="BBS9" s="186" t="s">
        <v>325</v>
      </c>
      <c r="BBT9" s="186" t="s">
        <v>325</v>
      </c>
      <c r="BBU9" s="186" t="s">
        <v>325</v>
      </c>
      <c r="BBV9" s="186" t="s">
        <v>325</v>
      </c>
      <c r="BBW9" s="186" t="s">
        <v>325</v>
      </c>
      <c r="BBX9" s="186" t="s">
        <v>325</v>
      </c>
      <c r="BBY9" s="186" t="s">
        <v>325</v>
      </c>
      <c r="BBZ9" s="186" t="s">
        <v>325</v>
      </c>
      <c r="BCA9" s="186" t="s">
        <v>325</v>
      </c>
      <c r="BCB9" s="186" t="s">
        <v>325</v>
      </c>
      <c r="BCC9" s="186" t="s">
        <v>325</v>
      </c>
      <c r="BCD9" s="186" t="s">
        <v>325</v>
      </c>
      <c r="BCE9" s="186" t="s">
        <v>325</v>
      </c>
      <c r="BCF9" s="186" t="s">
        <v>325</v>
      </c>
      <c r="BCG9" s="186" t="s">
        <v>325</v>
      </c>
      <c r="BCH9" s="186" t="s">
        <v>325</v>
      </c>
      <c r="BCI9" s="186" t="s">
        <v>325</v>
      </c>
      <c r="BCJ9" s="186" t="s">
        <v>325</v>
      </c>
      <c r="BCK9" s="186" t="s">
        <v>325</v>
      </c>
      <c r="BCL9" s="186" t="s">
        <v>325</v>
      </c>
      <c r="BCM9" s="186" t="s">
        <v>325</v>
      </c>
      <c r="BCN9" s="186" t="s">
        <v>325</v>
      </c>
      <c r="BCO9" s="186" t="s">
        <v>325</v>
      </c>
      <c r="BCP9" s="186" t="s">
        <v>325</v>
      </c>
      <c r="BCQ9" s="186" t="s">
        <v>325</v>
      </c>
      <c r="BCR9" s="186" t="s">
        <v>325</v>
      </c>
      <c r="BCS9" s="186" t="s">
        <v>325</v>
      </c>
      <c r="BCT9" s="186" t="s">
        <v>325</v>
      </c>
      <c r="BCU9" s="186" t="s">
        <v>325</v>
      </c>
      <c r="BCV9" s="186" t="s">
        <v>325</v>
      </c>
      <c r="BCW9" s="186" t="s">
        <v>325</v>
      </c>
      <c r="BCX9" s="186" t="s">
        <v>325</v>
      </c>
      <c r="BCY9" s="186" t="s">
        <v>325</v>
      </c>
      <c r="BCZ9" s="186" t="s">
        <v>325</v>
      </c>
      <c r="BDA9" s="186" t="s">
        <v>325</v>
      </c>
      <c r="BDB9" s="186" t="s">
        <v>325</v>
      </c>
      <c r="BDC9" s="186" t="s">
        <v>325</v>
      </c>
      <c r="BDD9" s="186" t="s">
        <v>325</v>
      </c>
      <c r="BDE9" s="186" t="s">
        <v>325</v>
      </c>
      <c r="BDF9" s="186" t="s">
        <v>325</v>
      </c>
      <c r="BDG9" s="186" t="s">
        <v>325</v>
      </c>
      <c r="BDH9" s="186" t="s">
        <v>325</v>
      </c>
      <c r="BDI9" s="186" t="s">
        <v>325</v>
      </c>
      <c r="BDJ9" s="186" t="s">
        <v>325</v>
      </c>
      <c r="BDK9" s="186" t="s">
        <v>325</v>
      </c>
      <c r="BDL9" s="186" t="s">
        <v>325</v>
      </c>
      <c r="BDM9" s="186" t="s">
        <v>325</v>
      </c>
      <c r="BDN9" s="186" t="s">
        <v>325</v>
      </c>
      <c r="BDO9" s="186" t="s">
        <v>325</v>
      </c>
      <c r="BDP9" s="186" t="s">
        <v>325</v>
      </c>
      <c r="BDQ9" s="186" t="s">
        <v>325</v>
      </c>
      <c r="BDR9" s="186" t="s">
        <v>325</v>
      </c>
      <c r="BDS9" s="186" t="s">
        <v>325</v>
      </c>
      <c r="BDT9" s="186" t="s">
        <v>325</v>
      </c>
      <c r="BDU9" s="186" t="s">
        <v>325</v>
      </c>
      <c r="BDV9" s="186" t="s">
        <v>325</v>
      </c>
      <c r="BDW9" s="186" t="s">
        <v>325</v>
      </c>
      <c r="BDX9" s="186" t="s">
        <v>325</v>
      </c>
      <c r="BDY9" s="186" t="s">
        <v>325</v>
      </c>
      <c r="BDZ9" s="186" t="s">
        <v>325</v>
      </c>
      <c r="BEA9" s="186" t="s">
        <v>325</v>
      </c>
      <c r="BEB9" s="186" t="s">
        <v>325</v>
      </c>
      <c r="BEC9" s="186" t="s">
        <v>325</v>
      </c>
      <c r="BED9" s="186" t="s">
        <v>325</v>
      </c>
      <c r="BEE9" s="186" t="s">
        <v>325</v>
      </c>
      <c r="BEF9" s="186" t="s">
        <v>325</v>
      </c>
      <c r="BEG9" s="186" t="s">
        <v>325</v>
      </c>
      <c r="BEH9" s="186" t="s">
        <v>325</v>
      </c>
      <c r="BEI9" s="186" t="s">
        <v>325</v>
      </c>
      <c r="BEJ9" s="186" t="s">
        <v>325</v>
      </c>
      <c r="BEK9" s="186" t="s">
        <v>325</v>
      </c>
      <c r="BEL9" s="186" t="s">
        <v>325</v>
      </c>
      <c r="BEM9" s="186" t="s">
        <v>325</v>
      </c>
      <c r="BEN9" s="186" t="s">
        <v>325</v>
      </c>
      <c r="BEO9" s="186" t="s">
        <v>325</v>
      </c>
      <c r="BEP9" s="186" t="s">
        <v>325</v>
      </c>
      <c r="BEQ9" s="186" t="s">
        <v>325</v>
      </c>
      <c r="BER9" s="186" t="s">
        <v>325</v>
      </c>
      <c r="BES9" s="186" t="s">
        <v>325</v>
      </c>
      <c r="BET9" s="186" t="s">
        <v>325</v>
      </c>
      <c r="BEU9" s="186" t="s">
        <v>325</v>
      </c>
      <c r="BEV9" s="186" t="s">
        <v>325</v>
      </c>
      <c r="BEW9" s="186" t="s">
        <v>325</v>
      </c>
      <c r="BEX9" s="186" t="s">
        <v>325</v>
      </c>
      <c r="BEY9" s="186" t="s">
        <v>325</v>
      </c>
      <c r="BEZ9" s="186" t="s">
        <v>325</v>
      </c>
      <c r="BFA9" s="186" t="s">
        <v>325</v>
      </c>
      <c r="BFB9" s="186" t="s">
        <v>325</v>
      </c>
      <c r="BFC9" s="186" t="s">
        <v>325</v>
      </c>
      <c r="BFD9" s="186" t="s">
        <v>325</v>
      </c>
      <c r="BFE9" s="186" t="s">
        <v>325</v>
      </c>
      <c r="BFF9" s="186" t="s">
        <v>325</v>
      </c>
      <c r="BFG9" s="186" t="s">
        <v>325</v>
      </c>
      <c r="BFH9" s="186" t="s">
        <v>325</v>
      </c>
      <c r="BFI9" s="186" t="s">
        <v>325</v>
      </c>
      <c r="BFJ9" s="186" t="s">
        <v>325</v>
      </c>
      <c r="BFK9" s="186" t="s">
        <v>325</v>
      </c>
      <c r="BFL9" s="186" t="s">
        <v>325</v>
      </c>
      <c r="BFM9" s="186" t="s">
        <v>325</v>
      </c>
      <c r="BFN9" s="186" t="s">
        <v>325</v>
      </c>
      <c r="BFO9" s="186" t="s">
        <v>325</v>
      </c>
      <c r="BFP9" s="186" t="s">
        <v>325</v>
      </c>
      <c r="BFQ9" s="186" t="s">
        <v>325</v>
      </c>
      <c r="BFR9" s="186" t="s">
        <v>325</v>
      </c>
      <c r="BFS9" s="186" t="s">
        <v>325</v>
      </c>
      <c r="BFT9" s="186" t="s">
        <v>325</v>
      </c>
      <c r="BFU9" s="186" t="s">
        <v>325</v>
      </c>
      <c r="BFV9" s="186" t="s">
        <v>325</v>
      </c>
      <c r="BFW9" s="186" t="s">
        <v>325</v>
      </c>
      <c r="BFX9" s="186" t="s">
        <v>325</v>
      </c>
      <c r="BFY9" s="186" t="s">
        <v>325</v>
      </c>
      <c r="BFZ9" s="186" t="s">
        <v>325</v>
      </c>
      <c r="BGA9" s="186" t="s">
        <v>325</v>
      </c>
      <c r="BGB9" s="186" t="s">
        <v>325</v>
      </c>
      <c r="BGC9" s="186" t="s">
        <v>325</v>
      </c>
      <c r="BGD9" s="186" t="s">
        <v>325</v>
      </c>
      <c r="BGE9" s="186" t="s">
        <v>325</v>
      </c>
      <c r="BGF9" s="186" t="s">
        <v>325</v>
      </c>
      <c r="BGG9" s="186" t="s">
        <v>325</v>
      </c>
      <c r="BGH9" s="186" t="s">
        <v>325</v>
      </c>
      <c r="BGI9" s="186" t="s">
        <v>325</v>
      </c>
      <c r="BGJ9" s="186" t="s">
        <v>325</v>
      </c>
      <c r="BGK9" s="186" t="s">
        <v>325</v>
      </c>
      <c r="BGL9" s="186" t="s">
        <v>325</v>
      </c>
      <c r="BGM9" s="186" t="s">
        <v>325</v>
      </c>
      <c r="BGN9" s="186" t="s">
        <v>325</v>
      </c>
      <c r="BGO9" s="186" t="s">
        <v>325</v>
      </c>
      <c r="BGP9" s="186" t="s">
        <v>325</v>
      </c>
      <c r="BGQ9" s="186" t="s">
        <v>325</v>
      </c>
      <c r="BGR9" s="186" t="s">
        <v>325</v>
      </c>
      <c r="BGS9" s="186" t="s">
        <v>325</v>
      </c>
      <c r="BGT9" s="186" t="s">
        <v>325</v>
      </c>
      <c r="BGU9" s="186" t="s">
        <v>325</v>
      </c>
      <c r="BGV9" s="186" t="s">
        <v>325</v>
      </c>
      <c r="BGW9" s="186" t="s">
        <v>325</v>
      </c>
      <c r="BGX9" s="186" t="s">
        <v>325</v>
      </c>
      <c r="BGY9" s="186" t="s">
        <v>325</v>
      </c>
      <c r="BGZ9" s="186" t="s">
        <v>325</v>
      </c>
      <c r="BHA9" s="186" t="s">
        <v>325</v>
      </c>
      <c r="BHB9" s="186" t="s">
        <v>325</v>
      </c>
      <c r="BHC9" s="186" t="s">
        <v>325</v>
      </c>
      <c r="BHD9" s="186" t="s">
        <v>325</v>
      </c>
      <c r="BHE9" s="186" t="s">
        <v>325</v>
      </c>
      <c r="BHF9" s="186" t="s">
        <v>325</v>
      </c>
      <c r="BHG9" s="186" t="s">
        <v>325</v>
      </c>
      <c r="BHH9" s="186" t="s">
        <v>325</v>
      </c>
      <c r="BHI9" s="186" t="s">
        <v>325</v>
      </c>
      <c r="BHJ9" s="186" t="s">
        <v>325</v>
      </c>
      <c r="BHK9" s="186" t="s">
        <v>325</v>
      </c>
      <c r="BHL9" s="186" t="s">
        <v>325</v>
      </c>
      <c r="BHM9" s="186" t="s">
        <v>325</v>
      </c>
      <c r="BHN9" s="186" t="s">
        <v>325</v>
      </c>
      <c r="BHO9" s="186" t="s">
        <v>325</v>
      </c>
      <c r="BHP9" s="186" t="s">
        <v>325</v>
      </c>
      <c r="BHQ9" s="186" t="s">
        <v>325</v>
      </c>
      <c r="BHR9" s="186" t="s">
        <v>325</v>
      </c>
      <c r="BHS9" s="186" t="s">
        <v>325</v>
      </c>
      <c r="BHT9" s="186" t="s">
        <v>325</v>
      </c>
      <c r="BHU9" s="186" t="s">
        <v>325</v>
      </c>
      <c r="BHV9" s="186" t="s">
        <v>325</v>
      </c>
      <c r="BHW9" s="186" t="s">
        <v>325</v>
      </c>
      <c r="BHX9" s="186" t="s">
        <v>325</v>
      </c>
      <c r="BHY9" s="186" t="s">
        <v>325</v>
      </c>
      <c r="BHZ9" s="186" t="s">
        <v>325</v>
      </c>
      <c r="BIA9" s="186" t="s">
        <v>325</v>
      </c>
      <c r="BIB9" s="186" t="s">
        <v>325</v>
      </c>
      <c r="BIC9" s="186" t="s">
        <v>325</v>
      </c>
      <c r="BID9" s="186" t="s">
        <v>325</v>
      </c>
      <c r="BIE9" s="186" t="s">
        <v>325</v>
      </c>
      <c r="BIF9" s="186" t="s">
        <v>325</v>
      </c>
      <c r="BIG9" s="186" t="s">
        <v>325</v>
      </c>
      <c r="BIH9" s="186" t="s">
        <v>325</v>
      </c>
      <c r="BII9" s="186" t="s">
        <v>325</v>
      </c>
      <c r="BIJ9" s="186" t="s">
        <v>325</v>
      </c>
      <c r="BIK9" s="186" t="s">
        <v>325</v>
      </c>
      <c r="BIL9" s="186" t="s">
        <v>325</v>
      </c>
      <c r="BIM9" s="186" t="s">
        <v>325</v>
      </c>
      <c r="BIN9" s="186" t="s">
        <v>325</v>
      </c>
      <c r="BIO9" s="186" t="s">
        <v>325</v>
      </c>
      <c r="BIP9" s="186" t="s">
        <v>325</v>
      </c>
      <c r="BIQ9" s="186" t="s">
        <v>325</v>
      </c>
      <c r="BIR9" s="186" t="s">
        <v>325</v>
      </c>
      <c r="BIS9" s="186" t="s">
        <v>325</v>
      </c>
      <c r="BIT9" s="186" t="s">
        <v>325</v>
      </c>
      <c r="BIU9" s="186" t="s">
        <v>325</v>
      </c>
      <c r="BIV9" s="186" t="s">
        <v>325</v>
      </c>
      <c r="BIW9" s="186" t="s">
        <v>325</v>
      </c>
      <c r="BIX9" s="186" t="s">
        <v>325</v>
      </c>
      <c r="BIY9" s="186" t="s">
        <v>325</v>
      </c>
      <c r="BIZ9" s="186" t="s">
        <v>325</v>
      </c>
      <c r="BJA9" s="186" t="s">
        <v>325</v>
      </c>
      <c r="BJB9" s="186" t="s">
        <v>325</v>
      </c>
      <c r="BJC9" s="186" t="s">
        <v>325</v>
      </c>
      <c r="BJD9" s="186" t="s">
        <v>325</v>
      </c>
      <c r="BJE9" s="186" t="s">
        <v>325</v>
      </c>
      <c r="BJF9" s="186" t="s">
        <v>325</v>
      </c>
      <c r="BJG9" s="186" t="s">
        <v>325</v>
      </c>
      <c r="BJH9" s="186" t="s">
        <v>325</v>
      </c>
      <c r="BJI9" s="186" t="s">
        <v>325</v>
      </c>
      <c r="BJJ9" s="186" t="s">
        <v>325</v>
      </c>
      <c r="BJK9" s="186" t="s">
        <v>325</v>
      </c>
      <c r="BJL9" s="186" t="s">
        <v>325</v>
      </c>
      <c r="BJM9" s="186" t="s">
        <v>325</v>
      </c>
      <c r="BJN9" s="186" t="s">
        <v>325</v>
      </c>
      <c r="BJO9" s="186" t="s">
        <v>325</v>
      </c>
      <c r="BJP9" s="186" t="s">
        <v>325</v>
      </c>
      <c r="BJQ9" s="186" t="s">
        <v>325</v>
      </c>
      <c r="BJR9" s="186" t="s">
        <v>325</v>
      </c>
      <c r="BJS9" s="186" t="s">
        <v>325</v>
      </c>
      <c r="BJT9" s="186" t="s">
        <v>325</v>
      </c>
      <c r="BJU9" s="186" t="s">
        <v>325</v>
      </c>
      <c r="BJV9" s="186" t="s">
        <v>325</v>
      </c>
      <c r="BJW9" s="186" t="s">
        <v>325</v>
      </c>
      <c r="BJX9" s="186" t="s">
        <v>325</v>
      </c>
      <c r="BJY9" s="186" t="s">
        <v>325</v>
      </c>
      <c r="BJZ9" s="186" t="s">
        <v>325</v>
      </c>
      <c r="BKA9" s="186" t="s">
        <v>325</v>
      </c>
      <c r="BKB9" s="186" t="s">
        <v>325</v>
      </c>
      <c r="BKC9" s="186" t="s">
        <v>325</v>
      </c>
      <c r="BKD9" s="186" t="s">
        <v>325</v>
      </c>
      <c r="BKE9" s="186" t="s">
        <v>325</v>
      </c>
      <c r="BKF9" s="186" t="s">
        <v>325</v>
      </c>
      <c r="BKG9" s="186" t="s">
        <v>325</v>
      </c>
      <c r="BKH9" s="186" t="s">
        <v>325</v>
      </c>
      <c r="BKI9" s="186" t="s">
        <v>325</v>
      </c>
      <c r="BKJ9" s="186" t="s">
        <v>325</v>
      </c>
      <c r="BKK9" s="186" t="s">
        <v>325</v>
      </c>
      <c r="BKL9" s="186" t="s">
        <v>325</v>
      </c>
      <c r="BKM9" s="186" t="s">
        <v>325</v>
      </c>
      <c r="BKN9" s="186" t="s">
        <v>325</v>
      </c>
      <c r="BKO9" s="186" t="s">
        <v>325</v>
      </c>
      <c r="BKP9" s="186" t="s">
        <v>325</v>
      </c>
      <c r="BKQ9" s="186" t="s">
        <v>325</v>
      </c>
      <c r="BKR9" s="186" t="s">
        <v>325</v>
      </c>
      <c r="BKS9" s="186" t="s">
        <v>325</v>
      </c>
      <c r="BKT9" s="186" t="s">
        <v>325</v>
      </c>
      <c r="BKU9" s="186" t="s">
        <v>325</v>
      </c>
      <c r="BKV9" s="186" t="s">
        <v>325</v>
      </c>
      <c r="BKW9" s="186" t="s">
        <v>325</v>
      </c>
      <c r="BKX9" s="186" t="s">
        <v>325</v>
      </c>
      <c r="BKY9" s="186" t="s">
        <v>325</v>
      </c>
      <c r="BKZ9" s="186" t="s">
        <v>325</v>
      </c>
      <c r="BLA9" s="186" t="s">
        <v>325</v>
      </c>
      <c r="BLB9" s="186" t="s">
        <v>325</v>
      </c>
      <c r="BLC9" s="186" t="s">
        <v>325</v>
      </c>
      <c r="BLD9" s="186" t="s">
        <v>325</v>
      </c>
      <c r="BLE9" s="186" t="s">
        <v>325</v>
      </c>
      <c r="BLF9" s="186" t="s">
        <v>325</v>
      </c>
      <c r="BLG9" s="186" t="s">
        <v>325</v>
      </c>
      <c r="BLH9" s="186" t="s">
        <v>325</v>
      </c>
      <c r="BLI9" s="186" t="s">
        <v>325</v>
      </c>
      <c r="BLJ9" s="186" t="s">
        <v>325</v>
      </c>
      <c r="BLK9" s="186" t="s">
        <v>325</v>
      </c>
      <c r="BLL9" s="186" t="s">
        <v>325</v>
      </c>
      <c r="BLM9" s="186" t="s">
        <v>325</v>
      </c>
      <c r="BLN9" s="186" t="s">
        <v>325</v>
      </c>
      <c r="BLO9" s="186" t="s">
        <v>325</v>
      </c>
      <c r="BLP9" s="186" t="s">
        <v>325</v>
      </c>
      <c r="BLQ9" s="186" t="s">
        <v>325</v>
      </c>
      <c r="BLR9" s="186" t="s">
        <v>325</v>
      </c>
      <c r="BLS9" s="186" t="s">
        <v>325</v>
      </c>
      <c r="BLT9" s="186" t="s">
        <v>325</v>
      </c>
      <c r="BLU9" s="186" t="s">
        <v>325</v>
      </c>
      <c r="BLV9" s="186" t="s">
        <v>325</v>
      </c>
      <c r="BLW9" s="186" t="s">
        <v>325</v>
      </c>
      <c r="BLX9" s="186" t="s">
        <v>325</v>
      </c>
      <c r="BLY9" s="186" t="s">
        <v>325</v>
      </c>
      <c r="BLZ9" s="186" t="s">
        <v>325</v>
      </c>
    </row>
    <row r="10" spans="1:1690" x14ac:dyDescent="0.4">
      <c r="A10" s="107" t="s">
        <v>228</v>
      </c>
      <c r="B10" s="107" t="str">
        <f t="shared" ref="B10:G10" ca="1" si="0">SUBSTITUTE(SUBSTITUTE(_xlfn.FORMULATEXT(B11),B9&amp;"!",""),"=","")</f>
        <v>C5</v>
      </c>
      <c r="C10" s="107" t="str">
        <f t="shared" ca="1" si="0"/>
        <v>C6</v>
      </c>
      <c r="D10" s="107" t="str">
        <f t="shared" ca="1" si="0"/>
        <v>C7</v>
      </c>
      <c r="E10" s="107" t="str">
        <f t="shared" ca="1" si="0"/>
        <v>C4</v>
      </c>
      <c r="F10" s="107" t="str">
        <f t="shared" ca="1" si="0"/>
        <v>C11</v>
      </c>
      <c r="G10" s="107" t="str">
        <f t="shared" ca="1" si="0"/>
        <v>AJ12</v>
      </c>
      <c r="H10" s="107" t="str">
        <f t="shared" ref="H10:O10" ca="1" si="1">SUBSTITUTE(SUBSTITUTE(_xlfn.FORMULATEXT(H11),H9&amp;"!",""),"=","")</f>
        <v>AJ13</v>
      </c>
      <c r="I10" s="107" t="str">
        <f ca="1">SUBSTITUTE(SUBSTITUTE(_xlfn.FORMULATEXT(I11),I9&amp;"!",""),"=","")</f>
        <v>AJ15</v>
      </c>
      <c r="J10" s="107" t="str">
        <f t="shared" ca="1" si="1"/>
        <v>AJ16</v>
      </c>
      <c r="K10" s="107" t="str">
        <f t="shared" ca="1" si="1"/>
        <v>AJ18</v>
      </c>
      <c r="L10" s="107" t="str">
        <f t="shared" ca="1" si="1"/>
        <v>AJ20</v>
      </c>
      <c r="M10" s="107" t="str">
        <f t="shared" ca="1" si="1"/>
        <v>AJ21</v>
      </c>
      <c r="N10" s="107" t="str">
        <f t="shared" ca="1" si="1"/>
        <v>AJ23</v>
      </c>
      <c r="O10" s="107" t="str">
        <f t="shared" ca="1" si="1"/>
        <v>AJ24</v>
      </c>
      <c r="P10" s="107" t="str">
        <f t="shared" ref="P10:AY10" ca="1" si="2">SUBSTITUTE(SUBSTITUTE(_xlfn.FORMULATEXT(P11),P9&amp;"!",""),"=","")</f>
        <v>AJ25</v>
      </c>
      <c r="Q10" s="107" t="str">
        <f t="shared" ca="1" si="2"/>
        <v>AJ26</v>
      </c>
      <c r="R10" s="107" t="str">
        <f t="shared" ca="1" si="2"/>
        <v>AJ29</v>
      </c>
      <c r="S10" s="107" t="str">
        <f t="shared" ca="1" si="2"/>
        <v>AJ31</v>
      </c>
      <c r="T10" s="107" t="str">
        <f t="shared" ca="1" si="2"/>
        <v>AJ35</v>
      </c>
      <c r="U10" s="107" t="str">
        <f t="shared" ca="1" si="2"/>
        <v>J36</v>
      </c>
      <c r="V10" s="107" t="str">
        <f t="shared" ca="1" si="2"/>
        <v>V36</v>
      </c>
      <c r="W10" s="107" t="str">
        <f t="shared" ca="1" si="2"/>
        <v>AJ41</v>
      </c>
      <c r="X10" s="107" t="str">
        <f t="shared" ca="1" si="2"/>
        <v>AJ46</v>
      </c>
      <c r="Y10" s="107" t="str">
        <f t="shared" ca="1" si="2"/>
        <v>AJ47</v>
      </c>
      <c r="Z10" s="107" t="str">
        <f t="shared" ca="1" si="2"/>
        <v>I48</v>
      </c>
      <c r="AA10" s="107" t="str">
        <f t="shared" ca="1" si="2"/>
        <v>M48</v>
      </c>
      <c r="AB10" s="107" t="str">
        <f t="shared" ca="1" si="2"/>
        <v>R48</v>
      </c>
      <c r="AC10" s="107" t="str">
        <f t="shared" ca="1" si="2"/>
        <v>AJ49</v>
      </c>
      <c r="AD10" s="107" t="str">
        <f t="shared" ca="1" si="2"/>
        <v>AJ50</v>
      </c>
      <c r="AE10" s="107" t="str">
        <f t="shared" ca="1" si="2"/>
        <v>L51</v>
      </c>
      <c r="AF10" s="107" t="str">
        <f t="shared" ca="1" si="2"/>
        <v>Q51</v>
      </c>
      <c r="AG10" s="107" t="str">
        <f t="shared" ca="1" si="2"/>
        <v>V51</v>
      </c>
      <c r="AH10" s="107" t="str">
        <f t="shared" ca="1" si="2"/>
        <v>AJ52</v>
      </c>
      <c r="AI10" s="107" t="str">
        <f t="shared" ca="1" si="2"/>
        <v>AJ54</v>
      </c>
      <c r="AJ10" s="107" t="str">
        <f t="shared" ca="1" si="2"/>
        <v>AJ55</v>
      </c>
      <c r="AK10" s="107" t="str">
        <f t="shared" ca="1" si="2"/>
        <v>AJ57</v>
      </c>
      <c r="AL10" s="107" t="str">
        <f t="shared" ca="1" si="2"/>
        <v>AJ58</v>
      </c>
      <c r="AM10" s="107" t="str">
        <f t="shared" ca="1" si="2"/>
        <v>AJ59</v>
      </c>
      <c r="AN10" s="107" t="str">
        <f t="shared" ca="1" si="2"/>
        <v>AJ60</v>
      </c>
      <c r="AO10" s="107" t="str">
        <f t="shared" ca="1" si="2"/>
        <v>B62</v>
      </c>
      <c r="AP10" s="107" t="str">
        <f t="shared" ca="1" si="2"/>
        <v>AJ66</v>
      </c>
      <c r="AQ10" s="107" t="str">
        <f t="shared" ca="1" si="2"/>
        <v>AJ67</v>
      </c>
      <c r="AR10" s="107" t="str">
        <f t="shared" ca="1" si="2"/>
        <v>AJ70</v>
      </c>
      <c r="AS10" s="107" t="str">
        <f t="shared" ca="1" si="2"/>
        <v>AJ71</v>
      </c>
      <c r="AT10" s="107" t="str">
        <f t="shared" ca="1" si="2"/>
        <v>H78</v>
      </c>
      <c r="AU10" s="107" t="str">
        <f t="shared" ca="1" si="2"/>
        <v>M78</v>
      </c>
      <c r="AV10" s="107" t="str">
        <f t="shared" ca="1" si="2"/>
        <v>R78</v>
      </c>
      <c r="AW10" s="107" t="str">
        <f t="shared" ca="1" si="2"/>
        <v>H79</v>
      </c>
      <c r="AX10" s="107" t="str">
        <f t="shared" ca="1" si="2"/>
        <v>M79</v>
      </c>
      <c r="AY10" s="107" t="str">
        <f t="shared" ca="1" si="2"/>
        <v>R79</v>
      </c>
      <c r="AZ10" s="107" t="str">
        <f t="shared" ref="AZ10:BF10" ca="1" si="3">SUBSTITUTE(SUBSTITUTE(_xlfn.FORMULATEXT(AZ11),AZ9&amp;"!",""),"=","")</f>
        <v>B81</v>
      </c>
      <c r="BA10" s="107" t="str">
        <f t="shared" ca="1" si="3"/>
        <v>H87</v>
      </c>
      <c r="BB10" s="107" t="str">
        <f t="shared" ca="1" si="3"/>
        <v>M87</v>
      </c>
      <c r="BC10" s="107" t="str">
        <f t="shared" ca="1" si="3"/>
        <v>R87</v>
      </c>
      <c r="BD10" s="107" t="str">
        <f t="shared" ca="1" si="3"/>
        <v>H88</v>
      </c>
      <c r="BE10" s="107" t="str">
        <f t="shared" ca="1" si="3"/>
        <v>M88</v>
      </c>
      <c r="BF10" s="107" t="str">
        <f t="shared" ca="1" si="3"/>
        <v>R88</v>
      </c>
      <c r="BG10" s="107" t="str">
        <f t="shared" ref="BG10:CK10" ca="1" si="4">SUBSTITUTE(SUBSTITUTE(_xlfn.FORMULATEXT(BG11),BG9&amp;"!",""),"=","")</f>
        <v>B90</v>
      </c>
      <c r="BH10" s="107" t="str">
        <f t="shared" ca="1" si="4"/>
        <v>AJ94</v>
      </c>
      <c r="BI10" s="107" t="str">
        <f t="shared" ca="1" si="4"/>
        <v>AJ95</v>
      </c>
      <c r="BJ10" s="107" t="str">
        <f t="shared" ca="1" si="4"/>
        <v>AJ96</v>
      </c>
      <c r="BK10" s="107" t="str">
        <f t="shared" ca="1" si="4"/>
        <v>AJ99</v>
      </c>
      <c r="BL10" s="107" t="str">
        <f t="shared" ca="1" si="4"/>
        <v>AJ104</v>
      </c>
      <c r="BM10" s="107" t="str">
        <f t="shared" ca="1" si="4"/>
        <v>AJ105</v>
      </c>
      <c r="BN10" s="107" t="str">
        <f t="shared" ca="1" si="4"/>
        <v>AJ108</v>
      </c>
      <c r="BO10" s="107" t="str">
        <f t="shared" ca="1" si="4"/>
        <v>AJ112</v>
      </c>
      <c r="BP10" s="107" t="str">
        <f t="shared" ca="1" si="4"/>
        <v>AJ116</v>
      </c>
      <c r="BQ10" s="107" t="str">
        <f t="shared" ca="1" si="4"/>
        <v>AJ117</v>
      </c>
      <c r="BR10" s="107" t="str">
        <f t="shared" ca="1" si="4"/>
        <v>AJ118</v>
      </c>
      <c r="BS10" s="107" t="str">
        <f t="shared" ca="1" si="4"/>
        <v>AJ122</v>
      </c>
      <c r="BT10" s="107" t="str">
        <f t="shared" ca="1" si="4"/>
        <v>AJ124</v>
      </c>
      <c r="BU10" s="107" t="str">
        <f t="shared" ca="1" si="4"/>
        <v>AJ125</v>
      </c>
      <c r="BV10" s="107" t="str">
        <f t="shared" ca="1" si="4"/>
        <v>AJ128</v>
      </c>
      <c r="BW10" s="107" t="str">
        <f t="shared" ca="1" si="4"/>
        <v>AJ132</v>
      </c>
      <c r="BX10" s="107" t="str">
        <f t="shared" ca="1" si="4"/>
        <v>AJ133</v>
      </c>
      <c r="BY10" s="107" t="str">
        <f t="shared" ca="1" si="4"/>
        <v>AJ134</v>
      </c>
      <c r="BZ10" s="107" t="str">
        <f t="shared" ca="1" si="4"/>
        <v>AJ135</v>
      </c>
      <c r="CA10" s="107" t="str">
        <f t="shared" ca="1" si="4"/>
        <v>AJ138</v>
      </c>
      <c r="CB10" s="107" t="str">
        <f t="shared" ca="1" si="4"/>
        <v>AJ139</v>
      </c>
      <c r="CC10" s="107" t="str">
        <f t="shared" ca="1" si="4"/>
        <v>AJ142</v>
      </c>
      <c r="CD10" s="107" t="str">
        <f t="shared" ca="1" si="4"/>
        <v>R143</v>
      </c>
      <c r="CE10" s="107" t="str">
        <f t="shared" ca="1" si="4"/>
        <v>R144</v>
      </c>
      <c r="CF10" s="107" t="str">
        <f t="shared" ca="1" si="4"/>
        <v>R145</v>
      </c>
      <c r="CG10" s="107" t="str">
        <f t="shared" ca="1" si="4"/>
        <v>AJ147</v>
      </c>
      <c r="CH10" s="107" t="str">
        <f t="shared" ca="1" si="4"/>
        <v>AJ150</v>
      </c>
      <c r="CI10" s="107" t="str">
        <f t="shared" ca="1" si="4"/>
        <v>AJ151</v>
      </c>
      <c r="CJ10" s="107" t="str">
        <f t="shared" ca="1" si="4"/>
        <v>R152</v>
      </c>
      <c r="CK10" s="107" t="str">
        <f t="shared" ca="1" si="4"/>
        <v>R153</v>
      </c>
      <c r="CL10" s="107" t="str">
        <f t="shared" ref="CL10:DS10" ca="1" si="5">SUBSTITUTE(SUBSTITUTE(_xlfn.FORMULATEXT(CL11),CL9&amp;"!",""),"=","")</f>
        <v>AJ154</v>
      </c>
      <c r="CM10" s="107" t="str">
        <f t="shared" ca="1" si="5"/>
        <v>AJ157</v>
      </c>
      <c r="CN10" s="107" t="str">
        <f t="shared" ca="1" si="5"/>
        <v>AJ158</v>
      </c>
      <c r="CO10" s="107" t="str">
        <f t="shared" ca="1" si="5"/>
        <v>AJ159</v>
      </c>
      <c r="CP10" s="107" t="str">
        <f t="shared" ca="1" si="5"/>
        <v>R161</v>
      </c>
      <c r="CQ10" s="107" t="str">
        <f t="shared" ca="1" si="5"/>
        <v>R162</v>
      </c>
      <c r="CR10" s="107" t="str">
        <f t="shared" ca="1" si="5"/>
        <v>R163</v>
      </c>
      <c r="CS10" s="107" t="str">
        <f t="shared" ca="1" si="5"/>
        <v>R164</v>
      </c>
      <c r="CT10" s="107" t="str">
        <f t="shared" ca="1" si="5"/>
        <v>R165</v>
      </c>
      <c r="CU10" s="107" t="str">
        <f t="shared" ca="1" si="5"/>
        <v>B169</v>
      </c>
      <c r="CV10" s="107" t="str">
        <f t="shared" ca="1" si="5"/>
        <v>AJ171</v>
      </c>
      <c r="CW10" s="107" t="str">
        <f t="shared" ca="1" si="5"/>
        <v>AJ172</v>
      </c>
      <c r="CX10" s="107" t="str">
        <f t="shared" ca="1" si="5"/>
        <v>AJ174</v>
      </c>
      <c r="CY10" s="107" t="str">
        <f t="shared" ca="1" si="5"/>
        <v>AJ178</v>
      </c>
      <c r="CZ10" s="179" t="str">
        <f t="shared" ca="1" si="5"/>
        <v>AJ179</v>
      </c>
      <c r="DA10" s="107" t="str">
        <f t="shared" ca="1" si="5"/>
        <v>AJ183</v>
      </c>
      <c r="DB10" s="107" t="str">
        <f t="shared" ca="1" si="5"/>
        <v>AJ184</v>
      </c>
      <c r="DC10" s="107" t="str">
        <f t="shared" ca="1" si="5"/>
        <v>AJ185</v>
      </c>
      <c r="DD10" s="107" t="str">
        <f t="shared" ca="1" si="5"/>
        <v>AJ190</v>
      </c>
      <c r="DE10" s="107" t="str">
        <f t="shared" ca="1" si="5"/>
        <v>AJ191</v>
      </c>
      <c r="DF10" s="107" t="str">
        <f t="shared" ca="1" si="5"/>
        <v>G195</v>
      </c>
      <c r="DG10" s="107" t="str">
        <f t="shared" ca="1" si="5"/>
        <v>K195</v>
      </c>
      <c r="DH10" s="107" t="str">
        <f t="shared" ca="1" si="5"/>
        <v>O195</v>
      </c>
      <c r="DI10" s="107" t="str">
        <f t="shared" ca="1" si="5"/>
        <v>U195</v>
      </c>
      <c r="DJ10" s="107" t="str">
        <f t="shared" ca="1" si="5"/>
        <v>AA195</v>
      </c>
      <c r="DK10" s="107" t="str">
        <f t="shared" ca="1" si="5"/>
        <v>G196</v>
      </c>
      <c r="DL10" s="107" t="str">
        <f t="shared" ca="1" si="5"/>
        <v>AQ198</v>
      </c>
      <c r="DM10" s="107" t="str">
        <f t="shared" ca="1" si="5"/>
        <v>AR198</v>
      </c>
      <c r="DN10" s="107" t="str">
        <f t="shared" ca="1" si="5"/>
        <v>AS198</v>
      </c>
      <c r="DO10" s="107" t="str">
        <f t="shared" ca="1" si="5"/>
        <v>AC196</v>
      </c>
      <c r="DP10" s="107" t="str">
        <f t="shared" ca="1" si="5"/>
        <v>G197</v>
      </c>
      <c r="DQ10" s="107" t="str">
        <f t="shared" ca="1" si="5"/>
        <v>K197</v>
      </c>
      <c r="DR10" s="107" t="str">
        <f t="shared" ca="1" si="5"/>
        <v>P197</v>
      </c>
      <c r="DS10" s="107" t="str">
        <f t="shared" ca="1" si="5"/>
        <v>U197</v>
      </c>
      <c r="DT10" s="107" t="str">
        <f t="shared" ref="DT10:ER10" ca="1" si="6">SUBSTITUTE(SUBSTITUTE(_xlfn.FORMULATEXT(DT11),DT9&amp;"!",""),"=","")</f>
        <v>Z197</v>
      </c>
      <c r="DU10" s="107" t="str">
        <f t="shared" ca="1" si="6"/>
        <v>AE197</v>
      </c>
      <c r="DV10" s="107" t="str">
        <f t="shared" ca="1" si="6"/>
        <v>G198</v>
      </c>
      <c r="DW10" s="107" t="str">
        <f t="shared" ca="1" si="6"/>
        <v>M198</v>
      </c>
      <c r="DX10" s="107" t="str">
        <f t="shared" ca="1" si="6"/>
        <v>R198</v>
      </c>
      <c r="DY10" s="107" t="str">
        <f t="shared" ca="1" si="6"/>
        <v>V198</v>
      </c>
      <c r="DZ10" s="107" t="str">
        <f t="shared" ca="1" si="6"/>
        <v>AA198</v>
      </c>
      <c r="EA10" s="107" t="str">
        <f t="shared" ca="1" si="6"/>
        <v>AJ202</v>
      </c>
      <c r="EB10" s="107" t="str">
        <f t="shared" ca="1" si="6"/>
        <v>AJ204</v>
      </c>
      <c r="EC10" s="107" t="str">
        <f t="shared" ca="1" si="6"/>
        <v>AJ205</v>
      </c>
      <c r="ED10" s="107" t="str">
        <f t="shared" ca="1" si="6"/>
        <v>AJ206</v>
      </c>
      <c r="EE10" s="107" t="str">
        <f t="shared" ca="1" si="6"/>
        <v>AJ208</v>
      </c>
      <c r="EF10" s="275" t="str">
        <f t="shared" ca="1" si="6"/>
        <v>AJ209</v>
      </c>
      <c r="EG10" s="107" t="str">
        <f t="shared" ca="1" si="6"/>
        <v>AJ212</v>
      </c>
      <c r="EH10" s="107" t="str">
        <f t="shared" ca="1" si="6"/>
        <v>AJ214</v>
      </c>
      <c r="EI10" s="107" t="str">
        <f t="shared" ca="1" si="6"/>
        <v>AJ215</v>
      </c>
      <c r="EJ10" s="107" t="str">
        <f t="shared" ca="1" si="6"/>
        <v>AJ216</v>
      </c>
      <c r="EK10" s="107" t="str">
        <f t="shared" ca="1" si="6"/>
        <v>AJ219</v>
      </c>
      <c r="EL10" s="107" t="str">
        <f t="shared" ca="1" si="6"/>
        <v>AJ220</v>
      </c>
      <c r="EM10" s="107" t="str">
        <f t="shared" ca="1" si="6"/>
        <v>AJ222</v>
      </c>
      <c r="EN10" s="107" t="str">
        <f t="shared" ca="1" si="6"/>
        <v>AJ224</v>
      </c>
      <c r="EO10" s="107" t="str">
        <f t="shared" ca="1" si="6"/>
        <v>AJ225</v>
      </c>
      <c r="EP10" s="107" t="str">
        <f t="shared" ca="1" si="6"/>
        <v>AJ227</v>
      </c>
      <c r="EQ10" s="107" t="str">
        <f t="shared" ca="1" si="6"/>
        <v>G230</v>
      </c>
      <c r="ER10" s="107" t="str">
        <f t="shared" ca="1" si="6"/>
        <v>AA230</v>
      </c>
      <c r="ES10" s="107" t="str">
        <f t="shared" ref="ES10:FB10" ca="1" si="7">SUBSTITUTE(SUBSTITUTE(_xlfn.FORMULATEXT(ES11),ES9&amp;"!",""),"=","")</f>
        <v>AJ232</v>
      </c>
      <c r="ET10" s="107" t="str">
        <f t="shared" ca="1" si="7"/>
        <v>AJ233</v>
      </c>
      <c r="EU10" s="107" t="str">
        <f t="shared" ca="1" si="7"/>
        <v>K234</v>
      </c>
      <c r="EV10" s="107" t="str">
        <f t="shared" ca="1" si="7"/>
        <v>P234</v>
      </c>
      <c r="EW10" s="107" t="str">
        <f t="shared" ca="1" si="7"/>
        <v>U234</v>
      </c>
      <c r="EX10" s="107" t="str">
        <f t="shared" ca="1" si="7"/>
        <v>AJ236</v>
      </c>
      <c r="EY10" s="107" t="str">
        <f t="shared" ca="1" si="7"/>
        <v>AJ237</v>
      </c>
      <c r="EZ10" s="107" t="str">
        <f t="shared" ca="1" si="7"/>
        <v>AJ238</v>
      </c>
      <c r="FA10" s="280" t="str">
        <f t="shared" ca="1" si="7"/>
        <v>AJ240</v>
      </c>
      <c r="FB10" s="280" t="str">
        <f t="shared" ca="1" si="7"/>
        <v>AJ241</v>
      </c>
      <c r="FC10" s="107" t="str">
        <f t="shared" ref="FC10:FO10" ca="1" si="8">SUBSTITUTE(SUBSTITUTE(_xlfn.FORMULATEXT(FC11),FC9&amp;"!",""),"=","")</f>
        <v>AJ242</v>
      </c>
      <c r="FD10" s="107" t="str">
        <f t="shared" ca="1" si="8"/>
        <v>AJ244</v>
      </c>
      <c r="FE10" s="107" t="str">
        <f t="shared" ca="1" si="8"/>
        <v>AJ245</v>
      </c>
      <c r="FF10" s="107" t="str">
        <f t="shared" ca="1" si="8"/>
        <v>AJ246</v>
      </c>
      <c r="FG10" s="107" t="str">
        <f t="shared" ca="1" si="8"/>
        <v>AJ249</v>
      </c>
      <c r="FH10" s="107" t="str">
        <f t="shared" ca="1" si="8"/>
        <v>AJ251</v>
      </c>
      <c r="FI10" s="107" t="str">
        <f t="shared" ca="1" si="8"/>
        <v>AJ252</v>
      </c>
      <c r="FJ10" s="107" t="str">
        <f t="shared" ca="1" si="8"/>
        <v>AJ253</v>
      </c>
      <c r="FK10" s="107" t="str">
        <f t="shared" ca="1" si="8"/>
        <v>AJ256</v>
      </c>
      <c r="FL10" s="107" t="str">
        <f t="shared" ca="1" si="8"/>
        <v>AJ257</v>
      </c>
      <c r="FM10" s="107" t="str">
        <f t="shared" ca="1" si="8"/>
        <v>AJ258</v>
      </c>
      <c r="FN10" s="107" t="str">
        <f t="shared" ca="1" si="8"/>
        <v>AJ259</v>
      </c>
      <c r="FO10" s="107" t="str">
        <f t="shared" ca="1" si="8"/>
        <v>AJ260</v>
      </c>
      <c r="FP10" s="107" t="str">
        <f t="shared" ref="FP10:FZ10" ca="1" si="9">SUBSTITUTE(SUBSTITUTE(_xlfn.FORMULATEXT(FP11),FP9&amp;"!",""),"=","")</f>
        <v>AJ266</v>
      </c>
      <c r="FQ10" s="107" t="str">
        <f t="shared" ca="1" si="9"/>
        <v>AJ268</v>
      </c>
      <c r="FR10" s="107" t="str">
        <f t="shared" ca="1" si="9"/>
        <v>AJ270</v>
      </c>
      <c r="FS10" s="107" t="str">
        <f t="shared" ca="1" si="9"/>
        <v>AJ274</v>
      </c>
      <c r="FT10" s="107" t="str">
        <f t="shared" ca="1" si="9"/>
        <v>AJ277</v>
      </c>
      <c r="FU10" s="107" t="str">
        <f t="shared" ca="1" si="9"/>
        <v>AJ280</v>
      </c>
      <c r="FV10" s="107" t="str">
        <f t="shared" ca="1" si="9"/>
        <v>AJ281</v>
      </c>
      <c r="FW10" s="107" t="str">
        <f t="shared" ca="1" si="9"/>
        <v>AJ285</v>
      </c>
      <c r="FX10" s="107" t="str">
        <f t="shared" ca="1" si="9"/>
        <v>AJ286</v>
      </c>
      <c r="FY10" s="107" t="str">
        <f t="shared" ca="1" si="9"/>
        <v>AJ288</v>
      </c>
      <c r="FZ10" s="107" t="str">
        <f t="shared" ca="1" si="9"/>
        <v>AJ289</v>
      </c>
      <c r="GA10" s="107" t="str">
        <f t="shared" ref="GA10:GF10" ca="1" si="10">SUBSTITUTE(SUBSTITUTE(_xlfn.FORMULATEXT(GA11),GA9&amp;"!",""),"=","")</f>
        <v>AJ293</v>
      </c>
      <c r="GB10" s="107" t="str">
        <f t="shared" ca="1" si="10"/>
        <v>AJ296</v>
      </c>
      <c r="GC10" s="107" t="str">
        <f t="shared" ca="1" si="10"/>
        <v>AJ297</v>
      </c>
      <c r="GD10" s="107" t="str">
        <f t="shared" ca="1" si="10"/>
        <v>AJ298</v>
      </c>
      <c r="GE10" s="107" t="str">
        <f t="shared" ca="1" si="10"/>
        <v>AJ299</v>
      </c>
      <c r="GF10" s="107" t="str">
        <f t="shared" ca="1" si="10"/>
        <v>AJ300</v>
      </c>
      <c r="GG10" s="107" t="str">
        <f t="shared" ref="GG10:IK10" ca="1" si="11">SUBSTITUTE(SUBSTITUTE(_xlfn.FORMULATEXT(GG11),GG9&amp;"!",""),"=","")</f>
        <v>AJ304</v>
      </c>
      <c r="GH10" s="107" t="str">
        <f t="shared" ca="1" si="11"/>
        <v>H305</v>
      </c>
      <c r="GI10" s="107" t="str">
        <f t="shared" ca="1" si="11"/>
        <v>Q306</v>
      </c>
      <c r="GJ10" s="107" t="str">
        <f t="shared" ca="1" si="11"/>
        <v>AJ307</v>
      </c>
      <c r="GK10" s="107" t="str">
        <f t="shared" ca="1" si="11"/>
        <v>H308</v>
      </c>
      <c r="GL10" s="107" t="str">
        <f t="shared" ca="1" si="11"/>
        <v>AJ309</v>
      </c>
      <c r="GM10" s="107" t="str">
        <f t="shared" ca="1" si="11"/>
        <v>AJ312</v>
      </c>
      <c r="GN10" s="107" t="str">
        <f t="shared" ca="1" si="11"/>
        <v>AJ315</v>
      </c>
      <c r="GO10" s="107" t="str">
        <f t="shared" ca="1" si="11"/>
        <v>AJ318</v>
      </c>
      <c r="GP10" s="107" t="str">
        <f t="shared" ca="1" si="11"/>
        <v>AJ319</v>
      </c>
      <c r="GQ10" s="107" t="str">
        <f t="shared" ca="1" si="11"/>
        <v>AJ322</v>
      </c>
      <c r="GR10" s="107" t="str">
        <f t="shared" ca="1" si="11"/>
        <v>AJ324</v>
      </c>
      <c r="GS10" s="107" t="str">
        <f t="shared" ca="1" si="11"/>
        <v>AJ327</v>
      </c>
      <c r="GT10" s="107" t="str">
        <f t="shared" ca="1" si="11"/>
        <v>AJ330</v>
      </c>
      <c r="GU10" s="107" t="str">
        <f t="shared" ca="1" si="11"/>
        <v>AJ335</v>
      </c>
      <c r="GV10" s="107" t="str">
        <f t="shared" ca="1" si="11"/>
        <v>AJ336</v>
      </c>
      <c r="GW10" s="107" t="str">
        <f t="shared" ca="1" si="11"/>
        <v>I341</v>
      </c>
      <c r="GX10" s="107" t="str">
        <f t="shared" ca="1" si="11"/>
        <v>Q341</v>
      </c>
      <c r="GY10" s="107" t="str">
        <f t="shared" ca="1" si="11"/>
        <v>AB341</v>
      </c>
      <c r="GZ10" s="107" t="str">
        <f t="shared" ca="1" si="11"/>
        <v>Q342</v>
      </c>
      <c r="HA10" s="107" t="str">
        <f t="shared" ca="1" si="11"/>
        <v>AB342</v>
      </c>
      <c r="HB10" s="107" t="str">
        <f t="shared" ca="1" si="11"/>
        <v>AB345</v>
      </c>
      <c r="HC10" s="107" t="str">
        <f t="shared" ca="1" si="11"/>
        <v>AB346</v>
      </c>
      <c r="HD10" s="107" t="str">
        <f t="shared" ca="1" si="11"/>
        <v>AJ350</v>
      </c>
      <c r="HE10" s="107" t="str">
        <f t="shared" ca="1" si="11"/>
        <v>AJ351</v>
      </c>
      <c r="HF10" s="107" t="str">
        <f t="shared" ca="1" si="11"/>
        <v>AJ352</v>
      </c>
      <c r="HG10" s="107" t="str">
        <f t="shared" ca="1" si="11"/>
        <v>AJ356</v>
      </c>
      <c r="HH10" s="107" t="str">
        <f t="shared" ca="1" si="11"/>
        <v>G359</v>
      </c>
      <c r="HI10" s="107" t="str">
        <f t="shared" ca="1" si="11"/>
        <v>G362</v>
      </c>
      <c r="HJ10" s="107" t="str">
        <f t="shared" ca="1" si="11"/>
        <v>G365</v>
      </c>
      <c r="HK10" s="107" t="str">
        <f t="shared" ca="1" si="11"/>
        <v>AJ369</v>
      </c>
      <c r="HL10" s="107" t="str">
        <f t="shared" ca="1" si="11"/>
        <v>AJ370</v>
      </c>
      <c r="HM10" s="107" t="str">
        <f t="shared" ca="1" si="11"/>
        <v>AJ373</v>
      </c>
      <c r="HN10" s="107" t="str">
        <f t="shared" ca="1" si="11"/>
        <v>AJ378</v>
      </c>
      <c r="HO10" s="107" t="str">
        <f t="shared" ca="1" si="11"/>
        <v>AJ379</v>
      </c>
      <c r="HP10" s="107" t="str">
        <f t="shared" ca="1" si="11"/>
        <v>AJ380</v>
      </c>
      <c r="HQ10" s="107" t="str">
        <f t="shared" ca="1" si="11"/>
        <v>AJ381</v>
      </c>
      <c r="HR10" s="107" t="str">
        <f t="shared" ca="1" si="11"/>
        <v>N386</v>
      </c>
      <c r="HS10" s="107" t="str">
        <f t="shared" ca="1" si="11"/>
        <v>P386</v>
      </c>
      <c r="HT10" s="107" t="str">
        <f t="shared" ca="1" si="11"/>
        <v>R386</v>
      </c>
      <c r="HU10" s="107" t="str">
        <f t="shared" ca="1" si="11"/>
        <v>T386</v>
      </c>
      <c r="HV10" s="107" t="str">
        <f t="shared" ca="1" si="11"/>
        <v>V386</v>
      </c>
      <c r="HW10" s="107" t="str">
        <f t="shared" ca="1" si="11"/>
        <v>X386</v>
      </c>
      <c r="HX10" s="107" t="str">
        <f t="shared" ca="1" si="11"/>
        <v>Z386</v>
      </c>
      <c r="HY10" s="107" t="str">
        <f t="shared" ca="1" si="11"/>
        <v>AB386</v>
      </c>
      <c r="HZ10" s="107" t="str">
        <f t="shared" ca="1" si="11"/>
        <v>AD386</v>
      </c>
      <c r="IA10" s="107" t="str">
        <f t="shared" ca="1" si="11"/>
        <v>AF386</v>
      </c>
      <c r="IB10" s="107" t="str">
        <f t="shared" ca="1" si="11"/>
        <v>AH386</v>
      </c>
      <c r="IC10" s="107" t="str">
        <f t="shared" ca="1" si="11"/>
        <v>AJ386</v>
      </c>
      <c r="ID10" s="107" t="str">
        <f t="shared" ca="1" si="11"/>
        <v>N387</v>
      </c>
      <c r="IE10" s="107" t="str">
        <f t="shared" ca="1" si="11"/>
        <v>P387</v>
      </c>
      <c r="IF10" s="107" t="str">
        <f t="shared" ca="1" si="11"/>
        <v>R387</v>
      </c>
      <c r="IG10" s="107" t="str">
        <f t="shared" ca="1" si="11"/>
        <v>T387</v>
      </c>
      <c r="IH10" s="107" t="str">
        <f t="shared" ca="1" si="11"/>
        <v>V387</v>
      </c>
      <c r="II10" s="107" t="str">
        <f t="shared" ca="1" si="11"/>
        <v>X387</v>
      </c>
      <c r="IJ10" s="107" t="str">
        <f t="shared" ca="1" si="11"/>
        <v>Z387</v>
      </c>
      <c r="IK10" s="107" t="str">
        <f t="shared" ca="1" si="11"/>
        <v>AB387</v>
      </c>
      <c r="IL10" s="107" t="str">
        <f t="shared" ref="IL10:KW10" ca="1" si="12">SUBSTITUTE(SUBSTITUTE(_xlfn.FORMULATEXT(IL11),IL9&amp;"!",""),"=","")</f>
        <v>AD387</v>
      </c>
      <c r="IM10" s="107" t="str">
        <f t="shared" ca="1" si="12"/>
        <v>AF387</v>
      </c>
      <c r="IN10" s="107" t="str">
        <f t="shared" ca="1" si="12"/>
        <v>AH387</v>
      </c>
      <c r="IO10" s="107" t="str">
        <f t="shared" ca="1" si="12"/>
        <v>AJ387</v>
      </c>
      <c r="IP10" s="107" t="str">
        <f t="shared" ca="1" si="12"/>
        <v>N388</v>
      </c>
      <c r="IQ10" s="107" t="str">
        <f t="shared" ca="1" si="12"/>
        <v>P388</v>
      </c>
      <c r="IR10" s="107" t="str">
        <f t="shared" ca="1" si="12"/>
        <v>R388</v>
      </c>
      <c r="IS10" s="107" t="str">
        <f t="shared" ca="1" si="12"/>
        <v>T388</v>
      </c>
      <c r="IT10" s="107" t="str">
        <f t="shared" ca="1" si="12"/>
        <v>V388</v>
      </c>
      <c r="IU10" s="107" t="str">
        <f t="shared" ca="1" si="12"/>
        <v>X388</v>
      </c>
      <c r="IV10" s="107" t="str">
        <f t="shared" ca="1" si="12"/>
        <v>Z388</v>
      </c>
      <c r="IW10" s="107" t="str">
        <f t="shared" ca="1" si="12"/>
        <v>AB388</v>
      </c>
      <c r="IX10" s="107" t="str">
        <f t="shared" ca="1" si="12"/>
        <v>AD388</v>
      </c>
      <c r="IY10" s="107" t="str">
        <f t="shared" ca="1" si="12"/>
        <v>AF388</v>
      </c>
      <c r="IZ10" s="107" t="str">
        <f t="shared" ca="1" si="12"/>
        <v>AH388</v>
      </c>
      <c r="JA10" s="107" t="str">
        <f t="shared" ca="1" si="12"/>
        <v>AJ388</v>
      </c>
      <c r="JB10" s="107" t="str">
        <f t="shared" ca="1" si="12"/>
        <v>N389</v>
      </c>
      <c r="JC10" s="107" t="str">
        <f t="shared" ca="1" si="12"/>
        <v>P389</v>
      </c>
      <c r="JD10" s="107" t="str">
        <f t="shared" ca="1" si="12"/>
        <v>R389</v>
      </c>
      <c r="JE10" s="107" t="str">
        <f t="shared" ca="1" si="12"/>
        <v>T389</v>
      </c>
      <c r="JF10" s="107" t="str">
        <f t="shared" ca="1" si="12"/>
        <v>V389</v>
      </c>
      <c r="JG10" s="107" t="str">
        <f t="shared" ca="1" si="12"/>
        <v>X389</v>
      </c>
      <c r="JH10" s="107" t="str">
        <f t="shared" ca="1" si="12"/>
        <v>Z389</v>
      </c>
      <c r="JI10" s="107" t="str">
        <f t="shared" ca="1" si="12"/>
        <v>AB389</v>
      </c>
      <c r="JJ10" s="107" t="str">
        <f t="shared" ca="1" si="12"/>
        <v>AD389</v>
      </c>
      <c r="JK10" s="107" t="str">
        <f t="shared" ca="1" si="12"/>
        <v>AF389</v>
      </c>
      <c r="JL10" s="107" t="str">
        <f t="shared" ca="1" si="12"/>
        <v>AH389</v>
      </c>
      <c r="JM10" s="107" t="str">
        <f t="shared" ca="1" si="12"/>
        <v>AJ389</v>
      </c>
      <c r="JN10" s="107" t="str">
        <f t="shared" ca="1" si="12"/>
        <v>N390</v>
      </c>
      <c r="JO10" s="107" t="str">
        <f t="shared" ca="1" si="12"/>
        <v>P390</v>
      </c>
      <c r="JP10" s="107" t="str">
        <f t="shared" ca="1" si="12"/>
        <v>R390</v>
      </c>
      <c r="JQ10" s="107" t="str">
        <f t="shared" ca="1" si="12"/>
        <v>T390</v>
      </c>
      <c r="JR10" s="107" t="str">
        <f t="shared" ca="1" si="12"/>
        <v>V390</v>
      </c>
      <c r="JS10" s="107" t="str">
        <f t="shared" ca="1" si="12"/>
        <v>X390</v>
      </c>
      <c r="JT10" s="107" t="str">
        <f t="shared" ca="1" si="12"/>
        <v>Z390</v>
      </c>
      <c r="JU10" s="107" t="str">
        <f t="shared" ca="1" si="12"/>
        <v>AB390</v>
      </c>
      <c r="JV10" s="107" t="str">
        <f t="shared" ca="1" si="12"/>
        <v>AD390</v>
      </c>
      <c r="JW10" s="107" t="str">
        <f t="shared" ca="1" si="12"/>
        <v>AF390</v>
      </c>
      <c r="JX10" s="107" t="str">
        <f t="shared" ca="1" si="12"/>
        <v>AH390</v>
      </c>
      <c r="JY10" s="107" t="str">
        <f t="shared" ca="1" si="12"/>
        <v>AJ390</v>
      </c>
      <c r="JZ10" s="107" t="str">
        <f t="shared" ca="1" si="12"/>
        <v>N391</v>
      </c>
      <c r="KA10" s="107" t="str">
        <f t="shared" ca="1" si="12"/>
        <v>P391</v>
      </c>
      <c r="KB10" s="107" t="str">
        <f t="shared" ca="1" si="12"/>
        <v>R391</v>
      </c>
      <c r="KC10" s="107" t="str">
        <f t="shared" ca="1" si="12"/>
        <v>T391</v>
      </c>
      <c r="KD10" s="107" t="str">
        <f t="shared" ca="1" si="12"/>
        <v>V391</v>
      </c>
      <c r="KE10" s="107" t="str">
        <f t="shared" ca="1" si="12"/>
        <v>X391</v>
      </c>
      <c r="KF10" s="107" t="str">
        <f t="shared" ca="1" si="12"/>
        <v>Z391</v>
      </c>
      <c r="KG10" s="107" t="str">
        <f t="shared" ca="1" si="12"/>
        <v>AB391</v>
      </c>
      <c r="KH10" s="107" t="str">
        <f t="shared" ca="1" si="12"/>
        <v>AD391</v>
      </c>
      <c r="KI10" s="107" t="str">
        <f t="shared" ca="1" si="12"/>
        <v>AF391</v>
      </c>
      <c r="KJ10" s="107" t="str">
        <f t="shared" ca="1" si="12"/>
        <v>AH391</v>
      </c>
      <c r="KK10" s="107" t="str">
        <f t="shared" ca="1" si="12"/>
        <v>AJ391</v>
      </c>
      <c r="KL10" s="107" t="str">
        <f t="shared" ca="1" si="12"/>
        <v>N392</v>
      </c>
      <c r="KM10" s="107" t="str">
        <f t="shared" ca="1" si="12"/>
        <v>P392</v>
      </c>
      <c r="KN10" s="107" t="str">
        <f t="shared" ca="1" si="12"/>
        <v>R392</v>
      </c>
      <c r="KO10" s="107" t="str">
        <f t="shared" ca="1" si="12"/>
        <v>T392</v>
      </c>
      <c r="KP10" s="107" t="str">
        <f t="shared" ca="1" si="12"/>
        <v>V392</v>
      </c>
      <c r="KQ10" s="107" t="str">
        <f t="shared" ca="1" si="12"/>
        <v>X392</v>
      </c>
      <c r="KR10" s="107" t="str">
        <f t="shared" ca="1" si="12"/>
        <v>Z392</v>
      </c>
      <c r="KS10" s="107" t="str">
        <f t="shared" ca="1" si="12"/>
        <v>AB392</v>
      </c>
      <c r="KT10" s="107" t="str">
        <f t="shared" ca="1" si="12"/>
        <v>AD392</v>
      </c>
      <c r="KU10" s="107" t="str">
        <f t="shared" ca="1" si="12"/>
        <v>AF392</v>
      </c>
      <c r="KV10" s="107" t="str">
        <f t="shared" ca="1" si="12"/>
        <v>AH392</v>
      </c>
      <c r="KW10" s="107" t="str">
        <f t="shared" ca="1" si="12"/>
        <v>AJ392</v>
      </c>
      <c r="KX10" s="107" t="str">
        <f t="shared" ref="KX10:NM10" ca="1" si="13">SUBSTITUTE(SUBSTITUTE(_xlfn.FORMULATEXT(KX11),KX9&amp;"!",""),"=","")</f>
        <v>N393</v>
      </c>
      <c r="KY10" s="107" t="str">
        <f t="shared" ca="1" si="13"/>
        <v>P393</v>
      </c>
      <c r="KZ10" s="107" t="str">
        <f t="shared" ca="1" si="13"/>
        <v>R393</v>
      </c>
      <c r="LA10" s="107" t="str">
        <f t="shared" ca="1" si="13"/>
        <v>T393</v>
      </c>
      <c r="LB10" s="107" t="str">
        <f t="shared" ca="1" si="13"/>
        <v>V393</v>
      </c>
      <c r="LC10" s="107" t="str">
        <f t="shared" ca="1" si="13"/>
        <v>X393</v>
      </c>
      <c r="LD10" s="107" t="str">
        <f t="shared" ca="1" si="13"/>
        <v>Z393</v>
      </c>
      <c r="LE10" s="107" t="str">
        <f t="shared" ca="1" si="13"/>
        <v>AB393</v>
      </c>
      <c r="LF10" s="107" t="str">
        <f t="shared" ca="1" si="13"/>
        <v>AD393</v>
      </c>
      <c r="LG10" s="107" t="str">
        <f t="shared" ca="1" si="13"/>
        <v>AF393</v>
      </c>
      <c r="LH10" s="107" t="str">
        <f t="shared" ca="1" si="13"/>
        <v>AH393</v>
      </c>
      <c r="LI10" s="107" t="str">
        <f t="shared" ca="1" si="13"/>
        <v>AJ393</v>
      </c>
      <c r="LJ10" s="107" t="str">
        <f t="shared" ca="1" si="13"/>
        <v>AJ408</v>
      </c>
      <c r="LK10" s="107" t="str">
        <f t="shared" ca="1" si="13"/>
        <v>AJ411</v>
      </c>
      <c r="LL10" s="107" t="str">
        <f t="shared" ca="1" si="13"/>
        <v>AJ413</v>
      </c>
      <c r="LM10" s="107" t="str">
        <f t="shared" ca="1" si="13"/>
        <v>AJ414</v>
      </c>
      <c r="LN10" s="107" t="str">
        <f t="shared" ca="1" si="13"/>
        <v>AJ420</v>
      </c>
      <c r="LO10" s="107" t="str">
        <f t="shared" ca="1" si="13"/>
        <v>AJ422</v>
      </c>
      <c r="LP10" s="107" t="str">
        <f t="shared" ca="1" si="13"/>
        <v>AJ429</v>
      </c>
      <c r="LQ10" s="107" t="str">
        <f t="shared" ca="1" si="13"/>
        <v>AJ439</v>
      </c>
      <c r="LR10" s="107" t="str">
        <f t="shared" ca="1" si="13"/>
        <v>AJ440</v>
      </c>
      <c r="LS10" s="107" t="str">
        <f t="shared" ca="1" si="13"/>
        <v>AJ441</v>
      </c>
      <c r="LT10" s="107" t="str">
        <f t="shared" ca="1" si="13"/>
        <v>AJ442</v>
      </c>
      <c r="LU10" s="107" t="str">
        <f t="shared" ca="1" si="13"/>
        <v>AJ445</v>
      </c>
      <c r="LV10" s="107" t="str">
        <f t="shared" ca="1" si="13"/>
        <v>AJ446</v>
      </c>
      <c r="LW10" s="107" t="str">
        <f t="shared" ca="1" si="13"/>
        <v>AJ447</v>
      </c>
      <c r="LX10" s="107" t="str">
        <f t="shared" ca="1" si="13"/>
        <v>AJ448</v>
      </c>
      <c r="LY10" s="107" t="str">
        <f t="shared" ca="1" si="13"/>
        <v>AJ449</v>
      </c>
      <c r="LZ10" s="107" t="str">
        <f t="shared" ca="1" si="13"/>
        <v>AJ450</v>
      </c>
      <c r="MA10" s="107" t="str">
        <f t="shared" ca="1" si="13"/>
        <v>AJ452</v>
      </c>
      <c r="MB10" s="107" t="str">
        <f t="shared" ca="1" si="13"/>
        <v>AJ462</v>
      </c>
      <c r="MC10" s="107" t="str">
        <f t="shared" ca="1" si="13"/>
        <v>AJ463</v>
      </c>
      <c r="MD10" s="107" t="str">
        <f t="shared" ca="1" si="13"/>
        <v>AJ464</v>
      </c>
      <c r="ME10" s="107" t="str">
        <f t="shared" ca="1" si="13"/>
        <v>AJ468</v>
      </c>
      <c r="MF10" s="107" t="str">
        <f t="shared" ca="1" si="13"/>
        <v>AJ469</v>
      </c>
      <c r="MG10" s="107" t="str">
        <f t="shared" ca="1" si="13"/>
        <v>AJ470</v>
      </c>
      <c r="MH10" s="107" t="str">
        <f t="shared" ca="1" si="13"/>
        <v>AJ472</v>
      </c>
      <c r="MI10" s="107" t="str">
        <f t="shared" ca="1" si="13"/>
        <v>AJ474</v>
      </c>
      <c r="MJ10" s="280" t="str">
        <f t="shared" ca="1" si="13"/>
        <v>AJ476</v>
      </c>
      <c r="MK10" s="107" t="str">
        <f t="shared" ca="1" si="13"/>
        <v>AJ480</v>
      </c>
      <c r="ML10" s="107" t="str">
        <f t="shared" ca="1" si="13"/>
        <v>B483</v>
      </c>
      <c r="MM10" s="107" t="str">
        <f t="shared" ca="1" si="13"/>
        <v>I483</v>
      </c>
      <c r="MN10" s="107" t="str">
        <f t="shared" ca="1" si="13"/>
        <v>Q483</v>
      </c>
      <c r="MO10" s="107" t="str">
        <f t="shared" ca="1" si="13"/>
        <v>AJ486</v>
      </c>
      <c r="MP10" s="107" t="str">
        <f t="shared" ca="1" si="13"/>
        <v>B489</v>
      </c>
      <c r="MQ10" s="107" t="str">
        <f t="shared" ca="1" si="13"/>
        <v>I489</v>
      </c>
      <c r="MR10" s="107" t="str">
        <f t="shared" ca="1" si="13"/>
        <v>Q489</v>
      </c>
      <c r="MS10" s="107" t="str">
        <f t="shared" ca="1" si="13"/>
        <v>AJ486</v>
      </c>
      <c r="MT10" s="107" t="str">
        <f t="shared" ca="1" si="13"/>
        <v>U493</v>
      </c>
      <c r="MU10" s="107" t="str">
        <f t="shared" ca="1" si="13"/>
        <v>AG493</v>
      </c>
      <c r="MV10" s="107" t="str">
        <f t="shared" ca="1" si="13"/>
        <v>U494</v>
      </c>
      <c r="MW10" s="107" t="str">
        <f t="shared" ca="1" si="13"/>
        <v>AG494</v>
      </c>
      <c r="MX10" s="107" t="str">
        <f t="shared" ca="1" si="13"/>
        <v>U495</v>
      </c>
      <c r="MY10" s="107" t="str">
        <f t="shared" ca="1" si="13"/>
        <v>AG495</v>
      </c>
      <c r="MZ10" s="107" t="str">
        <f t="shared" ca="1" si="13"/>
        <v>U496</v>
      </c>
      <c r="NA10" s="107" t="str">
        <f t="shared" ca="1" si="13"/>
        <v>AG496</v>
      </c>
      <c r="NB10" s="107" t="str">
        <f t="shared" ca="1" si="13"/>
        <v>AJ500</v>
      </c>
      <c r="NC10" s="107" t="str">
        <f t="shared" ca="1" si="13"/>
        <v>B503</v>
      </c>
      <c r="ND10" s="107" t="str">
        <f t="shared" ca="1" si="13"/>
        <v>L503</v>
      </c>
      <c r="NE10" s="107" t="str">
        <f t="shared" ca="1" si="13"/>
        <v>U503</v>
      </c>
      <c r="NF10" s="107" t="str">
        <f t="shared" ca="1" si="13"/>
        <v>B504</v>
      </c>
      <c r="NG10" s="107" t="str">
        <f t="shared" ca="1" si="13"/>
        <v>L504</v>
      </c>
      <c r="NH10" s="107" t="str">
        <f t="shared" ca="1" si="13"/>
        <v>U504</v>
      </c>
      <c r="NI10" s="107" t="str">
        <f t="shared" ca="1" si="13"/>
        <v>AJ507</v>
      </c>
      <c r="NJ10" s="107" t="str">
        <f t="shared" ca="1" si="13"/>
        <v>B510</v>
      </c>
      <c r="NK10" s="107" t="str">
        <f t="shared" ca="1" si="13"/>
        <v>L510</v>
      </c>
      <c r="NL10" s="107" t="str">
        <f t="shared" ca="1" si="13"/>
        <v>U510</v>
      </c>
      <c r="NM10" s="107" t="str">
        <f t="shared" ca="1" si="13"/>
        <v>B511</v>
      </c>
      <c r="NN10" s="107" t="str">
        <f t="shared" ref="NN10:PY10" ca="1" si="14">SUBSTITUTE(SUBSTITUTE(_xlfn.FORMULATEXT(NN11),NN9&amp;"!",""),"=","")</f>
        <v>L511</v>
      </c>
      <c r="NO10" s="107" t="str">
        <f t="shared" ca="1" si="14"/>
        <v>U511</v>
      </c>
      <c r="NP10" s="107" t="str">
        <f t="shared" ca="1" si="14"/>
        <v>AJ513</v>
      </c>
      <c r="NQ10" s="107" t="str">
        <f t="shared" ca="1" si="14"/>
        <v>AJ517</v>
      </c>
      <c r="NR10" s="107" t="str">
        <f t="shared" ca="1" si="14"/>
        <v>B520</v>
      </c>
      <c r="NS10" s="107" t="str">
        <f t="shared" ca="1" si="14"/>
        <v>L520</v>
      </c>
      <c r="NT10" s="107" t="str">
        <f t="shared" ca="1" si="14"/>
        <v>U520</v>
      </c>
      <c r="NU10" s="107" t="str">
        <f t="shared" ca="1" si="14"/>
        <v>H524</v>
      </c>
      <c r="NV10" s="107" t="str">
        <f t="shared" ca="1" si="14"/>
        <v>I525</v>
      </c>
      <c r="NW10" s="107" t="str">
        <f t="shared" ca="1" si="14"/>
        <v>U525</v>
      </c>
      <c r="NX10" s="107" t="str">
        <f t="shared" ca="1" si="14"/>
        <v>AF525</v>
      </c>
      <c r="NY10" s="107" t="str">
        <f t="shared" ca="1" si="14"/>
        <v>'表１（新基準）'!D5</v>
      </c>
      <c r="NZ10" s="107" t="str">
        <f t="shared" ca="1" si="14"/>
        <v>'表１（新基準）'!H5</v>
      </c>
      <c r="OA10" s="107" t="str">
        <f t="shared" ca="1" si="14"/>
        <v>'表１（新基準）'!K5</v>
      </c>
      <c r="OB10" s="107" t="str">
        <f t="shared" ca="1" si="14"/>
        <v>'表１（新基準）'!P9</v>
      </c>
      <c r="OC10" s="107" t="str">
        <f t="shared" ca="1" si="14"/>
        <v>'表１（新基準）'!G12</v>
      </c>
      <c r="OD10" s="107" t="str">
        <f t="shared" ca="1" si="14"/>
        <v>'表１（新基準）'!H12</v>
      </c>
      <c r="OE10" s="107" t="str">
        <f t="shared" ca="1" si="14"/>
        <v>'表１（新基準）'!I12</v>
      </c>
      <c r="OF10" s="107" t="str">
        <f t="shared" ca="1" si="14"/>
        <v>'表１（新基準）'!K12</v>
      </c>
      <c r="OG10" s="107" t="str">
        <f t="shared" ca="1" si="14"/>
        <v>'表１（新基準）'!G13</v>
      </c>
      <c r="OH10" s="107" t="str">
        <f t="shared" ca="1" si="14"/>
        <v>'表１（新基準）'!H13</v>
      </c>
      <c r="OI10" s="107" t="str">
        <f t="shared" ca="1" si="14"/>
        <v>'表１（新基準）'!I13</v>
      </c>
      <c r="OJ10" s="107" t="str">
        <f t="shared" ca="1" si="14"/>
        <v>'表１（新基準）'!G14</v>
      </c>
      <c r="OK10" s="107" t="str">
        <f t="shared" ca="1" si="14"/>
        <v>'表１（新基準）'!H14</v>
      </c>
      <c r="OL10" s="107" t="str">
        <f t="shared" ca="1" si="14"/>
        <v>'表１（新基準）'!I14</v>
      </c>
      <c r="OM10" s="107" t="str">
        <f t="shared" ca="1" si="14"/>
        <v>'表１（新基準）'!K13</v>
      </c>
      <c r="ON10" s="107" t="str">
        <f t="shared" ca="1" si="14"/>
        <v>'表１（新基準）'!G15</v>
      </c>
      <c r="OO10" s="107" t="str">
        <f t="shared" ca="1" si="14"/>
        <v>'表１（新基準）'!H15</v>
      </c>
      <c r="OP10" s="107" t="str">
        <f t="shared" ca="1" si="14"/>
        <v>'表１（新基準）'!I15</v>
      </c>
      <c r="OQ10" s="107" t="str">
        <f t="shared" ca="1" si="14"/>
        <v>'表１（新基準）'!K15</v>
      </c>
      <c r="OR10" s="107" t="str">
        <f t="shared" ca="1" si="14"/>
        <v>'表１（新基準）'!G16</v>
      </c>
      <c r="OS10" s="107" t="str">
        <f t="shared" ca="1" si="14"/>
        <v>'表１（新基準）'!H16</v>
      </c>
      <c r="OT10" s="107" t="str">
        <f t="shared" ca="1" si="14"/>
        <v>'表１（新基準）'!I16</v>
      </c>
      <c r="OU10" s="107" t="str">
        <f t="shared" ca="1" si="14"/>
        <v>'表１（新基準）'!K16</v>
      </c>
      <c r="OV10" s="107" t="str">
        <f t="shared" ca="1" si="14"/>
        <v>'表１（新基準）'!G17</v>
      </c>
      <c r="OW10" s="107" t="str">
        <f t="shared" ca="1" si="14"/>
        <v>'表１（新基準）'!H17</v>
      </c>
      <c r="OX10" s="107" t="str">
        <f t="shared" ca="1" si="14"/>
        <v>'表１（新基準）'!I17</v>
      </c>
      <c r="OY10" s="107" t="str">
        <f t="shared" ca="1" si="14"/>
        <v>'表１（新基準）'!K17</v>
      </c>
      <c r="OZ10" s="107" t="str">
        <f t="shared" ca="1" si="14"/>
        <v>'表１（新基準）'!K19</v>
      </c>
      <c r="PA10" s="107" t="str">
        <f t="shared" ca="1" si="14"/>
        <v>'表１（新基準）'!K21</v>
      </c>
      <c r="PB10" s="107" t="str">
        <f t="shared" ca="1" si="14"/>
        <v>'表１（新基準）'!K22</v>
      </c>
      <c r="PC10" s="107" t="str">
        <f t="shared" ca="1" si="14"/>
        <v>'表１（新基準）'!K23</v>
      </c>
      <c r="PD10" s="107" t="str">
        <f t="shared" ca="1" si="14"/>
        <v>'表１（新基準）'!M12</v>
      </c>
      <c r="PE10" s="107" t="str">
        <f t="shared" ca="1" si="14"/>
        <v>'表１（新基準）'!O12</v>
      </c>
      <c r="PF10" s="107" t="str">
        <f t="shared" ca="1" si="14"/>
        <v>'表１（新基準）'!Q12</v>
      </c>
      <c r="PG10" s="107" t="str">
        <f t="shared" ca="1" si="14"/>
        <v>'表１（新基準）'!S12</v>
      </c>
      <c r="PH10" s="107" t="str">
        <f t="shared" ca="1" si="14"/>
        <v>'表１（新基準）'!M13</v>
      </c>
      <c r="PI10" s="107" t="str">
        <f t="shared" ca="1" si="14"/>
        <v>'表１（新基準）'!O13</v>
      </c>
      <c r="PJ10" s="107" t="str">
        <f t="shared" ca="1" si="14"/>
        <v>'表１（新基準）'!Q13</v>
      </c>
      <c r="PK10" s="107" t="str">
        <f t="shared" ca="1" si="14"/>
        <v>'表１（新基準）'!M14</v>
      </c>
      <c r="PL10" s="107" t="str">
        <f t="shared" ca="1" si="14"/>
        <v>'表１（新基準）'!O14</v>
      </c>
      <c r="PM10" s="107" t="str">
        <f t="shared" ca="1" si="14"/>
        <v>'表１（新基準）'!Q14</v>
      </c>
      <c r="PN10" s="107" t="str">
        <f t="shared" ca="1" si="14"/>
        <v>'表１（新基準）'!S13</v>
      </c>
      <c r="PO10" s="107" t="str">
        <f t="shared" ca="1" si="14"/>
        <v>'表１（新基準）'!M15</v>
      </c>
      <c r="PP10" s="107" t="str">
        <f t="shared" ca="1" si="14"/>
        <v>'表１（新基準）'!O15</v>
      </c>
      <c r="PQ10" s="107" t="str">
        <f t="shared" ca="1" si="14"/>
        <v>'表１（新基準）'!Q15</v>
      </c>
      <c r="PR10" s="107" t="str">
        <f t="shared" ca="1" si="14"/>
        <v>'表１（新基準）'!S15</v>
      </c>
      <c r="PS10" s="107" t="str">
        <f t="shared" ca="1" si="14"/>
        <v>'表１（新基準）'!M16</v>
      </c>
      <c r="PT10" s="107" t="str">
        <f t="shared" ca="1" si="14"/>
        <v>'表１（新基準）'!O16</v>
      </c>
      <c r="PU10" s="107" t="str">
        <f t="shared" ca="1" si="14"/>
        <v>'表１（新基準）'!Q16</v>
      </c>
      <c r="PV10" s="107" t="str">
        <f t="shared" ca="1" si="14"/>
        <v>'表１（新基準）'!S16</v>
      </c>
      <c r="PW10" s="107" t="str">
        <f t="shared" ca="1" si="14"/>
        <v>'表１（新基準）'!M17</v>
      </c>
      <c r="PX10" s="107" t="str">
        <f t="shared" ca="1" si="14"/>
        <v>'表１（新基準）'!O17</v>
      </c>
      <c r="PY10" s="107" t="str">
        <f t="shared" ca="1" si="14"/>
        <v>'表１（新基準）'!Q17</v>
      </c>
      <c r="PZ10" s="107" t="str">
        <f t="shared" ref="PZ10:SP10" ca="1" si="15">SUBSTITUTE(SUBSTITUTE(_xlfn.FORMULATEXT(PZ11),PZ9&amp;"!",""),"=","")</f>
        <v>'表１（新基準）'!S17</v>
      </c>
      <c r="QA10" s="107" t="str">
        <f t="shared" ca="1" si="15"/>
        <v>'表１（新基準）'!S19</v>
      </c>
      <c r="QB10" s="107" t="str">
        <f t="shared" ca="1" si="15"/>
        <v>'表１（新基準）'!S21</v>
      </c>
      <c r="QC10" s="107" t="str">
        <f t="shared" ca="1" si="15"/>
        <v>'表１（新基準）'!S22</v>
      </c>
      <c r="QD10" s="107" t="str">
        <f t="shared" ca="1" si="15"/>
        <v>'表１（新基準）'!S23</v>
      </c>
      <c r="QE10" s="107" t="str">
        <f t="shared" ca="1" si="15"/>
        <v>'表１（新基準）'!I31</v>
      </c>
      <c r="QF10" s="107" t="str">
        <f t="shared" ca="1" si="15"/>
        <v>'表１（新基準）'!I32</v>
      </c>
      <c r="QG10" s="107" t="str">
        <f t="shared" ca="1" si="15"/>
        <v>'表１（新基準）'!I33</v>
      </c>
      <c r="QH10" s="107" t="str">
        <f t="shared" ca="1" si="15"/>
        <v>'表１（新基準）'!I34</v>
      </c>
      <c r="QI10" s="107" t="str">
        <f t="shared" ca="1" si="15"/>
        <v>'表１（新基準）'!I35</v>
      </c>
      <c r="QJ10" s="107" t="str">
        <f t="shared" ca="1" si="15"/>
        <v>'表１（新基準）'!I36</v>
      </c>
      <c r="QK10" s="107" t="str">
        <f t="shared" ca="1" si="15"/>
        <v>'表１（新基準）'!L31</v>
      </c>
      <c r="QL10" s="107" t="str">
        <f t="shared" ca="1" si="15"/>
        <v>'表１（新基準）'!L32</v>
      </c>
      <c r="QM10" s="107" t="str">
        <f t="shared" ca="1" si="15"/>
        <v>'表１（新基準）'!L33</v>
      </c>
      <c r="QN10" s="107" t="str">
        <f t="shared" ca="1" si="15"/>
        <v>'表１（新基準）'!L34</v>
      </c>
      <c r="QO10" s="107" t="str">
        <f t="shared" ca="1" si="15"/>
        <v>'表１（新基準）'!L35</v>
      </c>
      <c r="QP10" s="107" t="str">
        <f t="shared" ca="1" si="15"/>
        <v>'表１（新基準）'!L36</v>
      </c>
      <c r="QQ10" s="107" t="str">
        <f t="shared" ca="1" si="15"/>
        <v>'表１（新基準）'!O31</v>
      </c>
      <c r="QR10" s="107" t="str">
        <f t="shared" ca="1" si="15"/>
        <v>'表１（新基準）'!O32</v>
      </c>
      <c r="QS10" s="107" t="str">
        <f t="shared" ca="1" si="15"/>
        <v>'表１（新基準）'!I33</v>
      </c>
      <c r="QT10" s="107" t="str">
        <f t="shared" ca="1" si="15"/>
        <v>'表１（新基準）'!I34</v>
      </c>
      <c r="QU10" s="107" t="str">
        <f t="shared" ca="1" si="15"/>
        <v>'表１（新基準）'!I35</v>
      </c>
      <c r="QV10" s="107" t="str">
        <f t="shared" ca="1" si="15"/>
        <v>'表１（新基準）'!O36</v>
      </c>
      <c r="QW10" s="107" t="str">
        <f t="shared" ca="1" si="15"/>
        <v>'表１（新基準）'!R31</v>
      </c>
      <c r="QX10" s="107" t="str">
        <f t="shared" ca="1" si="15"/>
        <v>'表１（新基準）'!R32</v>
      </c>
      <c r="QY10" s="107" t="str">
        <f t="shared" ca="1" si="15"/>
        <v>'表１（新基準）'!R33</v>
      </c>
      <c r="QZ10" s="107" t="str">
        <f t="shared" ca="1" si="15"/>
        <v>'表１（新基準）'!R34</v>
      </c>
      <c r="RA10" s="107" t="str">
        <f t="shared" ca="1" si="15"/>
        <v>'表１（新基準）'!R35</v>
      </c>
      <c r="RB10" s="107" t="str">
        <f t="shared" ca="1" si="15"/>
        <v>'表１（新基準）'!R36</v>
      </c>
      <c r="RC10" s="107"/>
      <c r="RD10" s="107" t="str">
        <f t="shared" ca="1" si="15"/>
        <v>E10</v>
      </c>
      <c r="RE10" s="107" t="str">
        <f t="shared" ca="1" si="15"/>
        <v>F10</v>
      </c>
      <c r="RF10" s="107" t="str">
        <f t="shared" ca="1" si="15"/>
        <v>G10</v>
      </c>
      <c r="RG10" s="107" t="str">
        <f t="shared" ca="1" si="15"/>
        <v>H10</v>
      </c>
      <c r="RH10" s="107" t="str">
        <f t="shared" ca="1" si="15"/>
        <v>I10</v>
      </c>
      <c r="RI10" s="107" t="str">
        <f t="shared" ca="1" si="15"/>
        <v>J10</v>
      </c>
      <c r="RJ10" s="107" t="str">
        <f t="shared" ca="1" si="15"/>
        <v>K10</v>
      </c>
      <c r="RK10" s="107" t="str">
        <f t="shared" ca="1" si="15"/>
        <v>L10</v>
      </c>
      <c r="RL10" s="107" t="str">
        <f t="shared" ca="1" si="15"/>
        <v>E11</v>
      </c>
      <c r="RM10" s="107" t="str">
        <f t="shared" ca="1" si="15"/>
        <v>F11</v>
      </c>
      <c r="RN10" s="107" t="str">
        <f t="shared" ca="1" si="15"/>
        <v>G11</v>
      </c>
      <c r="RO10" s="107" t="str">
        <f t="shared" ca="1" si="15"/>
        <v>H11</v>
      </c>
      <c r="RP10" s="107" t="str">
        <f t="shared" ca="1" si="15"/>
        <v>I11</v>
      </c>
      <c r="RQ10" s="107" t="str">
        <f t="shared" ca="1" si="15"/>
        <v>J11</v>
      </c>
      <c r="RR10" s="107" t="str">
        <f t="shared" ca="1" si="15"/>
        <v>K11</v>
      </c>
      <c r="RS10" s="107" t="str">
        <f t="shared" ca="1" si="15"/>
        <v>L11</v>
      </c>
      <c r="RT10" s="107" t="str">
        <f t="shared" ca="1" si="15"/>
        <v>E12</v>
      </c>
      <c r="RU10" s="107" t="str">
        <f t="shared" ca="1" si="15"/>
        <v>F12</v>
      </c>
      <c r="RV10" s="107" t="str">
        <f t="shared" ca="1" si="15"/>
        <v>G12</v>
      </c>
      <c r="RW10" s="107" t="str">
        <f t="shared" ca="1" si="15"/>
        <v>H12</v>
      </c>
      <c r="RX10" s="107" t="str">
        <f t="shared" ca="1" si="15"/>
        <v>I12</v>
      </c>
      <c r="RY10" s="107" t="str">
        <f t="shared" ca="1" si="15"/>
        <v>J12</v>
      </c>
      <c r="RZ10" s="107" t="str">
        <f t="shared" ca="1" si="15"/>
        <v>K12</v>
      </c>
      <c r="SA10" s="107" t="str">
        <f t="shared" ca="1" si="15"/>
        <v>L12</v>
      </c>
      <c r="SB10" s="107" t="str">
        <f t="shared" ca="1" si="15"/>
        <v>E13</v>
      </c>
      <c r="SC10" s="107" t="str">
        <f t="shared" ca="1" si="15"/>
        <v>F13</v>
      </c>
      <c r="SD10" s="107" t="str">
        <f t="shared" ca="1" si="15"/>
        <v>G13</v>
      </c>
      <c r="SE10" s="107" t="str">
        <f t="shared" ca="1" si="15"/>
        <v>H13</v>
      </c>
      <c r="SF10" s="107" t="str">
        <f t="shared" ca="1" si="15"/>
        <v>I13</v>
      </c>
      <c r="SG10" s="107" t="str">
        <f t="shared" ca="1" si="15"/>
        <v>J13</v>
      </c>
      <c r="SH10" s="107" t="str">
        <f t="shared" ca="1" si="15"/>
        <v>K13</v>
      </c>
      <c r="SI10" s="107" t="str">
        <f t="shared" ca="1" si="15"/>
        <v>L13</v>
      </c>
      <c r="SJ10" s="107" t="str">
        <f t="shared" ca="1" si="15"/>
        <v>E14</v>
      </c>
      <c r="SK10" s="107" t="str">
        <f t="shared" ca="1" si="15"/>
        <v>F14</v>
      </c>
      <c r="SL10" s="107" t="str">
        <f t="shared" ca="1" si="15"/>
        <v>H14</v>
      </c>
      <c r="SM10" s="107" t="str">
        <f t="shared" ca="1" si="15"/>
        <v>I14</v>
      </c>
      <c r="SN10" s="107" t="str">
        <f t="shared" ca="1" si="15"/>
        <v>J14</v>
      </c>
      <c r="SO10" s="107" t="str">
        <f t="shared" ca="1" si="15"/>
        <v>K14</v>
      </c>
      <c r="SP10" s="107" t="str">
        <f t="shared" ca="1" si="15"/>
        <v>L14</v>
      </c>
      <c r="SQ10" s="107" t="str">
        <f t="shared" ref="SQ10:UP10" ca="1" si="16">SUBSTITUTE(SUBSTITUTE(_xlfn.FORMULATEXT(SQ11),SQ9&amp;"!",""),"=","")</f>
        <v>E15</v>
      </c>
      <c r="SR10" s="107" t="str">
        <f t="shared" ca="1" si="16"/>
        <v>F15</v>
      </c>
      <c r="SS10" s="107" t="str">
        <f t="shared" ca="1" si="16"/>
        <v>H15</v>
      </c>
      <c r="ST10" s="107" t="str">
        <f t="shared" ca="1" si="16"/>
        <v>I15</v>
      </c>
      <c r="SU10" s="107" t="str">
        <f t="shared" ca="1" si="16"/>
        <v>J15</v>
      </c>
      <c r="SV10" s="107" t="str">
        <f t="shared" ca="1" si="16"/>
        <v>K15</v>
      </c>
      <c r="SW10" s="107" t="str">
        <f t="shared" ca="1" si="16"/>
        <v>L15</v>
      </c>
      <c r="SX10" s="107" t="str">
        <f t="shared" ca="1" si="16"/>
        <v>E16</v>
      </c>
      <c r="SY10" s="107" t="str">
        <f t="shared" ca="1" si="16"/>
        <v>F16</v>
      </c>
      <c r="SZ10" s="107" t="str">
        <f t="shared" ca="1" si="16"/>
        <v>G16</v>
      </c>
      <c r="TA10" s="107" t="str">
        <f t="shared" ca="1" si="16"/>
        <v>H16</v>
      </c>
      <c r="TB10" s="107" t="str">
        <f t="shared" ca="1" si="16"/>
        <v>I16</v>
      </c>
      <c r="TC10" s="107" t="str">
        <f t="shared" ca="1" si="16"/>
        <v>J16</v>
      </c>
      <c r="TD10" s="107" t="str">
        <f t="shared" ca="1" si="16"/>
        <v>K16</v>
      </c>
      <c r="TE10" s="107" t="str">
        <f t="shared" ca="1" si="16"/>
        <v>L16</v>
      </c>
      <c r="TF10" s="107" t="str">
        <f t="shared" ca="1" si="16"/>
        <v>E17</v>
      </c>
      <c r="TG10" s="107" t="str">
        <f t="shared" ca="1" si="16"/>
        <v>F17</v>
      </c>
      <c r="TH10" s="107" t="str">
        <f t="shared" ca="1" si="16"/>
        <v>G17</v>
      </c>
      <c r="TI10" s="107" t="str">
        <f t="shared" ca="1" si="16"/>
        <v>H17</v>
      </c>
      <c r="TJ10" s="107" t="str">
        <f t="shared" ca="1" si="16"/>
        <v>I17</v>
      </c>
      <c r="TK10" s="107" t="str">
        <f t="shared" ca="1" si="16"/>
        <v>J17</v>
      </c>
      <c r="TL10" s="107" t="str">
        <f t="shared" ca="1" si="16"/>
        <v>K17</v>
      </c>
      <c r="TM10" s="107" t="str">
        <f t="shared" ca="1" si="16"/>
        <v>L17</v>
      </c>
      <c r="TN10" s="107" t="str">
        <f t="shared" ca="1" si="16"/>
        <v>E18</v>
      </c>
      <c r="TO10" s="107" t="str">
        <f t="shared" ca="1" si="16"/>
        <v>F18</v>
      </c>
      <c r="TP10" s="107" t="str">
        <f t="shared" ca="1" si="16"/>
        <v>G18</v>
      </c>
      <c r="TQ10" s="107" t="str">
        <f t="shared" ca="1" si="16"/>
        <v>H18</v>
      </c>
      <c r="TR10" s="107" t="str">
        <f t="shared" ca="1" si="16"/>
        <v>I18</v>
      </c>
      <c r="TS10" s="107" t="str">
        <f t="shared" ca="1" si="16"/>
        <v>J18</v>
      </c>
      <c r="TT10" s="107" t="str">
        <f t="shared" ca="1" si="16"/>
        <v>K18</v>
      </c>
      <c r="TU10" s="107" t="str">
        <f t="shared" ca="1" si="16"/>
        <v>L18</v>
      </c>
      <c r="TV10" s="107" t="str">
        <f t="shared" ca="1" si="16"/>
        <v>E19</v>
      </c>
      <c r="TW10" s="107" t="str">
        <f t="shared" ca="1" si="16"/>
        <v>F19</v>
      </c>
      <c r="TX10" s="107" t="str">
        <f t="shared" ca="1" si="16"/>
        <v>G19</v>
      </c>
      <c r="TY10" s="107" t="str">
        <f t="shared" ca="1" si="16"/>
        <v>H19</v>
      </c>
      <c r="TZ10" s="107" t="str">
        <f t="shared" ca="1" si="16"/>
        <v>I19</v>
      </c>
      <c r="UA10" s="107" t="str">
        <f t="shared" ca="1" si="16"/>
        <v>E21</v>
      </c>
      <c r="UB10" s="107" t="str">
        <f t="shared" ca="1" si="16"/>
        <v>E23</v>
      </c>
      <c r="UC10" s="107" t="str">
        <f t="shared" ca="1" si="16"/>
        <v>E24</v>
      </c>
      <c r="UD10" s="107" t="str">
        <f t="shared" ca="1" si="16"/>
        <v>E25</v>
      </c>
      <c r="UE10" s="107" t="str">
        <f t="shared" ca="1" si="16"/>
        <v>K27</v>
      </c>
      <c r="UF10" s="107" t="str">
        <f t="shared" ca="1" si="16"/>
        <v>K31</v>
      </c>
      <c r="UG10" s="107" t="str">
        <f t="shared" ca="1" si="16"/>
        <v>E35</v>
      </c>
      <c r="UH10" s="107" t="str">
        <f t="shared" ca="1" si="16"/>
        <v>J35</v>
      </c>
      <c r="UI10" s="107" t="str">
        <f t="shared" ca="1" si="16"/>
        <v>J41</v>
      </c>
      <c r="UJ10" s="107" t="str">
        <f t="shared" ca="1" si="16"/>
        <v>#REF!</v>
      </c>
      <c r="UK10" s="107" t="str">
        <f t="shared" ca="1" si="16"/>
        <v>#REF!</v>
      </c>
      <c r="UL10" s="107" t="str">
        <f t="shared" ca="1" si="16"/>
        <v>#REF!</v>
      </c>
      <c r="UM10" s="107" t="str">
        <f t="shared" ca="1" si="16"/>
        <v>#REF!</v>
      </c>
      <c r="UN10" s="107" t="str">
        <f t="shared" ca="1" si="16"/>
        <v>#REF!</v>
      </c>
      <c r="UO10" s="107" t="str">
        <f t="shared" ca="1" si="16"/>
        <v>#REF!</v>
      </c>
      <c r="UP10" s="107" t="str">
        <f t="shared" ca="1" si="16"/>
        <v>#REF!</v>
      </c>
      <c r="UQ10" s="107" t="str">
        <f t="shared" ref="UQ10:VR10" ca="1" si="17">SUBSTITUTE(SUBSTITUTE(_xlfn.FORMULATEXT(UQ11),UQ9&amp;"!",""),"=","")</f>
        <v>#REF!</v>
      </c>
      <c r="UR10" s="107" t="str">
        <f t="shared" ca="1" si="17"/>
        <v>#REF!</v>
      </c>
      <c r="US10" s="107" t="str">
        <f t="shared" ca="1" si="17"/>
        <v>#REF!</v>
      </c>
      <c r="UT10" s="107" t="str">
        <f t="shared" ca="1" si="17"/>
        <v>#REF!</v>
      </c>
      <c r="UU10" s="107" t="str">
        <f t="shared" ca="1" si="17"/>
        <v>#REF!</v>
      </c>
      <c r="UV10" s="107" t="str">
        <f t="shared" ca="1" si="17"/>
        <v>#REF!</v>
      </c>
      <c r="UW10" s="107" t="str">
        <f t="shared" ca="1" si="17"/>
        <v>#REF!</v>
      </c>
      <c r="UX10" s="107" t="str">
        <f t="shared" ca="1" si="17"/>
        <v>#REF!</v>
      </c>
      <c r="UY10" s="107" t="str">
        <f t="shared" ca="1" si="17"/>
        <v>#REF!</v>
      </c>
      <c r="UZ10" s="107" t="str">
        <f t="shared" ca="1" si="17"/>
        <v>#REF!</v>
      </c>
      <c r="VA10" s="107" t="str">
        <f t="shared" ca="1" si="17"/>
        <v>#REF!</v>
      </c>
      <c r="VB10" s="107" t="str">
        <f t="shared" ca="1" si="17"/>
        <v>#REF!</v>
      </c>
      <c r="VC10" s="275" t="str">
        <f t="shared" ca="1" si="17"/>
        <v>#REF!</v>
      </c>
      <c r="VD10" s="107" t="str">
        <f t="shared" ca="1" si="17"/>
        <v>#REF!</v>
      </c>
      <c r="VE10" s="107" t="str">
        <f t="shared" ca="1" si="17"/>
        <v>#REF!</v>
      </c>
      <c r="VF10" s="107" t="str">
        <f t="shared" ca="1" si="17"/>
        <v>#REF!</v>
      </c>
      <c r="VG10" s="107" t="str">
        <f t="shared" ca="1" si="17"/>
        <v>#REF!</v>
      </c>
      <c r="VH10" s="107" t="str">
        <f t="shared" ca="1" si="17"/>
        <v>#REF!</v>
      </c>
      <c r="VI10" s="275" t="str">
        <f t="shared" ca="1" si="17"/>
        <v>#REF!</v>
      </c>
      <c r="VJ10" s="107" t="str">
        <f t="shared" ca="1" si="17"/>
        <v>#REF!</v>
      </c>
      <c r="VK10" s="107" t="str">
        <f t="shared" ca="1" si="17"/>
        <v>#REF!</v>
      </c>
      <c r="VL10" s="107" t="str">
        <f t="shared" ca="1" si="17"/>
        <v>#REF!</v>
      </c>
      <c r="VM10" s="107" t="str">
        <f t="shared" ca="1" si="17"/>
        <v>#REF!</v>
      </c>
      <c r="VN10" s="107" t="str">
        <f t="shared" ca="1" si="17"/>
        <v>#REF!</v>
      </c>
      <c r="VO10" s="107" t="str">
        <f t="shared" ca="1" si="17"/>
        <v>#REF!</v>
      </c>
      <c r="VP10" s="107" t="str">
        <f t="shared" ca="1" si="17"/>
        <v>#REF!</v>
      </c>
      <c r="VQ10" s="107" t="str">
        <f t="shared" ca="1" si="17"/>
        <v>#REF!</v>
      </c>
      <c r="VR10" s="107" t="str">
        <f t="shared" ca="1" si="17"/>
        <v>#REF!</v>
      </c>
      <c r="VS10" s="107" t="str">
        <f t="shared" ref="VS10:WC10" ca="1" si="18">SUBSTITUTE(SUBSTITUTE(_xlfn.FORMULATEXT(VS11),VS9&amp;"!",""),"=","")</f>
        <v>C10</v>
      </c>
      <c r="VT10" s="107" t="str">
        <f t="shared" ca="1" si="18"/>
        <v>D10</v>
      </c>
      <c r="VU10" s="107" t="str">
        <f t="shared" ca="1" si="18"/>
        <v>E10</v>
      </c>
      <c r="VV10" s="107" t="str">
        <f t="shared" ca="1" si="18"/>
        <v>F10</v>
      </c>
      <c r="VW10" s="107" t="str">
        <f t="shared" ca="1" si="18"/>
        <v>G10</v>
      </c>
      <c r="VX10" s="107" t="str">
        <f t="shared" ca="1" si="18"/>
        <v>H10</v>
      </c>
      <c r="VY10" s="107" t="str">
        <f t="shared" ca="1" si="18"/>
        <v>I10</v>
      </c>
      <c r="VZ10" s="107" t="str">
        <f t="shared" ca="1" si="18"/>
        <v>J10</v>
      </c>
      <c r="WA10" s="107" t="str">
        <f t="shared" ca="1" si="18"/>
        <v>K10</v>
      </c>
      <c r="WB10" s="107" t="str">
        <f t="shared" ca="1" si="18"/>
        <v>L10</v>
      </c>
      <c r="WC10" s="107" t="str">
        <f t="shared" ca="1" si="18"/>
        <v>M10</v>
      </c>
      <c r="WD10" s="107" t="str">
        <f t="shared" ref="WD10:WN10" ca="1" si="19">SUBSTITUTE(SUBSTITUTE(_xlfn.FORMULATEXT(WD11),WD9&amp;"!",""),"=","")</f>
        <v>C11</v>
      </c>
      <c r="WE10" s="107" t="str">
        <f t="shared" ca="1" si="19"/>
        <v>D11</v>
      </c>
      <c r="WF10" s="107" t="str">
        <f t="shared" ca="1" si="19"/>
        <v>E11</v>
      </c>
      <c r="WG10" s="107" t="str">
        <f t="shared" ca="1" si="19"/>
        <v>F11</v>
      </c>
      <c r="WH10" s="107" t="str">
        <f t="shared" ca="1" si="19"/>
        <v>G11</v>
      </c>
      <c r="WI10" s="107" t="str">
        <f t="shared" ca="1" si="19"/>
        <v>H11</v>
      </c>
      <c r="WJ10" s="107" t="str">
        <f t="shared" ca="1" si="19"/>
        <v>I11</v>
      </c>
      <c r="WK10" s="107" t="str">
        <f t="shared" ca="1" si="19"/>
        <v>J11</v>
      </c>
      <c r="WL10" s="107" t="str">
        <f t="shared" ca="1" si="19"/>
        <v>K11</v>
      </c>
      <c r="WM10" s="107" t="str">
        <f t="shared" ca="1" si="19"/>
        <v>L11</v>
      </c>
      <c r="WN10" s="107" t="str">
        <f t="shared" ca="1" si="19"/>
        <v>M11</v>
      </c>
      <c r="WO10" s="107" t="str">
        <f t="shared" ref="WO10:YZ10" ca="1" si="20">SUBSTITUTE(SUBSTITUTE(_xlfn.FORMULATEXT(WO11),WO9&amp;"!",""),"=","")</f>
        <v>C12</v>
      </c>
      <c r="WP10" s="107" t="str">
        <f t="shared" ca="1" si="20"/>
        <v>D12</v>
      </c>
      <c r="WQ10" s="107" t="str">
        <f t="shared" ca="1" si="20"/>
        <v>E12</v>
      </c>
      <c r="WR10" s="107" t="str">
        <f t="shared" ca="1" si="20"/>
        <v>F12</v>
      </c>
      <c r="WS10" s="107" t="str">
        <f t="shared" ca="1" si="20"/>
        <v>G12</v>
      </c>
      <c r="WT10" s="107" t="str">
        <f t="shared" ca="1" si="20"/>
        <v>H12</v>
      </c>
      <c r="WU10" s="107" t="str">
        <f t="shared" ca="1" si="20"/>
        <v>I12</v>
      </c>
      <c r="WV10" s="107" t="str">
        <f t="shared" ca="1" si="20"/>
        <v>J12</v>
      </c>
      <c r="WW10" s="107" t="str">
        <f t="shared" ca="1" si="20"/>
        <v>K12</v>
      </c>
      <c r="WX10" s="107" t="str">
        <f t="shared" ca="1" si="20"/>
        <v>L12</v>
      </c>
      <c r="WY10" s="107" t="str">
        <f t="shared" ca="1" si="20"/>
        <v>M12</v>
      </c>
      <c r="WZ10" s="107" t="str">
        <f t="shared" ca="1" si="20"/>
        <v>C13</v>
      </c>
      <c r="XA10" s="107" t="str">
        <f t="shared" ca="1" si="20"/>
        <v>D13</v>
      </c>
      <c r="XB10" s="107" t="str">
        <f t="shared" ca="1" si="20"/>
        <v>E13</v>
      </c>
      <c r="XC10" s="107" t="str">
        <f t="shared" ca="1" si="20"/>
        <v>F13</v>
      </c>
      <c r="XD10" s="107" t="str">
        <f t="shared" ca="1" si="20"/>
        <v>G13</v>
      </c>
      <c r="XE10" s="107" t="str">
        <f t="shared" ca="1" si="20"/>
        <v>H13</v>
      </c>
      <c r="XF10" s="107" t="str">
        <f t="shared" ca="1" si="20"/>
        <v>I13</v>
      </c>
      <c r="XG10" s="107" t="str">
        <f t="shared" ca="1" si="20"/>
        <v>J13</v>
      </c>
      <c r="XH10" s="107" t="str">
        <f t="shared" ca="1" si="20"/>
        <v>K13</v>
      </c>
      <c r="XI10" s="107" t="str">
        <f t="shared" ca="1" si="20"/>
        <v>L13</v>
      </c>
      <c r="XJ10" s="107" t="str">
        <f t="shared" ca="1" si="20"/>
        <v>M13</v>
      </c>
      <c r="XK10" s="107" t="str">
        <f t="shared" ca="1" si="20"/>
        <v>C14</v>
      </c>
      <c r="XL10" s="107" t="str">
        <f t="shared" ca="1" si="20"/>
        <v>D14</v>
      </c>
      <c r="XM10" s="107" t="str">
        <f t="shared" ca="1" si="20"/>
        <v>E14</v>
      </c>
      <c r="XN10" s="107" t="str">
        <f t="shared" ca="1" si="20"/>
        <v>F14</v>
      </c>
      <c r="XO10" s="107" t="str">
        <f t="shared" ca="1" si="20"/>
        <v>G14</v>
      </c>
      <c r="XP10" s="107" t="str">
        <f t="shared" ca="1" si="20"/>
        <v>H14</v>
      </c>
      <c r="XQ10" s="107" t="str">
        <f t="shared" ca="1" si="20"/>
        <v>I14</v>
      </c>
      <c r="XR10" s="107" t="str">
        <f t="shared" ca="1" si="20"/>
        <v>J14</v>
      </c>
      <c r="XS10" s="107" t="str">
        <f t="shared" ca="1" si="20"/>
        <v>K14</v>
      </c>
      <c r="XT10" s="107" t="str">
        <f t="shared" ca="1" si="20"/>
        <v>L14</v>
      </c>
      <c r="XU10" s="107" t="str">
        <f t="shared" ca="1" si="20"/>
        <v>M14</v>
      </c>
      <c r="XV10" s="107" t="str">
        <f t="shared" ca="1" si="20"/>
        <v>C15</v>
      </c>
      <c r="XW10" s="107" t="str">
        <f t="shared" ca="1" si="20"/>
        <v>D15</v>
      </c>
      <c r="XX10" s="107" t="str">
        <f t="shared" ca="1" si="20"/>
        <v>E15</v>
      </c>
      <c r="XY10" s="107" t="str">
        <f t="shared" ca="1" si="20"/>
        <v>F15</v>
      </c>
      <c r="XZ10" s="107" t="str">
        <f t="shared" ca="1" si="20"/>
        <v>G15</v>
      </c>
      <c r="YA10" s="107" t="str">
        <f t="shared" ca="1" si="20"/>
        <v>H15</v>
      </c>
      <c r="YB10" s="107" t="str">
        <f t="shared" ca="1" si="20"/>
        <v>I15</v>
      </c>
      <c r="YC10" s="107" t="str">
        <f t="shared" ca="1" si="20"/>
        <v>J15</v>
      </c>
      <c r="YD10" s="107" t="str">
        <f t="shared" ca="1" si="20"/>
        <v>K15</v>
      </c>
      <c r="YE10" s="107" t="str">
        <f t="shared" ca="1" si="20"/>
        <v>L15</v>
      </c>
      <c r="YF10" s="107" t="str">
        <f t="shared" ca="1" si="20"/>
        <v>M15</v>
      </c>
      <c r="YG10" s="107" t="str">
        <f t="shared" ca="1" si="20"/>
        <v>C16</v>
      </c>
      <c r="YH10" s="107" t="str">
        <f t="shared" ca="1" si="20"/>
        <v>D16</v>
      </c>
      <c r="YI10" s="107" t="str">
        <f t="shared" ca="1" si="20"/>
        <v>E16</v>
      </c>
      <c r="YJ10" s="107" t="str">
        <f t="shared" ca="1" si="20"/>
        <v>F16</v>
      </c>
      <c r="YK10" s="107" t="str">
        <f t="shared" ca="1" si="20"/>
        <v>G16</v>
      </c>
      <c r="YL10" s="107" t="str">
        <f t="shared" ca="1" si="20"/>
        <v>H16</v>
      </c>
      <c r="YM10" s="107" t="str">
        <f t="shared" ca="1" si="20"/>
        <v>I16</v>
      </c>
      <c r="YN10" s="107" t="str">
        <f t="shared" ca="1" si="20"/>
        <v>J16</v>
      </c>
      <c r="YO10" s="107" t="str">
        <f t="shared" ca="1" si="20"/>
        <v>K16</v>
      </c>
      <c r="YP10" s="107" t="str">
        <f t="shared" ca="1" si="20"/>
        <v>L16</v>
      </c>
      <c r="YQ10" s="107" t="str">
        <f t="shared" ca="1" si="20"/>
        <v>M16</v>
      </c>
      <c r="YR10" s="107" t="str">
        <f t="shared" ca="1" si="20"/>
        <v>C17</v>
      </c>
      <c r="YS10" s="107" t="str">
        <f t="shared" ca="1" si="20"/>
        <v>D17</v>
      </c>
      <c r="YT10" s="107" t="str">
        <f t="shared" ca="1" si="20"/>
        <v>E17</v>
      </c>
      <c r="YU10" s="107" t="str">
        <f t="shared" ca="1" si="20"/>
        <v>F17</v>
      </c>
      <c r="YV10" s="107" t="str">
        <f t="shared" ca="1" si="20"/>
        <v>G17</v>
      </c>
      <c r="YW10" s="107" t="str">
        <f t="shared" ca="1" si="20"/>
        <v>H17</v>
      </c>
      <c r="YX10" s="107" t="str">
        <f t="shared" ca="1" si="20"/>
        <v>I17</v>
      </c>
      <c r="YY10" s="107" t="str">
        <f t="shared" ca="1" si="20"/>
        <v>J17</v>
      </c>
      <c r="YZ10" s="107" t="str">
        <f t="shared" ca="1" si="20"/>
        <v>K17</v>
      </c>
      <c r="ZA10" s="107" t="str">
        <f t="shared" ref="ZA10:ABL10" ca="1" si="21">SUBSTITUTE(SUBSTITUTE(_xlfn.FORMULATEXT(ZA11),ZA9&amp;"!",""),"=","")</f>
        <v>L17</v>
      </c>
      <c r="ZB10" s="107" t="str">
        <f t="shared" ca="1" si="21"/>
        <v>M17</v>
      </c>
      <c r="ZC10" s="107" t="str">
        <f t="shared" ca="1" si="21"/>
        <v>C18</v>
      </c>
      <c r="ZD10" s="107" t="str">
        <f t="shared" ca="1" si="21"/>
        <v>D18</v>
      </c>
      <c r="ZE10" s="107" t="str">
        <f t="shared" ca="1" si="21"/>
        <v>E18</v>
      </c>
      <c r="ZF10" s="107" t="str">
        <f t="shared" ca="1" si="21"/>
        <v>F18</v>
      </c>
      <c r="ZG10" s="107" t="str">
        <f t="shared" ca="1" si="21"/>
        <v>G18</v>
      </c>
      <c r="ZH10" s="107" t="str">
        <f t="shared" ca="1" si="21"/>
        <v>H18</v>
      </c>
      <c r="ZI10" s="107" t="str">
        <f t="shared" ca="1" si="21"/>
        <v>I18</v>
      </c>
      <c r="ZJ10" s="107" t="str">
        <f t="shared" ca="1" si="21"/>
        <v>J18</v>
      </c>
      <c r="ZK10" s="107" t="str">
        <f t="shared" ca="1" si="21"/>
        <v>K18</v>
      </c>
      <c r="ZL10" s="107" t="str">
        <f t="shared" ca="1" si="21"/>
        <v>L18</v>
      </c>
      <c r="ZM10" s="107" t="str">
        <f t="shared" ca="1" si="21"/>
        <v>M18</v>
      </c>
      <c r="ZN10" s="107" t="str">
        <f t="shared" ca="1" si="21"/>
        <v>C19</v>
      </c>
      <c r="ZO10" s="107" t="str">
        <f t="shared" ca="1" si="21"/>
        <v>D19</v>
      </c>
      <c r="ZP10" s="107" t="str">
        <f t="shared" ca="1" si="21"/>
        <v>E19</v>
      </c>
      <c r="ZQ10" s="107" t="str">
        <f t="shared" ca="1" si="21"/>
        <v>F19</v>
      </c>
      <c r="ZR10" s="107" t="str">
        <f t="shared" ca="1" si="21"/>
        <v>G19</v>
      </c>
      <c r="ZS10" s="107" t="str">
        <f t="shared" ca="1" si="21"/>
        <v>H19</v>
      </c>
      <c r="ZT10" s="107" t="str">
        <f t="shared" ca="1" si="21"/>
        <v>I19</v>
      </c>
      <c r="ZU10" s="107" t="str">
        <f t="shared" ca="1" si="21"/>
        <v>J19</v>
      </c>
      <c r="ZV10" s="107" t="str">
        <f t="shared" ca="1" si="21"/>
        <v>K19</v>
      </c>
      <c r="ZW10" s="107" t="str">
        <f t="shared" ca="1" si="21"/>
        <v>L19</v>
      </c>
      <c r="ZX10" s="107" t="str">
        <f t="shared" ca="1" si="21"/>
        <v>M19</v>
      </c>
      <c r="ZY10" s="107" t="str">
        <f t="shared" ca="1" si="21"/>
        <v>C20</v>
      </c>
      <c r="ZZ10" s="107" t="str">
        <f t="shared" ca="1" si="21"/>
        <v>D20</v>
      </c>
      <c r="AAA10" s="107" t="str">
        <f t="shared" ca="1" si="21"/>
        <v>E20</v>
      </c>
      <c r="AAB10" s="107" t="str">
        <f t="shared" ca="1" si="21"/>
        <v>F20</v>
      </c>
      <c r="AAC10" s="107" t="str">
        <f t="shared" ca="1" si="21"/>
        <v>G20</v>
      </c>
      <c r="AAD10" s="107" t="str">
        <f t="shared" ca="1" si="21"/>
        <v>H20</v>
      </c>
      <c r="AAE10" s="107" t="str">
        <f t="shared" ca="1" si="21"/>
        <v>I20</v>
      </c>
      <c r="AAF10" s="107" t="str">
        <f t="shared" ca="1" si="21"/>
        <v>J20</v>
      </c>
      <c r="AAG10" s="107" t="str">
        <f t="shared" ca="1" si="21"/>
        <v>K20</v>
      </c>
      <c r="AAH10" s="107" t="str">
        <f t="shared" ca="1" si="21"/>
        <v>L20</v>
      </c>
      <c r="AAI10" s="107" t="str">
        <f t="shared" ca="1" si="21"/>
        <v>M20</v>
      </c>
      <c r="AAJ10" s="107" t="str">
        <f t="shared" ca="1" si="21"/>
        <v>C21</v>
      </c>
      <c r="AAK10" s="107" t="str">
        <f t="shared" ca="1" si="21"/>
        <v>D21</v>
      </c>
      <c r="AAL10" s="107" t="str">
        <f t="shared" ca="1" si="21"/>
        <v>E21</v>
      </c>
      <c r="AAM10" s="107" t="str">
        <f t="shared" ca="1" si="21"/>
        <v>F21</v>
      </c>
      <c r="AAN10" s="107" t="str">
        <f t="shared" ca="1" si="21"/>
        <v>G21</v>
      </c>
      <c r="AAO10" s="107" t="str">
        <f t="shared" ca="1" si="21"/>
        <v>H21</v>
      </c>
      <c r="AAP10" s="107" t="str">
        <f t="shared" ca="1" si="21"/>
        <v>I21</v>
      </c>
      <c r="AAQ10" s="107" t="str">
        <f t="shared" ca="1" si="21"/>
        <v>J21</v>
      </c>
      <c r="AAR10" s="107" t="str">
        <f t="shared" ca="1" si="21"/>
        <v>K21</v>
      </c>
      <c r="AAS10" s="107" t="str">
        <f t="shared" ca="1" si="21"/>
        <v>L21</v>
      </c>
      <c r="AAT10" s="107" t="str">
        <f t="shared" ca="1" si="21"/>
        <v>M21</v>
      </c>
      <c r="AAU10" s="107" t="str">
        <f t="shared" ca="1" si="21"/>
        <v>C22</v>
      </c>
      <c r="AAV10" s="107" t="str">
        <f t="shared" ca="1" si="21"/>
        <v>D22</v>
      </c>
      <c r="AAW10" s="107" t="str">
        <f t="shared" ca="1" si="21"/>
        <v>E22</v>
      </c>
      <c r="AAX10" s="107" t="str">
        <f t="shared" ca="1" si="21"/>
        <v>F22</v>
      </c>
      <c r="AAY10" s="107" t="str">
        <f t="shared" ca="1" si="21"/>
        <v>G22</v>
      </c>
      <c r="AAZ10" s="107" t="str">
        <f t="shared" ca="1" si="21"/>
        <v>H22</v>
      </c>
      <c r="ABA10" s="107" t="str">
        <f t="shared" ca="1" si="21"/>
        <v>I22</v>
      </c>
      <c r="ABB10" s="107" t="str">
        <f t="shared" ca="1" si="21"/>
        <v>J22</v>
      </c>
      <c r="ABC10" s="107" t="str">
        <f t="shared" ca="1" si="21"/>
        <v>K22</v>
      </c>
      <c r="ABD10" s="107" t="str">
        <f t="shared" ca="1" si="21"/>
        <v>L22</v>
      </c>
      <c r="ABE10" s="107" t="str">
        <f t="shared" ca="1" si="21"/>
        <v>M22</v>
      </c>
      <c r="ABF10" s="107" t="str">
        <f t="shared" ca="1" si="21"/>
        <v>C23</v>
      </c>
      <c r="ABG10" s="107" t="str">
        <f t="shared" ca="1" si="21"/>
        <v>D23</v>
      </c>
      <c r="ABH10" s="107" t="str">
        <f t="shared" ca="1" si="21"/>
        <v>E23</v>
      </c>
      <c r="ABI10" s="107" t="str">
        <f t="shared" ca="1" si="21"/>
        <v>F23</v>
      </c>
      <c r="ABJ10" s="107" t="str">
        <f t="shared" ca="1" si="21"/>
        <v>G23</v>
      </c>
      <c r="ABK10" s="107" t="str">
        <f t="shared" ca="1" si="21"/>
        <v>H23</v>
      </c>
      <c r="ABL10" s="107" t="str">
        <f t="shared" ca="1" si="21"/>
        <v>I23</v>
      </c>
      <c r="ABM10" s="107" t="str">
        <f t="shared" ref="ABM10:ADX10" ca="1" si="22">SUBSTITUTE(SUBSTITUTE(_xlfn.FORMULATEXT(ABM11),ABM9&amp;"!",""),"=","")</f>
        <v>J23</v>
      </c>
      <c r="ABN10" s="107" t="str">
        <f t="shared" ca="1" si="22"/>
        <v>K23</v>
      </c>
      <c r="ABO10" s="107" t="str">
        <f t="shared" ca="1" si="22"/>
        <v>L23</v>
      </c>
      <c r="ABP10" s="107" t="str">
        <f t="shared" ca="1" si="22"/>
        <v>M23</v>
      </c>
      <c r="ABQ10" s="107" t="str">
        <f t="shared" ca="1" si="22"/>
        <v>C24</v>
      </c>
      <c r="ABR10" s="107" t="str">
        <f t="shared" ca="1" si="22"/>
        <v>D24</v>
      </c>
      <c r="ABS10" s="107" t="str">
        <f t="shared" ca="1" si="22"/>
        <v>E24</v>
      </c>
      <c r="ABT10" s="107" t="str">
        <f t="shared" ca="1" si="22"/>
        <v>F24</v>
      </c>
      <c r="ABU10" s="107" t="str">
        <f t="shared" ca="1" si="22"/>
        <v>G24</v>
      </c>
      <c r="ABV10" s="107" t="str">
        <f t="shared" ca="1" si="22"/>
        <v>H24</v>
      </c>
      <c r="ABW10" s="107" t="str">
        <f t="shared" ca="1" si="22"/>
        <v>I24</v>
      </c>
      <c r="ABX10" s="107" t="str">
        <f t="shared" ca="1" si="22"/>
        <v>J24</v>
      </c>
      <c r="ABY10" s="107" t="str">
        <f t="shared" ca="1" si="22"/>
        <v>K24</v>
      </c>
      <c r="ABZ10" s="107" t="str">
        <f t="shared" ca="1" si="22"/>
        <v>L24</v>
      </c>
      <c r="ACA10" s="107" t="str">
        <f t="shared" ca="1" si="22"/>
        <v>M24</v>
      </c>
      <c r="ACB10" s="107" t="str">
        <f t="shared" ca="1" si="22"/>
        <v>C25</v>
      </c>
      <c r="ACC10" s="107" t="str">
        <f t="shared" ca="1" si="22"/>
        <v>D25</v>
      </c>
      <c r="ACD10" s="107" t="str">
        <f t="shared" ca="1" si="22"/>
        <v>E25</v>
      </c>
      <c r="ACE10" s="107" t="str">
        <f t="shared" ca="1" si="22"/>
        <v>F25</v>
      </c>
      <c r="ACF10" s="107" t="str">
        <f t="shared" ca="1" si="22"/>
        <v>G25</v>
      </c>
      <c r="ACG10" s="107" t="str">
        <f t="shared" ca="1" si="22"/>
        <v>H25</v>
      </c>
      <c r="ACH10" s="107" t="str">
        <f t="shared" ca="1" si="22"/>
        <v>I25</v>
      </c>
      <c r="ACI10" s="107" t="str">
        <f t="shared" ca="1" si="22"/>
        <v>J25</v>
      </c>
      <c r="ACJ10" s="107" t="str">
        <f t="shared" ca="1" si="22"/>
        <v>K25</v>
      </c>
      <c r="ACK10" s="107" t="str">
        <f t="shared" ca="1" si="22"/>
        <v>L25</v>
      </c>
      <c r="ACL10" s="107" t="str">
        <f t="shared" ca="1" si="22"/>
        <v>M25</v>
      </c>
      <c r="ACM10" s="107" t="str">
        <f t="shared" ca="1" si="22"/>
        <v>C26</v>
      </c>
      <c r="ACN10" s="107" t="str">
        <f t="shared" ca="1" si="22"/>
        <v>D26</v>
      </c>
      <c r="ACO10" s="107" t="str">
        <f t="shared" ca="1" si="22"/>
        <v>E26</v>
      </c>
      <c r="ACP10" s="107" t="str">
        <f t="shared" ca="1" si="22"/>
        <v>F26</v>
      </c>
      <c r="ACQ10" s="107" t="str">
        <f t="shared" ca="1" si="22"/>
        <v>G26</v>
      </c>
      <c r="ACR10" s="107" t="str">
        <f t="shared" ca="1" si="22"/>
        <v>H26</v>
      </c>
      <c r="ACS10" s="107" t="str">
        <f t="shared" ca="1" si="22"/>
        <v>I26</v>
      </c>
      <c r="ACT10" s="107" t="str">
        <f t="shared" ca="1" si="22"/>
        <v>J26</v>
      </c>
      <c r="ACU10" s="107" t="str">
        <f t="shared" ca="1" si="22"/>
        <v>K26</v>
      </c>
      <c r="ACV10" s="107" t="str">
        <f t="shared" ca="1" si="22"/>
        <v>L26</v>
      </c>
      <c r="ACW10" s="107" t="str">
        <f t="shared" ca="1" si="22"/>
        <v>M26</v>
      </c>
      <c r="ACX10" s="107" t="str">
        <f t="shared" ca="1" si="22"/>
        <v>C27</v>
      </c>
      <c r="ACY10" s="107" t="str">
        <f t="shared" ca="1" si="22"/>
        <v>D27</v>
      </c>
      <c r="ACZ10" s="107" t="str">
        <f t="shared" ca="1" si="22"/>
        <v>E27</v>
      </c>
      <c r="ADA10" s="107" t="str">
        <f t="shared" ca="1" si="22"/>
        <v>F27</v>
      </c>
      <c r="ADB10" s="107" t="str">
        <f t="shared" ca="1" si="22"/>
        <v>G27</v>
      </c>
      <c r="ADC10" s="107" t="str">
        <f t="shared" ca="1" si="22"/>
        <v>H27</v>
      </c>
      <c r="ADD10" s="107" t="str">
        <f t="shared" ca="1" si="22"/>
        <v>I27</v>
      </c>
      <c r="ADE10" s="107" t="str">
        <f t="shared" ca="1" si="22"/>
        <v>J27</v>
      </c>
      <c r="ADF10" s="107" t="str">
        <f t="shared" ca="1" si="22"/>
        <v>K27</v>
      </c>
      <c r="ADG10" s="107" t="str">
        <f t="shared" ca="1" si="22"/>
        <v>L27</v>
      </c>
      <c r="ADH10" s="107" t="str">
        <f t="shared" ca="1" si="22"/>
        <v>M27</v>
      </c>
      <c r="ADI10" s="107" t="str">
        <f t="shared" ca="1" si="22"/>
        <v>C28</v>
      </c>
      <c r="ADJ10" s="107" t="str">
        <f t="shared" ca="1" si="22"/>
        <v>D28</v>
      </c>
      <c r="ADK10" s="107" t="str">
        <f t="shared" ca="1" si="22"/>
        <v>E28</v>
      </c>
      <c r="ADL10" s="107" t="str">
        <f t="shared" ca="1" si="22"/>
        <v>F28</v>
      </c>
      <c r="ADM10" s="107" t="str">
        <f t="shared" ca="1" si="22"/>
        <v>G28</v>
      </c>
      <c r="ADN10" s="107" t="str">
        <f t="shared" ca="1" si="22"/>
        <v>H28</v>
      </c>
      <c r="ADO10" s="107" t="str">
        <f t="shared" ca="1" si="22"/>
        <v>I28</v>
      </c>
      <c r="ADP10" s="107" t="str">
        <f t="shared" ca="1" si="22"/>
        <v>J28</v>
      </c>
      <c r="ADQ10" s="107" t="str">
        <f t="shared" ca="1" si="22"/>
        <v>K28</v>
      </c>
      <c r="ADR10" s="107" t="str">
        <f t="shared" ca="1" si="22"/>
        <v>L28</v>
      </c>
      <c r="ADS10" s="107" t="str">
        <f t="shared" ca="1" si="22"/>
        <v>M28</v>
      </c>
      <c r="ADT10" s="107" t="str">
        <f t="shared" ca="1" si="22"/>
        <v>C29</v>
      </c>
      <c r="ADU10" s="107" t="str">
        <f t="shared" ca="1" si="22"/>
        <v>D29</v>
      </c>
      <c r="ADV10" s="107" t="str">
        <f t="shared" ca="1" si="22"/>
        <v>E29</v>
      </c>
      <c r="ADW10" s="107" t="str">
        <f t="shared" ca="1" si="22"/>
        <v>F29</v>
      </c>
      <c r="ADX10" s="107" t="str">
        <f t="shared" ca="1" si="22"/>
        <v>G29</v>
      </c>
      <c r="ADY10" s="107" t="str">
        <f t="shared" ref="ADY10:AGJ10" ca="1" si="23">SUBSTITUTE(SUBSTITUTE(_xlfn.FORMULATEXT(ADY11),ADY9&amp;"!",""),"=","")</f>
        <v>H29</v>
      </c>
      <c r="ADZ10" s="107" t="str">
        <f t="shared" ca="1" si="23"/>
        <v>I29</v>
      </c>
      <c r="AEA10" s="107" t="str">
        <f t="shared" ca="1" si="23"/>
        <v>J29</v>
      </c>
      <c r="AEB10" s="107" t="str">
        <f t="shared" ca="1" si="23"/>
        <v>K29</v>
      </c>
      <c r="AEC10" s="107" t="str">
        <f t="shared" ca="1" si="23"/>
        <v>L29</v>
      </c>
      <c r="AED10" s="107" t="str">
        <f t="shared" ca="1" si="23"/>
        <v>M29</v>
      </c>
      <c r="AEE10" s="107" t="str">
        <f t="shared" ca="1" si="23"/>
        <v>C30</v>
      </c>
      <c r="AEF10" s="107" t="str">
        <f t="shared" ca="1" si="23"/>
        <v>D30</v>
      </c>
      <c r="AEG10" s="107" t="str">
        <f t="shared" ca="1" si="23"/>
        <v>E30</v>
      </c>
      <c r="AEH10" s="107" t="str">
        <f t="shared" ca="1" si="23"/>
        <v>F30</v>
      </c>
      <c r="AEI10" s="107" t="str">
        <f t="shared" ca="1" si="23"/>
        <v>G30</v>
      </c>
      <c r="AEJ10" s="107" t="str">
        <f t="shared" ca="1" si="23"/>
        <v>H30</v>
      </c>
      <c r="AEK10" s="107" t="str">
        <f t="shared" ca="1" si="23"/>
        <v>I30</v>
      </c>
      <c r="AEL10" s="107" t="str">
        <f t="shared" ca="1" si="23"/>
        <v>J30</v>
      </c>
      <c r="AEM10" s="107" t="str">
        <f t="shared" ca="1" si="23"/>
        <v>K30</v>
      </c>
      <c r="AEN10" s="107" t="str">
        <f t="shared" ca="1" si="23"/>
        <v>L30</v>
      </c>
      <c r="AEO10" s="107" t="str">
        <f t="shared" ca="1" si="23"/>
        <v>M30</v>
      </c>
      <c r="AEP10" s="107" t="str">
        <f t="shared" ca="1" si="23"/>
        <v>C31</v>
      </c>
      <c r="AEQ10" s="107" t="str">
        <f t="shared" ca="1" si="23"/>
        <v>D31</v>
      </c>
      <c r="AER10" s="107" t="str">
        <f t="shared" ca="1" si="23"/>
        <v>E31</v>
      </c>
      <c r="AES10" s="107" t="str">
        <f t="shared" ca="1" si="23"/>
        <v>F31</v>
      </c>
      <c r="AET10" s="107" t="str">
        <f t="shared" ca="1" si="23"/>
        <v>G31</v>
      </c>
      <c r="AEU10" s="107" t="str">
        <f t="shared" ca="1" si="23"/>
        <v>H31</v>
      </c>
      <c r="AEV10" s="107" t="str">
        <f t="shared" ca="1" si="23"/>
        <v>I31</v>
      </c>
      <c r="AEW10" s="107" t="str">
        <f t="shared" ca="1" si="23"/>
        <v>J31</v>
      </c>
      <c r="AEX10" s="107" t="str">
        <f t="shared" ca="1" si="23"/>
        <v>K31</v>
      </c>
      <c r="AEY10" s="107" t="str">
        <f t="shared" ca="1" si="23"/>
        <v>L31</v>
      </c>
      <c r="AEZ10" s="107" t="str">
        <f t="shared" ca="1" si="23"/>
        <v>M31</v>
      </c>
      <c r="AFA10" s="107" t="str">
        <f t="shared" ca="1" si="23"/>
        <v>C32</v>
      </c>
      <c r="AFB10" s="107" t="str">
        <f t="shared" ca="1" si="23"/>
        <v>D32</v>
      </c>
      <c r="AFC10" s="107" t="str">
        <f t="shared" ca="1" si="23"/>
        <v>E32</v>
      </c>
      <c r="AFD10" s="107" t="str">
        <f t="shared" ca="1" si="23"/>
        <v>F32</v>
      </c>
      <c r="AFE10" s="107" t="str">
        <f t="shared" ca="1" si="23"/>
        <v>G32</v>
      </c>
      <c r="AFF10" s="107" t="str">
        <f t="shared" ca="1" si="23"/>
        <v>H32</v>
      </c>
      <c r="AFG10" s="107" t="str">
        <f t="shared" ca="1" si="23"/>
        <v>I32</v>
      </c>
      <c r="AFH10" s="107" t="str">
        <f t="shared" ca="1" si="23"/>
        <v>J32</v>
      </c>
      <c r="AFI10" s="107" t="str">
        <f t="shared" ca="1" si="23"/>
        <v>K32</v>
      </c>
      <c r="AFJ10" s="107" t="str">
        <f t="shared" ca="1" si="23"/>
        <v>L32</v>
      </c>
      <c r="AFK10" s="107" t="str">
        <f t="shared" ca="1" si="23"/>
        <v>M32</v>
      </c>
      <c r="AFL10" s="107" t="str">
        <f t="shared" ca="1" si="23"/>
        <v>C33</v>
      </c>
      <c r="AFM10" s="107" t="str">
        <f t="shared" ca="1" si="23"/>
        <v>D33</v>
      </c>
      <c r="AFN10" s="107" t="str">
        <f t="shared" ca="1" si="23"/>
        <v>E33</v>
      </c>
      <c r="AFO10" s="107" t="str">
        <f t="shared" ca="1" si="23"/>
        <v>F33</v>
      </c>
      <c r="AFP10" s="107" t="str">
        <f t="shared" ca="1" si="23"/>
        <v>G33</v>
      </c>
      <c r="AFQ10" s="107" t="str">
        <f t="shared" ca="1" si="23"/>
        <v>H33</v>
      </c>
      <c r="AFR10" s="107" t="str">
        <f t="shared" ca="1" si="23"/>
        <v>I33</v>
      </c>
      <c r="AFS10" s="107" t="str">
        <f t="shared" ca="1" si="23"/>
        <v>J33</v>
      </c>
      <c r="AFT10" s="107" t="str">
        <f t="shared" ca="1" si="23"/>
        <v>K33</v>
      </c>
      <c r="AFU10" s="107" t="str">
        <f t="shared" ca="1" si="23"/>
        <v>L33</v>
      </c>
      <c r="AFV10" s="107" t="str">
        <f t="shared" ca="1" si="23"/>
        <v>M33</v>
      </c>
      <c r="AFW10" s="107" t="str">
        <f t="shared" ca="1" si="23"/>
        <v>C34</v>
      </c>
      <c r="AFX10" s="107" t="str">
        <f t="shared" ca="1" si="23"/>
        <v>D34</v>
      </c>
      <c r="AFY10" s="107" t="str">
        <f t="shared" ca="1" si="23"/>
        <v>E34</v>
      </c>
      <c r="AFZ10" s="107" t="str">
        <f t="shared" ca="1" si="23"/>
        <v>F34</v>
      </c>
      <c r="AGA10" s="107" t="str">
        <f t="shared" ca="1" si="23"/>
        <v>G34</v>
      </c>
      <c r="AGB10" s="107" t="str">
        <f t="shared" ca="1" si="23"/>
        <v>H34</v>
      </c>
      <c r="AGC10" s="107" t="str">
        <f t="shared" ca="1" si="23"/>
        <v>I34</v>
      </c>
      <c r="AGD10" s="107" t="str">
        <f t="shared" ca="1" si="23"/>
        <v>J34</v>
      </c>
      <c r="AGE10" s="107" t="str">
        <f t="shared" ca="1" si="23"/>
        <v>K34</v>
      </c>
      <c r="AGF10" s="107" t="str">
        <f t="shared" ca="1" si="23"/>
        <v>L34</v>
      </c>
      <c r="AGG10" s="107" t="str">
        <f t="shared" ca="1" si="23"/>
        <v>M34</v>
      </c>
      <c r="AGH10" s="107" t="str">
        <f t="shared" ca="1" si="23"/>
        <v>C35</v>
      </c>
      <c r="AGI10" s="107" t="str">
        <f t="shared" ca="1" si="23"/>
        <v>D35</v>
      </c>
      <c r="AGJ10" s="107" t="str">
        <f t="shared" ca="1" si="23"/>
        <v>E35</v>
      </c>
      <c r="AGK10" s="107" t="str">
        <f t="shared" ref="AGK10:AIV10" ca="1" si="24">SUBSTITUTE(SUBSTITUTE(_xlfn.FORMULATEXT(AGK11),AGK9&amp;"!",""),"=","")</f>
        <v>F35</v>
      </c>
      <c r="AGL10" s="107" t="str">
        <f t="shared" ca="1" si="24"/>
        <v>G35</v>
      </c>
      <c r="AGM10" s="107" t="str">
        <f t="shared" ca="1" si="24"/>
        <v>H35</v>
      </c>
      <c r="AGN10" s="107" t="str">
        <f t="shared" ca="1" si="24"/>
        <v>I35</v>
      </c>
      <c r="AGO10" s="107" t="str">
        <f t="shared" ca="1" si="24"/>
        <v>J35</v>
      </c>
      <c r="AGP10" s="107" t="str">
        <f t="shared" ca="1" si="24"/>
        <v>K35</v>
      </c>
      <c r="AGQ10" s="107" t="str">
        <f t="shared" ca="1" si="24"/>
        <v>L35</v>
      </c>
      <c r="AGR10" s="107" t="str">
        <f t="shared" ca="1" si="24"/>
        <v>M35</v>
      </c>
      <c r="AGS10" s="107" t="str">
        <f t="shared" ca="1" si="24"/>
        <v>C36</v>
      </c>
      <c r="AGT10" s="107" t="str">
        <f t="shared" ca="1" si="24"/>
        <v>D36</v>
      </c>
      <c r="AGU10" s="107" t="str">
        <f t="shared" ca="1" si="24"/>
        <v>E36</v>
      </c>
      <c r="AGV10" s="107" t="str">
        <f t="shared" ca="1" si="24"/>
        <v>F36</v>
      </c>
      <c r="AGW10" s="107" t="str">
        <f t="shared" ca="1" si="24"/>
        <v>G36</v>
      </c>
      <c r="AGX10" s="107" t="str">
        <f t="shared" ca="1" si="24"/>
        <v>H36</v>
      </c>
      <c r="AGY10" s="107" t="str">
        <f t="shared" ca="1" si="24"/>
        <v>I36</v>
      </c>
      <c r="AGZ10" s="107" t="str">
        <f t="shared" ca="1" si="24"/>
        <v>J36</v>
      </c>
      <c r="AHA10" s="107" t="str">
        <f t="shared" ca="1" si="24"/>
        <v>K36</v>
      </c>
      <c r="AHB10" s="107" t="str">
        <f t="shared" ca="1" si="24"/>
        <v>L36</v>
      </c>
      <c r="AHC10" s="107" t="str">
        <f t="shared" ca="1" si="24"/>
        <v>M36</v>
      </c>
      <c r="AHD10" s="107" t="str">
        <f t="shared" ca="1" si="24"/>
        <v>C37</v>
      </c>
      <c r="AHE10" s="107" t="str">
        <f t="shared" ca="1" si="24"/>
        <v>D37</v>
      </c>
      <c r="AHF10" s="107" t="str">
        <f t="shared" ca="1" si="24"/>
        <v>E37</v>
      </c>
      <c r="AHG10" s="107" t="str">
        <f t="shared" ca="1" si="24"/>
        <v>F37</v>
      </c>
      <c r="AHH10" s="107" t="str">
        <f t="shared" ca="1" si="24"/>
        <v>G37</v>
      </c>
      <c r="AHI10" s="107" t="str">
        <f t="shared" ca="1" si="24"/>
        <v>H37</v>
      </c>
      <c r="AHJ10" s="107" t="str">
        <f t="shared" ca="1" si="24"/>
        <v>I37</v>
      </c>
      <c r="AHK10" s="107" t="str">
        <f t="shared" ca="1" si="24"/>
        <v>J37</v>
      </c>
      <c r="AHL10" s="107" t="str">
        <f t="shared" ca="1" si="24"/>
        <v>K37</v>
      </c>
      <c r="AHM10" s="107" t="str">
        <f t="shared" ca="1" si="24"/>
        <v>L37</v>
      </c>
      <c r="AHN10" s="107" t="str">
        <f t="shared" ca="1" si="24"/>
        <v>M37</v>
      </c>
      <c r="AHO10" s="107" t="str">
        <f t="shared" ca="1" si="24"/>
        <v>C38</v>
      </c>
      <c r="AHP10" s="107" t="str">
        <f t="shared" ca="1" si="24"/>
        <v>D38</v>
      </c>
      <c r="AHQ10" s="107" t="str">
        <f t="shared" ca="1" si="24"/>
        <v>E38</v>
      </c>
      <c r="AHR10" s="107" t="str">
        <f t="shared" ca="1" si="24"/>
        <v>F38</v>
      </c>
      <c r="AHS10" s="107" t="str">
        <f t="shared" ca="1" si="24"/>
        <v>G38</v>
      </c>
      <c r="AHT10" s="107" t="str">
        <f t="shared" ca="1" si="24"/>
        <v>H38</v>
      </c>
      <c r="AHU10" s="107" t="str">
        <f t="shared" ca="1" si="24"/>
        <v>I38</v>
      </c>
      <c r="AHV10" s="107" t="str">
        <f t="shared" ca="1" si="24"/>
        <v>J38</v>
      </c>
      <c r="AHW10" s="107" t="str">
        <f t="shared" ca="1" si="24"/>
        <v>K38</v>
      </c>
      <c r="AHX10" s="107" t="str">
        <f t="shared" ca="1" si="24"/>
        <v>L38</v>
      </c>
      <c r="AHY10" s="107" t="str">
        <f t="shared" ca="1" si="24"/>
        <v>M38</v>
      </c>
      <c r="AHZ10" s="107" t="str">
        <f t="shared" ca="1" si="24"/>
        <v>C39</v>
      </c>
      <c r="AIA10" s="107" t="str">
        <f t="shared" ca="1" si="24"/>
        <v>D39</v>
      </c>
      <c r="AIB10" s="107" t="str">
        <f t="shared" ca="1" si="24"/>
        <v>E39</v>
      </c>
      <c r="AIC10" s="107" t="str">
        <f t="shared" ca="1" si="24"/>
        <v>F39</v>
      </c>
      <c r="AID10" s="107" t="str">
        <f t="shared" ca="1" si="24"/>
        <v>G39</v>
      </c>
      <c r="AIE10" s="107" t="str">
        <f t="shared" ca="1" si="24"/>
        <v>H39</v>
      </c>
      <c r="AIF10" s="107" t="str">
        <f t="shared" ca="1" si="24"/>
        <v>I39</v>
      </c>
      <c r="AIG10" s="107" t="str">
        <f t="shared" ca="1" si="24"/>
        <v>J39</v>
      </c>
      <c r="AIH10" s="107" t="str">
        <f t="shared" ca="1" si="24"/>
        <v>K39</v>
      </c>
      <c r="AII10" s="107" t="str">
        <f t="shared" ca="1" si="24"/>
        <v>L39</v>
      </c>
      <c r="AIJ10" s="107" t="str">
        <f t="shared" ca="1" si="24"/>
        <v>M39</v>
      </c>
      <c r="AIK10" s="107" t="str">
        <f t="shared" ca="1" si="24"/>
        <v>C40</v>
      </c>
      <c r="AIL10" s="107" t="str">
        <f t="shared" ca="1" si="24"/>
        <v>D40</v>
      </c>
      <c r="AIM10" s="107" t="str">
        <f t="shared" ca="1" si="24"/>
        <v>E40</v>
      </c>
      <c r="AIN10" s="107" t="str">
        <f t="shared" ca="1" si="24"/>
        <v>F40</v>
      </c>
      <c r="AIO10" s="107" t="str">
        <f t="shared" ca="1" si="24"/>
        <v>G40</v>
      </c>
      <c r="AIP10" s="107" t="str">
        <f t="shared" ca="1" si="24"/>
        <v>H40</v>
      </c>
      <c r="AIQ10" s="107" t="str">
        <f t="shared" ca="1" si="24"/>
        <v>I40</v>
      </c>
      <c r="AIR10" s="107" t="str">
        <f t="shared" ca="1" si="24"/>
        <v>J40</v>
      </c>
      <c r="AIS10" s="107" t="str">
        <f t="shared" ca="1" si="24"/>
        <v>K40</v>
      </c>
      <c r="AIT10" s="107" t="str">
        <f t="shared" ca="1" si="24"/>
        <v>L40</v>
      </c>
      <c r="AIU10" s="107" t="str">
        <f t="shared" ca="1" si="24"/>
        <v>M40</v>
      </c>
      <c r="AIV10" s="107" t="str">
        <f t="shared" ca="1" si="24"/>
        <v>C41</v>
      </c>
      <c r="AIW10" s="107" t="str">
        <f t="shared" ref="AIW10:ALH10" ca="1" si="25">SUBSTITUTE(SUBSTITUTE(_xlfn.FORMULATEXT(AIW11),AIW9&amp;"!",""),"=","")</f>
        <v>D41</v>
      </c>
      <c r="AIX10" s="107" t="str">
        <f t="shared" ca="1" si="25"/>
        <v>E41</v>
      </c>
      <c r="AIY10" s="107" t="str">
        <f t="shared" ca="1" si="25"/>
        <v>F41</v>
      </c>
      <c r="AIZ10" s="107" t="str">
        <f t="shared" ca="1" si="25"/>
        <v>G41</v>
      </c>
      <c r="AJA10" s="107" t="str">
        <f t="shared" ca="1" si="25"/>
        <v>H41</v>
      </c>
      <c r="AJB10" s="107" t="str">
        <f t="shared" ca="1" si="25"/>
        <v>I41</v>
      </c>
      <c r="AJC10" s="107" t="str">
        <f t="shared" ca="1" si="25"/>
        <v>J41</v>
      </c>
      <c r="AJD10" s="107" t="str">
        <f t="shared" ca="1" si="25"/>
        <v>K41</v>
      </c>
      <c r="AJE10" s="107" t="str">
        <f t="shared" ca="1" si="25"/>
        <v>L41</v>
      </c>
      <c r="AJF10" s="107" t="str">
        <f t="shared" ca="1" si="25"/>
        <v>M41</v>
      </c>
      <c r="AJG10" s="107" t="str">
        <f t="shared" ca="1" si="25"/>
        <v>C42</v>
      </c>
      <c r="AJH10" s="107" t="str">
        <f t="shared" ca="1" si="25"/>
        <v>D42</v>
      </c>
      <c r="AJI10" s="107" t="str">
        <f t="shared" ca="1" si="25"/>
        <v>E42</v>
      </c>
      <c r="AJJ10" s="107" t="str">
        <f t="shared" ca="1" si="25"/>
        <v>F42</v>
      </c>
      <c r="AJK10" s="107" t="str">
        <f t="shared" ca="1" si="25"/>
        <v>G42</v>
      </c>
      <c r="AJL10" s="107" t="str">
        <f t="shared" ca="1" si="25"/>
        <v>H42</v>
      </c>
      <c r="AJM10" s="107" t="str">
        <f t="shared" ca="1" si="25"/>
        <v>I42</v>
      </c>
      <c r="AJN10" s="107" t="str">
        <f t="shared" ca="1" si="25"/>
        <v>J42</v>
      </c>
      <c r="AJO10" s="107" t="str">
        <f t="shared" ca="1" si="25"/>
        <v>K42</v>
      </c>
      <c r="AJP10" s="107" t="str">
        <f t="shared" ca="1" si="25"/>
        <v>L42</v>
      </c>
      <c r="AJQ10" s="107" t="str">
        <f t="shared" ca="1" si="25"/>
        <v>M42</v>
      </c>
      <c r="AJR10" s="107" t="str">
        <f t="shared" ca="1" si="25"/>
        <v>C43</v>
      </c>
      <c r="AJS10" s="107" t="str">
        <f t="shared" ca="1" si="25"/>
        <v>D43</v>
      </c>
      <c r="AJT10" s="107" t="str">
        <f t="shared" ca="1" si="25"/>
        <v>E43</v>
      </c>
      <c r="AJU10" s="107" t="str">
        <f t="shared" ca="1" si="25"/>
        <v>F43</v>
      </c>
      <c r="AJV10" s="107" t="str">
        <f t="shared" ca="1" si="25"/>
        <v>G43</v>
      </c>
      <c r="AJW10" s="107" t="str">
        <f t="shared" ca="1" si="25"/>
        <v>H43</v>
      </c>
      <c r="AJX10" s="107" t="str">
        <f t="shared" ca="1" si="25"/>
        <v>I43</v>
      </c>
      <c r="AJY10" s="107" t="str">
        <f t="shared" ca="1" si="25"/>
        <v>J43</v>
      </c>
      <c r="AJZ10" s="107" t="str">
        <f t="shared" ca="1" si="25"/>
        <v>K43</v>
      </c>
      <c r="AKA10" s="107" t="str">
        <f t="shared" ca="1" si="25"/>
        <v>L43</v>
      </c>
      <c r="AKB10" s="107" t="str">
        <f t="shared" ca="1" si="25"/>
        <v>M43</v>
      </c>
      <c r="AKC10" s="107" t="str">
        <f t="shared" ca="1" si="25"/>
        <v>C44</v>
      </c>
      <c r="AKD10" s="107" t="str">
        <f t="shared" ca="1" si="25"/>
        <v>D44</v>
      </c>
      <c r="AKE10" s="107" t="str">
        <f t="shared" ca="1" si="25"/>
        <v>E44</v>
      </c>
      <c r="AKF10" s="107" t="str">
        <f t="shared" ca="1" si="25"/>
        <v>F44</v>
      </c>
      <c r="AKG10" s="107" t="str">
        <f t="shared" ca="1" si="25"/>
        <v>G44</v>
      </c>
      <c r="AKH10" s="107" t="str">
        <f t="shared" ca="1" si="25"/>
        <v>H44</v>
      </c>
      <c r="AKI10" s="107" t="str">
        <f t="shared" ca="1" si="25"/>
        <v>I44</v>
      </c>
      <c r="AKJ10" s="107" t="str">
        <f t="shared" ca="1" si="25"/>
        <v>J44</v>
      </c>
      <c r="AKK10" s="107" t="str">
        <f t="shared" ca="1" si="25"/>
        <v>K44</v>
      </c>
      <c r="AKL10" s="107" t="str">
        <f t="shared" ca="1" si="25"/>
        <v>L44</v>
      </c>
      <c r="AKM10" s="107" t="str">
        <f t="shared" ca="1" si="25"/>
        <v>M44</v>
      </c>
      <c r="AKN10" s="107" t="str">
        <f t="shared" ca="1" si="25"/>
        <v>C45</v>
      </c>
      <c r="AKO10" s="107" t="str">
        <f t="shared" ca="1" si="25"/>
        <v>D45</v>
      </c>
      <c r="AKP10" s="107" t="str">
        <f t="shared" ca="1" si="25"/>
        <v>E45</v>
      </c>
      <c r="AKQ10" s="107" t="str">
        <f t="shared" ca="1" si="25"/>
        <v>F45</v>
      </c>
      <c r="AKR10" s="107" t="str">
        <f t="shared" ca="1" si="25"/>
        <v>G45</v>
      </c>
      <c r="AKS10" s="107" t="str">
        <f t="shared" ca="1" si="25"/>
        <v>H45</v>
      </c>
      <c r="AKT10" s="107" t="str">
        <f t="shared" ca="1" si="25"/>
        <v>I45</v>
      </c>
      <c r="AKU10" s="107" t="str">
        <f t="shared" ca="1" si="25"/>
        <v>J45</v>
      </c>
      <c r="AKV10" s="107" t="str">
        <f t="shared" ca="1" si="25"/>
        <v>K45</v>
      </c>
      <c r="AKW10" s="107" t="str">
        <f t="shared" ca="1" si="25"/>
        <v>L45</v>
      </c>
      <c r="AKX10" s="107" t="str">
        <f t="shared" ca="1" si="25"/>
        <v>M45</v>
      </c>
      <c r="AKY10" s="107" t="str">
        <f t="shared" ca="1" si="25"/>
        <v>C46</v>
      </c>
      <c r="AKZ10" s="107" t="str">
        <f t="shared" ca="1" si="25"/>
        <v>D46</v>
      </c>
      <c r="ALA10" s="107" t="str">
        <f t="shared" ca="1" si="25"/>
        <v>E46</v>
      </c>
      <c r="ALB10" s="107" t="str">
        <f t="shared" ca="1" si="25"/>
        <v>F46</v>
      </c>
      <c r="ALC10" s="107" t="str">
        <f t="shared" ca="1" si="25"/>
        <v>G46</v>
      </c>
      <c r="ALD10" s="107" t="str">
        <f t="shared" ca="1" si="25"/>
        <v>H46</v>
      </c>
      <c r="ALE10" s="107" t="str">
        <f t="shared" ca="1" si="25"/>
        <v>I46</v>
      </c>
      <c r="ALF10" s="107" t="str">
        <f t="shared" ca="1" si="25"/>
        <v>J46</v>
      </c>
      <c r="ALG10" s="107" t="str">
        <f t="shared" ca="1" si="25"/>
        <v>K46</v>
      </c>
      <c r="ALH10" s="107" t="str">
        <f t="shared" ca="1" si="25"/>
        <v>L46</v>
      </c>
      <c r="ALI10" s="107" t="str">
        <f t="shared" ref="ALI10:ANT10" ca="1" si="26">SUBSTITUTE(SUBSTITUTE(_xlfn.FORMULATEXT(ALI11),ALI9&amp;"!",""),"=","")</f>
        <v>M46</v>
      </c>
      <c r="ALJ10" s="107" t="str">
        <f t="shared" ca="1" si="26"/>
        <v>C47</v>
      </c>
      <c r="ALK10" s="107" t="str">
        <f t="shared" ca="1" si="26"/>
        <v>D47</v>
      </c>
      <c r="ALL10" s="107" t="str">
        <f t="shared" ca="1" si="26"/>
        <v>E47</v>
      </c>
      <c r="ALM10" s="107" t="str">
        <f t="shared" ca="1" si="26"/>
        <v>F47</v>
      </c>
      <c r="ALN10" s="107" t="str">
        <f t="shared" ca="1" si="26"/>
        <v>G47</v>
      </c>
      <c r="ALO10" s="107" t="str">
        <f t="shared" ca="1" si="26"/>
        <v>H47</v>
      </c>
      <c r="ALP10" s="107" t="str">
        <f t="shared" ca="1" si="26"/>
        <v>I47</v>
      </c>
      <c r="ALQ10" s="107" t="str">
        <f t="shared" ca="1" si="26"/>
        <v>J47</v>
      </c>
      <c r="ALR10" s="107" t="str">
        <f t="shared" ca="1" si="26"/>
        <v>K47</v>
      </c>
      <c r="ALS10" s="107" t="str">
        <f t="shared" ca="1" si="26"/>
        <v>L47</v>
      </c>
      <c r="ALT10" s="107" t="str">
        <f t="shared" ca="1" si="26"/>
        <v>M47</v>
      </c>
      <c r="ALU10" s="107" t="str">
        <f t="shared" ca="1" si="26"/>
        <v>C48</v>
      </c>
      <c r="ALV10" s="107" t="str">
        <f t="shared" ca="1" si="26"/>
        <v>D48</v>
      </c>
      <c r="ALW10" s="107" t="str">
        <f t="shared" ca="1" si="26"/>
        <v>E48</v>
      </c>
      <c r="ALX10" s="107" t="str">
        <f t="shared" ca="1" si="26"/>
        <v>F48</v>
      </c>
      <c r="ALY10" s="107" t="str">
        <f t="shared" ca="1" si="26"/>
        <v>G48</v>
      </c>
      <c r="ALZ10" s="107" t="str">
        <f t="shared" ca="1" si="26"/>
        <v>H48</v>
      </c>
      <c r="AMA10" s="107" t="str">
        <f t="shared" ca="1" si="26"/>
        <v>I48</v>
      </c>
      <c r="AMB10" s="107" t="str">
        <f t="shared" ca="1" si="26"/>
        <v>J48</v>
      </c>
      <c r="AMC10" s="107" t="str">
        <f t="shared" ca="1" si="26"/>
        <v>K48</v>
      </c>
      <c r="AMD10" s="107" t="str">
        <f t="shared" ca="1" si="26"/>
        <v>L48</v>
      </c>
      <c r="AME10" s="107" t="str">
        <f t="shared" ca="1" si="26"/>
        <v>M48</v>
      </c>
      <c r="AMF10" s="107" t="str">
        <f t="shared" ca="1" si="26"/>
        <v>C49</v>
      </c>
      <c r="AMG10" s="107" t="str">
        <f t="shared" ca="1" si="26"/>
        <v>D49</v>
      </c>
      <c r="AMH10" s="107" t="str">
        <f t="shared" ca="1" si="26"/>
        <v>E49</v>
      </c>
      <c r="AMI10" s="107" t="str">
        <f t="shared" ca="1" si="26"/>
        <v>F49</v>
      </c>
      <c r="AMJ10" s="107" t="str">
        <f t="shared" ca="1" si="26"/>
        <v>G49</v>
      </c>
      <c r="AMK10" s="107" t="str">
        <f t="shared" ca="1" si="26"/>
        <v>H49</v>
      </c>
      <c r="AML10" s="107" t="str">
        <f t="shared" ca="1" si="26"/>
        <v>I49</v>
      </c>
      <c r="AMM10" s="107" t="str">
        <f t="shared" ca="1" si="26"/>
        <v>J49</v>
      </c>
      <c r="AMN10" s="107" t="str">
        <f t="shared" ca="1" si="26"/>
        <v>K49</v>
      </c>
      <c r="AMO10" s="107" t="str">
        <f t="shared" ca="1" si="26"/>
        <v>L49</v>
      </c>
      <c r="AMP10" s="107" t="str">
        <f t="shared" ca="1" si="26"/>
        <v>M49</v>
      </c>
      <c r="AMQ10" s="107" t="str">
        <f t="shared" ca="1" si="26"/>
        <v>C50</v>
      </c>
      <c r="AMR10" s="107" t="str">
        <f t="shared" ca="1" si="26"/>
        <v>D50</v>
      </c>
      <c r="AMS10" s="107" t="str">
        <f t="shared" ca="1" si="26"/>
        <v>E50</v>
      </c>
      <c r="AMT10" s="107" t="str">
        <f t="shared" ca="1" si="26"/>
        <v>F50</v>
      </c>
      <c r="AMU10" s="107" t="str">
        <f t="shared" ca="1" si="26"/>
        <v>G50</v>
      </c>
      <c r="AMV10" s="107" t="str">
        <f t="shared" ca="1" si="26"/>
        <v>H50</v>
      </c>
      <c r="AMW10" s="107" t="str">
        <f t="shared" ca="1" si="26"/>
        <v>I50</v>
      </c>
      <c r="AMX10" s="107" t="str">
        <f t="shared" ca="1" si="26"/>
        <v>J50</v>
      </c>
      <c r="AMY10" s="107" t="str">
        <f t="shared" ca="1" si="26"/>
        <v>K50</v>
      </c>
      <c r="AMZ10" s="107" t="str">
        <f t="shared" ca="1" si="26"/>
        <v>L50</v>
      </c>
      <c r="ANA10" s="107" t="str">
        <f t="shared" ca="1" si="26"/>
        <v>M50</v>
      </c>
      <c r="ANB10" s="107" t="str">
        <f t="shared" ca="1" si="26"/>
        <v>C51</v>
      </c>
      <c r="ANC10" s="107" t="str">
        <f t="shared" ca="1" si="26"/>
        <v>D51</v>
      </c>
      <c r="AND10" s="107" t="str">
        <f t="shared" ca="1" si="26"/>
        <v>E51</v>
      </c>
      <c r="ANE10" s="107" t="str">
        <f t="shared" ca="1" si="26"/>
        <v>F51</v>
      </c>
      <c r="ANF10" s="107" t="str">
        <f t="shared" ca="1" si="26"/>
        <v>G51</v>
      </c>
      <c r="ANG10" s="107" t="str">
        <f t="shared" ca="1" si="26"/>
        <v>H51</v>
      </c>
      <c r="ANH10" s="107" t="str">
        <f t="shared" ca="1" si="26"/>
        <v>I51</v>
      </c>
      <c r="ANI10" s="107" t="str">
        <f t="shared" ca="1" si="26"/>
        <v>J51</v>
      </c>
      <c r="ANJ10" s="107" t="str">
        <f t="shared" ca="1" si="26"/>
        <v>K51</v>
      </c>
      <c r="ANK10" s="107" t="str">
        <f t="shared" ca="1" si="26"/>
        <v>L51</v>
      </c>
      <c r="ANL10" s="107" t="str">
        <f t="shared" ca="1" si="26"/>
        <v>M51</v>
      </c>
      <c r="ANM10" s="107" t="str">
        <f t="shared" ca="1" si="26"/>
        <v>C52</v>
      </c>
      <c r="ANN10" s="107" t="str">
        <f t="shared" ca="1" si="26"/>
        <v>D52</v>
      </c>
      <c r="ANO10" s="107" t="str">
        <f t="shared" ca="1" si="26"/>
        <v>E52</v>
      </c>
      <c r="ANP10" s="107" t="str">
        <f t="shared" ca="1" si="26"/>
        <v>F52</v>
      </c>
      <c r="ANQ10" s="107" t="str">
        <f t="shared" ca="1" si="26"/>
        <v>G52</v>
      </c>
      <c r="ANR10" s="107" t="str">
        <f t="shared" ca="1" si="26"/>
        <v>H52</v>
      </c>
      <c r="ANS10" s="107" t="str">
        <f t="shared" ca="1" si="26"/>
        <v>I52</v>
      </c>
      <c r="ANT10" s="107" t="str">
        <f t="shared" ca="1" si="26"/>
        <v>J52</v>
      </c>
      <c r="ANU10" s="107" t="str">
        <f t="shared" ref="ANU10:AQF10" ca="1" si="27">SUBSTITUTE(SUBSTITUTE(_xlfn.FORMULATEXT(ANU11),ANU9&amp;"!",""),"=","")</f>
        <v>K52</v>
      </c>
      <c r="ANV10" s="107" t="str">
        <f t="shared" ca="1" si="27"/>
        <v>L52</v>
      </c>
      <c r="ANW10" s="107" t="str">
        <f t="shared" ca="1" si="27"/>
        <v>M52</v>
      </c>
      <c r="ANX10" s="107" t="str">
        <f t="shared" ca="1" si="27"/>
        <v>C53</v>
      </c>
      <c r="ANY10" s="107" t="str">
        <f t="shared" ca="1" si="27"/>
        <v>D53</v>
      </c>
      <c r="ANZ10" s="107" t="str">
        <f t="shared" ca="1" si="27"/>
        <v>E53</v>
      </c>
      <c r="AOA10" s="107" t="str">
        <f t="shared" ca="1" si="27"/>
        <v>F53</v>
      </c>
      <c r="AOB10" s="107" t="str">
        <f t="shared" ca="1" si="27"/>
        <v>G53</v>
      </c>
      <c r="AOC10" s="107" t="str">
        <f t="shared" ca="1" si="27"/>
        <v>H53</v>
      </c>
      <c r="AOD10" s="107" t="str">
        <f t="shared" ca="1" si="27"/>
        <v>I53</v>
      </c>
      <c r="AOE10" s="107" t="str">
        <f t="shared" ca="1" si="27"/>
        <v>J53</v>
      </c>
      <c r="AOF10" s="107" t="str">
        <f t="shared" ca="1" si="27"/>
        <v>K53</v>
      </c>
      <c r="AOG10" s="107" t="str">
        <f t="shared" ca="1" si="27"/>
        <v>L53</v>
      </c>
      <c r="AOH10" s="107" t="str">
        <f t="shared" ca="1" si="27"/>
        <v>M53</v>
      </c>
      <c r="AOI10" s="107" t="str">
        <f t="shared" ca="1" si="27"/>
        <v>C54</v>
      </c>
      <c r="AOJ10" s="107" t="str">
        <f t="shared" ca="1" si="27"/>
        <v>D54</v>
      </c>
      <c r="AOK10" s="107" t="str">
        <f t="shared" ca="1" si="27"/>
        <v>E54</v>
      </c>
      <c r="AOL10" s="107" t="str">
        <f t="shared" ca="1" si="27"/>
        <v>F54</v>
      </c>
      <c r="AOM10" s="107" t="str">
        <f t="shared" ca="1" si="27"/>
        <v>G54</v>
      </c>
      <c r="AON10" s="107" t="str">
        <f t="shared" ca="1" si="27"/>
        <v>H54</v>
      </c>
      <c r="AOO10" s="107" t="str">
        <f t="shared" ca="1" si="27"/>
        <v>I54</v>
      </c>
      <c r="AOP10" s="107" t="str">
        <f t="shared" ca="1" si="27"/>
        <v>J54</v>
      </c>
      <c r="AOQ10" s="107" t="str">
        <f t="shared" ca="1" si="27"/>
        <v>K54</v>
      </c>
      <c r="AOR10" s="107" t="str">
        <f t="shared" ca="1" si="27"/>
        <v>L54</v>
      </c>
      <c r="AOS10" s="107" t="str">
        <f t="shared" ca="1" si="27"/>
        <v>M54</v>
      </c>
      <c r="AOT10" s="107" t="str">
        <f t="shared" ca="1" si="27"/>
        <v>C55</v>
      </c>
      <c r="AOU10" s="107" t="str">
        <f t="shared" ca="1" si="27"/>
        <v>D55</v>
      </c>
      <c r="AOV10" s="107" t="str">
        <f t="shared" ca="1" si="27"/>
        <v>E55</v>
      </c>
      <c r="AOW10" s="107" t="str">
        <f t="shared" ca="1" si="27"/>
        <v>F55</v>
      </c>
      <c r="AOX10" s="107" t="str">
        <f t="shared" ca="1" si="27"/>
        <v>G55</v>
      </c>
      <c r="AOY10" s="107" t="str">
        <f t="shared" ca="1" si="27"/>
        <v>H55</v>
      </c>
      <c r="AOZ10" s="107" t="str">
        <f t="shared" ca="1" si="27"/>
        <v>I55</v>
      </c>
      <c r="APA10" s="107" t="str">
        <f t="shared" ca="1" si="27"/>
        <v>J55</v>
      </c>
      <c r="APB10" s="107" t="str">
        <f t="shared" ca="1" si="27"/>
        <v>K55</v>
      </c>
      <c r="APC10" s="107" t="str">
        <f t="shared" ca="1" si="27"/>
        <v>L55</v>
      </c>
      <c r="APD10" s="107" t="str">
        <f t="shared" ca="1" si="27"/>
        <v>M55</v>
      </c>
      <c r="APE10" s="107" t="str">
        <f t="shared" ca="1" si="27"/>
        <v>C56</v>
      </c>
      <c r="APF10" s="107" t="str">
        <f t="shared" ca="1" si="27"/>
        <v>D56</v>
      </c>
      <c r="APG10" s="107" t="str">
        <f t="shared" ca="1" si="27"/>
        <v>E56</v>
      </c>
      <c r="APH10" s="107" t="str">
        <f t="shared" ca="1" si="27"/>
        <v>F56</v>
      </c>
      <c r="API10" s="107" t="str">
        <f t="shared" ca="1" si="27"/>
        <v>G56</v>
      </c>
      <c r="APJ10" s="107" t="str">
        <f t="shared" ca="1" si="27"/>
        <v>H56</v>
      </c>
      <c r="APK10" s="107" t="str">
        <f t="shared" ca="1" si="27"/>
        <v>I56</v>
      </c>
      <c r="APL10" s="107" t="str">
        <f t="shared" ca="1" si="27"/>
        <v>J56</v>
      </c>
      <c r="APM10" s="107" t="str">
        <f t="shared" ca="1" si="27"/>
        <v>K56</v>
      </c>
      <c r="APN10" s="107" t="str">
        <f t="shared" ca="1" si="27"/>
        <v>L56</v>
      </c>
      <c r="APO10" s="107" t="str">
        <f t="shared" ca="1" si="27"/>
        <v>M56</v>
      </c>
      <c r="APP10" s="107" t="str">
        <f t="shared" ca="1" si="27"/>
        <v>C57</v>
      </c>
      <c r="APQ10" s="107" t="str">
        <f t="shared" ca="1" si="27"/>
        <v>D57</v>
      </c>
      <c r="APR10" s="107" t="str">
        <f t="shared" ca="1" si="27"/>
        <v>E57</v>
      </c>
      <c r="APS10" s="107" t="str">
        <f t="shared" ca="1" si="27"/>
        <v>F57</v>
      </c>
      <c r="APT10" s="107" t="str">
        <f t="shared" ca="1" si="27"/>
        <v>G57</v>
      </c>
      <c r="APU10" s="107" t="str">
        <f t="shared" ca="1" si="27"/>
        <v>H57</v>
      </c>
      <c r="APV10" s="107" t="str">
        <f t="shared" ca="1" si="27"/>
        <v>I57</v>
      </c>
      <c r="APW10" s="107" t="str">
        <f t="shared" ca="1" si="27"/>
        <v>J57</v>
      </c>
      <c r="APX10" s="107" t="str">
        <f t="shared" ca="1" si="27"/>
        <v>K57</v>
      </c>
      <c r="APY10" s="107" t="str">
        <f t="shared" ca="1" si="27"/>
        <v>L57</v>
      </c>
      <c r="APZ10" s="107" t="str">
        <f t="shared" ca="1" si="27"/>
        <v>M57</v>
      </c>
      <c r="AQA10" s="107" t="str">
        <f t="shared" ca="1" si="27"/>
        <v>C58</v>
      </c>
      <c r="AQB10" s="107" t="str">
        <f t="shared" ca="1" si="27"/>
        <v>D58</v>
      </c>
      <c r="AQC10" s="107" t="str">
        <f t="shared" ca="1" si="27"/>
        <v>E58</v>
      </c>
      <c r="AQD10" s="107" t="str">
        <f t="shared" ca="1" si="27"/>
        <v>F58</v>
      </c>
      <c r="AQE10" s="107" t="str">
        <f t="shared" ca="1" si="27"/>
        <v>G58</v>
      </c>
      <c r="AQF10" s="107" t="str">
        <f t="shared" ca="1" si="27"/>
        <v>H58</v>
      </c>
      <c r="AQG10" s="107" t="str">
        <f t="shared" ref="AQG10:ASR10" ca="1" si="28">SUBSTITUTE(SUBSTITUTE(_xlfn.FORMULATEXT(AQG11),AQG9&amp;"!",""),"=","")</f>
        <v>I58</v>
      </c>
      <c r="AQH10" s="107" t="str">
        <f t="shared" ca="1" si="28"/>
        <v>J58</v>
      </c>
      <c r="AQI10" s="107" t="str">
        <f t="shared" ca="1" si="28"/>
        <v>K58</v>
      </c>
      <c r="AQJ10" s="107" t="str">
        <f t="shared" ca="1" si="28"/>
        <v>L58</v>
      </c>
      <c r="AQK10" s="107" t="str">
        <f t="shared" ca="1" si="28"/>
        <v>M58</v>
      </c>
      <c r="AQL10" s="107" t="str">
        <f t="shared" ca="1" si="28"/>
        <v>C59</v>
      </c>
      <c r="AQM10" s="107" t="str">
        <f t="shared" ca="1" si="28"/>
        <v>D59</v>
      </c>
      <c r="AQN10" s="107" t="str">
        <f t="shared" ca="1" si="28"/>
        <v>E59</v>
      </c>
      <c r="AQO10" s="107" t="str">
        <f t="shared" ca="1" si="28"/>
        <v>F59</v>
      </c>
      <c r="AQP10" s="107" t="str">
        <f t="shared" ca="1" si="28"/>
        <v>G59</v>
      </c>
      <c r="AQQ10" s="107" t="str">
        <f t="shared" ca="1" si="28"/>
        <v>H59</v>
      </c>
      <c r="AQR10" s="107" t="str">
        <f t="shared" ca="1" si="28"/>
        <v>I59</v>
      </c>
      <c r="AQS10" s="107" t="str">
        <f t="shared" ca="1" si="28"/>
        <v>J59</v>
      </c>
      <c r="AQT10" s="107" t="str">
        <f t="shared" ca="1" si="28"/>
        <v>K59</v>
      </c>
      <c r="AQU10" s="107" t="str">
        <f t="shared" ca="1" si="28"/>
        <v>L59</v>
      </c>
      <c r="AQV10" s="107" t="str">
        <f t="shared" ca="1" si="28"/>
        <v>M59</v>
      </c>
      <c r="AQW10" s="107" t="str">
        <f t="shared" ca="1" si="28"/>
        <v>C60</v>
      </c>
      <c r="AQX10" s="107" t="str">
        <f t="shared" ca="1" si="28"/>
        <v>D60</v>
      </c>
      <c r="AQY10" s="107" t="str">
        <f t="shared" ca="1" si="28"/>
        <v>E60</v>
      </c>
      <c r="AQZ10" s="107" t="str">
        <f t="shared" ca="1" si="28"/>
        <v>F60</v>
      </c>
      <c r="ARA10" s="107" t="str">
        <f t="shared" ca="1" si="28"/>
        <v>G60</v>
      </c>
      <c r="ARB10" s="107" t="str">
        <f t="shared" ca="1" si="28"/>
        <v>H60</v>
      </c>
      <c r="ARC10" s="107" t="str">
        <f t="shared" ca="1" si="28"/>
        <v>I60</v>
      </c>
      <c r="ARD10" s="107" t="str">
        <f t="shared" ca="1" si="28"/>
        <v>J60</v>
      </c>
      <c r="ARE10" s="107" t="str">
        <f t="shared" ca="1" si="28"/>
        <v>K60</v>
      </c>
      <c r="ARF10" s="107" t="str">
        <f t="shared" ca="1" si="28"/>
        <v>L60</v>
      </c>
      <c r="ARG10" s="107" t="str">
        <f t="shared" ca="1" si="28"/>
        <v>M60</v>
      </c>
      <c r="ARH10" s="107" t="str">
        <f t="shared" ca="1" si="28"/>
        <v>C61</v>
      </c>
      <c r="ARI10" s="107" t="str">
        <f t="shared" ca="1" si="28"/>
        <v>D61</v>
      </c>
      <c r="ARJ10" s="107" t="str">
        <f t="shared" ca="1" si="28"/>
        <v>E61</v>
      </c>
      <c r="ARK10" s="107" t="str">
        <f t="shared" ca="1" si="28"/>
        <v>F61</v>
      </c>
      <c r="ARL10" s="107" t="str">
        <f t="shared" ca="1" si="28"/>
        <v>G61</v>
      </c>
      <c r="ARM10" s="107" t="str">
        <f t="shared" ca="1" si="28"/>
        <v>H61</v>
      </c>
      <c r="ARN10" s="107" t="str">
        <f t="shared" ca="1" si="28"/>
        <v>I61</v>
      </c>
      <c r="ARO10" s="107" t="str">
        <f t="shared" ca="1" si="28"/>
        <v>J61</v>
      </c>
      <c r="ARP10" s="107" t="str">
        <f t="shared" ca="1" si="28"/>
        <v>K61</v>
      </c>
      <c r="ARQ10" s="107" t="str">
        <f t="shared" ca="1" si="28"/>
        <v>L61</v>
      </c>
      <c r="ARR10" s="107" t="str">
        <f t="shared" ca="1" si="28"/>
        <v>M61</v>
      </c>
      <c r="ARS10" s="107" t="str">
        <f t="shared" ca="1" si="28"/>
        <v>C62</v>
      </c>
      <c r="ART10" s="107" t="str">
        <f t="shared" ca="1" si="28"/>
        <v>D62</v>
      </c>
      <c r="ARU10" s="107" t="str">
        <f t="shared" ca="1" si="28"/>
        <v>E62</v>
      </c>
      <c r="ARV10" s="107" t="str">
        <f t="shared" ca="1" si="28"/>
        <v>F62</v>
      </c>
      <c r="ARW10" s="107" t="str">
        <f t="shared" ca="1" si="28"/>
        <v>G62</v>
      </c>
      <c r="ARX10" s="107" t="str">
        <f t="shared" ca="1" si="28"/>
        <v>H62</v>
      </c>
      <c r="ARY10" s="107" t="str">
        <f t="shared" ca="1" si="28"/>
        <v>I62</v>
      </c>
      <c r="ARZ10" s="107" t="str">
        <f t="shared" ca="1" si="28"/>
        <v>J62</v>
      </c>
      <c r="ASA10" s="107" t="str">
        <f t="shared" ca="1" si="28"/>
        <v>K62</v>
      </c>
      <c r="ASB10" s="107" t="str">
        <f t="shared" ca="1" si="28"/>
        <v>L62</v>
      </c>
      <c r="ASC10" s="107" t="str">
        <f t="shared" ca="1" si="28"/>
        <v>M62</v>
      </c>
      <c r="ASD10" s="107" t="str">
        <f t="shared" ca="1" si="28"/>
        <v>C63</v>
      </c>
      <c r="ASE10" s="107" t="str">
        <f t="shared" ca="1" si="28"/>
        <v>D63</v>
      </c>
      <c r="ASF10" s="107" t="str">
        <f t="shared" ca="1" si="28"/>
        <v>E63</v>
      </c>
      <c r="ASG10" s="107" t="str">
        <f t="shared" ca="1" si="28"/>
        <v>F63</v>
      </c>
      <c r="ASH10" s="107" t="str">
        <f t="shared" ca="1" si="28"/>
        <v>G63</v>
      </c>
      <c r="ASI10" s="107" t="str">
        <f t="shared" ca="1" si="28"/>
        <v>H63</v>
      </c>
      <c r="ASJ10" s="107" t="str">
        <f t="shared" ca="1" si="28"/>
        <v>I63</v>
      </c>
      <c r="ASK10" s="107" t="str">
        <f t="shared" ca="1" si="28"/>
        <v>J63</v>
      </c>
      <c r="ASL10" s="107" t="str">
        <f t="shared" ca="1" si="28"/>
        <v>K63</v>
      </c>
      <c r="ASM10" s="107" t="str">
        <f t="shared" ca="1" si="28"/>
        <v>L63</v>
      </c>
      <c r="ASN10" s="107" t="str">
        <f t="shared" ca="1" si="28"/>
        <v>M63</v>
      </c>
      <c r="ASO10" s="107" t="str">
        <f t="shared" ca="1" si="28"/>
        <v>C64</v>
      </c>
      <c r="ASP10" s="107" t="str">
        <f t="shared" ca="1" si="28"/>
        <v>D64</v>
      </c>
      <c r="ASQ10" s="107" t="str">
        <f t="shared" ca="1" si="28"/>
        <v>E64</v>
      </c>
      <c r="ASR10" s="107" t="str">
        <f t="shared" ca="1" si="28"/>
        <v>F64</v>
      </c>
      <c r="ASS10" s="107" t="str">
        <f t="shared" ref="ASS10:AVD10" ca="1" si="29">SUBSTITUTE(SUBSTITUTE(_xlfn.FORMULATEXT(ASS11),ASS9&amp;"!",""),"=","")</f>
        <v>G64</v>
      </c>
      <c r="AST10" s="107" t="str">
        <f t="shared" ca="1" si="29"/>
        <v>H64</v>
      </c>
      <c r="ASU10" s="107" t="str">
        <f t="shared" ca="1" si="29"/>
        <v>I64</v>
      </c>
      <c r="ASV10" s="107" t="str">
        <f t="shared" ca="1" si="29"/>
        <v>J64</v>
      </c>
      <c r="ASW10" s="107" t="str">
        <f t="shared" ca="1" si="29"/>
        <v>K64</v>
      </c>
      <c r="ASX10" s="107" t="str">
        <f t="shared" ca="1" si="29"/>
        <v>L64</v>
      </c>
      <c r="ASY10" s="107" t="str">
        <f t="shared" ca="1" si="29"/>
        <v>M64</v>
      </c>
      <c r="ASZ10" s="107" t="str">
        <f t="shared" ca="1" si="29"/>
        <v>C65</v>
      </c>
      <c r="ATA10" s="107" t="str">
        <f t="shared" ca="1" si="29"/>
        <v>D65</v>
      </c>
      <c r="ATB10" s="107" t="str">
        <f t="shared" ca="1" si="29"/>
        <v>E65</v>
      </c>
      <c r="ATC10" s="107" t="str">
        <f t="shared" ca="1" si="29"/>
        <v>F65</v>
      </c>
      <c r="ATD10" s="107" t="str">
        <f t="shared" ca="1" si="29"/>
        <v>G65</v>
      </c>
      <c r="ATE10" s="107" t="str">
        <f t="shared" ca="1" si="29"/>
        <v>H65</v>
      </c>
      <c r="ATF10" s="107" t="str">
        <f t="shared" ca="1" si="29"/>
        <v>I65</v>
      </c>
      <c r="ATG10" s="107" t="str">
        <f t="shared" ca="1" si="29"/>
        <v>J65</v>
      </c>
      <c r="ATH10" s="107" t="str">
        <f t="shared" ca="1" si="29"/>
        <v>K65</v>
      </c>
      <c r="ATI10" s="107" t="str">
        <f t="shared" ca="1" si="29"/>
        <v>L65</v>
      </c>
      <c r="ATJ10" s="107" t="str">
        <f t="shared" ca="1" si="29"/>
        <v>M65</v>
      </c>
      <c r="ATK10" s="107" t="str">
        <f t="shared" ca="1" si="29"/>
        <v>C66</v>
      </c>
      <c r="ATL10" s="107" t="str">
        <f t="shared" ca="1" si="29"/>
        <v>D66</v>
      </c>
      <c r="ATM10" s="107" t="str">
        <f t="shared" ca="1" si="29"/>
        <v>E66</v>
      </c>
      <c r="ATN10" s="107" t="str">
        <f t="shared" ca="1" si="29"/>
        <v>F66</v>
      </c>
      <c r="ATO10" s="107" t="str">
        <f t="shared" ca="1" si="29"/>
        <v>G66</v>
      </c>
      <c r="ATP10" s="107" t="str">
        <f t="shared" ca="1" si="29"/>
        <v>H66</v>
      </c>
      <c r="ATQ10" s="107" t="str">
        <f t="shared" ca="1" si="29"/>
        <v>I66</v>
      </c>
      <c r="ATR10" s="107" t="str">
        <f t="shared" ca="1" si="29"/>
        <v>J66</v>
      </c>
      <c r="ATS10" s="107" t="str">
        <f t="shared" ca="1" si="29"/>
        <v>K66</v>
      </c>
      <c r="ATT10" s="107" t="str">
        <f t="shared" ca="1" si="29"/>
        <v>L66</v>
      </c>
      <c r="ATU10" s="107" t="str">
        <f t="shared" ca="1" si="29"/>
        <v>M66</v>
      </c>
      <c r="ATV10" s="107" t="str">
        <f t="shared" ca="1" si="29"/>
        <v>C67</v>
      </c>
      <c r="ATW10" s="107" t="str">
        <f t="shared" ca="1" si="29"/>
        <v>D67</v>
      </c>
      <c r="ATX10" s="107" t="str">
        <f t="shared" ca="1" si="29"/>
        <v>E67</v>
      </c>
      <c r="ATY10" s="107" t="str">
        <f t="shared" ca="1" si="29"/>
        <v>F67</v>
      </c>
      <c r="ATZ10" s="107" t="str">
        <f t="shared" ca="1" si="29"/>
        <v>G67</v>
      </c>
      <c r="AUA10" s="107" t="str">
        <f t="shared" ca="1" si="29"/>
        <v>H67</v>
      </c>
      <c r="AUB10" s="107" t="str">
        <f t="shared" ca="1" si="29"/>
        <v>I67</v>
      </c>
      <c r="AUC10" s="107" t="str">
        <f t="shared" ca="1" si="29"/>
        <v>J67</v>
      </c>
      <c r="AUD10" s="107" t="str">
        <f t="shared" ca="1" si="29"/>
        <v>K67</v>
      </c>
      <c r="AUE10" s="107" t="str">
        <f t="shared" ca="1" si="29"/>
        <v>L67</v>
      </c>
      <c r="AUF10" s="107" t="str">
        <f t="shared" ca="1" si="29"/>
        <v>M67</v>
      </c>
      <c r="AUG10" s="107" t="str">
        <f t="shared" ca="1" si="29"/>
        <v>C68</v>
      </c>
      <c r="AUH10" s="107" t="str">
        <f t="shared" ca="1" si="29"/>
        <v>D68</v>
      </c>
      <c r="AUI10" s="107" t="str">
        <f t="shared" ca="1" si="29"/>
        <v>E68</v>
      </c>
      <c r="AUJ10" s="107" t="str">
        <f t="shared" ca="1" si="29"/>
        <v>F68</v>
      </c>
      <c r="AUK10" s="107" t="str">
        <f t="shared" ca="1" si="29"/>
        <v>G68</v>
      </c>
      <c r="AUL10" s="107" t="str">
        <f t="shared" ca="1" si="29"/>
        <v>H68</v>
      </c>
      <c r="AUM10" s="107" t="str">
        <f t="shared" ca="1" si="29"/>
        <v>I68</v>
      </c>
      <c r="AUN10" s="107" t="str">
        <f t="shared" ca="1" si="29"/>
        <v>J68</v>
      </c>
      <c r="AUO10" s="107" t="str">
        <f t="shared" ca="1" si="29"/>
        <v>K68</v>
      </c>
      <c r="AUP10" s="107" t="str">
        <f t="shared" ca="1" si="29"/>
        <v>L68</v>
      </c>
      <c r="AUQ10" s="107" t="str">
        <f t="shared" ca="1" si="29"/>
        <v>M68</v>
      </c>
      <c r="AUR10" s="107" t="str">
        <f t="shared" ca="1" si="29"/>
        <v>C69</v>
      </c>
      <c r="AUS10" s="107" t="str">
        <f t="shared" ca="1" si="29"/>
        <v>D69</v>
      </c>
      <c r="AUT10" s="107" t="str">
        <f t="shared" ca="1" si="29"/>
        <v>E69</v>
      </c>
      <c r="AUU10" s="107" t="str">
        <f t="shared" ca="1" si="29"/>
        <v>F69</v>
      </c>
      <c r="AUV10" s="107" t="str">
        <f t="shared" ca="1" si="29"/>
        <v>G69</v>
      </c>
      <c r="AUW10" s="107" t="str">
        <f t="shared" ca="1" si="29"/>
        <v>H69</v>
      </c>
      <c r="AUX10" s="107" t="str">
        <f t="shared" ca="1" si="29"/>
        <v>I69</v>
      </c>
      <c r="AUY10" s="107" t="str">
        <f t="shared" ca="1" si="29"/>
        <v>J69</v>
      </c>
      <c r="AUZ10" s="107" t="str">
        <f t="shared" ca="1" si="29"/>
        <v>K69</v>
      </c>
      <c r="AVA10" s="107" t="str">
        <f t="shared" ca="1" si="29"/>
        <v>L69</v>
      </c>
      <c r="AVB10" s="107" t="str">
        <f t="shared" ca="1" si="29"/>
        <v>M69</v>
      </c>
      <c r="AVC10" s="107" t="str">
        <f t="shared" ca="1" si="29"/>
        <v>C70</v>
      </c>
      <c r="AVD10" s="107" t="str">
        <f t="shared" ca="1" si="29"/>
        <v>D70</v>
      </c>
      <c r="AVE10" s="107" t="str">
        <f t="shared" ref="AVE10:AXP10" ca="1" si="30">SUBSTITUTE(SUBSTITUTE(_xlfn.FORMULATEXT(AVE11),AVE9&amp;"!",""),"=","")</f>
        <v>E70</v>
      </c>
      <c r="AVF10" s="107" t="str">
        <f t="shared" ca="1" si="30"/>
        <v>F70</v>
      </c>
      <c r="AVG10" s="107" t="str">
        <f t="shared" ca="1" si="30"/>
        <v>G70</v>
      </c>
      <c r="AVH10" s="107" t="str">
        <f t="shared" ca="1" si="30"/>
        <v>H70</v>
      </c>
      <c r="AVI10" s="107" t="str">
        <f t="shared" ca="1" si="30"/>
        <v>I70</v>
      </c>
      <c r="AVJ10" s="107" t="str">
        <f t="shared" ca="1" si="30"/>
        <v>J70</v>
      </c>
      <c r="AVK10" s="107" t="str">
        <f t="shared" ca="1" si="30"/>
        <v>K70</v>
      </c>
      <c r="AVL10" s="107" t="str">
        <f t="shared" ca="1" si="30"/>
        <v>L70</v>
      </c>
      <c r="AVM10" s="107" t="str">
        <f t="shared" ca="1" si="30"/>
        <v>M70</v>
      </c>
      <c r="AVN10" s="107" t="str">
        <f t="shared" ca="1" si="30"/>
        <v>C71</v>
      </c>
      <c r="AVO10" s="107" t="str">
        <f t="shared" ca="1" si="30"/>
        <v>D71</v>
      </c>
      <c r="AVP10" s="107" t="str">
        <f t="shared" ca="1" si="30"/>
        <v>E71</v>
      </c>
      <c r="AVQ10" s="107" t="str">
        <f t="shared" ca="1" si="30"/>
        <v>F71</v>
      </c>
      <c r="AVR10" s="107" t="str">
        <f t="shared" ca="1" si="30"/>
        <v>G71</v>
      </c>
      <c r="AVS10" s="107" t="str">
        <f t="shared" ca="1" si="30"/>
        <v>H71</v>
      </c>
      <c r="AVT10" s="107" t="str">
        <f t="shared" ca="1" si="30"/>
        <v>I71</v>
      </c>
      <c r="AVU10" s="107" t="str">
        <f t="shared" ca="1" si="30"/>
        <v>J71</v>
      </c>
      <c r="AVV10" s="107" t="str">
        <f t="shared" ca="1" si="30"/>
        <v>K71</v>
      </c>
      <c r="AVW10" s="107" t="str">
        <f t="shared" ca="1" si="30"/>
        <v>L71</v>
      </c>
      <c r="AVX10" s="107" t="str">
        <f t="shared" ca="1" si="30"/>
        <v>M71</v>
      </c>
      <c r="AVY10" s="107" t="str">
        <f t="shared" ca="1" si="30"/>
        <v>C72</v>
      </c>
      <c r="AVZ10" s="107" t="str">
        <f t="shared" ca="1" si="30"/>
        <v>D72</v>
      </c>
      <c r="AWA10" s="107" t="str">
        <f t="shared" ca="1" si="30"/>
        <v>E72</v>
      </c>
      <c r="AWB10" s="107" t="str">
        <f t="shared" ca="1" si="30"/>
        <v>F72</v>
      </c>
      <c r="AWC10" s="107" t="str">
        <f t="shared" ca="1" si="30"/>
        <v>G72</v>
      </c>
      <c r="AWD10" s="107" t="str">
        <f t="shared" ca="1" si="30"/>
        <v>H72</v>
      </c>
      <c r="AWE10" s="107" t="str">
        <f t="shared" ca="1" si="30"/>
        <v>I72</v>
      </c>
      <c r="AWF10" s="107" t="str">
        <f t="shared" ca="1" si="30"/>
        <v>J72</v>
      </c>
      <c r="AWG10" s="107" t="str">
        <f t="shared" ca="1" si="30"/>
        <v>K72</v>
      </c>
      <c r="AWH10" s="107" t="str">
        <f t="shared" ca="1" si="30"/>
        <v>L72</v>
      </c>
      <c r="AWI10" s="107" t="str">
        <f t="shared" ca="1" si="30"/>
        <v>M72</v>
      </c>
      <c r="AWJ10" s="107" t="str">
        <f t="shared" ca="1" si="30"/>
        <v>C73</v>
      </c>
      <c r="AWK10" s="107" t="str">
        <f t="shared" ca="1" si="30"/>
        <v>D73</v>
      </c>
      <c r="AWL10" s="107" t="str">
        <f t="shared" ca="1" si="30"/>
        <v>E73</v>
      </c>
      <c r="AWM10" s="107" t="str">
        <f t="shared" ca="1" si="30"/>
        <v>F73</v>
      </c>
      <c r="AWN10" s="107" t="str">
        <f t="shared" ca="1" si="30"/>
        <v>G73</v>
      </c>
      <c r="AWO10" s="107" t="str">
        <f t="shared" ca="1" si="30"/>
        <v>H73</v>
      </c>
      <c r="AWP10" s="107" t="str">
        <f t="shared" ca="1" si="30"/>
        <v>I73</v>
      </c>
      <c r="AWQ10" s="107" t="str">
        <f t="shared" ca="1" si="30"/>
        <v>J73</v>
      </c>
      <c r="AWR10" s="107" t="str">
        <f t="shared" ca="1" si="30"/>
        <v>K73</v>
      </c>
      <c r="AWS10" s="107" t="str">
        <f t="shared" ca="1" si="30"/>
        <v>L73</v>
      </c>
      <c r="AWT10" s="107" t="str">
        <f t="shared" ca="1" si="30"/>
        <v>M73</v>
      </c>
      <c r="AWU10" s="107" t="str">
        <f t="shared" ca="1" si="30"/>
        <v>C74</v>
      </c>
      <c r="AWV10" s="107" t="str">
        <f t="shared" ca="1" si="30"/>
        <v>D74</v>
      </c>
      <c r="AWW10" s="107" t="str">
        <f t="shared" ca="1" si="30"/>
        <v>E74</v>
      </c>
      <c r="AWX10" s="107" t="str">
        <f t="shared" ca="1" si="30"/>
        <v>F74</v>
      </c>
      <c r="AWY10" s="107" t="str">
        <f t="shared" ca="1" si="30"/>
        <v>G74</v>
      </c>
      <c r="AWZ10" s="107" t="str">
        <f t="shared" ca="1" si="30"/>
        <v>H74</v>
      </c>
      <c r="AXA10" s="107" t="str">
        <f t="shared" ca="1" si="30"/>
        <v>I74</v>
      </c>
      <c r="AXB10" s="107" t="str">
        <f t="shared" ca="1" si="30"/>
        <v>J74</v>
      </c>
      <c r="AXC10" s="107" t="str">
        <f t="shared" ca="1" si="30"/>
        <v>K74</v>
      </c>
      <c r="AXD10" s="107" t="str">
        <f t="shared" ca="1" si="30"/>
        <v>L74</v>
      </c>
      <c r="AXE10" s="107" t="str">
        <f t="shared" ca="1" si="30"/>
        <v>M74</v>
      </c>
      <c r="AXF10" s="107" t="str">
        <f t="shared" ca="1" si="30"/>
        <v>C75</v>
      </c>
      <c r="AXG10" s="107" t="str">
        <f t="shared" ca="1" si="30"/>
        <v>D75</v>
      </c>
      <c r="AXH10" s="107" t="str">
        <f t="shared" ca="1" si="30"/>
        <v>E75</v>
      </c>
      <c r="AXI10" s="107" t="str">
        <f t="shared" ca="1" si="30"/>
        <v>F75</v>
      </c>
      <c r="AXJ10" s="107" t="str">
        <f t="shared" ca="1" si="30"/>
        <v>G75</v>
      </c>
      <c r="AXK10" s="107" t="str">
        <f t="shared" ca="1" si="30"/>
        <v>H75</v>
      </c>
      <c r="AXL10" s="107" t="str">
        <f t="shared" ca="1" si="30"/>
        <v>I75</v>
      </c>
      <c r="AXM10" s="107" t="str">
        <f t="shared" ca="1" si="30"/>
        <v>J75</v>
      </c>
      <c r="AXN10" s="107" t="str">
        <f t="shared" ca="1" si="30"/>
        <v>K75</v>
      </c>
      <c r="AXO10" s="107" t="str">
        <f t="shared" ca="1" si="30"/>
        <v>L75</v>
      </c>
      <c r="AXP10" s="107" t="str">
        <f t="shared" ca="1" si="30"/>
        <v>M75</v>
      </c>
      <c r="AXQ10" s="107" t="str">
        <f t="shared" ref="AXQ10:BAB10" ca="1" si="31">SUBSTITUTE(SUBSTITUTE(_xlfn.FORMULATEXT(AXQ11),AXQ9&amp;"!",""),"=","")</f>
        <v>C76</v>
      </c>
      <c r="AXR10" s="107" t="str">
        <f t="shared" ca="1" si="31"/>
        <v>D76</v>
      </c>
      <c r="AXS10" s="107" t="str">
        <f t="shared" ca="1" si="31"/>
        <v>E76</v>
      </c>
      <c r="AXT10" s="107" t="str">
        <f t="shared" ca="1" si="31"/>
        <v>F76</v>
      </c>
      <c r="AXU10" s="107" t="str">
        <f t="shared" ca="1" si="31"/>
        <v>G76</v>
      </c>
      <c r="AXV10" s="107" t="str">
        <f t="shared" ca="1" si="31"/>
        <v>H76</v>
      </c>
      <c r="AXW10" s="107" t="str">
        <f t="shared" ca="1" si="31"/>
        <v>I76</v>
      </c>
      <c r="AXX10" s="107" t="str">
        <f t="shared" ca="1" si="31"/>
        <v>J76</v>
      </c>
      <c r="AXY10" s="107" t="str">
        <f t="shared" ca="1" si="31"/>
        <v>K76</v>
      </c>
      <c r="AXZ10" s="107" t="str">
        <f t="shared" ca="1" si="31"/>
        <v>L76</v>
      </c>
      <c r="AYA10" s="107" t="str">
        <f t="shared" ca="1" si="31"/>
        <v>M76</v>
      </c>
      <c r="AYB10" s="107" t="str">
        <f t="shared" ca="1" si="31"/>
        <v>C77</v>
      </c>
      <c r="AYC10" s="107" t="str">
        <f t="shared" ca="1" si="31"/>
        <v>D77</v>
      </c>
      <c r="AYD10" s="107" t="str">
        <f t="shared" ca="1" si="31"/>
        <v>E77</v>
      </c>
      <c r="AYE10" s="107" t="str">
        <f t="shared" ca="1" si="31"/>
        <v>F77</v>
      </c>
      <c r="AYF10" s="107" t="str">
        <f t="shared" ca="1" si="31"/>
        <v>G77</v>
      </c>
      <c r="AYG10" s="107" t="str">
        <f t="shared" ca="1" si="31"/>
        <v>H77</v>
      </c>
      <c r="AYH10" s="107" t="str">
        <f t="shared" ca="1" si="31"/>
        <v>I77</v>
      </c>
      <c r="AYI10" s="107" t="str">
        <f t="shared" ca="1" si="31"/>
        <v>J77</v>
      </c>
      <c r="AYJ10" s="107" t="str">
        <f t="shared" ca="1" si="31"/>
        <v>K77</v>
      </c>
      <c r="AYK10" s="107" t="str">
        <f t="shared" ca="1" si="31"/>
        <v>L77</v>
      </c>
      <c r="AYL10" s="107" t="str">
        <f t="shared" ca="1" si="31"/>
        <v>M77</v>
      </c>
      <c r="AYM10" s="107" t="str">
        <f t="shared" ca="1" si="31"/>
        <v>C78</v>
      </c>
      <c r="AYN10" s="107" t="str">
        <f t="shared" ca="1" si="31"/>
        <v>D78</v>
      </c>
      <c r="AYO10" s="107" t="str">
        <f t="shared" ca="1" si="31"/>
        <v>E78</v>
      </c>
      <c r="AYP10" s="107" t="str">
        <f t="shared" ca="1" si="31"/>
        <v>F78</v>
      </c>
      <c r="AYQ10" s="107" t="str">
        <f t="shared" ca="1" si="31"/>
        <v>G78</v>
      </c>
      <c r="AYR10" s="107" t="str">
        <f t="shared" ca="1" si="31"/>
        <v>H78</v>
      </c>
      <c r="AYS10" s="107" t="str">
        <f t="shared" ca="1" si="31"/>
        <v>I78</v>
      </c>
      <c r="AYT10" s="107" t="str">
        <f t="shared" ca="1" si="31"/>
        <v>J78</v>
      </c>
      <c r="AYU10" s="107" t="str">
        <f t="shared" ca="1" si="31"/>
        <v>K78</v>
      </c>
      <c r="AYV10" s="107" t="str">
        <f t="shared" ca="1" si="31"/>
        <v>L78</v>
      </c>
      <c r="AYW10" s="107" t="str">
        <f t="shared" ca="1" si="31"/>
        <v>M78</v>
      </c>
      <c r="AYX10" s="107" t="str">
        <f t="shared" ca="1" si="31"/>
        <v>C79</v>
      </c>
      <c r="AYY10" s="107" t="str">
        <f t="shared" ca="1" si="31"/>
        <v>D79</v>
      </c>
      <c r="AYZ10" s="107" t="str">
        <f t="shared" ca="1" si="31"/>
        <v>E79</v>
      </c>
      <c r="AZA10" s="107" t="str">
        <f t="shared" ca="1" si="31"/>
        <v>F79</v>
      </c>
      <c r="AZB10" s="107" t="str">
        <f t="shared" ca="1" si="31"/>
        <v>G79</v>
      </c>
      <c r="AZC10" s="107" t="str">
        <f t="shared" ca="1" si="31"/>
        <v>H79</v>
      </c>
      <c r="AZD10" s="107" t="str">
        <f t="shared" ca="1" si="31"/>
        <v>I79</v>
      </c>
      <c r="AZE10" s="107" t="str">
        <f t="shared" ca="1" si="31"/>
        <v>J79</v>
      </c>
      <c r="AZF10" s="107" t="str">
        <f t="shared" ca="1" si="31"/>
        <v>K79</v>
      </c>
      <c r="AZG10" s="107" t="str">
        <f t="shared" ca="1" si="31"/>
        <v>L79</v>
      </c>
      <c r="AZH10" s="107" t="str">
        <f t="shared" ca="1" si="31"/>
        <v>M79</v>
      </c>
      <c r="AZI10" s="107" t="str">
        <f t="shared" ca="1" si="31"/>
        <v>C80</v>
      </c>
      <c r="AZJ10" s="107" t="str">
        <f t="shared" ca="1" si="31"/>
        <v>D80</v>
      </c>
      <c r="AZK10" s="107" t="str">
        <f t="shared" ca="1" si="31"/>
        <v>E80</v>
      </c>
      <c r="AZL10" s="107" t="str">
        <f t="shared" ca="1" si="31"/>
        <v>F80</v>
      </c>
      <c r="AZM10" s="107" t="str">
        <f t="shared" ca="1" si="31"/>
        <v>G80</v>
      </c>
      <c r="AZN10" s="107" t="str">
        <f t="shared" ca="1" si="31"/>
        <v>H80</v>
      </c>
      <c r="AZO10" s="107" t="str">
        <f t="shared" ca="1" si="31"/>
        <v>I80</v>
      </c>
      <c r="AZP10" s="107" t="str">
        <f t="shared" ca="1" si="31"/>
        <v>J80</v>
      </c>
      <c r="AZQ10" s="107" t="str">
        <f t="shared" ca="1" si="31"/>
        <v>K80</v>
      </c>
      <c r="AZR10" s="107" t="str">
        <f t="shared" ca="1" si="31"/>
        <v>L80</v>
      </c>
      <c r="AZS10" s="107" t="str">
        <f t="shared" ca="1" si="31"/>
        <v>M80</v>
      </c>
      <c r="AZT10" s="107" t="str">
        <f t="shared" ca="1" si="31"/>
        <v>C81</v>
      </c>
      <c r="AZU10" s="107" t="str">
        <f t="shared" ca="1" si="31"/>
        <v>D81</v>
      </c>
      <c r="AZV10" s="107" t="str">
        <f t="shared" ca="1" si="31"/>
        <v>E81</v>
      </c>
      <c r="AZW10" s="107" t="str">
        <f t="shared" ca="1" si="31"/>
        <v>F81</v>
      </c>
      <c r="AZX10" s="107" t="str">
        <f t="shared" ca="1" si="31"/>
        <v>G81</v>
      </c>
      <c r="AZY10" s="107" t="str">
        <f t="shared" ca="1" si="31"/>
        <v>H81</v>
      </c>
      <c r="AZZ10" s="107" t="str">
        <f t="shared" ca="1" si="31"/>
        <v>I81</v>
      </c>
      <c r="BAA10" s="107" t="str">
        <f t="shared" ca="1" si="31"/>
        <v>J81</v>
      </c>
      <c r="BAB10" s="107" t="str">
        <f t="shared" ca="1" si="31"/>
        <v>K81</v>
      </c>
      <c r="BAC10" s="107" t="str">
        <f t="shared" ref="BAC10:BCN10" ca="1" si="32">SUBSTITUTE(SUBSTITUTE(_xlfn.FORMULATEXT(BAC11),BAC9&amp;"!",""),"=","")</f>
        <v>L81</v>
      </c>
      <c r="BAD10" s="107" t="str">
        <f t="shared" ca="1" si="32"/>
        <v>M81</v>
      </c>
      <c r="BAE10" s="107" t="str">
        <f t="shared" ca="1" si="32"/>
        <v>C82</v>
      </c>
      <c r="BAF10" s="107" t="str">
        <f t="shared" ca="1" si="32"/>
        <v>D82</v>
      </c>
      <c r="BAG10" s="107" t="str">
        <f t="shared" ca="1" si="32"/>
        <v>E82</v>
      </c>
      <c r="BAH10" s="107" t="str">
        <f t="shared" ca="1" si="32"/>
        <v>F82</v>
      </c>
      <c r="BAI10" s="107" t="str">
        <f t="shared" ca="1" si="32"/>
        <v>G82</v>
      </c>
      <c r="BAJ10" s="107" t="str">
        <f t="shared" ca="1" si="32"/>
        <v>H82</v>
      </c>
      <c r="BAK10" s="107" t="str">
        <f t="shared" ca="1" si="32"/>
        <v>I82</v>
      </c>
      <c r="BAL10" s="107" t="str">
        <f t="shared" ca="1" si="32"/>
        <v>J82</v>
      </c>
      <c r="BAM10" s="107" t="str">
        <f t="shared" ca="1" si="32"/>
        <v>K82</v>
      </c>
      <c r="BAN10" s="107" t="str">
        <f t="shared" ca="1" si="32"/>
        <v>L82</v>
      </c>
      <c r="BAO10" s="107" t="str">
        <f t="shared" ca="1" si="32"/>
        <v>M82</v>
      </c>
      <c r="BAP10" s="107" t="str">
        <f t="shared" ca="1" si="32"/>
        <v>C83</v>
      </c>
      <c r="BAQ10" s="107" t="str">
        <f t="shared" ca="1" si="32"/>
        <v>D83</v>
      </c>
      <c r="BAR10" s="107" t="str">
        <f t="shared" ca="1" si="32"/>
        <v>E83</v>
      </c>
      <c r="BAS10" s="107" t="str">
        <f t="shared" ca="1" si="32"/>
        <v>F83</v>
      </c>
      <c r="BAT10" s="107" t="str">
        <f t="shared" ca="1" si="32"/>
        <v>G83</v>
      </c>
      <c r="BAU10" s="107" t="str">
        <f t="shared" ca="1" si="32"/>
        <v>H83</v>
      </c>
      <c r="BAV10" s="107" t="str">
        <f t="shared" ca="1" si="32"/>
        <v>I83</v>
      </c>
      <c r="BAW10" s="107" t="str">
        <f t="shared" ca="1" si="32"/>
        <v>J83</v>
      </c>
      <c r="BAX10" s="107" t="str">
        <f t="shared" ca="1" si="32"/>
        <v>K83</v>
      </c>
      <c r="BAY10" s="107" t="str">
        <f t="shared" ca="1" si="32"/>
        <v>L83</v>
      </c>
      <c r="BAZ10" s="107" t="str">
        <f t="shared" ca="1" si="32"/>
        <v>M83</v>
      </c>
      <c r="BBA10" s="107" t="str">
        <f t="shared" ca="1" si="32"/>
        <v>C84</v>
      </c>
      <c r="BBB10" s="107" t="str">
        <f t="shared" ca="1" si="32"/>
        <v>D84</v>
      </c>
      <c r="BBC10" s="107" t="str">
        <f t="shared" ca="1" si="32"/>
        <v>E84</v>
      </c>
      <c r="BBD10" s="107" t="str">
        <f t="shared" ca="1" si="32"/>
        <v>F84</v>
      </c>
      <c r="BBE10" s="107" t="str">
        <f t="shared" ca="1" si="32"/>
        <v>G84</v>
      </c>
      <c r="BBF10" s="107" t="str">
        <f t="shared" ca="1" si="32"/>
        <v>H84</v>
      </c>
      <c r="BBG10" s="107" t="str">
        <f t="shared" ca="1" si="32"/>
        <v>I84</v>
      </c>
      <c r="BBH10" s="107" t="str">
        <f t="shared" ca="1" si="32"/>
        <v>J84</v>
      </c>
      <c r="BBI10" s="107" t="str">
        <f t="shared" ca="1" si="32"/>
        <v>K84</v>
      </c>
      <c r="BBJ10" s="107" t="str">
        <f t="shared" ca="1" si="32"/>
        <v>L84</v>
      </c>
      <c r="BBK10" s="107" t="str">
        <f t="shared" ca="1" si="32"/>
        <v>M84</v>
      </c>
      <c r="BBL10" s="107" t="str">
        <f t="shared" ca="1" si="32"/>
        <v>C85</v>
      </c>
      <c r="BBM10" s="107" t="str">
        <f t="shared" ca="1" si="32"/>
        <v>D85</v>
      </c>
      <c r="BBN10" s="107" t="str">
        <f t="shared" ca="1" si="32"/>
        <v>E85</v>
      </c>
      <c r="BBO10" s="107" t="str">
        <f t="shared" ca="1" si="32"/>
        <v>F85</v>
      </c>
      <c r="BBP10" s="107" t="str">
        <f t="shared" ca="1" si="32"/>
        <v>G85</v>
      </c>
      <c r="BBQ10" s="107" t="str">
        <f t="shared" ca="1" si="32"/>
        <v>H85</v>
      </c>
      <c r="BBR10" s="107" t="str">
        <f t="shared" ca="1" si="32"/>
        <v>I85</v>
      </c>
      <c r="BBS10" s="107" t="str">
        <f t="shared" ca="1" si="32"/>
        <v>J85</v>
      </c>
      <c r="BBT10" s="107" t="str">
        <f t="shared" ca="1" si="32"/>
        <v>K85</v>
      </c>
      <c r="BBU10" s="107" t="str">
        <f t="shared" ca="1" si="32"/>
        <v>L85</v>
      </c>
      <c r="BBV10" s="107" t="str">
        <f t="shared" ca="1" si="32"/>
        <v>M85</v>
      </c>
      <c r="BBW10" s="107" t="str">
        <f t="shared" ca="1" si="32"/>
        <v>C86</v>
      </c>
      <c r="BBX10" s="107" t="str">
        <f t="shared" ca="1" si="32"/>
        <v>D86</v>
      </c>
      <c r="BBY10" s="107" t="str">
        <f t="shared" ca="1" si="32"/>
        <v>E86</v>
      </c>
      <c r="BBZ10" s="107" t="str">
        <f t="shared" ca="1" si="32"/>
        <v>F86</v>
      </c>
      <c r="BCA10" s="107" t="str">
        <f t="shared" ca="1" si="32"/>
        <v>G86</v>
      </c>
      <c r="BCB10" s="107" t="str">
        <f t="shared" ca="1" si="32"/>
        <v>H86</v>
      </c>
      <c r="BCC10" s="107" t="str">
        <f t="shared" ca="1" si="32"/>
        <v>I86</v>
      </c>
      <c r="BCD10" s="107" t="str">
        <f t="shared" ca="1" si="32"/>
        <v>J86</v>
      </c>
      <c r="BCE10" s="107" t="str">
        <f t="shared" ca="1" si="32"/>
        <v>K86</v>
      </c>
      <c r="BCF10" s="107" t="str">
        <f t="shared" ca="1" si="32"/>
        <v>L86</v>
      </c>
      <c r="BCG10" s="107" t="str">
        <f t="shared" ca="1" si="32"/>
        <v>M86</v>
      </c>
      <c r="BCH10" s="107" t="str">
        <f t="shared" ca="1" si="32"/>
        <v>C87</v>
      </c>
      <c r="BCI10" s="107" t="str">
        <f t="shared" ca="1" si="32"/>
        <v>D87</v>
      </c>
      <c r="BCJ10" s="107" t="str">
        <f t="shared" ca="1" si="32"/>
        <v>E87</v>
      </c>
      <c r="BCK10" s="107" t="str">
        <f t="shared" ca="1" si="32"/>
        <v>F87</v>
      </c>
      <c r="BCL10" s="107" t="str">
        <f t="shared" ca="1" si="32"/>
        <v>G87</v>
      </c>
      <c r="BCM10" s="107" t="str">
        <f t="shared" ca="1" si="32"/>
        <v>H87</v>
      </c>
      <c r="BCN10" s="107" t="str">
        <f t="shared" ca="1" si="32"/>
        <v>I87</v>
      </c>
      <c r="BCO10" s="107" t="str">
        <f t="shared" ref="BCO10:BEZ10" ca="1" si="33">SUBSTITUTE(SUBSTITUTE(_xlfn.FORMULATEXT(BCO11),BCO9&amp;"!",""),"=","")</f>
        <v>J87</v>
      </c>
      <c r="BCP10" s="107" t="str">
        <f t="shared" ca="1" si="33"/>
        <v>K87</v>
      </c>
      <c r="BCQ10" s="107" t="str">
        <f t="shared" ca="1" si="33"/>
        <v>L87</v>
      </c>
      <c r="BCR10" s="107" t="str">
        <f t="shared" ca="1" si="33"/>
        <v>M87</v>
      </c>
      <c r="BCS10" s="107" t="str">
        <f t="shared" ca="1" si="33"/>
        <v>C88</v>
      </c>
      <c r="BCT10" s="107" t="str">
        <f t="shared" ca="1" si="33"/>
        <v>D88</v>
      </c>
      <c r="BCU10" s="107" t="str">
        <f t="shared" ca="1" si="33"/>
        <v>E88</v>
      </c>
      <c r="BCV10" s="107" t="str">
        <f t="shared" ca="1" si="33"/>
        <v>F88</v>
      </c>
      <c r="BCW10" s="107" t="str">
        <f t="shared" ca="1" si="33"/>
        <v>G88</v>
      </c>
      <c r="BCX10" s="107" t="str">
        <f t="shared" ca="1" si="33"/>
        <v>H88</v>
      </c>
      <c r="BCY10" s="107" t="str">
        <f t="shared" ca="1" si="33"/>
        <v>I88</v>
      </c>
      <c r="BCZ10" s="107" t="str">
        <f t="shared" ca="1" si="33"/>
        <v>J88</v>
      </c>
      <c r="BDA10" s="107" t="str">
        <f t="shared" ca="1" si="33"/>
        <v>K88</v>
      </c>
      <c r="BDB10" s="107" t="str">
        <f t="shared" ca="1" si="33"/>
        <v>L88</v>
      </c>
      <c r="BDC10" s="107" t="str">
        <f t="shared" ca="1" si="33"/>
        <v>M88</v>
      </c>
      <c r="BDD10" s="107" t="str">
        <f t="shared" ca="1" si="33"/>
        <v>C89</v>
      </c>
      <c r="BDE10" s="107" t="str">
        <f t="shared" ca="1" si="33"/>
        <v>D89</v>
      </c>
      <c r="BDF10" s="107" t="str">
        <f t="shared" ca="1" si="33"/>
        <v>E89</v>
      </c>
      <c r="BDG10" s="107" t="str">
        <f t="shared" ca="1" si="33"/>
        <v>F89</v>
      </c>
      <c r="BDH10" s="107" t="str">
        <f t="shared" ca="1" si="33"/>
        <v>G89</v>
      </c>
      <c r="BDI10" s="107" t="str">
        <f t="shared" ca="1" si="33"/>
        <v>H89</v>
      </c>
      <c r="BDJ10" s="107" t="str">
        <f t="shared" ca="1" si="33"/>
        <v>I89</v>
      </c>
      <c r="BDK10" s="107" t="str">
        <f t="shared" ca="1" si="33"/>
        <v>J89</v>
      </c>
      <c r="BDL10" s="107" t="str">
        <f t="shared" ca="1" si="33"/>
        <v>K89</v>
      </c>
      <c r="BDM10" s="107" t="str">
        <f t="shared" ca="1" si="33"/>
        <v>L89</v>
      </c>
      <c r="BDN10" s="107" t="str">
        <f t="shared" ca="1" si="33"/>
        <v>M89</v>
      </c>
      <c r="BDO10" s="107" t="str">
        <f t="shared" ca="1" si="33"/>
        <v>C90</v>
      </c>
      <c r="BDP10" s="107" t="str">
        <f t="shared" ca="1" si="33"/>
        <v>D90</v>
      </c>
      <c r="BDQ10" s="107" t="str">
        <f t="shared" ca="1" si="33"/>
        <v>E90</v>
      </c>
      <c r="BDR10" s="107" t="str">
        <f t="shared" ca="1" si="33"/>
        <v>F90</v>
      </c>
      <c r="BDS10" s="107" t="str">
        <f t="shared" ca="1" si="33"/>
        <v>G90</v>
      </c>
      <c r="BDT10" s="107" t="str">
        <f t="shared" ca="1" si="33"/>
        <v>H90</v>
      </c>
      <c r="BDU10" s="107" t="str">
        <f t="shared" ca="1" si="33"/>
        <v>I90</v>
      </c>
      <c r="BDV10" s="107" t="str">
        <f t="shared" ca="1" si="33"/>
        <v>J90</v>
      </c>
      <c r="BDW10" s="107" t="str">
        <f t="shared" ca="1" si="33"/>
        <v>K90</v>
      </c>
      <c r="BDX10" s="107" t="str">
        <f t="shared" ca="1" si="33"/>
        <v>L90</v>
      </c>
      <c r="BDY10" s="107" t="str">
        <f t="shared" ca="1" si="33"/>
        <v>M90</v>
      </c>
      <c r="BDZ10" s="107" t="str">
        <f t="shared" ca="1" si="33"/>
        <v>C91</v>
      </c>
      <c r="BEA10" s="107" t="str">
        <f t="shared" ca="1" si="33"/>
        <v>D91</v>
      </c>
      <c r="BEB10" s="107" t="str">
        <f t="shared" ca="1" si="33"/>
        <v>E91</v>
      </c>
      <c r="BEC10" s="107" t="str">
        <f t="shared" ca="1" si="33"/>
        <v>F91</v>
      </c>
      <c r="BED10" s="107" t="str">
        <f t="shared" ca="1" si="33"/>
        <v>G91</v>
      </c>
      <c r="BEE10" s="107" t="str">
        <f t="shared" ca="1" si="33"/>
        <v>H91</v>
      </c>
      <c r="BEF10" s="107" t="str">
        <f t="shared" ca="1" si="33"/>
        <v>I91</v>
      </c>
      <c r="BEG10" s="107" t="str">
        <f t="shared" ca="1" si="33"/>
        <v>J91</v>
      </c>
      <c r="BEH10" s="107" t="str">
        <f t="shared" ca="1" si="33"/>
        <v>K91</v>
      </c>
      <c r="BEI10" s="107" t="str">
        <f t="shared" ca="1" si="33"/>
        <v>L91</v>
      </c>
      <c r="BEJ10" s="107" t="str">
        <f t="shared" ca="1" si="33"/>
        <v>M91</v>
      </c>
      <c r="BEK10" s="107" t="str">
        <f t="shared" ca="1" si="33"/>
        <v>C92</v>
      </c>
      <c r="BEL10" s="107" t="str">
        <f t="shared" ca="1" si="33"/>
        <v>D92</v>
      </c>
      <c r="BEM10" s="107" t="str">
        <f t="shared" ca="1" si="33"/>
        <v>E92</v>
      </c>
      <c r="BEN10" s="107" t="str">
        <f t="shared" ca="1" si="33"/>
        <v>F92</v>
      </c>
      <c r="BEO10" s="107" t="str">
        <f t="shared" ca="1" si="33"/>
        <v>G92</v>
      </c>
      <c r="BEP10" s="107" t="str">
        <f t="shared" ca="1" si="33"/>
        <v>H92</v>
      </c>
      <c r="BEQ10" s="107" t="str">
        <f t="shared" ca="1" si="33"/>
        <v>I92</v>
      </c>
      <c r="BER10" s="107" t="str">
        <f t="shared" ca="1" si="33"/>
        <v>J92</v>
      </c>
      <c r="BES10" s="107" t="str">
        <f t="shared" ca="1" si="33"/>
        <v>K92</v>
      </c>
      <c r="BET10" s="107" t="str">
        <f t="shared" ca="1" si="33"/>
        <v>L92</v>
      </c>
      <c r="BEU10" s="107" t="str">
        <f t="shared" ca="1" si="33"/>
        <v>M92</v>
      </c>
      <c r="BEV10" s="107" t="str">
        <f t="shared" ca="1" si="33"/>
        <v>C93</v>
      </c>
      <c r="BEW10" s="107" t="str">
        <f t="shared" ca="1" si="33"/>
        <v>D93</v>
      </c>
      <c r="BEX10" s="107" t="str">
        <f t="shared" ca="1" si="33"/>
        <v>E93</v>
      </c>
      <c r="BEY10" s="107" t="str">
        <f t="shared" ca="1" si="33"/>
        <v>F93</v>
      </c>
      <c r="BEZ10" s="107" t="str">
        <f t="shared" ca="1" si="33"/>
        <v>G93</v>
      </c>
      <c r="BFA10" s="107" t="str">
        <f t="shared" ref="BFA10:BHL10" ca="1" si="34">SUBSTITUTE(SUBSTITUTE(_xlfn.FORMULATEXT(BFA11),BFA9&amp;"!",""),"=","")</f>
        <v>H93</v>
      </c>
      <c r="BFB10" s="107" t="str">
        <f t="shared" ca="1" si="34"/>
        <v>I93</v>
      </c>
      <c r="BFC10" s="107" t="str">
        <f t="shared" ca="1" si="34"/>
        <v>J93</v>
      </c>
      <c r="BFD10" s="107" t="str">
        <f t="shared" ca="1" si="34"/>
        <v>K93</v>
      </c>
      <c r="BFE10" s="107" t="str">
        <f t="shared" ca="1" si="34"/>
        <v>L93</v>
      </c>
      <c r="BFF10" s="107" t="str">
        <f t="shared" ca="1" si="34"/>
        <v>M93</v>
      </c>
      <c r="BFG10" s="107" t="str">
        <f t="shared" ca="1" si="34"/>
        <v>C94</v>
      </c>
      <c r="BFH10" s="107" t="str">
        <f t="shared" ca="1" si="34"/>
        <v>D94</v>
      </c>
      <c r="BFI10" s="107" t="str">
        <f t="shared" ca="1" si="34"/>
        <v>E94</v>
      </c>
      <c r="BFJ10" s="107" t="str">
        <f t="shared" ca="1" si="34"/>
        <v>F94</v>
      </c>
      <c r="BFK10" s="107" t="str">
        <f t="shared" ca="1" si="34"/>
        <v>G94</v>
      </c>
      <c r="BFL10" s="107" t="str">
        <f t="shared" ca="1" si="34"/>
        <v>H94</v>
      </c>
      <c r="BFM10" s="107" t="str">
        <f t="shared" ca="1" si="34"/>
        <v>I94</v>
      </c>
      <c r="BFN10" s="107" t="str">
        <f t="shared" ca="1" si="34"/>
        <v>J94</v>
      </c>
      <c r="BFO10" s="107" t="str">
        <f t="shared" ca="1" si="34"/>
        <v>K94</v>
      </c>
      <c r="BFP10" s="107" t="str">
        <f t="shared" ca="1" si="34"/>
        <v>L94</v>
      </c>
      <c r="BFQ10" s="107" t="str">
        <f t="shared" ca="1" si="34"/>
        <v>M94</v>
      </c>
      <c r="BFR10" s="107" t="str">
        <f t="shared" ca="1" si="34"/>
        <v>C95</v>
      </c>
      <c r="BFS10" s="107" t="str">
        <f t="shared" ca="1" si="34"/>
        <v>D95</v>
      </c>
      <c r="BFT10" s="107" t="str">
        <f t="shared" ca="1" si="34"/>
        <v>E95</v>
      </c>
      <c r="BFU10" s="107" t="str">
        <f t="shared" ca="1" si="34"/>
        <v>F95</v>
      </c>
      <c r="BFV10" s="107" t="str">
        <f t="shared" ca="1" si="34"/>
        <v>G95</v>
      </c>
      <c r="BFW10" s="107" t="str">
        <f t="shared" ca="1" si="34"/>
        <v>H95</v>
      </c>
      <c r="BFX10" s="107" t="str">
        <f t="shared" ca="1" si="34"/>
        <v>I95</v>
      </c>
      <c r="BFY10" s="107" t="str">
        <f t="shared" ca="1" si="34"/>
        <v>J95</v>
      </c>
      <c r="BFZ10" s="107" t="str">
        <f t="shared" ca="1" si="34"/>
        <v>K95</v>
      </c>
      <c r="BGA10" s="107" t="str">
        <f t="shared" ca="1" si="34"/>
        <v>L95</v>
      </c>
      <c r="BGB10" s="107" t="str">
        <f t="shared" ca="1" si="34"/>
        <v>M95</v>
      </c>
      <c r="BGC10" s="107" t="str">
        <f t="shared" ca="1" si="34"/>
        <v>C96</v>
      </c>
      <c r="BGD10" s="107" t="str">
        <f t="shared" ca="1" si="34"/>
        <v>D96</v>
      </c>
      <c r="BGE10" s="107" t="str">
        <f t="shared" ca="1" si="34"/>
        <v>E96</v>
      </c>
      <c r="BGF10" s="107" t="str">
        <f t="shared" ca="1" si="34"/>
        <v>F96</v>
      </c>
      <c r="BGG10" s="107" t="str">
        <f t="shared" ca="1" si="34"/>
        <v>G96</v>
      </c>
      <c r="BGH10" s="107" t="str">
        <f t="shared" ca="1" si="34"/>
        <v>H96</v>
      </c>
      <c r="BGI10" s="107" t="str">
        <f t="shared" ca="1" si="34"/>
        <v>I96</v>
      </c>
      <c r="BGJ10" s="107" t="str">
        <f t="shared" ca="1" si="34"/>
        <v>J96</v>
      </c>
      <c r="BGK10" s="107" t="str">
        <f t="shared" ca="1" si="34"/>
        <v>K96</v>
      </c>
      <c r="BGL10" s="107" t="str">
        <f t="shared" ca="1" si="34"/>
        <v>L96</v>
      </c>
      <c r="BGM10" s="107" t="str">
        <f t="shared" ca="1" si="34"/>
        <v>M96</v>
      </c>
      <c r="BGN10" s="107" t="str">
        <f t="shared" ca="1" si="34"/>
        <v>C97</v>
      </c>
      <c r="BGO10" s="107" t="str">
        <f t="shared" ca="1" si="34"/>
        <v>D97</v>
      </c>
      <c r="BGP10" s="107" t="str">
        <f t="shared" ca="1" si="34"/>
        <v>E97</v>
      </c>
      <c r="BGQ10" s="107" t="str">
        <f t="shared" ca="1" si="34"/>
        <v>F97</v>
      </c>
      <c r="BGR10" s="107" t="str">
        <f t="shared" ca="1" si="34"/>
        <v>G97</v>
      </c>
      <c r="BGS10" s="107" t="str">
        <f t="shared" ca="1" si="34"/>
        <v>H97</v>
      </c>
      <c r="BGT10" s="107" t="str">
        <f t="shared" ca="1" si="34"/>
        <v>I97</v>
      </c>
      <c r="BGU10" s="107" t="str">
        <f t="shared" ca="1" si="34"/>
        <v>J97</v>
      </c>
      <c r="BGV10" s="107" t="str">
        <f t="shared" ca="1" si="34"/>
        <v>K97</v>
      </c>
      <c r="BGW10" s="107" t="str">
        <f t="shared" ca="1" si="34"/>
        <v>L97</v>
      </c>
      <c r="BGX10" s="107" t="str">
        <f t="shared" ca="1" si="34"/>
        <v>M97</v>
      </c>
      <c r="BGY10" s="107" t="str">
        <f t="shared" ca="1" si="34"/>
        <v>C98</v>
      </c>
      <c r="BGZ10" s="107" t="str">
        <f t="shared" ca="1" si="34"/>
        <v>D98</v>
      </c>
      <c r="BHA10" s="107" t="str">
        <f t="shared" ca="1" si="34"/>
        <v>E98</v>
      </c>
      <c r="BHB10" s="107" t="str">
        <f t="shared" ca="1" si="34"/>
        <v>F98</v>
      </c>
      <c r="BHC10" s="107" t="str">
        <f t="shared" ca="1" si="34"/>
        <v>G98</v>
      </c>
      <c r="BHD10" s="107" t="str">
        <f t="shared" ca="1" si="34"/>
        <v>H98</v>
      </c>
      <c r="BHE10" s="107" t="str">
        <f t="shared" ca="1" si="34"/>
        <v>I98</v>
      </c>
      <c r="BHF10" s="107" t="str">
        <f t="shared" ca="1" si="34"/>
        <v>J98</v>
      </c>
      <c r="BHG10" s="107" t="str">
        <f t="shared" ca="1" si="34"/>
        <v>K98</v>
      </c>
      <c r="BHH10" s="107" t="str">
        <f t="shared" ca="1" si="34"/>
        <v>L98</v>
      </c>
      <c r="BHI10" s="107" t="str">
        <f t="shared" ca="1" si="34"/>
        <v>M98</v>
      </c>
      <c r="BHJ10" s="107" t="str">
        <f t="shared" ca="1" si="34"/>
        <v>C99</v>
      </c>
      <c r="BHK10" s="107" t="str">
        <f t="shared" ca="1" si="34"/>
        <v>D99</v>
      </c>
      <c r="BHL10" s="107" t="str">
        <f t="shared" ca="1" si="34"/>
        <v>E99</v>
      </c>
      <c r="BHM10" s="107" t="str">
        <f t="shared" ref="BHM10:BJX10" ca="1" si="35">SUBSTITUTE(SUBSTITUTE(_xlfn.FORMULATEXT(BHM11),BHM9&amp;"!",""),"=","")</f>
        <v>F99</v>
      </c>
      <c r="BHN10" s="107" t="str">
        <f t="shared" ca="1" si="35"/>
        <v>G99</v>
      </c>
      <c r="BHO10" s="107" t="str">
        <f t="shared" ca="1" si="35"/>
        <v>H99</v>
      </c>
      <c r="BHP10" s="107" t="str">
        <f t="shared" ca="1" si="35"/>
        <v>I99</v>
      </c>
      <c r="BHQ10" s="107" t="str">
        <f t="shared" ca="1" si="35"/>
        <v>J99</v>
      </c>
      <c r="BHR10" s="107" t="str">
        <f t="shared" ca="1" si="35"/>
        <v>K99</v>
      </c>
      <c r="BHS10" s="107" t="str">
        <f t="shared" ca="1" si="35"/>
        <v>L99</v>
      </c>
      <c r="BHT10" s="107" t="str">
        <f t="shared" ca="1" si="35"/>
        <v>M99</v>
      </c>
      <c r="BHU10" s="107" t="str">
        <f t="shared" ca="1" si="35"/>
        <v>C100</v>
      </c>
      <c r="BHV10" s="107" t="str">
        <f t="shared" ca="1" si="35"/>
        <v>D100</v>
      </c>
      <c r="BHW10" s="107" t="str">
        <f t="shared" ca="1" si="35"/>
        <v>E100</v>
      </c>
      <c r="BHX10" s="107" t="str">
        <f t="shared" ca="1" si="35"/>
        <v>F100</v>
      </c>
      <c r="BHY10" s="107" t="str">
        <f t="shared" ca="1" si="35"/>
        <v>G100</v>
      </c>
      <c r="BHZ10" s="107" t="str">
        <f t="shared" ca="1" si="35"/>
        <v>H100</v>
      </c>
      <c r="BIA10" s="107" t="str">
        <f t="shared" ca="1" si="35"/>
        <v>I100</v>
      </c>
      <c r="BIB10" s="107" t="str">
        <f t="shared" ca="1" si="35"/>
        <v>J100</v>
      </c>
      <c r="BIC10" s="107" t="str">
        <f t="shared" ca="1" si="35"/>
        <v>K100</v>
      </c>
      <c r="BID10" s="107" t="str">
        <f t="shared" ca="1" si="35"/>
        <v>L100</v>
      </c>
      <c r="BIE10" s="107" t="str">
        <f t="shared" ca="1" si="35"/>
        <v>M100</v>
      </c>
      <c r="BIF10" s="107" t="str">
        <f t="shared" ca="1" si="35"/>
        <v>C101</v>
      </c>
      <c r="BIG10" s="107" t="str">
        <f t="shared" ca="1" si="35"/>
        <v>D101</v>
      </c>
      <c r="BIH10" s="107" t="str">
        <f t="shared" ca="1" si="35"/>
        <v>E101</v>
      </c>
      <c r="BII10" s="107" t="str">
        <f t="shared" ca="1" si="35"/>
        <v>F101</v>
      </c>
      <c r="BIJ10" s="107" t="str">
        <f t="shared" ca="1" si="35"/>
        <v>G101</v>
      </c>
      <c r="BIK10" s="107" t="str">
        <f t="shared" ca="1" si="35"/>
        <v>H101</v>
      </c>
      <c r="BIL10" s="107" t="str">
        <f t="shared" ca="1" si="35"/>
        <v>I101</v>
      </c>
      <c r="BIM10" s="107" t="str">
        <f t="shared" ca="1" si="35"/>
        <v>J101</v>
      </c>
      <c r="BIN10" s="107" t="str">
        <f t="shared" ca="1" si="35"/>
        <v>K101</v>
      </c>
      <c r="BIO10" s="107" t="str">
        <f t="shared" ca="1" si="35"/>
        <v>L101</v>
      </c>
      <c r="BIP10" s="107" t="str">
        <f t="shared" ca="1" si="35"/>
        <v>M101</v>
      </c>
      <c r="BIQ10" s="107" t="str">
        <f t="shared" ca="1" si="35"/>
        <v>C102</v>
      </c>
      <c r="BIR10" s="107" t="str">
        <f t="shared" ca="1" si="35"/>
        <v>D102</v>
      </c>
      <c r="BIS10" s="107" t="str">
        <f t="shared" ca="1" si="35"/>
        <v>E102</v>
      </c>
      <c r="BIT10" s="107" t="str">
        <f t="shared" ca="1" si="35"/>
        <v>F102</v>
      </c>
      <c r="BIU10" s="107" t="str">
        <f t="shared" ca="1" si="35"/>
        <v>G102</v>
      </c>
      <c r="BIV10" s="107" t="str">
        <f t="shared" ca="1" si="35"/>
        <v>H102</v>
      </c>
      <c r="BIW10" s="107" t="str">
        <f t="shared" ca="1" si="35"/>
        <v>I102</v>
      </c>
      <c r="BIX10" s="107" t="str">
        <f t="shared" ca="1" si="35"/>
        <v>J102</v>
      </c>
      <c r="BIY10" s="107" t="str">
        <f t="shared" ca="1" si="35"/>
        <v>K102</v>
      </c>
      <c r="BIZ10" s="107" t="str">
        <f t="shared" ca="1" si="35"/>
        <v>L102</v>
      </c>
      <c r="BJA10" s="107" t="str">
        <f t="shared" ca="1" si="35"/>
        <v>M102</v>
      </c>
      <c r="BJB10" s="107" t="str">
        <f t="shared" ca="1" si="35"/>
        <v>C103</v>
      </c>
      <c r="BJC10" s="107" t="str">
        <f t="shared" ca="1" si="35"/>
        <v>D103</v>
      </c>
      <c r="BJD10" s="107" t="str">
        <f t="shared" ca="1" si="35"/>
        <v>E103</v>
      </c>
      <c r="BJE10" s="107" t="str">
        <f t="shared" ca="1" si="35"/>
        <v>F103</v>
      </c>
      <c r="BJF10" s="107" t="str">
        <f t="shared" ca="1" si="35"/>
        <v>G103</v>
      </c>
      <c r="BJG10" s="107" t="str">
        <f t="shared" ca="1" si="35"/>
        <v>H103</v>
      </c>
      <c r="BJH10" s="107" t="str">
        <f t="shared" ca="1" si="35"/>
        <v>I103</v>
      </c>
      <c r="BJI10" s="107" t="str">
        <f t="shared" ca="1" si="35"/>
        <v>J103</v>
      </c>
      <c r="BJJ10" s="107" t="str">
        <f t="shared" ca="1" si="35"/>
        <v>K103</v>
      </c>
      <c r="BJK10" s="107" t="str">
        <f t="shared" ca="1" si="35"/>
        <v>L103</v>
      </c>
      <c r="BJL10" s="107" t="str">
        <f t="shared" ca="1" si="35"/>
        <v>M103</v>
      </c>
      <c r="BJM10" s="107" t="str">
        <f t="shared" ca="1" si="35"/>
        <v>C104</v>
      </c>
      <c r="BJN10" s="107" t="str">
        <f t="shared" ca="1" si="35"/>
        <v>D104</v>
      </c>
      <c r="BJO10" s="107" t="str">
        <f t="shared" ca="1" si="35"/>
        <v>E104</v>
      </c>
      <c r="BJP10" s="107" t="str">
        <f t="shared" ca="1" si="35"/>
        <v>F104</v>
      </c>
      <c r="BJQ10" s="107" t="str">
        <f t="shared" ca="1" si="35"/>
        <v>G104</v>
      </c>
      <c r="BJR10" s="107" t="str">
        <f t="shared" ca="1" si="35"/>
        <v>H104</v>
      </c>
      <c r="BJS10" s="107" t="str">
        <f t="shared" ca="1" si="35"/>
        <v>I104</v>
      </c>
      <c r="BJT10" s="107" t="str">
        <f t="shared" ca="1" si="35"/>
        <v>J104</v>
      </c>
      <c r="BJU10" s="107" t="str">
        <f t="shared" ca="1" si="35"/>
        <v>K104</v>
      </c>
      <c r="BJV10" s="107" t="str">
        <f t="shared" ca="1" si="35"/>
        <v>L104</v>
      </c>
      <c r="BJW10" s="107" t="str">
        <f t="shared" ca="1" si="35"/>
        <v>M104</v>
      </c>
      <c r="BJX10" s="107" t="str">
        <f t="shared" ca="1" si="35"/>
        <v>C105</v>
      </c>
      <c r="BJY10" s="107" t="str">
        <f t="shared" ref="BJY10:BLZ10" ca="1" si="36">SUBSTITUTE(SUBSTITUTE(_xlfn.FORMULATEXT(BJY11),BJY9&amp;"!",""),"=","")</f>
        <v>D105</v>
      </c>
      <c r="BJZ10" s="107" t="str">
        <f t="shared" ca="1" si="36"/>
        <v>E105</v>
      </c>
      <c r="BKA10" s="107" t="str">
        <f t="shared" ca="1" si="36"/>
        <v>F105</v>
      </c>
      <c r="BKB10" s="107" t="str">
        <f t="shared" ca="1" si="36"/>
        <v>G105</v>
      </c>
      <c r="BKC10" s="107" t="str">
        <f t="shared" ca="1" si="36"/>
        <v>H105</v>
      </c>
      <c r="BKD10" s="107" t="str">
        <f t="shared" ca="1" si="36"/>
        <v>I105</v>
      </c>
      <c r="BKE10" s="107" t="str">
        <f t="shared" ca="1" si="36"/>
        <v>J105</v>
      </c>
      <c r="BKF10" s="107" t="str">
        <f t="shared" ca="1" si="36"/>
        <v>K105</v>
      </c>
      <c r="BKG10" s="107" t="str">
        <f t="shared" ca="1" si="36"/>
        <v>L105</v>
      </c>
      <c r="BKH10" s="107" t="str">
        <f t="shared" ca="1" si="36"/>
        <v>M105</v>
      </c>
      <c r="BKI10" s="107" t="str">
        <f t="shared" ca="1" si="36"/>
        <v>C106</v>
      </c>
      <c r="BKJ10" s="107" t="str">
        <f t="shared" ca="1" si="36"/>
        <v>D106</v>
      </c>
      <c r="BKK10" s="107" t="str">
        <f t="shared" ca="1" si="36"/>
        <v>E106</v>
      </c>
      <c r="BKL10" s="107" t="str">
        <f t="shared" ca="1" si="36"/>
        <v>F106</v>
      </c>
      <c r="BKM10" s="107" t="str">
        <f t="shared" ca="1" si="36"/>
        <v>G106</v>
      </c>
      <c r="BKN10" s="107" t="str">
        <f t="shared" ca="1" si="36"/>
        <v>H106</v>
      </c>
      <c r="BKO10" s="107" t="str">
        <f t="shared" ca="1" si="36"/>
        <v>I106</v>
      </c>
      <c r="BKP10" s="107" t="str">
        <f t="shared" ca="1" si="36"/>
        <v>J106</v>
      </c>
      <c r="BKQ10" s="107" t="str">
        <f t="shared" ca="1" si="36"/>
        <v>K106</v>
      </c>
      <c r="BKR10" s="107" t="str">
        <f t="shared" ca="1" si="36"/>
        <v>L106</v>
      </c>
      <c r="BKS10" s="107" t="str">
        <f t="shared" ca="1" si="36"/>
        <v>M106</v>
      </c>
      <c r="BKT10" s="107" t="str">
        <f t="shared" ca="1" si="36"/>
        <v>C107</v>
      </c>
      <c r="BKU10" s="107" t="str">
        <f t="shared" ca="1" si="36"/>
        <v>D107</v>
      </c>
      <c r="BKV10" s="107" t="str">
        <f t="shared" ca="1" si="36"/>
        <v>E107</v>
      </c>
      <c r="BKW10" s="107" t="str">
        <f t="shared" ca="1" si="36"/>
        <v>F107</v>
      </c>
      <c r="BKX10" s="107" t="str">
        <f t="shared" ca="1" si="36"/>
        <v>G107</v>
      </c>
      <c r="BKY10" s="107" t="str">
        <f t="shared" ca="1" si="36"/>
        <v>H107</v>
      </c>
      <c r="BKZ10" s="107" t="str">
        <f t="shared" ca="1" si="36"/>
        <v>I107</v>
      </c>
      <c r="BLA10" s="107" t="str">
        <f t="shared" ca="1" si="36"/>
        <v>J107</v>
      </c>
      <c r="BLB10" s="107" t="str">
        <f t="shared" ca="1" si="36"/>
        <v>K107</v>
      </c>
      <c r="BLC10" s="107" t="str">
        <f t="shared" ca="1" si="36"/>
        <v>L107</v>
      </c>
      <c r="BLD10" s="107" t="str">
        <f t="shared" ca="1" si="36"/>
        <v>M107</v>
      </c>
      <c r="BLE10" s="107" t="str">
        <f t="shared" ca="1" si="36"/>
        <v>C108</v>
      </c>
      <c r="BLF10" s="107" t="str">
        <f t="shared" ca="1" si="36"/>
        <v>D108</v>
      </c>
      <c r="BLG10" s="107" t="str">
        <f t="shared" ca="1" si="36"/>
        <v>E108</v>
      </c>
      <c r="BLH10" s="107" t="str">
        <f t="shared" ca="1" si="36"/>
        <v>F108</v>
      </c>
      <c r="BLI10" s="107" t="str">
        <f t="shared" ca="1" si="36"/>
        <v>G108</v>
      </c>
      <c r="BLJ10" s="107" t="str">
        <f t="shared" ca="1" si="36"/>
        <v>H108</v>
      </c>
      <c r="BLK10" s="107" t="str">
        <f t="shared" ca="1" si="36"/>
        <v>I108</v>
      </c>
      <c r="BLL10" s="107" t="str">
        <f t="shared" ca="1" si="36"/>
        <v>J108</v>
      </c>
      <c r="BLM10" s="107" t="str">
        <f t="shared" ca="1" si="36"/>
        <v>K108</v>
      </c>
      <c r="BLN10" s="107" t="str">
        <f t="shared" ca="1" si="36"/>
        <v>L108</v>
      </c>
      <c r="BLO10" s="107" t="str">
        <f t="shared" ca="1" si="36"/>
        <v>M108</v>
      </c>
      <c r="BLP10" s="107" t="str">
        <f t="shared" ca="1" si="36"/>
        <v>C109</v>
      </c>
      <c r="BLQ10" s="107" t="str">
        <f t="shared" ca="1" si="36"/>
        <v>D109</v>
      </c>
      <c r="BLR10" s="107" t="str">
        <f t="shared" ca="1" si="36"/>
        <v>E109</v>
      </c>
      <c r="BLS10" s="107" t="str">
        <f t="shared" ca="1" si="36"/>
        <v>F109</v>
      </c>
      <c r="BLT10" s="107" t="str">
        <f t="shared" ca="1" si="36"/>
        <v>G109</v>
      </c>
      <c r="BLU10" s="107" t="str">
        <f t="shared" ca="1" si="36"/>
        <v>H109</v>
      </c>
      <c r="BLV10" s="107" t="str">
        <f t="shared" ca="1" si="36"/>
        <v>I109</v>
      </c>
      <c r="BLW10" s="107" t="str">
        <f t="shared" ca="1" si="36"/>
        <v>J109</v>
      </c>
      <c r="BLX10" s="107" t="str">
        <f t="shared" ca="1" si="36"/>
        <v>K109</v>
      </c>
      <c r="BLY10" s="107" t="str">
        <f t="shared" ca="1" si="36"/>
        <v>L109</v>
      </c>
      <c r="BLZ10" s="107" t="str">
        <f t="shared" ca="1" si="36"/>
        <v>M109</v>
      </c>
    </row>
    <row r="11" spans="1:1690" x14ac:dyDescent="0.4">
      <c r="A11" s="107" t="s">
        <v>229</v>
      </c>
      <c r="B11" s="107">
        <f>表紙!C5</f>
        <v>0</v>
      </c>
      <c r="C11" s="107">
        <f>表紙!C6</f>
        <v>0</v>
      </c>
      <c r="D11" s="107">
        <f>表紙!C7</f>
        <v>0</v>
      </c>
      <c r="E11" s="107">
        <f>表紙!C4</f>
        <v>0</v>
      </c>
      <c r="F11" s="107">
        <f>表紙!C11</f>
        <v>0</v>
      </c>
      <c r="G11" s="107">
        <f>監査調書!AJ12</f>
        <v>0</v>
      </c>
      <c r="H11" s="107">
        <f>監査調書!AJ13</f>
        <v>0</v>
      </c>
      <c r="I11" s="107">
        <f>監査調書!AJ15</f>
        <v>0</v>
      </c>
      <c r="J11" s="107">
        <f>監査調書!AJ16</f>
        <v>0</v>
      </c>
      <c r="K11" s="107">
        <f>監査調書!AJ18</f>
        <v>0</v>
      </c>
      <c r="L11" s="107">
        <f>監査調書!AJ20</f>
        <v>0</v>
      </c>
      <c r="M11" s="107">
        <f>監査調書!AJ21</f>
        <v>0</v>
      </c>
      <c r="N11" s="107">
        <f>監査調書!AJ23</f>
        <v>0</v>
      </c>
      <c r="O11" s="107">
        <f>監査調書!AJ24</f>
        <v>0</v>
      </c>
      <c r="P11" s="107">
        <f>監査調書!AJ25</f>
        <v>0</v>
      </c>
      <c r="Q11" s="107">
        <f>監査調書!AJ26</f>
        <v>0</v>
      </c>
      <c r="R11" s="107">
        <f>監査調書!AJ29</f>
        <v>0</v>
      </c>
      <c r="S11" s="107">
        <f>監査調書!AJ31</f>
        <v>0</v>
      </c>
      <c r="T11" s="107">
        <f>監査調書!AJ35</f>
        <v>0</v>
      </c>
      <c r="U11" s="107">
        <f>監査調書!J36</f>
        <v>0</v>
      </c>
      <c r="V11" s="107">
        <f>監査調書!V36</f>
        <v>0</v>
      </c>
      <c r="W11" s="107">
        <f>監査調書!AJ41</f>
        <v>0</v>
      </c>
      <c r="X11" s="107">
        <f>監査調書!AJ46</f>
        <v>0</v>
      </c>
      <c r="Y11" s="107">
        <f>監査調書!AJ47</f>
        <v>0</v>
      </c>
      <c r="Z11" s="107" t="str">
        <f>監査調書!I48</f>
        <v>□</v>
      </c>
      <c r="AA11" s="107" t="str">
        <f>監査調書!M48</f>
        <v>□</v>
      </c>
      <c r="AB11" s="107" t="str">
        <f>監査調書!R48</f>
        <v>□</v>
      </c>
      <c r="AC11" s="107">
        <f>監査調書!AJ49</f>
        <v>0</v>
      </c>
      <c r="AD11" s="107">
        <f>監査調書!AJ50</f>
        <v>0</v>
      </c>
      <c r="AE11" s="107">
        <f>監査調書!L51</f>
        <v>0</v>
      </c>
      <c r="AF11" s="107">
        <f>監査調書!Q51</f>
        <v>0</v>
      </c>
      <c r="AG11" s="107">
        <f>監査調書!V51</f>
        <v>0</v>
      </c>
      <c r="AH11" s="107">
        <f>監査調書!AJ52</f>
        <v>0</v>
      </c>
      <c r="AI11" s="107">
        <f>監査調書!AJ54</f>
        <v>0</v>
      </c>
      <c r="AJ11" s="107">
        <f>監査調書!AJ55</f>
        <v>0</v>
      </c>
      <c r="AK11" s="107">
        <f>監査調書!AJ57</f>
        <v>0</v>
      </c>
      <c r="AL11" s="107">
        <f>監査調書!AJ58</f>
        <v>0</v>
      </c>
      <c r="AM11" s="107">
        <f>監査調書!AJ59</f>
        <v>0</v>
      </c>
      <c r="AN11" s="107">
        <f>監査調書!AJ60</f>
        <v>0</v>
      </c>
      <c r="AO11" s="107">
        <f>監査調書!B62</f>
        <v>0</v>
      </c>
      <c r="AP11" s="107">
        <f>監査調書!AJ66</f>
        <v>0</v>
      </c>
      <c r="AQ11" s="107">
        <f>監査調書!AJ67</f>
        <v>0</v>
      </c>
      <c r="AR11" s="107">
        <f>監査調書!AJ70</f>
        <v>0</v>
      </c>
      <c r="AS11" s="107">
        <f>監査調書!AJ71</f>
        <v>0</v>
      </c>
      <c r="AT11" s="107">
        <f>監査調書!H78</f>
        <v>0</v>
      </c>
      <c r="AU11" s="107">
        <f>監査調書!M78</f>
        <v>0</v>
      </c>
      <c r="AV11" s="107">
        <f>監査調書!R78</f>
        <v>0</v>
      </c>
      <c r="AW11" s="107">
        <f>監査調書!H79</f>
        <v>0</v>
      </c>
      <c r="AX11" s="107">
        <f>監査調書!M79</f>
        <v>0</v>
      </c>
      <c r="AY11" s="107">
        <f>監査調書!R79</f>
        <v>0</v>
      </c>
      <c r="AZ11" s="107">
        <f>監査調書!B81</f>
        <v>0</v>
      </c>
      <c r="BA11" s="107">
        <f>監査調書!H87</f>
        <v>0</v>
      </c>
      <c r="BB11" s="107">
        <f>監査調書!M87</f>
        <v>0</v>
      </c>
      <c r="BC11" s="107">
        <f>監査調書!R87</f>
        <v>0</v>
      </c>
      <c r="BD11" s="107">
        <f>監査調書!H88</f>
        <v>0</v>
      </c>
      <c r="BE11" s="107">
        <f>監査調書!M88</f>
        <v>0</v>
      </c>
      <c r="BF11" s="107">
        <f>監査調書!R88</f>
        <v>0</v>
      </c>
      <c r="BG11" s="107">
        <f>監査調書!B90</f>
        <v>0</v>
      </c>
      <c r="BH11" s="107">
        <f>監査調書!AJ94</f>
        <v>0</v>
      </c>
      <c r="BI11" s="107">
        <f>監査調書!AJ95</f>
        <v>0</v>
      </c>
      <c r="BJ11" s="107">
        <f>監査調書!AJ96</f>
        <v>0</v>
      </c>
      <c r="BK11" s="107">
        <f>監査調書!AJ99</f>
        <v>0</v>
      </c>
      <c r="BL11" s="107">
        <f>監査調書!AJ104</f>
        <v>0</v>
      </c>
      <c r="BM11" s="107">
        <f>監査調書!AJ105</f>
        <v>0</v>
      </c>
      <c r="BN11" s="107">
        <f>監査調書!AJ108</f>
        <v>0</v>
      </c>
      <c r="BO11" s="107">
        <f>監査調書!AJ112</f>
        <v>0</v>
      </c>
      <c r="BP11" s="107">
        <f>監査調書!AJ116</f>
        <v>0</v>
      </c>
      <c r="BQ11" s="107">
        <f>監査調書!AJ117</f>
        <v>0</v>
      </c>
      <c r="BR11" s="107">
        <f>監査調書!AJ118</f>
        <v>0</v>
      </c>
      <c r="BS11" s="107">
        <f>監査調書!AJ122</f>
        <v>0</v>
      </c>
      <c r="BT11" s="107">
        <f>監査調書!AJ124</f>
        <v>0</v>
      </c>
      <c r="BU11" s="107">
        <f>監査調書!AJ125</f>
        <v>0</v>
      </c>
      <c r="BV11" s="107">
        <f>監査調書!AJ128</f>
        <v>0</v>
      </c>
      <c r="BW11" s="107">
        <f>監査調書!AJ132</f>
        <v>0</v>
      </c>
      <c r="BX11" s="107">
        <f>監査調書!AJ133</f>
        <v>0</v>
      </c>
      <c r="BY11" s="107">
        <f>監査調書!AJ134</f>
        <v>0</v>
      </c>
      <c r="BZ11" s="107">
        <f>監査調書!AJ135</f>
        <v>0</v>
      </c>
      <c r="CA11" s="107">
        <f>監査調書!AJ138</f>
        <v>0</v>
      </c>
      <c r="CB11" s="107">
        <f>監査調書!AJ139</f>
        <v>0</v>
      </c>
      <c r="CC11" s="107">
        <f>監査調書!AJ142</f>
        <v>0</v>
      </c>
      <c r="CD11" s="107">
        <f>監査調書!R143</f>
        <v>0</v>
      </c>
      <c r="CE11" s="107">
        <f>監査調書!R144</f>
        <v>0</v>
      </c>
      <c r="CF11" s="107">
        <f>監査調書!R145</f>
        <v>0</v>
      </c>
      <c r="CG11" s="107">
        <f>監査調書!AJ147</f>
        <v>0</v>
      </c>
      <c r="CH11" s="107">
        <f>監査調書!AJ150</f>
        <v>0</v>
      </c>
      <c r="CI11" s="107">
        <f>監査調書!AJ151</f>
        <v>0</v>
      </c>
      <c r="CJ11" s="107">
        <f>監査調書!R152</f>
        <v>0</v>
      </c>
      <c r="CK11" s="107">
        <f>監査調書!R153</f>
        <v>0</v>
      </c>
      <c r="CL11" s="107">
        <f>監査調書!AJ154</f>
        <v>0</v>
      </c>
      <c r="CM11" s="107">
        <f>監査調書!AJ157</f>
        <v>0</v>
      </c>
      <c r="CN11" s="107">
        <f>監査調書!AJ158</f>
        <v>0</v>
      </c>
      <c r="CO11" s="107">
        <f>監査調書!AJ159</f>
        <v>0</v>
      </c>
      <c r="CP11" s="107">
        <f>監査調書!R161</f>
        <v>0</v>
      </c>
      <c r="CQ11" s="107">
        <f>監査調書!R162</f>
        <v>0</v>
      </c>
      <c r="CR11" s="107">
        <f>監査調書!R163</f>
        <v>0</v>
      </c>
      <c r="CS11" s="107">
        <f>監査調書!R164</f>
        <v>0</v>
      </c>
      <c r="CT11" s="107">
        <f>監査調書!R165</f>
        <v>0</v>
      </c>
      <c r="CU11" s="107" t="str">
        <f>監査調書!B169</f>
        <v>例）〇月に全国保育士会のチェックリストを職員に配布し、各自が振り返りを行った。　　　　　　　　</v>
      </c>
      <c r="CV11" s="107">
        <f>監査調書!AJ171</f>
        <v>0</v>
      </c>
      <c r="CW11" s="107">
        <f>監査調書!AJ172</f>
        <v>0</v>
      </c>
      <c r="CX11" s="107">
        <f>監査調書!AJ174</f>
        <v>0</v>
      </c>
      <c r="CY11" s="107">
        <f>監査調書!AJ178</f>
        <v>0</v>
      </c>
      <c r="CZ11" s="107">
        <f>監査調書!AJ179</f>
        <v>0</v>
      </c>
      <c r="DA11" s="107">
        <f>監査調書!AJ183</f>
        <v>0</v>
      </c>
      <c r="DB11" s="107">
        <f>監査調書!AJ184</f>
        <v>0</v>
      </c>
      <c r="DC11" s="107">
        <f>監査調書!AJ185</f>
        <v>0</v>
      </c>
      <c r="DD11" s="107">
        <f>監査調書!AJ190</f>
        <v>0</v>
      </c>
      <c r="DE11" s="107">
        <f>監査調書!AJ191</f>
        <v>0</v>
      </c>
      <c r="DF11" s="107" t="str">
        <f>監査調書!G195</f>
        <v>□</v>
      </c>
      <c r="DG11" s="107">
        <f>監査調書!K195</f>
        <v>0</v>
      </c>
      <c r="DH11" s="107" t="str">
        <f>監査調書!O195</f>
        <v>□</v>
      </c>
      <c r="DI11" s="107" t="str">
        <f>監査調書!U195</f>
        <v>□</v>
      </c>
      <c r="DJ11" s="107" t="str">
        <f>監査調書!AA195</f>
        <v>□</v>
      </c>
      <c r="DK11" s="107" t="str">
        <f>監査調書!G196</f>
        <v>□</v>
      </c>
      <c r="DL11" s="107">
        <f>監査調書!AQ198</f>
        <v>0</v>
      </c>
      <c r="DM11" s="107">
        <f>監査調書!AR198</f>
        <v>0</v>
      </c>
      <c r="DN11" s="107">
        <f>監査調書!AS198</f>
        <v>0</v>
      </c>
      <c r="DO11" s="107" t="str">
        <f>監査調書!AC196</f>
        <v>□</v>
      </c>
      <c r="DP11" s="107" t="str">
        <f>監査調書!G197</f>
        <v>□</v>
      </c>
      <c r="DQ11" s="107" t="str">
        <f>監査調書!K197</f>
        <v>□</v>
      </c>
      <c r="DR11" s="107" t="str">
        <f>監査調書!P197</f>
        <v>□</v>
      </c>
      <c r="DS11" s="107" t="str">
        <f>監査調書!U197</f>
        <v>□</v>
      </c>
      <c r="DT11" s="107" t="str">
        <f>監査調書!Z197</f>
        <v>□</v>
      </c>
      <c r="DU11" s="107">
        <f>監査調書!AE197</f>
        <v>0</v>
      </c>
      <c r="DV11" s="107" t="str">
        <f>監査調書!G198</f>
        <v>□</v>
      </c>
      <c r="DW11" s="107" t="str">
        <f>監査調書!M198</f>
        <v>□</v>
      </c>
      <c r="DX11" s="107" t="str">
        <f>監査調書!R198</f>
        <v>□</v>
      </c>
      <c r="DY11" s="107" t="str">
        <f>監査調書!V198</f>
        <v>□</v>
      </c>
      <c r="DZ11" s="107" t="str">
        <f>監査調書!AA198</f>
        <v>□</v>
      </c>
      <c r="EA11" s="107">
        <f>監査調書!AJ202</f>
        <v>0</v>
      </c>
      <c r="EB11" s="107">
        <f>監査調書!AJ204</f>
        <v>0</v>
      </c>
      <c r="EC11" s="107">
        <f>監査調書!AJ205</f>
        <v>0</v>
      </c>
      <c r="ED11" s="107">
        <f>監査調書!AJ206</f>
        <v>0</v>
      </c>
      <c r="EE11" s="107">
        <f>監査調書!AJ208</f>
        <v>0</v>
      </c>
      <c r="EF11" s="107">
        <f>監査調書!AJ209</f>
        <v>0</v>
      </c>
      <c r="EG11" s="107">
        <f>監査調書!AJ212</f>
        <v>0</v>
      </c>
      <c r="EH11" s="107">
        <f>監査調書!AJ214</f>
        <v>0</v>
      </c>
      <c r="EI11" s="107">
        <f>監査調書!AJ215</f>
        <v>0</v>
      </c>
      <c r="EJ11" s="107">
        <f>監査調書!AJ216</f>
        <v>0</v>
      </c>
      <c r="EK11" s="107">
        <f>監査調書!AJ219</f>
        <v>0</v>
      </c>
      <c r="EL11" s="107">
        <f>監査調書!AJ220</f>
        <v>0</v>
      </c>
      <c r="EM11" s="107">
        <f>監査調書!AJ222</f>
        <v>0</v>
      </c>
      <c r="EN11" s="107">
        <f>監査調書!AJ224</f>
        <v>0</v>
      </c>
      <c r="EO11" s="107">
        <f>監査調書!AJ225</f>
        <v>0</v>
      </c>
      <c r="EP11" s="107">
        <f>監査調書!AJ227</f>
        <v>0</v>
      </c>
      <c r="EQ11" s="107">
        <f>監査調書!G230</f>
        <v>0</v>
      </c>
      <c r="ER11" s="107">
        <f>監査調書!AA230</f>
        <v>0</v>
      </c>
      <c r="ES11" s="107">
        <f>監査調書!AJ232</f>
        <v>0</v>
      </c>
      <c r="ET11" s="107">
        <f>監査調書!AJ233</f>
        <v>0</v>
      </c>
      <c r="EU11" s="107">
        <f>監査調書!K234</f>
        <v>0</v>
      </c>
      <c r="EV11" s="107">
        <f>監査調書!P234</f>
        <v>0</v>
      </c>
      <c r="EW11" s="107">
        <f>監査調書!U234</f>
        <v>0</v>
      </c>
      <c r="EX11" s="107">
        <f>監査調書!AJ236</f>
        <v>0</v>
      </c>
      <c r="EY11" s="107">
        <f>監査調書!AJ237</f>
        <v>0</v>
      </c>
      <c r="EZ11" s="107">
        <f>監査調書!AJ238</f>
        <v>0</v>
      </c>
      <c r="FA11" s="280">
        <f>監査調書!AJ240</f>
        <v>0</v>
      </c>
      <c r="FB11" s="280">
        <f>監査調書!AJ241</f>
        <v>0</v>
      </c>
      <c r="FC11" s="107">
        <f>監査調書!AJ242</f>
        <v>0</v>
      </c>
      <c r="FD11" s="107">
        <f>監査調書!AJ244</f>
        <v>0</v>
      </c>
      <c r="FE11" s="107">
        <f>監査調書!AJ245</f>
        <v>0</v>
      </c>
      <c r="FF11" s="107">
        <f>監査調書!AJ246</f>
        <v>0</v>
      </c>
      <c r="FG11" s="107">
        <f>監査調書!AJ249</f>
        <v>0</v>
      </c>
      <c r="FH11" s="107">
        <f>監査調書!AJ251</f>
        <v>0</v>
      </c>
      <c r="FI11" s="107">
        <f>監査調書!AJ252</f>
        <v>0</v>
      </c>
      <c r="FJ11" s="107">
        <f>監査調書!AJ253</f>
        <v>0</v>
      </c>
      <c r="FK11" s="107">
        <f>監査調書!AJ256</f>
        <v>0</v>
      </c>
      <c r="FL11" s="107">
        <f>監査調書!AJ257</f>
        <v>0</v>
      </c>
      <c r="FM11" s="107">
        <f>監査調書!AJ258</f>
        <v>0</v>
      </c>
      <c r="FN11" s="107">
        <f>監査調書!AJ259</f>
        <v>0</v>
      </c>
      <c r="FO11" s="107">
        <f>監査調書!AJ260</f>
        <v>0</v>
      </c>
      <c r="FP11" s="107">
        <f>監査調書!AJ266</f>
        <v>0</v>
      </c>
      <c r="FQ11" s="107">
        <f>監査調書!AJ268</f>
        <v>0</v>
      </c>
      <c r="FR11" s="107">
        <f>監査調書!AJ270</f>
        <v>0</v>
      </c>
      <c r="FS11" s="107">
        <f>監査調書!AJ274</f>
        <v>0</v>
      </c>
      <c r="FT11" s="107">
        <f>監査調書!AJ277</f>
        <v>0</v>
      </c>
      <c r="FU11" s="107">
        <f>監査調書!AJ280</f>
        <v>0</v>
      </c>
      <c r="FV11" s="107">
        <f>監査調書!AJ281</f>
        <v>0</v>
      </c>
      <c r="FW11" s="107">
        <f>監査調書!AJ285</f>
        <v>0</v>
      </c>
      <c r="FX11" s="107">
        <f>監査調書!AJ286</f>
        <v>0</v>
      </c>
      <c r="FY11" s="107">
        <f>監査調書!AJ288</f>
        <v>0</v>
      </c>
      <c r="FZ11" s="107">
        <f>監査調書!AJ289</f>
        <v>0</v>
      </c>
      <c r="GA11" s="107">
        <f>監査調書!AJ293</f>
        <v>0</v>
      </c>
      <c r="GB11" s="107">
        <f>監査調書!AJ296</f>
        <v>0</v>
      </c>
      <c r="GC11" s="107">
        <f>監査調書!AJ297</f>
        <v>0</v>
      </c>
      <c r="GD11" s="107">
        <f>監査調書!AJ298</f>
        <v>0</v>
      </c>
      <c r="GE11" s="107">
        <f>監査調書!AJ299</f>
        <v>0</v>
      </c>
      <c r="GF11" s="107">
        <f>監査調書!AJ300</f>
        <v>0</v>
      </c>
      <c r="GG11" s="107">
        <f>監査調書!AJ304</f>
        <v>0</v>
      </c>
      <c r="GH11" s="107">
        <f>監査調書!H305</f>
        <v>0</v>
      </c>
      <c r="GI11" s="107">
        <f>監査調書!Q306</f>
        <v>0</v>
      </c>
      <c r="GJ11" s="107">
        <f>監査調書!AJ307</f>
        <v>0</v>
      </c>
      <c r="GK11" s="107">
        <f>監査調書!H308</f>
        <v>0</v>
      </c>
      <c r="GL11" s="107">
        <f>監査調書!AJ309</f>
        <v>0</v>
      </c>
      <c r="GM11" s="107">
        <f>監査調書!AJ312</f>
        <v>0</v>
      </c>
      <c r="GN11" s="107">
        <f>監査調書!AJ315</f>
        <v>0</v>
      </c>
      <c r="GO11" s="107">
        <f>監査調書!AJ318</f>
        <v>0</v>
      </c>
      <c r="GP11" s="107">
        <f>監査調書!AJ319</f>
        <v>0</v>
      </c>
      <c r="GQ11" s="107">
        <f>監査調書!AJ322</f>
        <v>0</v>
      </c>
      <c r="GR11" s="107">
        <f>監査調書!AJ324</f>
        <v>0</v>
      </c>
      <c r="GS11" s="107">
        <f>監査調書!AJ327</f>
        <v>0</v>
      </c>
      <c r="GT11" s="107">
        <f>監査調書!AJ330</f>
        <v>0</v>
      </c>
      <c r="GU11" s="107">
        <f>監査調書!AJ335</f>
        <v>0</v>
      </c>
      <c r="GV11" s="107">
        <f>監査調書!AJ336</f>
        <v>0</v>
      </c>
      <c r="GW11" s="107">
        <f>監査調書!I341</f>
        <v>0</v>
      </c>
      <c r="GX11" s="107">
        <f>監査調書!Q341</f>
        <v>0</v>
      </c>
      <c r="GY11" s="107">
        <f>監査調書!AB341</f>
        <v>0</v>
      </c>
      <c r="GZ11" s="107">
        <f>監査調書!Q342</f>
        <v>0</v>
      </c>
      <c r="HA11" s="107">
        <f>監査調書!AB342</f>
        <v>0</v>
      </c>
      <c r="HB11" s="107">
        <f>監査調書!AB345</f>
        <v>0</v>
      </c>
      <c r="HC11" s="107">
        <f>監査調書!AB346</f>
        <v>0</v>
      </c>
      <c r="HD11" s="107">
        <f>監査調書!AJ350</f>
        <v>0</v>
      </c>
      <c r="HE11" s="107">
        <f>監査調書!AJ351</f>
        <v>0</v>
      </c>
      <c r="HF11" s="107">
        <f>監査調書!AJ352</f>
        <v>0</v>
      </c>
      <c r="HG11" s="107">
        <f>監査調書!AJ356</f>
        <v>0</v>
      </c>
      <c r="HH11" s="107">
        <f>監査調書!G359</f>
        <v>0</v>
      </c>
      <c r="HI11" s="107">
        <f>監査調書!G362</f>
        <v>0</v>
      </c>
      <c r="HJ11" s="107">
        <f>監査調書!G365</f>
        <v>0</v>
      </c>
      <c r="HK11" s="107">
        <f>監査調書!AJ369</f>
        <v>0</v>
      </c>
      <c r="HL11" s="107">
        <f>監査調書!AJ370</f>
        <v>0</v>
      </c>
      <c r="HM11" s="107">
        <f>監査調書!AJ373</f>
        <v>0</v>
      </c>
      <c r="HN11" s="107">
        <f>監査調書!AJ378</f>
        <v>0</v>
      </c>
      <c r="HO11" s="107">
        <f>監査調書!AJ379</f>
        <v>0</v>
      </c>
      <c r="HP11" s="107">
        <f>監査調書!AJ380</f>
        <v>0</v>
      </c>
      <c r="HQ11" s="107">
        <f>監査調書!AJ381</f>
        <v>0</v>
      </c>
      <c r="HR11" s="107">
        <f>監査調書!N386</f>
        <v>0</v>
      </c>
      <c r="HS11" s="107">
        <f>監査調書!P386</f>
        <v>0</v>
      </c>
      <c r="HT11" s="107">
        <f>監査調書!R386</f>
        <v>0</v>
      </c>
      <c r="HU11" s="107">
        <f>監査調書!T386</f>
        <v>0</v>
      </c>
      <c r="HV11" s="107">
        <f>監査調書!V386</f>
        <v>0</v>
      </c>
      <c r="HW11" s="107">
        <f>監査調書!X386</f>
        <v>0</v>
      </c>
      <c r="HX11" s="107">
        <f>監査調書!Z386</f>
        <v>0</v>
      </c>
      <c r="HY11" s="107">
        <f>監査調書!AB386</f>
        <v>0</v>
      </c>
      <c r="HZ11" s="107">
        <f>監査調書!AD386</f>
        <v>0</v>
      </c>
      <c r="IA11" s="107">
        <f>監査調書!AF386</f>
        <v>0</v>
      </c>
      <c r="IB11" s="107">
        <f>監査調書!AH386</f>
        <v>0</v>
      </c>
      <c r="IC11" s="107">
        <f>監査調書!AJ386</f>
        <v>0</v>
      </c>
      <c r="ID11" s="107">
        <f>監査調書!N387</f>
        <v>0</v>
      </c>
      <c r="IE11" s="107">
        <f>監査調書!P387</f>
        <v>0</v>
      </c>
      <c r="IF11" s="107">
        <f>監査調書!R387</f>
        <v>0</v>
      </c>
      <c r="IG11" s="107">
        <f>監査調書!T387</f>
        <v>0</v>
      </c>
      <c r="IH11" s="107">
        <f>監査調書!V387</f>
        <v>0</v>
      </c>
      <c r="II11" s="107">
        <f>監査調書!X387</f>
        <v>0</v>
      </c>
      <c r="IJ11" s="107">
        <f>監査調書!Z387</f>
        <v>0</v>
      </c>
      <c r="IK11" s="107">
        <f>監査調書!AB387</f>
        <v>0</v>
      </c>
      <c r="IL11" s="107">
        <f>監査調書!AD387</f>
        <v>0</v>
      </c>
      <c r="IM11" s="107">
        <f>監査調書!AF387</f>
        <v>0</v>
      </c>
      <c r="IN11" s="107">
        <f>監査調書!AH387</f>
        <v>0</v>
      </c>
      <c r="IO11" s="107">
        <f>監査調書!AJ387</f>
        <v>0</v>
      </c>
      <c r="IP11" s="107">
        <f>監査調書!N388</f>
        <v>0</v>
      </c>
      <c r="IQ11" s="107">
        <f>監査調書!P388</f>
        <v>0</v>
      </c>
      <c r="IR11" s="107">
        <f>監査調書!R388</f>
        <v>0</v>
      </c>
      <c r="IS11" s="107">
        <f>監査調書!T388</f>
        <v>0</v>
      </c>
      <c r="IT11" s="107">
        <f>監査調書!V388</f>
        <v>0</v>
      </c>
      <c r="IU11" s="107">
        <f>監査調書!X388</f>
        <v>0</v>
      </c>
      <c r="IV11" s="107">
        <f>監査調書!Z388</f>
        <v>0</v>
      </c>
      <c r="IW11" s="107">
        <f>監査調書!AB388</f>
        <v>0</v>
      </c>
      <c r="IX11" s="107">
        <f>監査調書!AD388</f>
        <v>0</v>
      </c>
      <c r="IY11" s="107">
        <f>監査調書!AF388</f>
        <v>0</v>
      </c>
      <c r="IZ11" s="107">
        <f>監査調書!AH388</f>
        <v>0</v>
      </c>
      <c r="JA11" s="107">
        <f>監査調書!AJ388</f>
        <v>0</v>
      </c>
      <c r="JB11" s="107">
        <f>監査調書!N389</f>
        <v>0</v>
      </c>
      <c r="JC11" s="107">
        <f>監査調書!P389</f>
        <v>0</v>
      </c>
      <c r="JD11" s="107">
        <f>監査調書!R389</f>
        <v>0</v>
      </c>
      <c r="JE11" s="107">
        <f>監査調書!T389</f>
        <v>0</v>
      </c>
      <c r="JF11" s="107">
        <f>監査調書!V389</f>
        <v>0</v>
      </c>
      <c r="JG11" s="107">
        <f>監査調書!X389</f>
        <v>0</v>
      </c>
      <c r="JH11" s="107">
        <f>監査調書!Z389</f>
        <v>0</v>
      </c>
      <c r="JI11" s="107">
        <f>監査調書!AB389</f>
        <v>0</v>
      </c>
      <c r="JJ11" s="107">
        <f>監査調書!AD389</f>
        <v>0</v>
      </c>
      <c r="JK11" s="107">
        <f>監査調書!AF389</f>
        <v>0</v>
      </c>
      <c r="JL11" s="107">
        <f>監査調書!AH389</f>
        <v>0</v>
      </c>
      <c r="JM11" s="107">
        <f>監査調書!AJ389</f>
        <v>0</v>
      </c>
      <c r="JN11" s="107">
        <f>監査調書!N390</f>
        <v>0</v>
      </c>
      <c r="JO11" s="107">
        <f>監査調書!P390</f>
        <v>0</v>
      </c>
      <c r="JP11" s="107">
        <f>監査調書!R390</f>
        <v>0</v>
      </c>
      <c r="JQ11" s="107">
        <f>監査調書!T390</f>
        <v>0</v>
      </c>
      <c r="JR11" s="107">
        <f>監査調書!V390</f>
        <v>0</v>
      </c>
      <c r="JS11" s="107">
        <f>監査調書!X390</f>
        <v>0</v>
      </c>
      <c r="JT11" s="107">
        <f>監査調書!Z390</f>
        <v>0</v>
      </c>
      <c r="JU11" s="107">
        <f>監査調書!AB390</f>
        <v>0</v>
      </c>
      <c r="JV11" s="107">
        <f>監査調書!AD390</f>
        <v>0</v>
      </c>
      <c r="JW11" s="107">
        <f>監査調書!AF390</f>
        <v>0</v>
      </c>
      <c r="JX11" s="107">
        <f>監査調書!AH390</f>
        <v>0</v>
      </c>
      <c r="JY11" s="107">
        <f>監査調書!AJ390</f>
        <v>0</v>
      </c>
      <c r="JZ11" s="107">
        <f>監査調書!N391</f>
        <v>0</v>
      </c>
      <c r="KA11" s="107">
        <f>監査調書!P391</f>
        <v>0</v>
      </c>
      <c r="KB11" s="107">
        <f>監査調書!R391</f>
        <v>0</v>
      </c>
      <c r="KC11" s="107">
        <f>監査調書!T391</f>
        <v>0</v>
      </c>
      <c r="KD11" s="107">
        <f>監査調書!V391</f>
        <v>0</v>
      </c>
      <c r="KE11" s="107">
        <f>監査調書!X391</f>
        <v>0</v>
      </c>
      <c r="KF11" s="107">
        <f>監査調書!Z391</f>
        <v>0</v>
      </c>
      <c r="KG11" s="107">
        <f>監査調書!AB391</f>
        <v>0</v>
      </c>
      <c r="KH11" s="107">
        <f>監査調書!AD391</f>
        <v>0</v>
      </c>
      <c r="KI11" s="107">
        <f>監査調書!AF391</f>
        <v>0</v>
      </c>
      <c r="KJ11" s="107">
        <f>監査調書!AH391</f>
        <v>0</v>
      </c>
      <c r="KK11" s="107">
        <f>監査調書!AJ391</f>
        <v>0</v>
      </c>
      <c r="KL11" s="107">
        <f>監査調書!N392</f>
        <v>0</v>
      </c>
      <c r="KM11" s="107">
        <f>監査調書!P392</f>
        <v>0</v>
      </c>
      <c r="KN11" s="107">
        <f>監査調書!R392</f>
        <v>0</v>
      </c>
      <c r="KO11" s="107">
        <f>監査調書!T392</f>
        <v>0</v>
      </c>
      <c r="KP11" s="107">
        <f>監査調書!V392</f>
        <v>0</v>
      </c>
      <c r="KQ11" s="107">
        <f>監査調書!X392</f>
        <v>0</v>
      </c>
      <c r="KR11" s="107">
        <f>監査調書!Z392</f>
        <v>0</v>
      </c>
      <c r="KS11" s="107">
        <f>監査調書!AB392</f>
        <v>0</v>
      </c>
      <c r="KT11" s="107">
        <f>監査調書!AD392</f>
        <v>0</v>
      </c>
      <c r="KU11" s="107">
        <f>監査調書!AF392</f>
        <v>0</v>
      </c>
      <c r="KV11" s="107">
        <f>監査調書!AH392</f>
        <v>0</v>
      </c>
      <c r="KW11" s="107">
        <f>監査調書!AJ392</f>
        <v>0</v>
      </c>
      <c r="KX11" s="107">
        <f>監査調書!N393</f>
        <v>0</v>
      </c>
      <c r="KY11" s="107">
        <f>監査調書!P393</f>
        <v>0</v>
      </c>
      <c r="KZ11" s="107">
        <f>監査調書!R393</f>
        <v>0</v>
      </c>
      <c r="LA11" s="107">
        <f>監査調書!T393</f>
        <v>0</v>
      </c>
      <c r="LB11" s="107">
        <f>監査調書!V393</f>
        <v>0</v>
      </c>
      <c r="LC11" s="107">
        <f>監査調書!X393</f>
        <v>0</v>
      </c>
      <c r="LD11" s="107">
        <f>監査調書!Z393</f>
        <v>0</v>
      </c>
      <c r="LE11" s="107">
        <f>監査調書!AB393</f>
        <v>0</v>
      </c>
      <c r="LF11" s="107">
        <f>監査調書!AD393</f>
        <v>0</v>
      </c>
      <c r="LG11" s="107">
        <f>監査調書!AF393</f>
        <v>0</v>
      </c>
      <c r="LH11" s="107">
        <f>監査調書!AH393</f>
        <v>0</v>
      </c>
      <c r="LI11" s="107">
        <f>監査調書!AJ393</f>
        <v>0</v>
      </c>
      <c r="LJ11" s="107">
        <f>監査調書!AJ408</f>
        <v>0</v>
      </c>
      <c r="LK11" s="107">
        <f>監査調書!AJ411</f>
        <v>0</v>
      </c>
      <c r="LL11" s="107">
        <f>監査調書!AJ413</f>
        <v>0</v>
      </c>
      <c r="LM11" s="107">
        <f>監査調書!AJ414</f>
        <v>0</v>
      </c>
      <c r="LN11" s="107">
        <f>監査調書!AJ420</f>
        <v>0</v>
      </c>
      <c r="LO11" s="107">
        <f>監査調書!AJ422</f>
        <v>0</v>
      </c>
      <c r="LP11" s="107">
        <f>監査調書!AJ429</f>
        <v>0</v>
      </c>
      <c r="LQ11" s="107">
        <f>監査調書!AJ439</f>
        <v>0</v>
      </c>
      <c r="LR11" s="107">
        <f>監査調書!AJ440</f>
        <v>0</v>
      </c>
      <c r="LS11" s="107">
        <f>監査調書!AJ441</f>
        <v>0</v>
      </c>
      <c r="LT11" s="107">
        <f>監査調書!AJ442</f>
        <v>0</v>
      </c>
      <c r="LU11" s="107">
        <f>監査調書!AJ445</f>
        <v>0</v>
      </c>
      <c r="LV11" s="107">
        <f>監査調書!AJ446</f>
        <v>0</v>
      </c>
      <c r="LW11" s="107">
        <f>監査調書!AJ447</f>
        <v>0</v>
      </c>
      <c r="LX11" s="107">
        <f>監査調書!AJ448</f>
        <v>0</v>
      </c>
      <c r="LY11" s="107">
        <f>監査調書!AJ449</f>
        <v>0</v>
      </c>
      <c r="LZ11" s="107">
        <f>監査調書!AJ450</f>
        <v>0</v>
      </c>
      <c r="MA11" s="107">
        <f>監査調書!AJ452</f>
        <v>0</v>
      </c>
      <c r="MB11" s="107">
        <f>監査調書!AJ462</f>
        <v>0</v>
      </c>
      <c r="MC11" s="107">
        <f>監査調書!AJ463</f>
        <v>0</v>
      </c>
      <c r="MD11" s="107">
        <f>監査調書!AJ464</f>
        <v>0</v>
      </c>
      <c r="ME11" s="107">
        <f>監査調書!AJ468</f>
        <v>0</v>
      </c>
      <c r="MF11" s="107">
        <f>監査調書!AJ469</f>
        <v>0</v>
      </c>
      <c r="MG11" s="107">
        <f>監査調書!AJ470</f>
        <v>0</v>
      </c>
      <c r="MH11" s="107">
        <f>監査調書!AJ472</f>
        <v>0</v>
      </c>
      <c r="MI11" s="107">
        <f>監査調書!AJ474</f>
        <v>0</v>
      </c>
      <c r="MJ11" s="107">
        <f>監査調書!AJ476</f>
        <v>0</v>
      </c>
      <c r="MK11" s="107">
        <f>監査調書!AJ480</f>
        <v>0</v>
      </c>
      <c r="ML11" s="107" t="str">
        <f>監査調書!B483</f>
        <v>　</v>
      </c>
      <c r="MM11" s="107">
        <f>監査調書!I483</f>
        <v>0</v>
      </c>
      <c r="MN11" s="107">
        <f>監査調書!Q483</f>
        <v>0</v>
      </c>
      <c r="MO11" s="107">
        <f>監査調書!AJ486</f>
        <v>0</v>
      </c>
      <c r="MP11" s="107">
        <f>監査調書!B489</f>
        <v>0</v>
      </c>
      <c r="MQ11" s="180">
        <f>監査調書!I489</f>
        <v>0</v>
      </c>
      <c r="MR11" s="107">
        <f>監査調書!Q489</f>
        <v>0</v>
      </c>
      <c r="MS11" s="107">
        <f>監査調書!AJ486</f>
        <v>0</v>
      </c>
      <c r="MT11" s="107">
        <f>監査調書!U493</f>
        <v>0</v>
      </c>
      <c r="MU11" s="180">
        <f>監査調書!AG493</f>
        <v>0</v>
      </c>
      <c r="MV11" s="107">
        <f>監査調書!U494</f>
        <v>0</v>
      </c>
      <c r="MW11" s="180">
        <f>監査調書!AG494</f>
        <v>0</v>
      </c>
      <c r="MX11" s="107">
        <f>監査調書!U495</f>
        <v>0</v>
      </c>
      <c r="MY11" s="180">
        <f>監査調書!AG495</f>
        <v>0</v>
      </c>
      <c r="MZ11" s="107">
        <f>監査調書!U496</f>
        <v>0</v>
      </c>
      <c r="NA11" s="180">
        <f>監査調書!AG496</f>
        <v>0</v>
      </c>
      <c r="NB11" s="107">
        <f>監査調書!AJ500</f>
        <v>0</v>
      </c>
      <c r="NC11" s="107">
        <f>監査調書!B503</f>
        <v>0</v>
      </c>
      <c r="ND11" s="107">
        <f>監査調書!L503</f>
        <v>0</v>
      </c>
      <c r="NE11" s="107">
        <f>監査調書!U503</f>
        <v>0</v>
      </c>
      <c r="NF11" s="107">
        <f>監査調書!B504</f>
        <v>0</v>
      </c>
      <c r="NG11" s="107">
        <f>監査調書!L504</f>
        <v>0</v>
      </c>
      <c r="NH11" s="107">
        <f>監査調書!U504</f>
        <v>0</v>
      </c>
      <c r="NI11" s="107">
        <f>監査調書!AJ507</f>
        <v>0</v>
      </c>
      <c r="NJ11" s="107">
        <f>監査調書!B510</f>
        <v>0</v>
      </c>
      <c r="NK11" s="107">
        <f>監査調書!L510</f>
        <v>0</v>
      </c>
      <c r="NL11" s="107">
        <f>監査調書!U510</f>
        <v>0</v>
      </c>
      <c r="NM11" s="107">
        <f>監査調書!B511</f>
        <v>0</v>
      </c>
      <c r="NN11" s="107">
        <f>監査調書!L511</f>
        <v>0</v>
      </c>
      <c r="NO11" s="107">
        <f>監査調書!U511</f>
        <v>0</v>
      </c>
      <c r="NP11" s="107">
        <f>監査調書!AJ513</f>
        <v>0</v>
      </c>
      <c r="NQ11" s="107">
        <f>監査調書!AJ517</f>
        <v>0</v>
      </c>
      <c r="NR11" s="107">
        <f>監査調書!B520</f>
        <v>0</v>
      </c>
      <c r="NS11" s="107">
        <f>監査調書!L520</f>
        <v>0</v>
      </c>
      <c r="NT11" s="107">
        <f>監査調書!U520</f>
        <v>0</v>
      </c>
      <c r="NU11" s="107" t="e">
        <f>監査調書!H524</f>
        <v>#DIV/0!</v>
      </c>
      <c r="NV11" s="180">
        <f>監査調書!I525</f>
        <v>0</v>
      </c>
      <c r="NW11" s="180">
        <f>監査調書!U525</f>
        <v>0</v>
      </c>
      <c r="NX11" s="180">
        <f>監査調書!AF525</f>
        <v>0</v>
      </c>
      <c r="NY11" s="107">
        <f>'表１（新基準）'!D5</f>
        <v>0</v>
      </c>
      <c r="NZ11" s="107">
        <f>'表１（新基準）'!H5</f>
        <v>0</v>
      </c>
      <c r="OA11" s="107">
        <f>'表１（新基準）'!K5</f>
        <v>0</v>
      </c>
      <c r="OB11" s="107">
        <f>'表１（新基準）'!P9</f>
        <v>0</v>
      </c>
      <c r="OC11" s="107">
        <f>'表１（新基準）'!G12</f>
        <v>0</v>
      </c>
      <c r="OD11" s="107">
        <f>'表１（新基準）'!H12</f>
        <v>0</v>
      </c>
      <c r="OE11" s="107">
        <f>'表１（新基準）'!I12</f>
        <v>0</v>
      </c>
      <c r="OF11" s="107">
        <f>'表１（新基準）'!K12</f>
        <v>0</v>
      </c>
      <c r="OG11" s="107">
        <f>'表１（新基準）'!G13</f>
        <v>0</v>
      </c>
      <c r="OH11" s="107">
        <f>'表１（新基準）'!H13</f>
        <v>0</v>
      </c>
      <c r="OI11" s="107">
        <f>'表１（新基準）'!I13</f>
        <v>0</v>
      </c>
      <c r="OJ11" s="107">
        <f>'表１（新基準）'!G14</f>
        <v>0</v>
      </c>
      <c r="OK11" s="107">
        <f>'表１（新基準）'!H14</f>
        <v>0</v>
      </c>
      <c r="OL11" s="107">
        <f>'表１（新基準）'!I14</f>
        <v>0</v>
      </c>
      <c r="OM11" s="107">
        <f>'表１（新基準）'!K13</f>
        <v>0</v>
      </c>
      <c r="ON11" s="107">
        <f>'表１（新基準）'!G15</f>
        <v>0</v>
      </c>
      <c r="OO11" s="107">
        <f>'表１（新基準）'!H15</f>
        <v>0</v>
      </c>
      <c r="OP11" s="107">
        <f>'表１（新基準）'!I15</f>
        <v>0</v>
      </c>
      <c r="OQ11" s="107">
        <f>'表１（新基準）'!K15</f>
        <v>0</v>
      </c>
      <c r="OR11" s="107">
        <f>'表１（新基準）'!G16</f>
        <v>0</v>
      </c>
      <c r="OS11" s="107">
        <f>'表１（新基準）'!H16</f>
        <v>0</v>
      </c>
      <c r="OT11" s="107">
        <f>'表１（新基準）'!I16</f>
        <v>0</v>
      </c>
      <c r="OU11" s="107">
        <f>'表１（新基準）'!K16</f>
        <v>0</v>
      </c>
      <c r="OV11" s="107">
        <f>'表１（新基準）'!G17</f>
        <v>0</v>
      </c>
      <c r="OW11" s="107">
        <f>'表１（新基準）'!H17</f>
        <v>0</v>
      </c>
      <c r="OX11" s="107">
        <f>'表１（新基準）'!I17</f>
        <v>0</v>
      </c>
      <c r="OY11" s="107">
        <f>'表１（新基準）'!K17</f>
        <v>0</v>
      </c>
      <c r="OZ11" s="107">
        <f>'表１（新基準）'!K19</f>
        <v>0</v>
      </c>
      <c r="PA11" s="107">
        <f>'表１（新基準）'!K21</f>
        <v>0</v>
      </c>
      <c r="PB11" s="107">
        <f>'表１（新基準）'!K22</f>
        <v>0</v>
      </c>
      <c r="PC11" s="107">
        <f>'表１（新基準）'!K23</f>
        <v>0</v>
      </c>
      <c r="PD11" s="107">
        <f>'表１（新基準）'!M12</f>
        <v>0</v>
      </c>
      <c r="PE11" s="107">
        <f>'表１（新基準）'!O12</f>
        <v>0</v>
      </c>
      <c r="PF11" s="107">
        <f>'表１（新基準）'!Q12</f>
        <v>0</v>
      </c>
      <c r="PG11" s="107">
        <f>'表１（新基準）'!S12</f>
        <v>0</v>
      </c>
      <c r="PH11" s="107">
        <f>'表１（新基準）'!M13</f>
        <v>0</v>
      </c>
      <c r="PI11" s="107">
        <f>'表１（新基準）'!O13</f>
        <v>0</v>
      </c>
      <c r="PJ11" s="107">
        <f>'表１（新基準）'!Q13</f>
        <v>0</v>
      </c>
      <c r="PK11" s="107">
        <f>'表１（新基準）'!M14</f>
        <v>0</v>
      </c>
      <c r="PL11" s="107">
        <f>'表１（新基準）'!O14</f>
        <v>0</v>
      </c>
      <c r="PM11" s="107">
        <f>'表１（新基準）'!Q14</f>
        <v>0</v>
      </c>
      <c r="PN11" s="107">
        <f>'表１（新基準）'!S13</f>
        <v>0</v>
      </c>
      <c r="PO11" s="107">
        <f>'表１（新基準）'!M15</f>
        <v>0</v>
      </c>
      <c r="PP11" s="107">
        <f>'表１（新基準）'!O15</f>
        <v>0</v>
      </c>
      <c r="PQ11" s="107">
        <f>'表１（新基準）'!Q15</f>
        <v>0</v>
      </c>
      <c r="PR11" s="107">
        <f>'表１（新基準）'!S15</f>
        <v>0</v>
      </c>
      <c r="PS11" s="107">
        <f>'表１（新基準）'!M16</f>
        <v>0</v>
      </c>
      <c r="PT11" s="107">
        <f>'表１（新基準）'!O16</f>
        <v>0</v>
      </c>
      <c r="PU11" s="107">
        <f>'表１（新基準）'!Q16</f>
        <v>0</v>
      </c>
      <c r="PV11" s="107">
        <f>'表１（新基準）'!S16</f>
        <v>0</v>
      </c>
      <c r="PW11" s="107">
        <f>'表１（新基準）'!M17</f>
        <v>0</v>
      </c>
      <c r="PX11" s="107">
        <f>'表１（新基準）'!O17</f>
        <v>0</v>
      </c>
      <c r="PY11" s="107">
        <f>'表１（新基準）'!Q17</f>
        <v>0</v>
      </c>
      <c r="PZ11" s="107">
        <f>'表１（新基準）'!S17</f>
        <v>0</v>
      </c>
      <c r="QA11" s="107">
        <f>'表１（新基準）'!S19</f>
        <v>0</v>
      </c>
      <c r="QB11" s="107">
        <f>'表１（新基準）'!S21</f>
        <v>0</v>
      </c>
      <c r="QC11" s="107">
        <f>'表１（新基準）'!S22</f>
        <v>0</v>
      </c>
      <c r="QD11" s="107">
        <f>'表１（新基準）'!S23</f>
        <v>0</v>
      </c>
      <c r="QE11" s="107">
        <f>'表１（新基準）'!I31</f>
        <v>0</v>
      </c>
      <c r="QF11" s="107">
        <f>'表１（新基準）'!I32</f>
        <v>0</v>
      </c>
      <c r="QG11" s="107">
        <f>'表１（新基準）'!I33</f>
        <v>0</v>
      </c>
      <c r="QH11" s="107">
        <f>'表１（新基準）'!I34</f>
        <v>0</v>
      </c>
      <c r="QI11" s="107">
        <f>'表１（新基準）'!I35</f>
        <v>0</v>
      </c>
      <c r="QJ11" s="107">
        <f>'表１（新基準）'!I36</f>
        <v>0</v>
      </c>
      <c r="QK11" s="107">
        <f>'表１（新基準）'!L31</f>
        <v>0</v>
      </c>
      <c r="QL11" s="107">
        <f>'表１（新基準）'!L32</f>
        <v>0</v>
      </c>
      <c r="QM11" s="107">
        <f>'表１（新基準）'!L33</f>
        <v>0</v>
      </c>
      <c r="QN11" s="107">
        <f>'表１（新基準）'!L34</f>
        <v>0</v>
      </c>
      <c r="QO11" s="107">
        <f>'表１（新基準）'!L35</f>
        <v>0</v>
      </c>
      <c r="QP11" s="107">
        <f>'表１（新基準）'!L36</f>
        <v>0</v>
      </c>
      <c r="QQ11" s="107">
        <f>'表１（新基準）'!O31</f>
        <v>0</v>
      </c>
      <c r="QR11" s="107">
        <f>'表１（新基準）'!O32</f>
        <v>0</v>
      </c>
      <c r="QS11" s="107">
        <f>'表１（新基準）'!I33</f>
        <v>0</v>
      </c>
      <c r="QT11" s="107">
        <f>'表１（新基準）'!I34</f>
        <v>0</v>
      </c>
      <c r="QU11" s="107">
        <f>'表１（新基準）'!I35</f>
        <v>0</v>
      </c>
      <c r="QV11" s="107">
        <f>'表１（新基準）'!O36</f>
        <v>0</v>
      </c>
      <c r="QW11" s="107">
        <f>'表１（新基準）'!R31</f>
        <v>0</v>
      </c>
      <c r="QX11" s="107">
        <f>'表１（新基準）'!R32</f>
        <v>0</v>
      </c>
      <c r="QY11" s="107">
        <f>'表１（新基準）'!R33</f>
        <v>0</v>
      </c>
      <c r="QZ11" s="107">
        <f>'表１（新基準）'!R34</f>
        <v>0</v>
      </c>
      <c r="RA11" s="107">
        <f>'表１（新基準）'!R35</f>
        <v>0</v>
      </c>
      <c r="RB11" s="107">
        <f>'表１（新基準）'!R36</f>
        <v>0</v>
      </c>
      <c r="RC11" s="107"/>
      <c r="RD11" s="107">
        <f>表２!E10</f>
        <v>0</v>
      </c>
      <c r="RE11" s="107">
        <f>表２!F10</f>
        <v>0</v>
      </c>
      <c r="RF11" s="107">
        <f>表２!G10</f>
        <v>0</v>
      </c>
      <c r="RG11" s="107">
        <f>表２!H10</f>
        <v>0</v>
      </c>
      <c r="RH11" s="107">
        <f>表２!I10</f>
        <v>0</v>
      </c>
      <c r="RI11" s="107">
        <f>表２!J10</f>
        <v>0</v>
      </c>
      <c r="RJ11" s="107">
        <f>表２!K10</f>
        <v>0</v>
      </c>
      <c r="RK11" s="107">
        <f>表２!L10</f>
        <v>0</v>
      </c>
      <c r="RL11" s="107">
        <f>表２!E11</f>
        <v>0</v>
      </c>
      <c r="RM11" s="107">
        <f>表２!F11</f>
        <v>0</v>
      </c>
      <c r="RN11" s="107">
        <f>表２!G11</f>
        <v>0</v>
      </c>
      <c r="RO11" s="107">
        <f>表２!H11</f>
        <v>0</v>
      </c>
      <c r="RP11" s="107">
        <f>表２!I11</f>
        <v>0</v>
      </c>
      <c r="RQ11" s="107">
        <f>表２!J11</f>
        <v>0</v>
      </c>
      <c r="RR11" s="107">
        <f>表２!K11</f>
        <v>0</v>
      </c>
      <c r="RS11" s="107">
        <f>表２!L11</f>
        <v>0</v>
      </c>
      <c r="RT11" s="107">
        <f>表２!E12</f>
        <v>0</v>
      </c>
      <c r="RU11" s="107">
        <f>表２!F12</f>
        <v>0</v>
      </c>
      <c r="RV11" s="107">
        <f>表２!G12</f>
        <v>0</v>
      </c>
      <c r="RW11" s="107">
        <f>表２!H12</f>
        <v>0</v>
      </c>
      <c r="RX11" s="107">
        <f>表２!I12</f>
        <v>0</v>
      </c>
      <c r="RY11" s="107">
        <f>表２!J12</f>
        <v>0</v>
      </c>
      <c r="RZ11" s="107">
        <f>表２!K12</f>
        <v>0</v>
      </c>
      <c r="SA11" s="107">
        <f>表２!L12</f>
        <v>0</v>
      </c>
      <c r="SB11" s="107">
        <f>表２!E13</f>
        <v>0</v>
      </c>
      <c r="SC11" s="107">
        <f>表２!F13</f>
        <v>0</v>
      </c>
      <c r="SD11" s="107">
        <f>表２!G13</f>
        <v>0</v>
      </c>
      <c r="SE11" s="107">
        <f>表２!H13</f>
        <v>0</v>
      </c>
      <c r="SF11" s="107">
        <f>表２!I13</f>
        <v>0</v>
      </c>
      <c r="SG11" s="107">
        <f>表２!J13</f>
        <v>0</v>
      </c>
      <c r="SH11" s="107">
        <f>表２!K13</f>
        <v>0</v>
      </c>
      <c r="SI11" s="107">
        <f>表２!L13</f>
        <v>0</v>
      </c>
      <c r="SJ11" s="107">
        <f>表２!E14</f>
        <v>0</v>
      </c>
      <c r="SK11" s="107">
        <f>表２!F14</f>
        <v>0</v>
      </c>
      <c r="SL11" s="107">
        <f>表２!H14</f>
        <v>0</v>
      </c>
      <c r="SM11" s="107">
        <f>表２!I14</f>
        <v>0</v>
      </c>
      <c r="SN11" s="107">
        <f>表２!J14</f>
        <v>0</v>
      </c>
      <c r="SO11" s="107">
        <f>表２!K14</f>
        <v>0</v>
      </c>
      <c r="SP11" s="107">
        <f>表２!L14</f>
        <v>0</v>
      </c>
      <c r="SQ11" s="107">
        <f>表２!E15</f>
        <v>0</v>
      </c>
      <c r="SR11" s="107">
        <f>表２!F15</f>
        <v>0</v>
      </c>
      <c r="SS11" s="107">
        <f>表２!H15</f>
        <v>0</v>
      </c>
      <c r="ST11" s="107">
        <f>表２!I15</f>
        <v>0</v>
      </c>
      <c r="SU11" s="107">
        <f>表２!J15</f>
        <v>0</v>
      </c>
      <c r="SV11" s="107">
        <f>表２!K15</f>
        <v>0</v>
      </c>
      <c r="SW11" s="107">
        <f>表２!L15</f>
        <v>0</v>
      </c>
      <c r="SX11" s="107">
        <f>表２!E16</f>
        <v>0</v>
      </c>
      <c r="SY11" s="107">
        <f>表２!F16</f>
        <v>0</v>
      </c>
      <c r="SZ11" s="107">
        <f>表２!G16</f>
        <v>0</v>
      </c>
      <c r="TA11" s="107">
        <f>表２!H16</f>
        <v>0</v>
      </c>
      <c r="TB11" s="107">
        <f>表２!I16</f>
        <v>0</v>
      </c>
      <c r="TC11" s="107">
        <f>表２!J16</f>
        <v>0</v>
      </c>
      <c r="TD11" s="107">
        <f>表２!K16</f>
        <v>0</v>
      </c>
      <c r="TE11" s="107">
        <f>表２!L16</f>
        <v>0</v>
      </c>
      <c r="TF11" s="107">
        <f>表２!E17</f>
        <v>0</v>
      </c>
      <c r="TG11" s="107">
        <f>表２!F17</f>
        <v>0</v>
      </c>
      <c r="TH11" s="107">
        <f>表２!G17</f>
        <v>0</v>
      </c>
      <c r="TI11" s="107">
        <f>表２!H17</f>
        <v>0</v>
      </c>
      <c r="TJ11" s="107">
        <f>表２!I17</f>
        <v>0</v>
      </c>
      <c r="TK11" s="107">
        <f>表２!J17</f>
        <v>0</v>
      </c>
      <c r="TL11" s="107">
        <f>表２!K17</f>
        <v>0</v>
      </c>
      <c r="TM11" s="107">
        <f>表２!L17</f>
        <v>0</v>
      </c>
      <c r="TN11" s="107">
        <f>表２!E18</f>
        <v>0</v>
      </c>
      <c r="TO11" s="107">
        <f>表２!F18</f>
        <v>0</v>
      </c>
      <c r="TP11" s="107">
        <f>表２!G18</f>
        <v>0</v>
      </c>
      <c r="TQ11" s="107">
        <f>表２!H18</f>
        <v>0</v>
      </c>
      <c r="TR11" s="107">
        <f>表２!I18</f>
        <v>0</v>
      </c>
      <c r="TS11" s="107">
        <f>表２!J18</f>
        <v>0</v>
      </c>
      <c r="TT11" s="107">
        <f>表２!K18</f>
        <v>0</v>
      </c>
      <c r="TU11" s="107">
        <f>表２!L18</f>
        <v>0</v>
      </c>
      <c r="TV11" s="107">
        <f>表２!E19</f>
        <v>0</v>
      </c>
      <c r="TW11" s="107">
        <f>表２!F19</f>
        <v>0</v>
      </c>
      <c r="TX11" s="107">
        <f>表２!G19</f>
        <v>0</v>
      </c>
      <c r="TY11" s="107">
        <f>表２!H19</f>
        <v>0</v>
      </c>
      <c r="TZ11" s="107">
        <f>表２!I19</f>
        <v>0</v>
      </c>
      <c r="UA11" s="107" t="str">
        <f>表２!E21</f>
        <v/>
      </c>
      <c r="UB11" s="107" t="str">
        <f>表２!E23</f>
        <v/>
      </c>
      <c r="UC11" s="107">
        <f>表２!E24</f>
        <v>0</v>
      </c>
      <c r="UD11" s="107">
        <f>表２!E25</f>
        <v>0</v>
      </c>
      <c r="UE11" s="107">
        <f>表３!K27</f>
        <v>0</v>
      </c>
      <c r="UF11" s="107">
        <f>表３!K31</f>
        <v>0</v>
      </c>
      <c r="UG11" s="107">
        <f>表３!E35</f>
        <v>0</v>
      </c>
      <c r="UH11" s="107" t="str">
        <f>表３!J35</f>
        <v/>
      </c>
      <c r="UI11" s="107" t="str">
        <f>表３!J41</f>
        <v/>
      </c>
      <c r="UJ11" s="107" t="e">
        <f>#REF!</f>
        <v>#REF!</v>
      </c>
      <c r="UK11" s="107" t="e">
        <f>#REF!</f>
        <v>#REF!</v>
      </c>
      <c r="UL11" s="107" t="e">
        <f>#REF!</f>
        <v>#REF!</v>
      </c>
      <c r="UM11" s="107" t="e">
        <f>#REF!</f>
        <v>#REF!</v>
      </c>
      <c r="UN11" s="107" t="e">
        <f>#REF!</f>
        <v>#REF!</v>
      </c>
      <c r="UO11" s="107" t="e">
        <f>#REF!</f>
        <v>#REF!</v>
      </c>
      <c r="UP11" s="107" t="e">
        <f>#REF!</f>
        <v>#REF!</v>
      </c>
      <c r="UQ11" s="107" t="e">
        <f>#REF!</f>
        <v>#REF!</v>
      </c>
      <c r="UR11" s="107" t="e">
        <f>#REF!</f>
        <v>#REF!</v>
      </c>
      <c r="US11" s="107" t="e">
        <f>#REF!</f>
        <v>#REF!</v>
      </c>
      <c r="UT11" s="107" t="e">
        <f>#REF!</f>
        <v>#REF!</v>
      </c>
      <c r="UU11" s="107" t="e">
        <f>#REF!</f>
        <v>#REF!</v>
      </c>
      <c r="UV11" s="107" t="e">
        <f>#REF!</f>
        <v>#REF!</v>
      </c>
      <c r="UW11" s="107" t="e">
        <f>#REF!</f>
        <v>#REF!</v>
      </c>
      <c r="UX11" s="107" t="e">
        <f>#REF!</f>
        <v>#REF!</v>
      </c>
      <c r="UY11" s="107" t="e">
        <f>#REF!</f>
        <v>#REF!</v>
      </c>
      <c r="UZ11" s="107" t="e">
        <f>#REF!</f>
        <v>#REF!</v>
      </c>
      <c r="VA11" s="107" t="e">
        <f>#REF!</f>
        <v>#REF!</v>
      </c>
      <c r="VB11" s="107" t="e">
        <f>#REF!</f>
        <v>#REF!</v>
      </c>
      <c r="VC11" s="275" t="e">
        <f>#REF!</f>
        <v>#REF!</v>
      </c>
      <c r="VD11" s="107" t="e">
        <f>#REF!</f>
        <v>#REF!</v>
      </c>
      <c r="VE11" s="107" t="e">
        <f>#REF!</f>
        <v>#REF!</v>
      </c>
      <c r="VF11" s="107" t="e">
        <f>#REF!</f>
        <v>#REF!</v>
      </c>
      <c r="VG11" s="107" t="e">
        <f>#REF!</f>
        <v>#REF!</v>
      </c>
      <c r="VH11" s="107" t="e">
        <f>#REF!</f>
        <v>#REF!</v>
      </c>
      <c r="VI11" s="275" t="e">
        <f>#REF!</f>
        <v>#REF!</v>
      </c>
      <c r="VJ11" s="107" t="e">
        <f>#REF!</f>
        <v>#REF!</v>
      </c>
      <c r="VK11" s="107" t="e">
        <f>#REF!</f>
        <v>#REF!</v>
      </c>
      <c r="VL11" s="107" t="e">
        <f>#REF!</f>
        <v>#REF!</v>
      </c>
      <c r="VM11" s="107" t="e">
        <f>#REF!</f>
        <v>#REF!</v>
      </c>
      <c r="VN11" s="107" t="e">
        <f>#REF!</f>
        <v>#REF!</v>
      </c>
      <c r="VO11" s="107" t="e">
        <f>#REF!</f>
        <v>#REF!</v>
      </c>
      <c r="VP11" s="107" t="e">
        <f>#REF!</f>
        <v>#REF!</v>
      </c>
      <c r="VQ11" s="107" t="e">
        <f>#REF!</f>
        <v>#REF!</v>
      </c>
      <c r="VR11" s="107" t="e">
        <f>#REF!</f>
        <v>#REF!</v>
      </c>
      <c r="VS11" s="107" t="str">
        <f>職員名簿!C10</f>
        <v/>
      </c>
      <c r="VT11" s="107">
        <f>職員名簿!D10</f>
        <v>0</v>
      </c>
      <c r="VU11" s="107">
        <f>職員名簿!E10</f>
        <v>0</v>
      </c>
      <c r="VV11" s="107">
        <f>職員名簿!F10</f>
        <v>0</v>
      </c>
      <c r="VW11" s="107">
        <f>職員名簿!G10</f>
        <v>0</v>
      </c>
      <c r="VX11" s="107">
        <f>職員名簿!H10</f>
        <v>0</v>
      </c>
      <c r="VY11" s="107">
        <f>職員名簿!I10</f>
        <v>0</v>
      </c>
      <c r="VZ11" s="107">
        <f>職員名簿!J10</f>
        <v>0</v>
      </c>
      <c r="WA11" s="107">
        <f>職員名簿!K10</f>
        <v>0</v>
      </c>
      <c r="WB11" s="107">
        <f>職員名簿!L10</f>
        <v>0</v>
      </c>
      <c r="WC11" s="107">
        <f>職員名簿!M10</f>
        <v>0</v>
      </c>
      <c r="WD11" s="107" t="str">
        <f>職員名簿!C11</f>
        <v/>
      </c>
      <c r="WE11" s="107">
        <f>職員名簿!D11</f>
        <v>0</v>
      </c>
      <c r="WF11" s="107">
        <f>職員名簿!E11</f>
        <v>0</v>
      </c>
      <c r="WG11" s="107">
        <f>職員名簿!F11</f>
        <v>0</v>
      </c>
      <c r="WH11" s="107">
        <f>職員名簿!G11</f>
        <v>0</v>
      </c>
      <c r="WI11" s="107">
        <f>職員名簿!H11</f>
        <v>0</v>
      </c>
      <c r="WJ11" s="107">
        <f>職員名簿!I11</f>
        <v>0</v>
      </c>
      <c r="WK11" s="107">
        <f>職員名簿!J11</f>
        <v>0</v>
      </c>
      <c r="WL11" s="107">
        <f>職員名簿!K11</f>
        <v>0</v>
      </c>
      <c r="WM11" s="107">
        <f>職員名簿!L11</f>
        <v>0</v>
      </c>
      <c r="WN11" s="107">
        <f>職員名簿!M11</f>
        <v>0</v>
      </c>
      <c r="WO11" s="107" t="str">
        <f>職員名簿!C12</f>
        <v/>
      </c>
      <c r="WP11" s="107">
        <f>職員名簿!D12</f>
        <v>0</v>
      </c>
      <c r="WQ11" s="107">
        <f>職員名簿!E12</f>
        <v>0</v>
      </c>
      <c r="WR11" s="107">
        <f>職員名簿!F12</f>
        <v>0</v>
      </c>
      <c r="WS11" s="107">
        <f>職員名簿!G12</f>
        <v>0</v>
      </c>
      <c r="WT11" s="107">
        <f>職員名簿!H12</f>
        <v>0</v>
      </c>
      <c r="WU11" s="107">
        <f>職員名簿!I12</f>
        <v>0</v>
      </c>
      <c r="WV11" s="107">
        <f>職員名簿!J12</f>
        <v>0</v>
      </c>
      <c r="WW11" s="107">
        <f>職員名簿!K12</f>
        <v>0</v>
      </c>
      <c r="WX11" s="107">
        <f>職員名簿!L12</f>
        <v>0</v>
      </c>
      <c r="WY11" s="107">
        <f>職員名簿!M12</f>
        <v>0</v>
      </c>
      <c r="WZ11" s="107" t="str">
        <f>職員名簿!C13</f>
        <v/>
      </c>
      <c r="XA11" s="107">
        <f>職員名簿!D13</f>
        <v>0</v>
      </c>
      <c r="XB11" s="107">
        <f>職員名簿!E13</f>
        <v>0</v>
      </c>
      <c r="XC11" s="107">
        <f>職員名簿!F13</f>
        <v>0</v>
      </c>
      <c r="XD11" s="107">
        <f>職員名簿!G13</f>
        <v>0</v>
      </c>
      <c r="XE11" s="107">
        <f>職員名簿!H13</f>
        <v>0</v>
      </c>
      <c r="XF11" s="107">
        <f>職員名簿!I13</f>
        <v>0</v>
      </c>
      <c r="XG11" s="107">
        <f>職員名簿!J13</f>
        <v>0</v>
      </c>
      <c r="XH11" s="107">
        <f>職員名簿!K13</f>
        <v>0</v>
      </c>
      <c r="XI11" s="107">
        <f>職員名簿!L13</f>
        <v>0</v>
      </c>
      <c r="XJ11" s="107">
        <f>職員名簿!M13</f>
        <v>0</v>
      </c>
      <c r="XK11" s="107" t="str">
        <f>職員名簿!C14</f>
        <v/>
      </c>
      <c r="XL11" s="107">
        <f>職員名簿!D14</f>
        <v>0</v>
      </c>
      <c r="XM11" s="107">
        <f>職員名簿!E14</f>
        <v>0</v>
      </c>
      <c r="XN11" s="107">
        <f>職員名簿!F14</f>
        <v>0</v>
      </c>
      <c r="XO11" s="107">
        <f>職員名簿!G14</f>
        <v>0</v>
      </c>
      <c r="XP11" s="107">
        <f>職員名簿!H14</f>
        <v>0</v>
      </c>
      <c r="XQ11" s="107">
        <f>職員名簿!I14</f>
        <v>0</v>
      </c>
      <c r="XR11" s="107">
        <f>職員名簿!J14</f>
        <v>0</v>
      </c>
      <c r="XS11" s="107">
        <f>職員名簿!K14</f>
        <v>0</v>
      </c>
      <c r="XT11" s="107">
        <f>職員名簿!L14</f>
        <v>0</v>
      </c>
      <c r="XU11" s="107">
        <f>職員名簿!M14</f>
        <v>0</v>
      </c>
      <c r="XV11" s="107" t="str">
        <f>職員名簿!C15</f>
        <v/>
      </c>
      <c r="XW11" s="107">
        <f>職員名簿!D15</f>
        <v>0</v>
      </c>
      <c r="XX11" s="107">
        <f>職員名簿!E15</f>
        <v>0</v>
      </c>
      <c r="XY11" s="107">
        <f>職員名簿!F15</f>
        <v>0</v>
      </c>
      <c r="XZ11" s="107">
        <f>職員名簿!G15</f>
        <v>0</v>
      </c>
      <c r="YA11" s="107">
        <f>職員名簿!H15</f>
        <v>0</v>
      </c>
      <c r="YB11" s="107">
        <f>職員名簿!I15</f>
        <v>0</v>
      </c>
      <c r="YC11" s="107">
        <f>職員名簿!J15</f>
        <v>0</v>
      </c>
      <c r="YD11" s="107">
        <f>職員名簿!K15</f>
        <v>0</v>
      </c>
      <c r="YE11" s="107">
        <f>職員名簿!L15</f>
        <v>0</v>
      </c>
      <c r="YF11" s="107">
        <f>職員名簿!M15</f>
        <v>0</v>
      </c>
      <c r="YG11" s="107" t="str">
        <f>職員名簿!C16</f>
        <v/>
      </c>
      <c r="YH11" s="107">
        <f>職員名簿!D16</f>
        <v>0</v>
      </c>
      <c r="YI11" s="107">
        <f>職員名簿!E16</f>
        <v>0</v>
      </c>
      <c r="YJ11" s="107">
        <f>職員名簿!F16</f>
        <v>0</v>
      </c>
      <c r="YK11" s="107">
        <f>職員名簿!G16</f>
        <v>0</v>
      </c>
      <c r="YL11" s="107">
        <f>職員名簿!H16</f>
        <v>0</v>
      </c>
      <c r="YM11" s="107">
        <f>職員名簿!I16</f>
        <v>0</v>
      </c>
      <c r="YN11" s="107">
        <f>職員名簿!J16</f>
        <v>0</v>
      </c>
      <c r="YO11" s="107">
        <f>職員名簿!K16</f>
        <v>0</v>
      </c>
      <c r="YP11" s="107">
        <f>職員名簿!L16</f>
        <v>0</v>
      </c>
      <c r="YQ11" s="107">
        <f>職員名簿!M16</f>
        <v>0</v>
      </c>
      <c r="YR11" s="107" t="str">
        <f>職員名簿!C17</f>
        <v/>
      </c>
      <c r="YS11" s="107">
        <f>職員名簿!D17</f>
        <v>0</v>
      </c>
      <c r="YT11" s="107">
        <f>職員名簿!E17</f>
        <v>0</v>
      </c>
      <c r="YU11" s="107">
        <f>職員名簿!F17</f>
        <v>0</v>
      </c>
      <c r="YV11" s="107">
        <f>職員名簿!G17</f>
        <v>0</v>
      </c>
      <c r="YW11" s="107">
        <f>職員名簿!H17</f>
        <v>0</v>
      </c>
      <c r="YX11" s="107">
        <f>職員名簿!I17</f>
        <v>0</v>
      </c>
      <c r="YY11" s="107">
        <f>職員名簿!J17</f>
        <v>0</v>
      </c>
      <c r="YZ11" s="107">
        <f>職員名簿!K17</f>
        <v>0</v>
      </c>
      <c r="ZA11" s="107">
        <f>職員名簿!L17</f>
        <v>0</v>
      </c>
      <c r="ZB11" s="107">
        <f>職員名簿!M17</f>
        <v>0</v>
      </c>
      <c r="ZC11" s="107" t="str">
        <f>職員名簿!C18</f>
        <v/>
      </c>
      <c r="ZD11" s="107">
        <f>職員名簿!D18</f>
        <v>0</v>
      </c>
      <c r="ZE11" s="107">
        <f>職員名簿!E18</f>
        <v>0</v>
      </c>
      <c r="ZF11" s="107">
        <f>職員名簿!F18</f>
        <v>0</v>
      </c>
      <c r="ZG11" s="107">
        <f>職員名簿!G18</f>
        <v>0</v>
      </c>
      <c r="ZH11" s="107">
        <f>職員名簿!H18</f>
        <v>0</v>
      </c>
      <c r="ZI11" s="107">
        <f>職員名簿!I18</f>
        <v>0</v>
      </c>
      <c r="ZJ11" s="107">
        <f>職員名簿!J18</f>
        <v>0</v>
      </c>
      <c r="ZK11" s="107">
        <f>職員名簿!K18</f>
        <v>0</v>
      </c>
      <c r="ZL11" s="107">
        <f>職員名簿!L18</f>
        <v>0</v>
      </c>
      <c r="ZM11" s="107">
        <f>職員名簿!M18</f>
        <v>0</v>
      </c>
      <c r="ZN11" s="107" t="str">
        <f>職員名簿!C19</f>
        <v/>
      </c>
      <c r="ZO11" s="107">
        <f>職員名簿!D19</f>
        <v>0</v>
      </c>
      <c r="ZP11" s="107">
        <f>職員名簿!E19</f>
        <v>0</v>
      </c>
      <c r="ZQ11" s="107">
        <f>職員名簿!F19</f>
        <v>0</v>
      </c>
      <c r="ZR11" s="107">
        <f>職員名簿!G19</f>
        <v>0</v>
      </c>
      <c r="ZS11" s="107">
        <f>職員名簿!H19</f>
        <v>0</v>
      </c>
      <c r="ZT11" s="107">
        <f>職員名簿!I19</f>
        <v>0</v>
      </c>
      <c r="ZU11" s="107">
        <f>職員名簿!J19</f>
        <v>0</v>
      </c>
      <c r="ZV11" s="107">
        <f>職員名簿!K19</f>
        <v>0</v>
      </c>
      <c r="ZW11" s="107">
        <f>職員名簿!L19</f>
        <v>0</v>
      </c>
      <c r="ZX11" s="107">
        <f>職員名簿!M19</f>
        <v>0</v>
      </c>
      <c r="ZY11" s="107" t="str">
        <f>職員名簿!C20</f>
        <v/>
      </c>
      <c r="ZZ11" s="107">
        <f>職員名簿!D20</f>
        <v>0</v>
      </c>
      <c r="AAA11" s="107">
        <f>職員名簿!E20</f>
        <v>0</v>
      </c>
      <c r="AAB11" s="107">
        <f>職員名簿!F20</f>
        <v>0</v>
      </c>
      <c r="AAC11" s="107">
        <f>職員名簿!G20</f>
        <v>0</v>
      </c>
      <c r="AAD11" s="107">
        <f>職員名簿!H20</f>
        <v>0</v>
      </c>
      <c r="AAE11" s="107">
        <f>職員名簿!I20</f>
        <v>0</v>
      </c>
      <c r="AAF11" s="107">
        <f>職員名簿!J20</f>
        <v>0</v>
      </c>
      <c r="AAG11" s="107">
        <f>職員名簿!K20</f>
        <v>0</v>
      </c>
      <c r="AAH11" s="107">
        <f>職員名簿!L20</f>
        <v>0</v>
      </c>
      <c r="AAI11" s="107">
        <f>職員名簿!M20</f>
        <v>0</v>
      </c>
      <c r="AAJ11" s="107" t="str">
        <f>職員名簿!C21</f>
        <v/>
      </c>
      <c r="AAK11" s="107">
        <f>職員名簿!D21</f>
        <v>0</v>
      </c>
      <c r="AAL11" s="107">
        <f>職員名簿!E21</f>
        <v>0</v>
      </c>
      <c r="AAM11" s="107">
        <f>職員名簿!F21</f>
        <v>0</v>
      </c>
      <c r="AAN11" s="107">
        <f>職員名簿!G21</f>
        <v>0</v>
      </c>
      <c r="AAO11" s="107">
        <f>職員名簿!H21</f>
        <v>0</v>
      </c>
      <c r="AAP11" s="107">
        <f>職員名簿!I21</f>
        <v>0</v>
      </c>
      <c r="AAQ11" s="107">
        <f>職員名簿!J21</f>
        <v>0</v>
      </c>
      <c r="AAR11" s="107">
        <f>職員名簿!K21</f>
        <v>0</v>
      </c>
      <c r="AAS11" s="107">
        <f>職員名簿!L21</f>
        <v>0</v>
      </c>
      <c r="AAT11" s="107">
        <f>職員名簿!M21</f>
        <v>0</v>
      </c>
      <c r="AAU11" s="107" t="str">
        <f>職員名簿!C22</f>
        <v/>
      </c>
      <c r="AAV11" s="107">
        <f>職員名簿!D22</f>
        <v>0</v>
      </c>
      <c r="AAW11" s="107">
        <f>職員名簿!E22</f>
        <v>0</v>
      </c>
      <c r="AAX11" s="107">
        <f>職員名簿!F22</f>
        <v>0</v>
      </c>
      <c r="AAY11" s="107">
        <f>職員名簿!G22</f>
        <v>0</v>
      </c>
      <c r="AAZ11" s="107">
        <f>職員名簿!H22</f>
        <v>0</v>
      </c>
      <c r="ABA11" s="107">
        <f>職員名簿!I22</f>
        <v>0</v>
      </c>
      <c r="ABB11" s="107">
        <f>職員名簿!J22</f>
        <v>0</v>
      </c>
      <c r="ABC11" s="107">
        <f>職員名簿!K22</f>
        <v>0</v>
      </c>
      <c r="ABD11" s="107">
        <f>職員名簿!L22</f>
        <v>0</v>
      </c>
      <c r="ABE11" s="107">
        <f>職員名簿!M22</f>
        <v>0</v>
      </c>
      <c r="ABF11" s="107" t="str">
        <f>職員名簿!C23</f>
        <v/>
      </c>
      <c r="ABG11" s="107">
        <f>職員名簿!D23</f>
        <v>0</v>
      </c>
      <c r="ABH11" s="107">
        <f>職員名簿!E23</f>
        <v>0</v>
      </c>
      <c r="ABI11" s="107">
        <f>職員名簿!F23</f>
        <v>0</v>
      </c>
      <c r="ABJ11" s="107">
        <f>職員名簿!G23</f>
        <v>0</v>
      </c>
      <c r="ABK11" s="107">
        <f>職員名簿!H23</f>
        <v>0</v>
      </c>
      <c r="ABL11" s="107">
        <f>職員名簿!I23</f>
        <v>0</v>
      </c>
      <c r="ABM11" s="107">
        <f>職員名簿!J23</f>
        <v>0</v>
      </c>
      <c r="ABN11" s="107">
        <f>職員名簿!K23</f>
        <v>0</v>
      </c>
      <c r="ABO11" s="107">
        <f>職員名簿!L23</f>
        <v>0</v>
      </c>
      <c r="ABP11" s="107">
        <f>職員名簿!M23</f>
        <v>0</v>
      </c>
      <c r="ABQ11" s="107" t="str">
        <f>職員名簿!C24</f>
        <v/>
      </c>
      <c r="ABR11" s="107">
        <f>職員名簿!D24</f>
        <v>0</v>
      </c>
      <c r="ABS11" s="107">
        <f>職員名簿!E24</f>
        <v>0</v>
      </c>
      <c r="ABT11" s="107">
        <f>職員名簿!F24</f>
        <v>0</v>
      </c>
      <c r="ABU11" s="107">
        <f>職員名簿!G24</f>
        <v>0</v>
      </c>
      <c r="ABV11" s="107">
        <f>職員名簿!H24</f>
        <v>0</v>
      </c>
      <c r="ABW11" s="107">
        <f>職員名簿!I24</f>
        <v>0</v>
      </c>
      <c r="ABX11" s="107">
        <f>職員名簿!J24</f>
        <v>0</v>
      </c>
      <c r="ABY11" s="107">
        <f>職員名簿!K24</f>
        <v>0</v>
      </c>
      <c r="ABZ11" s="107">
        <f>職員名簿!L24</f>
        <v>0</v>
      </c>
      <c r="ACA11" s="107">
        <f>職員名簿!M24</f>
        <v>0</v>
      </c>
      <c r="ACB11" s="107" t="str">
        <f>職員名簿!C25</f>
        <v/>
      </c>
      <c r="ACC11" s="107">
        <f>職員名簿!D25</f>
        <v>0</v>
      </c>
      <c r="ACD11" s="107">
        <f>職員名簿!E25</f>
        <v>0</v>
      </c>
      <c r="ACE11" s="107">
        <f>職員名簿!F25</f>
        <v>0</v>
      </c>
      <c r="ACF11" s="107">
        <f>職員名簿!G25</f>
        <v>0</v>
      </c>
      <c r="ACG11" s="107">
        <f>職員名簿!H25</f>
        <v>0</v>
      </c>
      <c r="ACH11" s="107">
        <f>職員名簿!I25</f>
        <v>0</v>
      </c>
      <c r="ACI11" s="107">
        <f>職員名簿!J25</f>
        <v>0</v>
      </c>
      <c r="ACJ11" s="107">
        <f>職員名簿!K25</f>
        <v>0</v>
      </c>
      <c r="ACK11" s="107">
        <f>職員名簿!L25</f>
        <v>0</v>
      </c>
      <c r="ACL11" s="107">
        <f>職員名簿!M25</f>
        <v>0</v>
      </c>
      <c r="ACM11" s="107" t="str">
        <f>職員名簿!C26</f>
        <v/>
      </c>
      <c r="ACN11" s="107">
        <f>職員名簿!D26</f>
        <v>0</v>
      </c>
      <c r="ACO11" s="107">
        <f>職員名簿!E26</f>
        <v>0</v>
      </c>
      <c r="ACP11" s="107">
        <f>職員名簿!F26</f>
        <v>0</v>
      </c>
      <c r="ACQ11" s="107">
        <f>職員名簿!G26</f>
        <v>0</v>
      </c>
      <c r="ACR11" s="107">
        <f>職員名簿!H26</f>
        <v>0</v>
      </c>
      <c r="ACS11" s="107">
        <f>職員名簿!I26</f>
        <v>0</v>
      </c>
      <c r="ACT11" s="107">
        <f>職員名簿!J26</f>
        <v>0</v>
      </c>
      <c r="ACU11" s="107">
        <f>職員名簿!K26</f>
        <v>0</v>
      </c>
      <c r="ACV11" s="107">
        <f>職員名簿!L26</f>
        <v>0</v>
      </c>
      <c r="ACW11" s="107">
        <f>職員名簿!M26</f>
        <v>0</v>
      </c>
      <c r="ACX11" s="107" t="str">
        <f>職員名簿!C27</f>
        <v/>
      </c>
      <c r="ACY11" s="107">
        <f>職員名簿!D27</f>
        <v>0</v>
      </c>
      <c r="ACZ11" s="107">
        <f>職員名簿!E27</f>
        <v>0</v>
      </c>
      <c r="ADA11" s="107">
        <f>職員名簿!F27</f>
        <v>0</v>
      </c>
      <c r="ADB11" s="107">
        <f>職員名簿!G27</f>
        <v>0</v>
      </c>
      <c r="ADC11" s="107">
        <f>職員名簿!H27</f>
        <v>0</v>
      </c>
      <c r="ADD11" s="107">
        <f>職員名簿!I27</f>
        <v>0</v>
      </c>
      <c r="ADE11" s="107">
        <f>職員名簿!J27</f>
        <v>0</v>
      </c>
      <c r="ADF11" s="107">
        <f>職員名簿!K27</f>
        <v>0</v>
      </c>
      <c r="ADG11" s="107">
        <f>職員名簿!L27</f>
        <v>0</v>
      </c>
      <c r="ADH11" s="107">
        <f>職員名簿!M27</f>
        <v>0</v>
      </c>
      <c r="ADI11" s="107" t="str">
        <f>職員名簿!C28</f>
        <v/>
      </c>
      <c r="ADJ11" s="107">
        <f>職員名簿!D28</f>
        <v>0</v>
      </c>
      <c r="ADK11" s="107">
        <f>職員名簿!E28</f>
        <v>0</v>
      </c>
      <c r="ADL11" s="107">
        <f>職員名簿!F28</f>
        <v>0</v>
      </c>
      <c r="ADM11" s="107">
        <f>職員名簿!G28</f>
        <v>0</v>
      </c>
      <c r="ADN11" s="107">
        <f>職員名簿!H28</f>
        <v>0</v>
      </c>
      <c r="ADO11" s="107">
        <f>職員名簿!I28</f>
        <v>0</v>
      </c>
      <c r="ADP11" s="107">
        <f>職員名簿!J28</f>
        <v>0</v>
      </c>
      <c r="ADQ11" s="107">
        <f>職員名簿!K28</f>
        <v>0</v>
      </c>
      <c r="ADR11" s="107">
        <f>職員名簿!L28</f>
        <v>0</v>
      </c>
      <c r="ADS11" s="107">
        <f>職員名簿!M28</f>
        <v>0</v>
      </c>
      <c r="ADT11" s="107" t="str">
        <f>職員名簿!C29</f>
        <v/>
      </c>
      <c r="ADU11" s="107">
        <f>職員名簿!D29</f>
        <v>0</v>
      </c>
      <c r="ADV11" s="107">
        <f>職員名簿!E29</f>
        <v>0</v>
      </c>
      <c r="ADW11" s="107">
        <f>職員名簿!F29</f>
        <v>0</v>
      </c>
      <c r="ADX11" s="107">
        <f>職員名簿!G29</f>
        <v>0</v>
      </c>
      <c r="ADY11" s="107">
        <f>職員名簿!H29</f>
        <v>0</v>
      </c>
      <c r="ADZ11" s="107">
        <f>職員名簿!I29</f>
        <v>0</v>
      </c>
      <c r="AEA11" s="107">
        <f>職員名簿!J29</f>
        <v>0</v>
      </c>
      <c r="AEB11" s="107">
        <f>職員名簿!K29</f>
        <v>0</v>
      </c>
      <c r="AEC11" s="107">
        <f>職員名簿!L29</f>
        <v>0</v>
      </c>
      <c r="AED11" s="107">
        <f>職員名簿!M29</f>
        <v>0</v>
      </c>
      <c r="AEE11" s="107" t="str">
        <f>職員名簿!C30</f>
        <v/>
      </c>
      <c r="AEF11" s="107">
        <f>職員名簿!D30</f>
        <v>0</v>
      </c>
      <c r="AEG11" s="107">
        <f>職員名簿!E30</f>
        <v>0</v>
      </c>
      <c r="AEH11" s="107">
        <f>職員名簿!F30</f>
        <v>0</v>
      </c>
      <c r="AEI11" s="107">
        <f>職員名簿!G30</f>
        <v>0</v>
      </c>
      <c r="AEJ11" s="107">
        <f>職員名簿!H30</f>
        <v>0</v>
      </c>
      <c r="AEK11" s="107">
        <f>職員名簿!I30</f>
        <v>0</v>
      </c>
      <c r="AEL11" s="107">
        <f>職員名簿!J30</f>
        <v>0</v>
      </c>
      <c r="AEM11" s="107">
        <f>職員名簿!K30</f>
        <v>0</v>
      </c>
      <c r="AEN11" s="107">
        <f>職員名簿!L30</f>
        <v>0</v>
      </c>
      <c r="AEO11" s="107">
        <f>職員名簿!M30</f>
        <v>0</v>
      </c>
      <c r="AEP11" s="107" t="str">
        <f>職員名簿!C31</f>
        <v/>
      </c>
      <c r="AEQ11" s="107">
        <f>職員名簿!D31</f>
        <v>0</v>
      </c>
      <c r="AER11" s="107">
        <f>職員名簿!E31</f>
        <v>0</v>
      </c>
      <c r="AES11" s="107">
        <f>職員名簿!F31</f>
        <v>0</v>
      </c>
      <c r="AET11" s="107">
        <f>職員名簿!G31</f>
        <v>0</v>
      </c>
      <c r="AEU11" s="107">
        <f>職員名簿!H31</f>
        <v>0</v>
      </c>
      <c r="AEV11" s="107">
        <f>職員名簿!I31</f>
        <v>0</v>
      </c>
      <c r="AEW11" s="107">
        <f>職員名簿!J31</f>
        <v>0</v>
      </c>
      <c r="AEX11" s="107">
        <f>職員名簿!K31</f>
        <v>0</v>
      </c>
      <c r="AEY11" s="107">
        <f>職員名簿!L31</f>
        <v>0</v>
      </c>
      <c r="AEZ11" s="107">
        <f>職員名簿!M31</f>
        <v>0</v>
      </c>
      <c r="AFA11" s="107" t="str">
        <f>職員名簿!C32</f>
        <v/>
      </c>
      <c r="AFB11" s="107">
        <f>職員名簿!D32</f>
        <v>0</v>
      </c>
      <c r="AFC11" s="107">
        <f>職員名簿!E32</f>
        <v>0</v>
      </c>
      <c r="AFD11" s="107">
        <f>職員名簿!F32</f>
        <v>0</v>
      </c>
      <c r="AFE11" s="107">
        <f>職員名簿!G32</f>
        <v>0</v>
      </c>
      <c r="AFF11" s="107">
        <f>職員名簿!H32</f>
        <v>0</v>
      </c>
      <c r="AFG11" s="107">
        <f>職員名簿!I32</f>
        <v>0</v>
      </c>
      <c r="AFH11" s="107">
        <f>職員名簿!J32</f>
        <v>0</v>
      </c>
      <c r="AFI11" s="107">
        <f>職員名簿!K32</f>
        <v>0</v>
      </c>
      <c r="AFJ11" s="107">
        <f>職員名簿!L32</f>
        <v>0</v>
      </c>
      <c r="AFK11" s="107">
        <f>職員名簿!M32</f>
        <v>0</v>
      </c>
      <c r="AFL11" s="107" t="str">
        <f>職員名簿!C33</f>
        <v/>
      </c>
      <c r="AFM11" s="107">
        <f>職員名簿!D33</f>
        <v>0</v>
      </c>
      <c r="AFN11" s="107">
        <f>職員名簿!E33</f>
        <v>0</v>
      </c>
      <c r="AFO11" s="107">
        <f>職員名簿!F33</f>
        <v>0</v>
      </c>
      <c r="AFP11" s="107">
        <f>職員名簿!G33</f>
        <v>0</v>
      </c>
      <c r="AFQ11" s="107">
        <f>職員名簿!H33</f>
        <v>0</v>
      </c>
      <c r="AFR11" s="107">
        <f>職員名簿!I33</f>
        <v>0</v>
      </c>
      <c r="AFS11" s="107">
        <f>職員名簿!J33</f>
        <v>0</v>
      </c>
      <c r="AFT11" s="107">
        <f>職員名簿!K33</f>
        <v>0</v>
      </c>
      <c r="AFU11" s="107">
        <f>職員名簿!L33</f>
        <v>0</v>
      </c>
      <c r="AFV11" s="107">
        <f>職員名簿!M33</f>
        <v>0</v>
      </c>
      <c r="AFW11" s="107" t="str">
        <f>職員名簿!C34</f>
        <v/>
      </c>
      <c r="AFX11" s="107">
        <f>職員名簿!D34</f>
        <v>0</v>
      </c>
      <c r="AFY11" s="107">
        <f>職員名簿!E34</f>
        <v>0</v>
      </c>
      <c r="AFZ11" s="107">
        <f>職員名簿!F34</f>
        <v>0</v>
      </c>
      <c r="AGA11" s="107">
        <f>職員名簿!G34</f>
        <v>0</v>
      </c>
      <c r="AGB11" s="107">
        <f>職員名簿!H34</f>
        <v>0</v>
      </c>
      <c r="AGC11" s="107">
        <f>職員名簿!I34</f>
        <v>0</v>
      </c>
      <c r="AGD11" s="107">
        <f>職員名簿!J34</f>
        <v>0</v>
      </c>
      <c r="AGE11" s="107">
        <f>職員名簿!K34</f>
        <v>0</v>
      </c>
      <c r="AGF11" s="107">
        <f>職員名簿!L34</f>
        <v>0</v>
      </c>
      <c r="AGG11" s="107">
        <f>職員名簿!M34</f>
        <v>0</v>
      </c>
      <c r="AGH11" s="107" t="str">
        <f>職員名簿!C35</f>
        <v/>
      </c>
      <c r="AGI11" s="107">
        <f>職員名簿!D35</f>
        <v>0</v>
      </c>
      <c r="AGJ11" s="107">
        <f>職員名簿!E35</f>
        <v>0</v>
      </c>
      <c r="AGK11" s="107">
        <f>職員名簿!F35</f>
        <v>0</v>
      </c>
      <c r="AGL11" s="107">
        <f>職員名簿!G35</f>
        <v>0</v>
      </c>
      <c r="AGM11" s="107">
        <f>職員名簿!H35</f>
        <v>0</v>
      </c>
      <c r="AGN11" s="107">
        <f>職員名簿!I35</f>
        <v>0</v>
      </c>
      <c r="AGO11" s="107">
        <f>職員名簿!J35</f>
        <v>0</v>
      </c>
      <c r="AGP11" s="107">
        <f>職員名簿!K35</f>
        <v>0</v>
      </c>
      <c r="AGQ11" s="107">
        <f>職員名簿!L35</f>
        <v>0</v>
      </c>
      <c r="AGR11" s="107">
        <f>職員名簿!M35</f>
        <v>0</v>
      </c>
      <c r="AGS11" s="107" t="str">
        <f>職員名簿!C36</f>
        <v/>
      </c>
      <c r="AGT11" s="107">
        <f>職員名簿!D36</f>
        <v>0</v>
      </c>
      <c r="AGU11" s="107">
        <f>職員名簿!E36</f>
        <v>0</v>
      </c>
      <c r="AGV11" s="107">
        <f>職員名簿!F36</f>
        <v>0</v>
      </c>
      <c r="AGW11" s="107">
        <f>職員名簿!G36</f>
        <v>0</v>
      </c>
      <c r="AGX11" s="107">
        <f>職員名簿!H36</f>
        <v>0</v>
      </c>
      <c r="AGY11" s="107">
        <f>職員名簿!I36</f>
        <v>0</v>
      </c>
      <c r="AGZ11" s="107">
        <f>職員名簿!J36</f>
        <v>0</v>
      </c>
      <c r="AHA11" s="107">
        <f>職員名簿!K36</f>
        <v>0</v>
      </c>
      <c r="AHB11" s="107">
        <f>職員名簿!L36</f>
        <v>0</v>
      </c>
      <c r="AHC11" s="107">
        <f>職員名簿!M36</f>
        <v>0</v>
      </c>
      <c r="AHD11" s="107" t="str">
        <f>職員名簿!C37</f>
        <v/>
      </c>
      <c r="AHE11" s="107">
        <f>職員名簿!D37</f>
        <v>0</v>
      </c>
      <c r="AHF11" s="107">
        <f>職員名簿!E37</f>
        <v>0</v>
      </c>
      <c r="AHG11" s="107">
        <f>職員名簿!F37</f>
        <v>0</v>
      </c>
      <c r="AHH11" s="107">
        <f>職員名簿!G37</f>
        <v>0</v>
      </c>
      <c r="AHI11" s="107">
        <f>職員名簿!H37</f>
        <v>0</v>
      </c>
      <c r="AHJ11" s="107">
        <f>職員名簿!I37</f>
        <v>0</v>
      </c>
      <c r="AHK11" s="107">
        <f>職員名簿!J37</f>
        <v>0</v>
      </c>
      <c r="AHL11" s="107">
        <f>職員名簿!K37</f>
        <v>0</v>
      </c>
      <c r="AHM11" s="107">
        <f>職員名簿!L37</f>
        <v>0</v>
      </c>
      <c r="AHN11" s="107">
        <f>職員名簿!M37</f>
        <v>0</v>
      </c>
      <c r="AHO11" s="107" t="str">
        <f>職員名簿!C38</f>
        <v/>
      </c>
      <c r="AHP11" s="107">
        <f>職員名簿!D38</f>
        <v>0</v>
      </c>
      <c r="AHQ11" s="107">
        <f>職員名簿!E38</f>
        <v>0</v>
      </c>
      <c r="AHR11" s="107">
        <f>職員名簿!F38</f>
        <v>0</v>
      </c>
      <c r="AHS11" s="107">
        <f>職員名簿!G38</f>
        <v>0</v>
      </c>
      <c r="AHT11" s="107">
        <f>職員名簿!H38</f>
        <v>0</v>
      </c>
      <c r="AHU11" s="107">
        <f>職員名簿!I38</f>
        <v>0</v>
      </c>
      <c r="AHV11" s="107">
        <f>職員名簿!J38</f>
        <v>0</v>
      </c>
      <c r="AHW11" s="107">
        <f>職員名簿!K38</f>
        <v>0</v>
      </c>
      <c r="AHX11" s="107">
        <f>職員名簿!L38</f>
        <v>0</v>
      </c>
      <c r="AHY11" s="107">
        <f>職員名簿!M38</f>
        <v>0</v>
      </c>
      <c r="AHZ11" s="107" t="str">
        <f>職員名簿!C39</f>
        <v/>
      </c>
      <c r="AIA11" s="107">
        <f>職員名簿!D39</f>
        <v>0</v>
      </c>
      <c r="AIB11" s="107">
        <f>職員名簿!E39</f>
        <v>0</v>
      </c>
      <c r="AIC11" s="107">
        <f>職員名簿!F39</f>
        <v>0</v>
      </c>
      <c r="AID11" s="107">
        <f>職員名簿!G39</f>
        <v>0</v>
      </c>
      <c r="AIE11" s="107">
        <f>職員名簿!H39</f>
        <v>0</v>
      </c>
      <c r="AIF11" s="107">
        <f>職員名簿!I39</f>
        <v>0</v>
      </c>
      <c r="AIG11" s="107">
        <f>職員名簿!J39</f>
        <v>0</v>
      </c>
      <c r="AIH11" s="107">
        <f>職員名簿!K39</f>
        <v>0</v>
      </c>
      <c r="AII11" s="107">
        <f>職員名簿!L39</f>
        <v>0</v>
      </c>
      <c r="AIJ11" s="107">
        <f>職員名簿!M39</f>
        <v>0</v>
      </c>
      <c r="AIK11" s="107" t="str">
        <f>職員名簿!C40</f>
        <v/>
      </c>
      <c r="AIL11" s="107">
        <f>職員名簿!D40</f>
        <v>0</v>
      </c>
      <c r="AIM11" s="107">
        <f>職員名簿!E40</f>
        <v>0</v>
      </c>
      <c r="AIN11" s="107">
        <f>職員名簿!F40</f>
        <v>0</v>
      </c>
      <c r="AIO11" s="107">
        <f>職員名簿!G40</f>
        <v>0</v>
      </c>
      <c r="AIP11" s="107">
        <f>職員名簿!H40</f>
        <v>0</v>
      </c>
      <c r="AIQ11" s="107">
        <f>職員名簿!I40</f>
        <v>0</v>
      </c>
      <c r="AIR11" s="107">
        <f>職員名簿!J40</f>
        <v>0</v>
      </c>
      <c r="AIS11" s="107">
        <f>職員名簿!K40</f>
        <v>0</v>
      </c>
      <c r="AIT11" s="107">
        <f>職員名簿!L40</f>
        <v>0</v>
      </c>
      <c r="AIU11" s="107">
        <f>職員名簿!M40</f>
        <v>0</v>
      </c>
      <c r="AIV11" s="107" t="str">
        <f>職員名簿!C41</f>
        <v/>
      </c>
      <c r="AIW11" s="107">
        <f>職員名簿!D41</f>
        <v>0</v>
      </c>
      <c r="AIX11" s="107">
        <f>職員名簿!E41</f>
        <v>0</v>
      </c>
      <c r="AIY11" s="107">
        <f>職員名簿!F41</f>
        <v>0</v>
      </c>
      <c r="AIZ11" s="107">
        <f>職員名簿!G41</f>
        <v>0</v>
      </c>
      <c r="AJA11" s="107">
        <f>職員名簿!H41</f>
        <v>0</v>
      </c>
      <c r="AJB11" s="107">
        <f>職員名簿!I41</f>
        <v>0</v>
      </c>
      <c r="AJC11" s="107">
        <f>職員名簿!J41</f>
        <v>0</v>
      </c>
      <c r="AJD11" s="107">
        <f>職員名簿!K41</f>
        <v>0</v>
      </c>
      <c r="AJE11" s="107">
        <f>職員名簿!L41</f>
        <v>0</v>
      </c>
      <c r="AJF11" s="107">
        <f>職員名簿!M41</f>
        <v>0</v>
      </c>
      <c r="AJG11" s="107" t="str">
        <f>職員名簿!C42</f>
        <v/>
      </c>
      <c r="AJH11" s="107">
        <f>職員名簿!D42</f>
        <v>0</v>
      </c>
      <c r="AJI11" s="107">
        <f>職員名簿!E42</f>
        <v>0</v>
      </c>
      <c r="AJJ11" s="107">
        <f>職員名簿!F42</f>
        <v>0</v>
      </c>
      <c r="AJK11" s="107">
        <f>職員名簿!G42</f>
        <v>0</v>
      </c>
      <c r="AJL11" s="107">
        <f>職員名簿!H42</f>
        <v>0</v>
      </c>
      <c r="AJM11" s="107">
        <f>職員名簿!I42</f>
        <v>0</v>
      </c>
      <c r="AJN11" s="107">
        <f>職員名簿!J42</f>
        <v>0</v>
      </c>
      <c r="AJO11" s="107">
        <f>職員名簿!K42</f>
        <v>0</v>
      </c>
      <c r="AJP11" s="107">
        <f>職員名簿!L42</f>
        <v>0</v>
      </c>
      <c r="AJQ11" s="107">
        <f>職員名簿!M42</f>
        <v>0</v>
      </c>
      <c r="AJR11" s="107" t="str">
        <f>職員名簿!C43</f>
        <v/>
      </c>
      <c r="AJS11" s="107">
        <f>職員名簿!D43</f>
        <v>0</v>
      </c>
      <c r="AJT11" s="107">
        <f>職員名簿!E43</f>
        <v>0</v>
      </c>
      <c r="AJU11" s="107">
        <f>職員名簿!F43</f>
        <v>0</v>
      </c>
      <c r="AJV11" s="107">
        <f>職員名簿!G43</f>
        <v>0</v>
      </c>
      <c r="AJW11" s="107">
        <f>職員名簿!H43</f>
        <v>0</v>
      </c>
      <c r="AJX11" s="107">
        <f>職員名簿!I43</f>
        <v>0</v>
      </c>
      <c r="AJY11" s="107">
        <f>職員名簿!J43</f>
        <v>0</v>
      </c>
      <c r="AJZ11" s="107">
        <f>職員名簿!K43</f>
        <v>0</v>
      </c>
      <c r="AKA11" s="107">
        <f>職員名簿!L43</f>
        <v>0</v>
      </c>
      <c r="AKB11" s="107">
        <f>職員名簿!M43</f>
        <v>0</v>
      </c>
      <c r="AKC11" s="107" t="str">
        <f>職員名簿!C44</f>
        <v/>
      </c>
      <c r="AKD11" s="107">
        <f>職員名簿!D44</f>
        <v>0</v>
      </c>
      <c r="AKE11" s="107">
        <f>職員名簿!E44</f>
        <v>0</v>
      </c>
      <c r="AKF11" s="107">
        <f>職員名簿!F44</f>
        <v>0</v>
      </c>
      <c r="AKG11" s="107">
        <f>職員名簿!G44</f>
        <v>0</v>
      </c>
      <c r="AKH11" s="107">
        <f>職員名簿!H44</f>
        <v>0</v>
      </c>
      <c r="AKI11" s="107">
        <f>職員名簿!I44</f>
        <v>0</v>
      </c>
      <c r="AKJ11" s="107">
        <f>職員名簿!J44</f>
        <v>0</v>
      </c>
      <c r="AKK11" s="107">
        <f>職員名簿!K44</f>
        <v>0</v>
      </c>
      <c r="AKL11" s="107">
        <f>職員名簿!L44</f>
        <v>0</v>
      </c>
      <c r="AKM11" s="107">
        <f>職員名簿!M44</f>
        <v>0</v>
      </c>
      <c r="AKN11" s="107" t="str">
        <f>職員名簿!C45</f>
        <v/>
      </c>
      <c r="AKO11" s="107">
        <f>職員名簿!D45</f>
        <v>0</v>
      </c>
      <c r="AKP11" s="107">
        <f>職員名簿!E45</f>
        <v>0</v>
      </c>
      <c r="AKQ11" s="107">
        <f>職員名簿!F45</f>
        <v>0</v>
      </c>
      <c r="AKR11" s="107">
        <f>職員名簿!G45</f>
        <v>0</v>
      </c>
      <c r="AKS11" s="107">
        <f>職員名簿!H45</f>
        <v>0</v>
      </c>
      <c r="AKT11" s="107">
        <f>職員名簿!I45</f>
        <v>0</v>
      </c>
      <c r="AKU11" s="107">
        <f>職員名簿!J45</f>
        <v>0</v>
      </c>
      <c r="AKV11" s="107">
        <f>職員名簿!K45</f>
        <v>0</v>
      </c>
      <c r="AKW11" s="107">
        <f>職員名簿!L45</f>
        <v>0</v>
      </c>
      <c r="AKX11" s="107">
        <f>職員名簿!M45</f>
        <v>0</v>
      </c>
      <c r="AKY11" s="107" t="str">
        <f>職員名簿!C46</f>
        <v/>
      </c>
      <c r="AKZ11" s="107">
        <f>職員名簿!D46</f>
        <v>0</v>
      </c>
      <c r="ALA11" s="107">
        <f>職員名簿!E46</f>
        <v>0</v>
      </c>
      <c r="ALB11" s="107">
        <f>職員名簿!F46</f>
        <v>0</v>
      </c>
      <c r="ALC11" s="107">
        <f>職員名簿!G46</f>
        <v>0</v>
      </c>
      <c r="ALD11" s="107">
        <f>職員名簿!H46</f>
        <v>0</v>
      </c>
      <c r="ALE11" s="107">
        <f>職員名簿!I46</f>
        <v>0</v>
      </c>
      <c r="ALF11" s="107">
        <f>職員名簿!J46</f>
        <v>0</v>
      </c>
      <c r="ALG11" s="107">
        <f>職員名簿!K46</f>
        <v>0</v>
      </c>
      <c r="ALH11" s="107">
        <f>職員名簿!L46</f>
        <v>0</v>
      </c>
      <c r="ALI11" s="107">
        <f>職員名簿!M46</f>
        <v>0</v>
      </c>
      <c r="ALJ11" s="107" t="str">
        <f>職員名簿!C47</f>
        <v/>
      </c>
      <c r="ALK11" s="107">
        <f>職員名簿!D47</f>
        <v>0</v>
      </c>
      <c r="ALL11" s="107">
        <f>職員名簿!E47</f>
        <v>0</v>
      </c>
      <c r="ALM11" s="107">
        <f>職員名簿!F47</f>
        <v>0</v>
      </c>
      <c r="ALN11" s="107">
        <f>職員名簿!G47</f>
        <v>0</v>
      </c>
      <c r="ALO11" s="107">
        <f>職員名簿!H47</f>
        <v>0</v>
      </c>
      <c r="ALP11" s="107">
        <f>職員名簿!I47</f>
        <v>0</v>
      </c>
      <c r="ALQ11" s="107">
        <f>職員名簿!J47</f>
        <v>0</v>
      </c>
      <c r="ALR11" s="107">
        <f>職員名簿!K47</f>
        <v>0</v>
      </c>
      <c r="ALS11" s="107">
        <f>職員名簿!L47</f>
        <v>0</v>
      </c>
      <c r="ALT11" s="107">
        <f>職員名簿!M47</f>
        <v>0</v>
      </c>
      <c r="ALU11" s="107" t="str">
        <f>職員名簿!C48</f>
        <v/>
      </c>
      <c r="ALV11" s="107">
        <f>職員名簿!D48</f>
        <v>0</v>
      </c>
      <c r="ALW11" s="107">
        <f>職員名簿!E48</f>
        <v>0</v>
      </c>
      <c r="ALX11" s="107">
        <f>職員名簿!F48</f>
        <v>0</v>
      </c>
      <c r="ALY11" s="107">
        <f>職員名簿!G48</f>
        <v>0</v>
      </c>
      <c r="ALZ11" s="107">
        <f>職員名簿!H48</f>
        <v>0</v>
      </c>
      <c r="AMA11" s="107">
        <f>職員名簿!I48</f>
        <v>0</v>
      </c>
      <c r="AMB11" s="107">
        <f>職員名簿!J48</f>
        <v>0</v>
      </c>
      <c r="AMC11" s="107">
        <f>職員名簿!K48</f>
        <v>0</v>
      </c>
      <c r="AMD11" s="107">
        <f>職員名簿!L48</f>
        <v>0</v>
      </c>
      <c r="AME11" s="107">
        <f>職員名簿!M48</f>
        <v>0</v>
      </c>
      <c r="AMF11" s="107" t="str">
        <f>職員名簿!C49</f>
        <v/>
      </c>
      <c r="AMG11" s="107">
        <f>職員名簿!D49</f>
        <v>0</v>
      </c>
      <c r="AMH11" s="107">
        <f>職員名簿!E49</f>
        <v>0</v>
      </c>
      <c r="AMI11" s="107">
        <f>職員名簿!F49</f>
        <v>0</v>
      </c>
      <c r="AMJ11" s="107">
        <f>職員名簿!G49</f>
        <v>0</v>
      </c>
      <c r="AMK11" s="107">
        <f>職員名簿!H49</f>
        <v>0</v>
      </c>
      <c r="AML11" s="107">
        <f>職員名簿!I49</f>
        <v>0</v>
      </c>
      <c r="AMM11" s="107">
        <f>職員名簿!J49</f>
        <v>0</v>
      </c>
      <c r="AMN11" s="107">
        <f>職員名簿!K49</f>
        <v>0</v>
      </c>
      <c r="AMO11" s="107">
        <f>職員名簿!L49</f>
        <v>0</v>
      </c>
      <c r="AMP11" s="107">
        <f>職員名簿!M49</f>
        <v>0</v>
      </c>
      <c r="AMQ11" s="107" t="str">
        <f>職員名簿!C50</f>
        <v/>
      </c>
      <c r="AMR11" s="107">
        <f>職員名簿!D50</f>
        <v>0</v>
      </c>
      <c r="AMS11" s="107">
        <f>職員名簿!E50</f>
        <v>0</v>
      </c>
      <c r="AMT11" s="107">
        <f>職員名簿!F50</f>
        <v>0</v>
      </c>
      <c r="AMU11" s="107">
        <f>職員名簿!G50</f>
        <v>0</v>
      </c>
      <c r="AMV11" s="107">
        <f>職員名簿!H50</f>
        <v>0</v>
      </c>
      <c r="AMW11" s="107">
        <f>職員名簿!I50</f>
        <v>0</v>
      </c>
      <c r="AMX11" s="107">
        <f>職員名簿!J50</f>
        <v>0</v>
      </c>
      <c r="AMY11" s="107">
        <f>職員名簿!K50</f>
        <v>0</v>
      </c>
      <c r="AMZ11" s="107">
        <f>職員名簿!L50</f>
        <v>0</v>
      </c>
      <c r="ANA11" s="107">
        <f>職員名簿!M50</f>
        <v>0</v>
      </c>
      <c r="ANB11" s="107" t="str">
        <f>職員名簿!C51</f>
        <v/>
      </c>
      <c r="ANC11" s="107">
        <f>職員名簿!D51</f>
        <v>0</v>
      </c>
      <c r="AND11" s="107">
        <f>職員名簿!E51</f>
        <v>0</v>
      </c>
      <c r="ANE11" s="107">
        <f>職員名簿!F51</f>
        <v>0</v>
      </c>
      <c r="ANF11" s="107">
        <f>職員名簿!G51</f>
        <v>0</v>
      </c>
      <c r="ANG11" s="107">
        <f>職員名簿!H51</f>
        <v>0</v>
      </c>
      <c r="ANH11" s="107">
        <f>職員名簿!I51</f>
        <v>0</v>
      </c>
      <c r="ANI11" s="107">
        <f>職員名簿!J51</f>
        <v>0</v>
      </c>
      <c r="ANJ11" s="107">
        <f>職員名簿!K51</f>
        <v>0</v>
      </c>
      <c r="ANK11" s="107">
        <f>職員名簿!L51</f>
        <v>0</v>
      </c>
      <c r="ANL11" s="107">
        <f>職員名簿!M51</f>
        <v>0</v>
      </c>
      <c r="ANM11" s="107" t="str">
        <f>職員名簿!C52</f>
        <v/>
      </c>
      <c r="ANN11" s="107">
        <f>職員名簿!D52</f>
        <v>0</v>
      </c>
      <c r="ANO11" s="107">
        <f>職員名簿!E52</f>
        <v>0</v>
      </c>
      <c r="ANP11" s="107">
        <f>職員名簿!F52</f>
        <v>0</v>
      </c>
      <c r="ANQ11" s="107">
        <f>職員名簿!G52</f>
        <v>0</v>
      </c>
      <c r="ANR11" s="107">
        <f>職員名簿!H52</f>
        <v>0</v>
      </c>
      <c r="ANS11" s="107">
        <f>職員名簿!I52</f>
        <v>0</v>
      </c>
      <c r="ANT11" s="107">
        <f>職員名簿!J52</f>
        <v>0</v>
      </c>
      <c r="ANU11" s="107">
        <f>職員名簿!K52</f>
        <v>0</v>
      </c>
      <c r="ANV11" s="107">
        <f>職員名簿!L52</f>
        <v>0</v>
      </c>
      <c r="ANW11" s="107">
        <f>職員名簿!M52</f>
        <v>0</v>
      </c>
      <c r="ANX11" s="107" t="str">
        <f>職員名簿!C53</f>
        <v/>
      </c>
      <c r="ANY11" s="107">
        <f>職員名簿!D53</f>
        <v>0</v>
      </c>
      <c r="ANZ11" s="107">
        <f>職員名簿!E53</f>
        <v>0</v>
      </c>
      <c r="AOA11" s="107">
        <f>職員名簿!F53</f>
        <v>0</v>
      </c>
      <c r="AOB11" s="107">
        <f>職員名簿!G53</f>
        <v>0</v>
      </c>
      <c r="AOC11" s="107">
        <f>職員名簿!H53</f>
        <v>0</v>
      </c>
      <c r="AOD11" s="107">
        <f>職員名簿!I53</f>
        <v>0</v>
      </c>
      <c r="AOE11" s="107">
        <f>職員名簿!J53</f>
        <v>0</v>
      </c>
      <c r="AOF11" s="107">
        <f>職員名簿!K53</f>
        <v>0</v>
      </c>
      <c r="AOG11" s="107">
        <f>職員名簿!L53</f>
        <v>0</v>
      </c>
      <c r="AOH11" s="107">
        <f>職員名簿!M53</f>
        <v>0</v>
      </c>
      <c r="AOI11" s="107" t="str">
        <f>職員名簿!C54</f>
        <v/>
      </c>
      <c r="AOJ11" s="107">
        <f>職員名簿!D54</f>
        <v>0</v>
      </c>
      <c r="AOK11" s="107">
        <f>職員名簿!E54</f>
        <v>0</v>
      </c>
      <c r="AOL11" s="107">
        <f>職員名簿!F54</f>
        <v>0</v>
      </c>
      <c r="AOM11" s="107">
        <f>職員名簿!G54</f>
        <v>0</v>
      </c>
      <c r="AON11" s="107">
        <f>職員名簿!H54</f>
        <v>0</v>
      </c>
      <c r="AOO11" s="107">
        <f>職員名簿!I54</f>
        <v>0</v>
      </c>
      <c r="AOP11" s="107">
        <f>職員名簿!J54</f>
        <v>0</v>
      </c>
      <c r="AOQ11" s="107">
        <f>職員名簿!K54</f>
        <v>0</v>
      </c>
      <c r="AOR11" s="107">
        <f>職員名簿!L54</f>
        <v>0</v>
      </c>
      <c r="AOS11" s="107">
        <f>職員名簿!M54</f>
        <v>0</v>
      </c>
      <c r="AOT11" s="107" t="str">
        <f>職員名簿!C55</f>
        <v/>
      </c>
      <c r="AOU11" s="107">
        <f>職員名簿!D55</f>
        <v>0</v>
      </c>
      <c r="AOV11" s="107">
        <f>職員名簿!E55</f>
        <v>0</v>
      </c>
      <c r="AOW11" s="107">
        <f>職員名簿!F55</f>
        <v>0</v>
      </c>
      <c r="AOX11" s="107">
        <f>職員名簿!G55</f>
        <v>0</v>
      </c>
      <c r="AOY11" s="107">
        <f>職員名簿!H55</f>
        <v>0</v>
      </c>
      <c r="AOZ11" s="107">
        <f>職員名簿!I55</f>
        <v>0</v>
      </c>
      <c r="APA11" s="107">
        <f>職員名簿!J55</f>
        <v>0</v>
      </c>
      <c r="APB11" s="107">
        <f>職員名簿!K55</f>
        <v>0</v>
      </c>
      <c r="APC11" s="107">
        <f>職員名簿!L55</f>
        <v>0</v>
      </c>
      <c r="APD11" s="107">
        <f>職員名簿!M55</f>
        <v>0</v>
      </c>
      <c r="APE11" s="107" t="str">
        <f>職員名簿!C56</f>
        <v/>
      </c>
      <c r="APF11" s="107">
        <f>職員名簿!D56</f>
        <v>0</v>
      </c>
      <c r="APG11" s="107">
        <f>職員名簿!E56</f>
        <v>0</v>
      </c>
      <c r="APH11" s="107">
        <f>職員名簿!F56</f>
        <v>0</v>
      </c>
      <c r="API11" s="107">
        <f>職員名簿!G56</f>
        <v>0</v>
      </c>
      <c r="APJ11" s="107">
        <f>職員名簿!H56</f>
        <v>0</v>
      </c>
      <c r="APK11" s="107">
        <f>職員名簿!I56</f>
        <v>0</v>
      </c>
      <c r="APL11" s="107">
        <f>職員名簿!J56</f>
        <v>0</v>
      </c>
      <c r="APM11" s="107">
        <f>職員名簿!K56</f>
        <v>0</v>
      </c>
      <c r="APN11" s="107">
        <f>職員名簿!L56</f>
        <v>0</v>
      </c>
      <c r="APO11" s="107">
        <f>職員名簿!M56</f>
        <v>0</v>
      </c>
      <c r="APP11" s="107" t="str">
        <f>職員名簿!C57</f>
        <v/>
      </c>
      <c r="APQ11" s="107">
        <f>職員名簿!D57</f>
        <v>0</v>
      </c>
      <c r="APR11" s="107">
        <f>職員名簿!E57</f>
        <v>0</v>
      </c>
      <c r="APS11" s="107">
        <f>職員名簿!F57</f>
        <v>0</v>
      </c>
      <c r="APT11" s="107">
        <f>職員名簿!G57</f>
        <v>0</v>
      </c>
      <c r="APU11" s="107">
        <f>職員名簿!H57</f>
        <v>0</v>
      </c>
      <c r="APV11" s="107">
        <f>職員名簿!I57</f>
        <v>0</v>
      </c>
      <c r="APW11" s="107">
        <f>職員名簿!J57</f>
        <v>0</v>
      </c>
      <c r="APX11" s="107">
        <f>職員名簿!K57</f>
        <v>0</v>
      </c>
      <c r="APY11" s="107">
        <f>職員名簿!L57</f>
        <v>0</v>
      </c>
      <c r="APZ11" s="107">
        <f>職員名簿!M57</f>
        <v>0</v>
      </c>
      <c r="AQA11" s="107" t="str">
        <f>職員名簿!C58</f>
        <v/>
      </c>
      <c r="AQB11" s="107">
        <f>職員名簿!D58</f>
        <v>0</v>
      </c>
      <c r="AQC11" s="107">
        <f>職員名簿!E58</f>
        <v>0</v>
      </c>
      <c r="AQD11" s="107">
        <f>職員名簿!F58</f>
        <v>0</v>
      </c>
      <c r="AQE11" s="107">
        <f>職員名簿!G58</f>
        <v>0</v>
      </c>
      <c r="AQF11" s="107">
        <f>職員名簿!H58</f>
        <v>0</v>
      </c>
      <c r="AQG11" s="107">
        <f>職員名簿!I58</f>
        <v>0</v>
      </c>
      <c r="AQH11" s="107">
        <f>職員名簿!J58</f>
        <v>0</v>
      </c>
      <c r="AQI11" s="107">
        <f>職員名簿!K58</f>
        <v>0</v>
      </c>
      <c r="AQJ11" s="107">
        <f>職員名簿!L58</f>
        <v>0</v>
      </c>
      <c r="AQK11" s="107">
        <f>職員名簿!M58</f>
        <v>0</v>
      </c>
      <c r="AQL11" s="107" t="str">
        <f>職員名簿!C59</f>
        <v/>
      </c>
      <c r="AQM11" s="107">
        <f>職員名簿!D59</f>
        <v>0</v>
      </c>
      <c r="AQN11" s="107">
        <f>職員名簿!E59</f>
        <v>0</v>
      </c>
      <c r="AQO11" s="107">
        <f>職員名簿!F59</f>
        <v>0</v>
      </c>
      <c r="AQP11" s="107">
        <f>職員名簿!G59</f>
        <v>0</v>
      </c>
      <c r="AQQ11" s="107">
        <f>職員名簿!H59</f>
        <v>0</v>
      </c>
      <c r="AQR11" s="107">
        <f>職員名簿!I59</f>
        <v>0</v>
      </c>
      <c r="AQS11" s="107">
        <f>職員名簿!J59</f>
        <v>0</v>
      </c>
      <c r="AQT11" s="107">
        <f>職員名簿!K59</f>
        <v>0</v>
      </c>
      <c r="AQU11" s="107">
        <f>職員名簿!L59</f>
        <v>0</v>
      </c>
      <c r="AQV11" s="107">
        <f>職員名簿!M59</f>
        <v>0</v>
      </c>
      <c r="AQW11" s="107" t="str">
        <f>職員名簿!C60</f>
        <v/>
      </c>
      <c r="AQX11" s="107">
        <f>職員名簿!D60</f>
        <v>0</v>
      </c>
      <c r="AQY11" s="107">
        <f>職員名簿!E60</f>
        <v>0</v>
      </c>
      <c r="AQZ11" s="107">
        <f>職員名簿!F60</f>
        <v>0</v>
      </c>
      <c r="ARA11" s="107">
        <f>職員名簿!G60</f>
        <v>0</v>
      </c>
      <c r="ARB11" s="107">
        <f>職員名簿!H60</f>
        <v>0</v>
      </c>
      <c r="ARC11" s="107">
        <f>職員名簿!I60</f>
        <v>0</v>
      </c>
      <c r="ARD11" s="107">
        <f>職員名簿!J60</f>
        <v>0</v>
      </c>
      <c r="ARE11" s="107">
        <f>職員名簿!K60</f>
        <v>0</v>
      </c>
      <c r="ARF11" s="107">
        <f>職員名簿!L60</f>
        <v>0</v>
      </c>
      <c r="ARG11" s="107">
        <f>職員名簿!M60</f>
        <v>0</v>
      </c>
      <c r="ARH11" s="107" t="str">
        <f>職員名簿!C61</f>
        <v/>
      </c>
      <c r="ARI11" s="107">
        <f>職員名簿!D61</f>
        <v>0</v>
      </c>
      <c r="ARJ11" s="107">
        <f>職員名簿!E61</f>
        <v>0</v>
      </c>
      <c r="ARK11" s="107">
        <f>職員名簿!F61</f>
        <v>0</v>
      </c>
      <c r="ARL11" s="107">
        <f>職員名簿!G61</f>
        <v>0</v>
      </c>
      <c r="ARM11" s="107">
        <f>職員名簿!H61</f>
        <v>0</v>
      </c>
      <c r="ARN11" s="107">
        <f>職員名簿!I61</f>
        <v>0</v>
      </c>
      <c r="ARO11" s="107">
        <f>職員名簿!J61</f>
        <v>0</v>
      </c>
      <c r="ARP11" s="107">
        <f>職員名簿!K61</f>
        <v>0</v>
      </c>
      <c r="ARQ11" s="107">
        <f>職員名簿!L61</f>
        <v>0</v>
      </c>
      <c r="ARR11" s="107">
        <f>職員名簿!M61</f>
        <v>0</v>
      </c>
      <c r="ARS11" s="107" t="str">
        <f>職員名簿!C62</f>
        <v/>
      </c>
      <c r="ART11" s="107">
        <f>職員名簿!D62</f>
        <v>0</v>
      </c>
      <c r="ARU11" s="107">
        <f>職員名簿!E62</f>
        <v>0</v>
      </c>
      <c r="ARV11" s="107">
        <f>職員名簿!F62</f>
        <v>0</v>
      </c>
      <c r="ARW11" s="107">
        <f>職員名簿!G62</f>
        <v>0</v>
      </c>
      <c r="ARX11" s="107">
        <f>職員名簿!H62</f>
        <v>0</v>
      </c>
      <c r="ARY11" s="107">
        <f>職員名簿!I62</f>
        <v>0</v>
      </c>
      <c r="ARZ11" s="107">
        <f>職員名簿!J62</f>
        <v>0</v>
      </c>
      <c r="ASA11" s="107">
        <f>職員名簿!K62</f>
        <v>0</v>
      </c>
      <c r="ASB11" s="107">
        <f>職員名簿!L62</f>
        <v>0</v>
      </c>
      <c r="ASC11" s="107">
        <f>職員名簿!M62</f>
        <v>0</v>
      </c>
      <c r="ASD11" s="107" t="str">
        <f>職員名簿!C63</f>
        <v/>
      </c>
      <c r="ASE11" s="107">
        <f>職員名簿!D63</f>
        <v>0</v>
      </c>
      <c r="ASF11" s="107">
        <f>職員名簿!E63</f>
        <v>0</v>
      </c>
      <c r="ASG11" s="107">
        <f>職員名簿!F63</f>
        <v>0</v>
      </c>
      <c r="ASH11" s="107">
        <f>職員名簿!G63</f>
        <v>0</v>
      </c>
      <c r="ASI11" s="107">
        <f>職員名簿!H63</f>
        <v>0</v>
      </c>
      <c r="ASJ11" s="107">
        <f>職員名簿!I63</f>
        <v>0</v>
      </c>
      <c r="ASK11" s="107">
        <f>職員名簿!J63</f>
        <v>0</v>
      </c>
      <c r="ASL11" s="107">
        <f>職員名簿!K63</f>
        <v>0</v>
      </c>
      <c r="ASM11" s="107">
        <f>職員名簿!L63</f>
        <v>0</v>
      </c>
      <c r="ASN11" s="107">
        <f>職員名簿!M63</f>
        <v>0</v>
      </c>
      <c r="ASO11" s="107" t="str">
        <f>職員名簿!C64</f>
        <v/>
      </c>
      <c r="ASP11" s="107">
        <f>職員名簿!D64</f>
        <v>0</v>
      </c>
      <c r="ASQ11" s="107">
        <f>職員名簿!E64</f>
        <v>0</v>
      </c>
      <c r="ASR11" s="107">
        <f>職員名簿!F64</f>
        <v>0</v>
      </c>
      <c r="ASS11" s="107">
        <f>職員名簿!G64</f>
        <v>0</v>
      </c>
      <c r="AST11" s="107">
        <f>職員名簿!H64</f>
        <v>0</v>
      </c>
      <c r="ASU11" s="107">
        <f>職員名簿!I64</f>
        <v>0</v>
      </c>
      <c r="ASV11" s="107">
        <f>職員名簿!J64</f>
        <v>0</v>
      </c>
      <c r="ASW11" s="107">
        <f>職員名簿!K64</f>
        <v>0</v>
      </c>
      <c r="ASX11" s="107">
        <f>職員名簿!L64</f>
        <v>0</v>
      </c>
      <c r="ASY11" s="107">
        <f>職員名簿!M64</f>
        <v>0</v>
      </c>
      <c r="ASZ11" s="107" t="str">
        <f>職員名簿!C65</f>
        <v/>
      </c>
      <c r="ATA11" s="107">
        <f>職員名簿!D65</f>
        <v>0</v>
      </c>
      <c r="ATB11" s="107">
        <f>職員名簿!E65</f>
        <v>0</v>
      </c>
      <c r="ATC11" s="107">
        <f>職員名簿!F65</f>
        <v>0</v>
      </c>
      <c r="ATD11" s="107">
        <f>職員名簿!G65</f>
        <v>0</v>
      </c>
      <c r="ATE11" s="107">
        <f>職員名簿!H65</f>
        <v>0</v>
      </c>
      <c r="ATF11" s="107">
        <f>職員名簿!I65</f>
        <v>0</v>
      </c>
      <c r="ATG11" s="107">
        <f>職員名簿!J65</f>
        <v>0</v>
      </c>
      <c r="ATH11" s="107">
        <f>職員名簿!K65</f>
        <v>0</v>
      </c>
      <c r="ATI11" s="107">
        <f>職員名簿!L65</f>
        <v>0</v>
      </c>
      <c r="ATJ11" s="107">
        <f>職員名簿!M65</f>
        <v>0</v>
      </c>
      <c r="ATK11" s="107" t="str">
        <f>職員名簿!C66</f>
        <v/>
      </c>
      <c r="ATL11" s="107">
        <f>職員名簿!D66</f>
        <v>0</v>
      </c>
      <c r="ATM11" s="107">
        <f>職員名簿!E66</f>
        <v>0</v>
      </c>
      <c r="ATN11" s="107">
        <f>職員名簿!F66</f>
        <v>0</v>
      </c>
      <c r="ATO11" s="107">
        <f>職員名簿!G66</f>
        <v>0</v>
      </c>
      <c r="ATP11" s="107">
        <f>職員名簿!H66</f>
        <v>0</v>
      </c>
      <c r="ATQ11" s="107">
        <f>職員名簿!I66</f>
        <v>0</v>
      </c>
      <c r="ATR11" s="107">
        <f>職員名簿!J66</f>
        <v>0</v>
      </c>
      <c r="ATS11" s="107">
        <f>職員名簿!K66</f>
        <v>0</v>
      </c>
      <c r="ATT11" s="107">
        <f>職員名簿!L66</f>
        <v>0</v>
      </c>
      <c r="ATU11" s="107">
        <f>職員名簿!M66</f>
        <v>0</v>
      </c>
      <c r="ATV11" s="107" t="str">
        <f>職員名簿!C67</f>
        <v/>
      </c>
      <c r="ATW11" s="107">
        <f>職員名簿!D67</f>
        <v>0</v>
      </c>
      <c r="ATX11" s="107">
        <f>職員名簿!E67</f>
        <v>0</v>
      </c>
      <c r="ATY11" s="107">
        <f>職員名簿!F67</f>
        <v>0</v>
      </c>
      <c r="ATZ11" s="107">
        <f>職員名簿!G67</f>
        <v>0</v>
      </c>
      <c r="AUA11" s="107">
        <f>職員名簿!H67</f>
        <v>0</v>
      </c>
      <c r="AUB11" s="107">
        <f>職員名簿!I67</f>
        <v>0</v>
      </c>
      <c r="AUC11" s="107">
        <f>職員名簿!J67</f>
        <v>0</v>
      </c>
      <c r="AUD11" s="107">
        <f>職員名簿!K67</f>
        <v>0</v>
      </c>
      <c r="AUE11" s="107">
        <f>職員名簿!L67</f>
        <v>0</v>
      </c>
      <c r="AUF11" s="107">
        <f>職員名簿!M67</f>
        <v>0</v>
      </c>
      <c r="AUG11" s="107" t="str">
        <f>職員名簿!C68</f>
        <v/>
      </c>
      <c r="AUH11" s="107">
        <f>職員名簿!D68</f>
        <v>0</v>
      </c>
      <c r="AUI11" s="107">
        <f>職員名簿!E68</f>
        <v>0</v>
      </c>
      <c r="AUJ11" s="107">
        <f>職員名簿!F68</f>
        <v>0</v>
      </c>
      <c r="AUK11" s="107">
        <f>職員名簿!G68</f>
        <v>0</v>
      </c>
      <c r="AUL11" s="107">
        <f>職員名簿!H68</f>
        <v>0</v>
      </c>
      <c r="AUM11" s="107">
        <f>職員名簿!I68</f>
        <v>0</v>
      </c>
      <c r="AUN11" s="107">
        <f>職員名簿!J68</f>
        <v>0</v>
      </c>
      <c r="AUO11" s="107">
        <f>職員名簿!K68</f>
        <v>0</v>
      </c>
      <c r="AUP11" s="107">
        <f>職員名簿!L68</f>
        <v>0</v>
      </c>
      <c r="AUQ11" s="107">
        <f>職員名簿!M68</f>
        <v>0</v>
      </c>
      <c r="AUR11" s="107" t="str">
        <f>職員名簿!C69</f>
        <v/>
      </c>
      <c r="AUS11" s="107">
        <f>職員名簿!D69</f>
        <v>0</v>
      </c>
      <c r="AUT11" s="107">
        <f>職員名簿!E69</f>
        <v>0</v>
      </c>
      <c r="AUU11" s="107">
        <f>職員名簿!F69</f>
        <v>0</v>
      </c>
      <c r="AUV11" s="107">
        <f>職員名簿!G69</f>
        <v>0</v>
      </c>
      <c r="AUW11" s="107">
        <f>職員名簿!H69</f>
        <v>0</v>
      </c>
      <c r="AUX11" s="107">
        <f>職員名簿!I69</f>
        <v>0</v>
      </c>
      <c r="AUY11" s="107">
        <f>職員名簿!J69</f>
        <v>0</v>
      </c>
      <c r="AUZ11" s="107">
        <f>職員名簿!K69</f>
        <v>0</v>
      </c>
      <c r="AVA11" s="107">
        <f>職員名簿!L69</f>
        <v>0</v>
      </c>
      <c r="AVB11" s="107">
        <f>職員名簿!M69</f>
        <v>0</v>
      </c>
      <c r="AVC11" s="107" t="str">
        <f>職員名簿!C70</f>
        <v/>
      </c>
      <c r="AVD11" s="107">
        <f>職員名簿!D70</f>
        <v>0</v>
      </c>
      <c r="AVE11" s="107">
        <f>職員名簿!E70</f>
        <v>0</v>
      </c>
      <c r="AVF11" s="107">
        <f>職員名簿!F70</f>
        <v>0</v>
      </c>
      <c r="AVG11" s="107">
        <f>職員名簿!G70</f>
        <v>0</v>
      </c>
      <c r="AVH11" s="107">
        <f>職員名簿!H70</f>
        <v>0</v>
      </c>
      <c r="AVI11" s="107">
        <f>職員名簿!I70</f>
        <v>0</v>
      </c>
      <c r="AVJ11" s="107">
        <f>職員名簿!J70</f>
        <v>0</v>
      </c>
      <c r="AVK11" s="107">
        <f>職員名簿!K70</f>
        <v>0</v>
      </c>
      <c r="AVL11" s="107">
        <f>職員名簿!L70</f>
        <v>0</v>
      </c>
      <c r="AVM11" s="107">
        <f>職員名簿!M70</f>
        <v>0</v>
      </c>
      <c r="AVN11" s="107" t="str">
        <f>職員名簿!C71</f>
        <v/>
      </c>
      <c r="AVO11" s="107">
        <f>職員名簿!D71</f>
        <v>0</v>
      </c>
      <c r="AVP11" s="107">
        <f>職員名簿!E71</f>
        <v>0</v>
      </c>
      <c r="AVQ11" s="107">
        <f>職員名簿!F71</f>
        <v>0</v>
      </c>
      <c r="AVR11" s="107">
        <f>職員名簿!G71</f>
        <v>0</v>
      </c>
      <c r="AVS11" s="107">
        <f>職員名簿!H71</f>
        <v>0</v>
      </c>
      <c r="AVT11" s="107">
        <f>職員名簿!I71</f>
        <v>0</v>
      </c>
      <c r="AVU11" s="107">
        <f>職員名簿!J71</f>
        <v>0</v>
      </c>
      <c r="AVV11" s="107">
        <f>職員名簿!K71</f>
        <v>0</v>
      </c>
      <c r="AVW11" s="107">
        <f>職員名簿!L71</f>
        <v>0</v>
      </c>
      <c r="AVX11" s="107">
        <f>職員名簿!M71</f>
        <v>0</v>
      </c>
      <c r="AVY11" s="107" t="str">
        <f>職員名簿!C72</f>
        <v/>
      </c>
      <c r="AVZ11" s="107">
        <f>職員名簿!D72</f>
        <v>0</v>
      </c>
      <c r="AWA11" s="107">
        <f>職員名簿!E72</f>
        <v>0</v>
      </c>
      <c r="AWB11" s="107">
        <f>職員名簿!F72</f>
        <v>0</v>
      </c>
      <c r="AWC11" s="107">
        <f>職員名簿!G72</f>
        <v>0</v>
      </c>
      <c r="AWD11" s="107">
        <f>職員名簿!H72</f>
        <v>0</v>
      </c>
      <c r="AWE11" s="107">
        <f>職員名簿!I72</f>
        <v>0</v>
      </c>
      <c r="AWF11" s="107">
        <f>職員名簿!J72</f>
        <v>0</v>
      </c>
      <c r="AWG11" s="107">
        <f>職員名簿!K72</f>
        <v>0</v>
      </c>
      <c r="AWH11" s="107">
        <f>職員名簿!L72</f>
        <v>0</v>
      </c>
      <c r="AWI11" s="107">
        <f>職員名簿!M72</f>
        <v>0</v>
      </c>
      <c r="AWJ11" s="107" t="str">
        <f>職員名簿!C73</f>
        <v/>
      </c>
      <c r="AWK11" s="107">
        <f>職員名簿!D73</f>
        <v>0</v>
      </c>
      <c r="AWL11" s="107">
        <f>職員名簿!E73</f>
        <v>0</v>
      </c>
      <c r="AWM11" s="107">
        <f>職員名簿!F73</f>
        <v>0</v>
      </c>
      <c r="AWN11" s="107">
        <f>職員名簿!G73</f>
        <v>0</v>
      </c>
      <c r="AWO11" s="107">
        <f>職員名簿!H73</f>
        <v>0</v>
      </c>
      <c r="AWP11" s="107">
        <f>職員名簿!I73</f>
        <v>0</v>
      </c>
      <c r="AWQ11" s="107">
        <f>職員名簿!J73</f>
        <v>0</v>
      </c>
      <c r="AWR11" s="107">
        <f>職員名簿!K73</f>
        <v>0</v>
      </c>
      <c r="AWS11" s="107">
        <f>職員名簿!L73</f>
        <v>0</v>
      </c>
      <c r="AWT11" s="107">
        <f>職員名簿!M73</f>
        <v>0</v>
      </c>
      <c r="AWU11" s="107" t="str">
        <f>職員名簿!C74</f>
        <v/>
      </c>
      <c r="AWV11" s="107">
        <f>職員名簿!D74</f>
        <v>0</v>
      </c>
      <c r="AWW11" s="107">
        <f>職員名簿!E74</f>
        <v>0</v>
      </c>
      <c r="AWX11" s="107">
        <f>職員名簿!F74</f>
        <v>0</v>
      </c>
      <c r="AWY11" s="107">
        <f>職員名簿!G74</f>
        <v>0</v>
      </c>
      <c r="AWZ11" s="107">
        <f>職員名簿!H74</f>
        <v>0</v>
      </c>
      <c r="AXA11" s="107">
        <f>職員名簿!I74</f>
        <v>0</v>
      </c>
      <c r="AXB11" s="107">
        <f>職員名簿!J74</f>
        <v>0</v>
      </c>
      <c r="AXC11" s="107">
        <f>職員名簿!K74</f>
        <v>0</v>
      </c>
      <c r="AXD11" s="107">
        <f>職員名簿!L74</f>
        <v>0</v>
      </c>
      <c r="AXE11" s="107">
        <f>職員名簿!M74</f>
        <v>0</v>
      </c>
      <c r="AXF11" s="107" t="str">
        <f>職員名簿!C75</f>
        <v/>
      </c>
      <c r="AXG11" s="107">
        <f>職員名簿!D75</f>
        <v>0</v>
      </c>
      <c r="AXH11" s="107">
        <f>職員名簿!E75</f>
        <v>0</v>
      </c>
      <c r="AXI11" s="107">
        <f>職員名簿!F75</f>
        <v>0</v>
      </c>
      <c r="AXJ11" s="107">
        <f>職員名簿!G75</f>
        <v>0</v>
      </c>
      <c r="AXK11" s="107">
        <f>職員名簿!H75</f>
        <v>0</v>
      </c>
      <c r="AXL11" s="107">
        <f>職員名簿!I75</f>
        <v>0</v>
      </c>
      <c r="AXM11" s="107">
        <f>職員名簿!J75</f>
        <v>0</v>
      </c>
      <c r="AXN11" s="107">
        <f>職員名簿!K75</f>
        <v>0</v>
      </c>
      <c r="AXO11" s="107">
        <f>職員名簿!L75</f>
        <v>0</v>
      </c>
      <c r="AXP11" s="107">
        <f>職員名簿!M75</f>
        <v>0</v>
      </c>
      <c r="AXQ11" s="107" t="str">
        <f>職員名簿!C76</f>
        <v/>
      </c>
      <c r="AXR11" s="107">
        <f>職員名簿!D76</f>
        <v>0</v>
      </c>
      <c r="AXS11" s="107">
        <f>職員名簿!E76</f>
        <v>0</v>
      </c>
      <c r="AXT11" s="107">
        <f>職員名簿!F76</f>
        <v>0</v>
      </c>
      <c r="AXU11" s="107">
        <f>職員名簿!G76</f>
        <v>0</v>
      </c>
      <c r="AXV11" s="107">
        <f>職員名簿!H76</f>
        <v>0</v>
      </c>
      <c r="AXW11" s="107">
        <f>職員名簿!I76</f>
        <v>0</v>
      </c>
      <c r="AXX11" s="107">
        <f>職員名簿!J76</f>
        <v>0</v>
      </c>
      <c r="AXY11" s="107">
        <f>職員名簿!K76</f>
        <v>0</v>
      </c>
      <c r="AXZ11" s="107">
        <f>職員名簿!L76</f>
        <v>0</v>
      </c>
      <c r="AYA11" s="107">
        <f>職員名簿!M76</f>
        <v>0</v>
      </c>
      <c r="AYB11" s="107" t="str">
        <f>職員名簿!C77</f>
        <v/>
      </c>
      <c r="AYC11" s="107">
        <f>職員名簿!D77</f>
        <v>0</v>
      </c>
      <c r="AYD11" s="107">
        <f>職員名簿!E77</f>
        <v>0</v>
      </c>
      <c r="AYE11" s="107">
        <f>職員名簿!F77</f>
        <v>0</v>
      </c>
      <c r="AYF11" s="107">
        <f>職員名簿!G77</f>
        <v>0</v>
      </c>
      <c r="AYG11" s="107">
        <f>職員名簿!H77</f>
        <v>0</v>
      </c>
      <c r="AYH11" s="107">
        <f>職員名簿!I77</f>
        <v>0</v>
      </c>
      <c r="AYI11" s="107">
        <f>職員名簿!J77</f>
        <v>0</v>
      </c>
      <c r="AYJ11" s="107">
        <f>職員名簿!K77</f>
        <v>0</v>
      </c>
      <c r="AYK11" s="107">
        <f>職員名簿!L77</f>
        <v>0</v>
      </c>
      <c r="AYL11" s="107">
        <f>職員名簿!M77</f>
        <v>0</v>
      </c>
      <c r="AYM11" s="107" t="str">
        <f>職員名簿!C78</f>
        <v/>
      </c>
      <c r="AYN11" s="107">
        <f>職員名簿!D78</f>
        <v>0</v>
      </c>
      <c r="AYO11" s="107">
        <f>職員名簿!E78</f>
        <v>0</v>
      </c>
      <c r="AYP11" s="107">
        <f>職員名簿!F78</f>
        <v>0</v>
      </c>
      <c r="AYQ11" s="107">
        <f>職員名簿!G78</f>
        <v>0</v>
      </c>
      <c r="AYR11" s="107">
        <f>職員名簿!H78</f>
        <v>0</v>
      </c>
      <c r="AYS11" s="107">
        <f>職員名簿!I78</f>
        <v>0</v>
      </c>
      <c r="AYT11" s="107">
        <f>職員名簿!J78</f>
        <v>0</v>
      </c>
      <c r="AYU11" s="107">
        <f>職員名簿!K78</f>
        <v>0</v>
      </c>
      <c r="AYV11" s="107">
        <f>職員名簿!L78</f>
        <v>0</v>
      </c>
      <c r="AYW11" s="107">
        <f>職員名簿!M78</f>
        <v>0</v>
      </c>
      <c r="AYX11" s="107" t="str">
        <f>職員名簿!C79</f>
        <v/>
      </c>
      <c r="AYY11" s="107">
        <f>職員名簿!D79</f>
        <v>0</v>
      </c>
      <c r="AYZ11" s="107">
        <f>職員名簿!E79</f>
        <v>0</v>
      </c>
      <c r="AZA11" s="107">
        <f>職員名簿!F79</f>
        <v>0</v>
      </c>
      <c r="AZB11" s="107">
        <f>職員名簿!G79</f>
        <v>0</v>
      </c>
      <c r="AZC11" s="107">
        <f>職員名簿!H79</f>
        <v>0</v>
      </c>
      <c r="AZD11" s="107">
        <f>職員名簿!I79</f>
        <v>0</v>
      </c>
      <c r="AZE11" s="107">
        <f>職員名簿!J79</f>
        <v>0</v>
      </c>
      <c r="AZF11" s="107">
        <f>職員名簿!K79</f>
        <v>0</v>
      </c>
      <c r="AZG11" s="107">
        <f>職員名簿!L79</f>
        <v>0</v>
      </c>
      <c r="AZH11" s="107">
        <f>職員名簿!M79</f>
        <v>0</v>
      </c>
      <c r="AZI11" s="107" t="str">
        <f>職員名簿!C80</f>
        <v/>
      </c>
      <c r="AZJ11" s="107">
        <f>職員名簿!D80</f>
        <v>0</v>
      </c>
      <c r="AZK11" s="107">
        <f>職員名簿!E80</f>
        <v>0</v>
      </c>
      <c r="AZL11" s="107">
        <f>職員名簿!F80</f>
        <v>0</v>
      </c>
      <c r="AZM11" s="107">
        <f>職員名簿!G80</f>
        <v>0</v>
      </c>
      <c r="AZN11" s="107">
        <f>職員名簿!H80</f>
        <v>0</v>
      </c>
      <c r="AZO11" s="107">
        <f>職員名簿!I80</f>
        <v>0</v>
      </c>
      <c r="AZP11" s="107">
        <f>職員名簿!J80</f>
        <v>0</v>
      </c>
      <c r="AZQ11" s="107">
        <f>職員名簿!K80</f>
        <v>0</v>
      </c>
      <c r="AZR11" s="107">
        <f>職員名簿!L80</f>
        <v>0</v>
      </c>
      <c r="AZS11" s="107">
        <f>職員名簿!M80</f>
        <v>0</v>
      </c>
      <c r="AZT11" s="107" t="str">
        <f>職員名簿!C81</f>
        <v/>
      </c>
      <c r="AZU11" s="107">
        <f>職員名簿!D81</f>
        <v>0</v>
      </c>
      <c r="AZV11" s="107">
        <f>職員名簿!E81</f>
        <v>0</v>
      </c>
      <c r="AZW11" s="107">
        <f>職員名簿!F81</f>
        <v>0</v>
      </c>
      <c r="AZX11" s="107">
        <f>職員名簿!G81</f>
        <v>0</v>
      </c>
      <c r="AZY11" s="107">
        <f>職員名簿!H81</f>
        <v>0</v>
      </c>
      <c r="AZZ11" s="107">
        <f>職員名簿!I81</f>
        <v>0</v>
      </c>
      <c r="BAA11" s="107">
        <f>職員名簿!J81</f>
        <v>0</v>
      </c>
      <c r="BAB11" s="107">
        <f>職員名簿!K81</f>
        <v>0</v>
      </c>
      <c r="BAC11" s="107">
        <f>職員名簿!L81</f>
        <v>0</v>
      </c>
      <c r="BAD11" s="107">
        <f>職員名簿!M81</f>
        <v>0</v>
      </c>
      <c r="BAE11" s="107" t="str">
        <f>職員名簿!C82</f>
        <v/>
      </c>
      <c r="BAF11" s="107">
        <f>職員名簿!D82</f>
        <v>0</v>
      </c>
      <c r="BAG11" s="107">
        <f>職員名簿!E82</f>
        <v>0</v>
      </c>
      <c r="BAH11" s="107">
        <f>職員名簿!F82</f>
        <v>0</v>
      </c>
      <c r="BAI11" s="107">
        <f>職員名簿!G82</f>
        <v>0</v>
      </c>
      <c r="BAJ11" s="107">
        <f>職員名簿!H82</f>
        <v>0</v>
      </c>
      <c r="BAK11" s="107">
        <f>職員名簿!I82</f>
        <v>0</v>
      </c>
      <c r="BAL11" s="107">
        <f>職員名簿!J82</f>
        <v>0</v>
      </c>
      <c r="BAM11" s="107">
        <f>職員名簿!K82</f>
        <v>0</v>
      </c>
      <c r="BAN11" s="107">
        <f>職員名簿!L82</f>
        <v>0</v>
      </c>
      <c r="BAO11" s="107">
        <f>職員名簿!M82</f>
        <v>0</v>
      </c>
      <c r="BAP11" s="107" t="str">
        <f>職員名簿!C83</f>
        <v/>
      </c>
      <c r="BAQ11" s="107">
        <f>職員名簿!D83</f>
        <v>0</v>
      </c>
      <c r="BAR11" s="107">
        <f>職員名簿!E83</f>
        <v>0</v>
      </c>
      <c r="BAS11" s="107">
        <f>職員名簿!F83</f>
        <v>0</v>
      </c>
      <c r="BAT11" s="107">
        <f>職員名簿!G83</f>
        <v>0</v>
      </c>
      <c r="BAU11" s="107">
        <f>職員名簿!H83</f>
        <v>0</v>
      </c>
      <c r="BAV11" s="107">
        <f>職員名簿!I83</f>
        <v>0</v>
      </c>
      <c r="BAW11" s="107">
        <f>職員名簿!J83</f>
        <v>0</v>
      </c>
      <c r="BAX11" s="107">
        <f>職員名簿!K83</f>
        <v>0</v>
      </c>
      <c r="BAY11" s="107">
        <f>職員名簿!L83</f>
        <v>0</v>
      </c>
      <c r="BAZ11" s="107">
        <f>職員名簿!M83</f>
        <v>0</v>
      </c>
      <c r="BBA11" s="107" t="str">
        <f>職員名簿!C84</f>
        <v/>
      </c>
      <c r="BBB11" s="107">
        <f>職員名簿!D84</f>
        <v>0</v>
      </c>
      <c r="BBC11" s="107">
        <f>職員名簿!E84</f>
        <v>0</v>
      </c>
      <c r="BBD11" s="107">
        <f>職員名簿!F84</f>
        <v>0</v>
      </c>
      <c r="BBE11" s="107">
        <f>職員名簿!G84</f>
        <v>0</v>
      </c>
      <c r="BBF11" s="107">
        <f>職員名簿!H84</f>
        <v>0</v>
      </c>
      <c r="BBG11" s="107">
        <f>職員名簿!I84</f>
        <v>0</v>
      </c>
      <c r="BBH11" s="107">
        <f>職員名簿!J84</f>
        <v>0</v>
      </c>
      <c r="BBI11" s="107">
        <f>職員名簿!K84</f>
        <v>0</v>
      </c>
      <c r="BBJ11" s="107">
        <f>職員名簿!L84</f>
        <v>0</v>
      </c>
      <c r="BBK11" s="107">
        <f>職員名簿!M84</f>
        <v>0</v>
      </c>
      <c r="BBL11" s="107" t="str">
        <f>職員名簿!C85</f>
        <v/>
      </c>
      <c r="BBM11" s="107">
        <f>職員名簿!D85</f>
        <v>0</v>
      </c>
      <c r="BBN11" s="107">
        <f>職員名簿!E85</f>
        <v>0</v>
      </c>
      <c r="BBO11" s="107">
        <f>職員名簿!F85</f>
        <v>0</v>
      </c>
      <c r="BBP11" s="107">
        <f>職員名簿!G85</f>
        <v>0</v>
      </c>
      <c r="BBQ11" s="107">
        <f>職員名簿!H85</f>
        <v>0</v>
      </c>
      <c r="BBR11" s="107">
        <f>職員名簿!I85</f>
        <v>0</v>
      </c>
      <c r="BBS11" s="107">
        <f>職員名簿!J85</f>
        <v>0</v>
      </c>
      <c r="BBT11" s="107">
        <f>職員名簿!K85</f>
        <v>0</v>
      </c>
      <c r="BBU11" s="107">
        <f>職員名簿!L85</f>
        <v>0</v>
      </c>
      <c r="BBV11" s="107">
        <f>職員名簿!M85</f>
        <v>0</v>
      </c>
      <c r="BBW11" s="107" t="str">
        <f>職員名簿!C86</f>
        <v/>
      </c>
      <c r="BBX11" s="107">
        <f>職員名簿!D86</f>
        <v>0</v>
      </c>
      <c r="BBY11" s="107">
        <f>職員名簿!E86</f>
        <v>0</v>
      </c>
      <c r="BBZ11" s="107">
        <f>職員名簿!F86</f>
        <v>0</v>
      </c>
      <c r="BCA11" s="107">
        <f>職員名簿!G86</f>
        <v>0</v>
      </c>
      <c r="BCB11" s="107">
        <f>職員名簿!H86</f>
        <v>0</v>
      </c>
      <c r="BCC11" s="107">
        <f>職員名簿!I86</f>
        <v>0</v>
      </c>
      <c r="BCD11" s="107">
        <f>職員名簿!J86</f>
        <v>0</v>
      </c>
      <c r="BCE11" s="107">
        <f>職員名簿!K86</f>
        <v>0</v>
      </c>
      <c r="BCF11" s="107">
        <f>職員名簿!L86</f>
        <v>0</v>
      </c>
      <c r="BCG11" s="107">
        <f>職員名簿!M86</f>
        <v>0</v>
      </c>
      <c r="BCH11" s="107" t="str">
        <f>職員名簿!C87</f>
        <v/>
      </c>
      <c r="BCI11" s="107">
        <f>職員名簿!D87</f>
        <v>0</v>
      </c>
      <c r="BCJ11" s="107">
        <f>職員名簿!E87</f>
        <v>0</v>
      </c>
      <c r="BCK11" s="107">
        <f>職員名簿!F87</f>
        <v>0</v>
      </c>
      <c r="BCL11" s="107">
        <f>職員名簿!G87</f>
        <v>0</v>
      </c>
      <c r="BCM11" s="107">
        <f>職員名簿!H87</f>
        <v>0</v>
      </c>
      <c r="BCN11" s="107">
        <f>職員名簿!I87</f>
        <v>0</v>
      </c>
      <c r="BCO11" s="107">
        <f>職員名簿!J87</f>
        <v>0</v>
      </c>
      <c r="BCP11" s="107">
        <f>職員名簿!K87</f>
        <v>0</v>
      </c>
      <c r="BCQ11" s="107">
        <f>職員名簿!L87</f>
        <v>0</v>
      </c>
      <c r="BCR11" s="107">
        <f>職員名簿!M87</f>
        <v>0</v>
      </c>
      <c r="BCS11" s="107" t="str">
        <f>職員名簿!C88</f>
        <v/>
      </c>
      <c r="BCT11" s="107">
        <f>職員名簿!D88</f>
        <v>0</v>
      </c>
      <c r="BCU11" s="107">
        <f>職員名簿!E88</f>
        <v>0</v>
      </c>
      <c r="BCV11" s="107">
        <f>職員名簿!F88</f>
        <v>0</v>
      </c>
      <c r="BCW11" s="107">
        <f>職員名簿!G88</f>
        <v>0</v>
      </c>
      <c r="BCX11" s="107">
        <f>職員名簿!H88</f>
        <v>0</v>
      </c>
      <c r="BCY11" s="107">
        <f>職員名簿!I88</f>
        <v>0</v>
      </c>
      <c r="BCZ11" s="107">
        <f>職員名簿!J88</f>
        <v>0</v>
      </c>
      <c r="BDA11" s="107">
        <f>職員名簿!K88</f>
        <v>0</v>
      </c>
      <c r="BDB11" s="107">
        <f>職員名簿!L88</f>
        <v>0</v>
      </c>
      <c r="BDC11" s="107">
        <f>職員名簿!M88</f>
        <v>0</v>
      </c>
      <c r="BDD11" s="107" t="str">
        <f>職員名簿!C89</f>
        <v/>
      </c>
      <c r="BDE11" s="107">
        <f>職員名簿!D89</f>
        <v>0</v>
      </c>
      <c r="BDF11" s="107">
        <f>職員名簿!E89</f>
        <v>0</v>
      </c>
      <c r="BDG11" s="107">
        <f>職員名簿!F89</f>
        <v>0</v>
      </c>
      <c r="BDH11" s="107">
        <f>職員名簿!G89</f>
        <v>0</v>
      </c>
      <c r="BDI11" s="107">
        <f>職員名簿!H89</f>
        <v>0</v>
      </c>
      <c r="BDJ11" s="107">
        <f>職員名簿!I89</f>
        <v>0</v>
      </c>
      <c r="BDK11" s="107">
        <f>職員名簿!J89</f>
        <v>0</v>
      </c>
      <c r="BDL11" s="107">
        <f>職員名簿!K89</f>
        <v>0</v>
      </c>
      <c r="BDM11" s="107">
        <f>職員名簿!L89</f>
        <v>0</v>
      </c>
      <c r="BDN11" s="107">
        <f>職員名簿!M89</f>
        <v>0</v>
      </c>
      <c r="BDO11" s="107" t="str">
        <f>職員名簿!C90</f>
        <v/>
      </c>
      <c r="BDP11" s="107">
        <f>職員名簿!D90</f>
        <v>0</v>
      </c>
      <c r="BDQ11" s="107">
        <f>職員名簿!E90</f>
        <v>0</v>
      </c>
      <c r="BDR11" s="107">
        <f>職員名簿!F90</f>
        <v>0</v>
      </c>
      <c r="BDS11" s="107">
        <f>職員名簿!G90</f>
        <v>0</v>
      </c>
      <c r="BDT11" s="107">
        <f>職員名簿!H90</f>
        <v>0</v>
      </c>
      <c r="BDU11" s="107">
        <f>職員名簿!I90</f>
        <v>0</v>
      </c>
      <c r="BDV11" s="107">
        <f>職員名簿!J90</f>
        <v>0</v>
      </c>
      <c r="BDW11" s="107">
        <f>職員名簿!K90</f>
        <v>0</v>
      </c>
      <c r="BDX11" s="107">
        <f>職員名簿!L90</f>
        <v>0</v>
      </c>
      <c r="BDY11" s="107">
        <f>職員名簿!M90</f>
        <v>0</v>
      </c>
      <c r="BDZ11" s="107" t="str">
        <f>職員名簿!C91</f>
        <v/>
      </c>
      <c r="BEA11" s="107">
        <f>職員名簿!D91</f>
        <v>0</v>
      </c>
      <c r="BEB11" s="107">
        <f>職員名簿!E91</f>
        <v>0</v>
      </c>
      <c r="BEC11" s="107">
        <f>職員名簿!F91</f>
        <v>0</v>
      </c>
      <c r="BED11" s="107">
        <f>職員名簿!G91</f>
        <v>0</v>
      </c>
      <c r="BEE11" s="107">
        <f>職員名簿!H91</f>
        <v>0</v>
      </c>
      <c r="BEF11" s="107">
        <f>職員名簿!I91</f>
        <v>0</v>
      </c>
      <c r="BEG11" s="107">
        <f>職員名簿!J91</f>
        <v>0</v>
      </c>
      <c r="BEH11" s="107">
        <f>職員名簿!K91</f>
        <v>0</v>
      </c>
      <c r="BEI11" s="107">
        <f>職員名簿!L91</f>
        <v>0</v>
      </c>
      <c r="BEJ11" s="107">
        <f>職員名簿!M91</f>
        <v>0</v>
      </c>
      <c r="BEK11" s="107" t="str">
        <f>職員名簿!C92</f>
        <v/>
      </c>
      <c r="BEL11" s="107">
        <f>職員名簿!D92</f>
        <v>0</v>
      </c>
      <c r="BEM11" s="107">
        <f>職員名簿!E92</f>
        <v>0</v>
      </c>
      <c r="BEN11" s="107">
        <f>職員名簿!F92</f>
        <v>0</v>
      </c>
      <c r="BEO11" s="107">
        <f>職員名簿!G92</f>
        <v>0</v>
      </c>
      <c r="BEP11" s="107">
        <f>職員名簿!H92</f>
        <v>0</v>
      </c>
      <c r="BEQ11" s="107">
        <f>職員名簿!I92</f>
        <v>0</v>
      </c>
      <c r="BER11" s="107">
        <f>職員名簿!J92</f>
        <v>0</v>
      </c>
      <c r="BES11" s="107">
        <f>職員名簿!K92</f>
        <v>0</v>
      </c>
      <c r="BET11" s="107">
        <f>職員名簿!L92</f>
        <v>0</v>
      </c>
      <c r="BEU11" s="107">
        <f>職員名簿!M92</f>
        <v>0</v>
      </c>
      <c r="BEV11" s="107" t="str">
        <f>職員名簿!C93</f>
        <v/>
      </c>
      <c r="BEW11" s="107">
        <f>職員名簿!D93</f>
        <v>0</v>
      </c>
      <c r="BEX11" s="107">
        <f>職員名簿!E93</f>
        <v>0</v>
      </c>
      <c r="BEY11" s="107">
        <f>職員名簿!F93</f>
        <v>0</v>
      </c>
      <c r="BEZ11" s="107">
        <f>職員名簿!G93</f>
        <v>0</v>
      </c>
      <c r="BFA11" s="107">
        <f>職員名簿!H93</f>
        <v>0</v>
      </c>
      <c r="BFB11" s="107">
        <f>職員名簿!I93</f>
        <v>0</v>
      </c>
      <c r="BFC11" s="107">
        <f>職員名簿!J93</f>
        <v>0</v>
      </c>
      <c r="BFD11" s="107">
        <f>職員名簿!K93</f>
        <v>0</v>
      </c>
      <c r="BFE11" s="107">
        <f>職員名簿!L93</f>
        <v>0</v>
      </c>
      <c r="BFF11" s="107">
        <f>職員名簿!M93</f>
        <v>0</v>
      </c>
      <c r="BFG11" s="107" t="str">
        <f>職員名簿!C94</f>
        <v/>
      </c>
      <c r="BFH11" s="107">
        <f>職員名簿!D94</f>
        <v>0</v>
      </c>
      <c r="BFI11" s="107">
        <f>職員名簿!E94</f>
        <v>0</v>
      </c>
      <c r="BFJ11" s="107">
        <f>職員名簿!F94</f>
        <v>0</v>
      </c>
      <c r="BFK11" s="107">
        <f>職員名簿!G94</f>
        <v>0</v>
      </c>
      <c r="BFL11" s="107">
        <f>職員名簿!H94</f>
        <v>0</v>
      </c>
      <c r="BFM11" s="107">
        <f>職員名簿!I94</f>
        <v>0</v>
      </c>
      <c r="BFN11" s="107">
        <f>職員名簿!J94</f>
        <v>0</v>
      </c>
      <c r="BFO11" s="107">
        <f>職員名簿!K94</f>
        <v>0</v>
      </c>
      <c r="BFP11" s="107">
        <f>職員名簿!L94</f>
        <v>0</v>
      </c>
      <c r="BFQ11" s="107">
        <f>職員名簿!M94</f>
        <v>0</v>
      </c>
      <c r="BFR11" s="107" t="str">
        <f>職員名簿!C95</f>
        <v/>
      </c>
      <c r="BFS11" s="107">
        <f>職員名簿!D95</f>
        <v>0</v>
      </c>
      <c r="BFT11" s="107">
        <f>職員名簿!E95</f>
        <v>0</v>
      </c>
      <c r="BFU11" s="107">
        <f>職員名簿!F95</f>
        <v>0</v>
      </c>
      <c r="BFV11" s="107">
        <f>職員名簿!G95</f>
        <v>0</v>
      </c>
      <c r="BFW11" s="107">
        <f>職員名簿!H95</f>
        <v>0</v>
      </c>
      <c r="BFX11" s="107">
        <f>職員名簿!I95</f>
        <v>0</v>
      </c>
      <c r="BFY11" s="107">
        <f>職員名簿!J95</f>
        <v>0</v>
      </c>
      <c r="BFZ11" s="107">
        <f>職員名簿!K95</f>
        <v>0</v>
      </c>
      <c r="BGA11" s="107">
        <f>職員名簿!L95</f>
        <v>0</v>
      </c>
      <c r="BGB11" s="107">
        <f>職員名簿!M95</f>
        <v>0</v>
      </c>
      <c r="BGC11" s="107" t="str">
        <f>職員名簿!C96</f>
        <v/>
      </c>
      <c r="BGD11" s="107">
        <f>職員名簿!D96</f>
        <v>0</v>
      </c>
      <c r="BGE11" s="107">
        <f>職員名簿!E96</f>
        <v>0</v>
      </c>
      <c r="BGF11" s="107">
        <f>職員名簿!F96</f>
        <v>0</v>
      </c>
      <c r="BGG11" s="107">
        <f>職員名簿!G96</f>
        <v>0</v>
      </c>
      <c r="BGH11" s="107">
        <f>職員名簿!H96</f>
        <v>0</v>
      </c>
      <c r="BGI11" s="107">
        <f>職員名簿!I96</f>
        <v>0</v>
      </c>
      <c r="BGJ11" s="107">
        <f>職員名簿!J96</f>
        <v>0</v>
      </c>
      <c r="BGK11" s="107">
        <f>職員名簿!K96</f>
        <v>0</v>
      </c>
      <c r="BGL11" s="107">
        <f>職員名簿!L96</f>
        <v>0</v>
      </c>
      <c r="BGM11" s="107">
        <f>職員名簿!M96</f>
        <v>0</v>
      </c>
      <c r="BGN11" s="107" t="str">
        <f>職員名簿!C97</f>
        <v/>
      </c>
      <c r="BGO11" s="107">
        <f>職員名簿!D97</f>
        <v>0</v>
      </c>
      <c r="BGP11" s="107">
        <f>職員名簿!E97</f>
        <v>0</v>
      </c>
      <c r="BGQ11" s="107">
        <f>職員名簿!F97</f>
        <v>0</v>
      </c>
      <c r="BGR11" s="107">
        <f>職員名簿!G97</f>
        <v>0</v>
      </c>
      <c r="BGS11" s="107">
        <f>職員名簿!H97</f>
        <v>0</v>
      </c>
      <c r="BGT11" s="107">
        <f>職員名簿!I97</f>
        <v>0</v>
      </c>
      <c r="BGU11" s="107">
        <f>職員名簿!J97</f>
        <v>0</v>
      </c>
      <c r="BGV11" s="107">
        <f>職員名簿!K97</f>
        <v>0</v>
      </c>
      <c r="BGW11" s="107">
        <f>職員名簿!L97</f>
        <v>0</v>
      </c>
      <c r="BGX11" s="107">
        <f>職員名簿!M97</f>
        <v>0</v>
      </c>
      <c r="BGY11" s="107" t="str">
        <f>職員名簿!C98</f>
        <v/>
      </c>
      <c r="BGZ11" s="107">
        <f>職員名簿!D98</f>
        <v>0</v>
      </c>
      <c r="BHA11" s="107">
        <f>職員名簿!E98</f>
        <v>0</v>
      </c>
      <c r="BHB11" s="107">
        <f>職員名簿!F98</f>
        <v>0</v>
      </c>
      <c r="BHC11" s="107">
        <f>職員名簿!G98</f>
        <v>0</v>
      </c>
      <c r="BHD11" s="107">
        <f>職員名簿!H98</f>
        <v>0</v>
      </c>
      <c r="BHE11" s="107">
        <f>職員名簿!I98</f>
        <v>0</v>
      </c>
      <c r="BHF11" s="107">
        <f>職員名簿!J98</f>
        <v>0</v>
      </c>
      <c r="BHG11" s="107">
        <f>職員名簿!K98</f>
        <v>0</v>
      </c>
      <c r="BHH11" s="107">
        <f>職員名簿!L98</f>
        <v>0</v>
      </c>
      <c r="BHI11" s="107">
        <f>職員名簿!M98</f>
        <v>0</v>
      </c>
      <c r="BHJ11" s="107" t="str">
        <f>職員名簿!C99</f>
        <v/>
      </c>
      <c r="BHK11" s="107">
        <f>職員名簿!D99</f>
        <v>0</v>
      </c>
      <c r="BHL11" s="107">
        <f>職員名簿!E99</f>
        <v>0</v>
      </c>
      <c r="BHM11" s="107">
        <f>職員名簿!F99</f>
        <v>0</v>
      </c>
      <c r="BHN11" s="107">
        <f>職員名簿!G99</f>
        <v>0</v>
      </c>
      <c r="BHO11" s="107">
        <f>職員名簿!H99</f>
        <v>0</v>
      </c>
      <c r="BHP11" s="107">
        <f>職員名簿!I99</f>
        <v>0</v>
      </c>
      <c r="BHQ11" s="107">
        <f>職員名簿!J99</f>
        <v>0</v>
      </c>
      <c r="BHR11" s="107">
        <f>職員名簿!K99</f>
        <v>0</v>
      </c>
      <c r="BHS11" s="107">
        <f>職員名簿!L99</f>
        <v>0</v>
      </c>
      <c r="BHT11" s="107">
        <f>職員名簿!M99</f>
        <v>0</v>
      </c>
      <c r="BHU11" s="107" t="str">
        <f>職員名簿!C100</f>
        <v/>
      </c>
      <c r="BHV11" s="107">
        <f>職員名簿!D100</f>
        <v>0</v>
      </c>
      <c r="BHW11" s="107">
        <f>職員名簿!E100</f>
        <v>0</v>
      </c>
      <c r="BHX11" s="107">
        <f>職員名簿!F100</f>
        <v>0</v>
      </c>
      <c r="BHY11" s="107">
        <f>職員名簿!G100</f>
        <v>0</v>
      </c>
      <c r="BHZ11" s="107">
        <f>職員名簿!H100</f>
        <v>0</v>
      </c>
      <c r="BIA11" s="107">
        <f>職員名簿!I100</f>
        <v>0</v>
      </c>
      <c r="BIB11" s="107">
        <f>職員名簿!J100</f>
        <v>0</v>
      </c>
      <c r="BIC11" s="107">
        <f>職員名簿!K100</f>
        <v>0</v>
      </c>
      <c r="BID11" s="107">
        <f>職員名簿!L100</f>
        <v>0</v>
      </c>
      <c r="BIE11" s="107">
        <f>職員名簿!M100</f>
        <v>0</v>
      </c>
      <c r="BIF11" s="107" t="str">
        <f>職員名簿!C101</f>
        <v/>
      </c>
      <c r="BIG11" s="107">
        <f>職員名簿!D101</f>
        <v>0</v>
      </c>
      <c r="BIH11" s="107">
        <f>職員名簿!E101</f>
        <v>0</v>
      </c>
      <c r="BII11" s="107">
        <f>職員名簿!F101</f>
        <v>0</v>
      </c>
      <c r="BIJ11" s="107">
        <f>職員名簿!G101</f>
        <v>0</v>
      </c>
      <c r="BIK11" s="107">
        <f>職員名簿!H101</f>
        <v>0</v>
      </c>
      <c r="BIL11" s="107">
        <f>職員名簿!I101</f>
        <v>0</v>
      </c>
      <c r="BIM11" s="107">
        <f>職員名簿!J101</f>
        <v>0</v>
      </c>
      <c r="BIN11" s="107">
        <f>職員名簿!K101</f>
        <v>0</v>
      </c>
      <c r="BIO11" s="107">
        <f>職員名簿!L101</f>
        <v>0</v>
      </c>
      <c r="BIP11" s="107">
        <f>職員名簿!M101</f>
        <v>0</v>
      </c>
      <c r="BIQ11" s="107" t="str">
        <f>職員名簿!C102</f>
        <v/>
      </c>
      <c r="BIR11" s="107">
        <f>職員名簿!D102</f>
        <v>0</v>
      </c>
      <c r="BIS11" s="107">
        <f>職員名簿!E102</f>
        <v>0</v>
      </c>
      <c r="BIT11" s="107">
        <f>職員名簿!F102</f>
        <v>0</v>
      </c>
      <c r="BIU11" s="107">
        <f>職員名簿!G102</f>
        <v>0</v>
      </c>
      <c r="BIV11" s="107">
        <f>職員名簿!H102</f>
        <v>0</v>
      </c>
      <c r="BIW11" s="107">
        <f>職員名簿!I102</f>
        <v>0</v>
      </c>
      <c r="BIX11" s="107">
        <f>職員名簿!J102</f>
        <v>0</v>
      </c>
      <c r="BIY11" s="107">
        <f>職員名簿!K102</f>
        <v>0</v>
      </c>
      <c r="BIZ11" s="107">
        <f>職員名簿!L102</f>
        <v>0</v>
      </c>
      <c r="BJA11" s="107">
        <f>職員名簿!M102</f>
        <v>0</v>
      </c>
      <c r="BJB11" s="107" t="str">
        <f>職員名簿!C103</f>
        <v/>
      </c>
      <c r="BJC11" s="107">
        <f>職員名簿!D103</f>
        <v>0</v>
      </c>
      <c r="BJD11" s="107">
        <f>職員名簿!E103</f>
        <v>0</v>
      </c>
      <c r="BJE11" s="107">
        <f>職員名簿!F103</f>
        <v>0</v>
      </c>
      <c r="BJF11" s="107">
        <f>職員名簿!G103</f>
        <v>0</v>
      </c>
      <c r="BJG11" s="107">
        <f>職員名簿!H103</f>
        <v>0</v>
      </c>
      <c r="BJH11" s="107">
        <f>職員名簿!I103</f>
        <v>0</v>
      </c>
      <c r="BJI11" s="107">
        <f>職員名簿!J103</f>
        <v>0</v>
      </c>
      <c r="BJJ11" s="107">
        <f>職員名簿!K103</f>
        <v>0</v>
      </c>
      <c r="BJK11" s="107">
        <f>職員名簿!L103</f>
        <v>0</v>
      </c>
      <c r="BJL11" s="107">
        <f>職員名簿!M103</f>
        <v>0</v>
      </c>
      <c r="BJM11" s="107" t="str">
        <f>職員名簿!C104</f>
        <v/>
      </c>
      <c r="BJN11" s="107">
        <f>職員名簿!D104</f>
        <v>0</v>
      </c>
      <c r="BJO11" s="107">
        <f>職員名簿!E104</f>
        <v>0</v>
      </c>
      <c r="BJP11" s="107">
        <f>職員名簿!F104</f>
        <v>0</v>
      </c>
      <c r="BJQ11" s="107">
        <f>職員名簿!G104</f>
        <v>0</v>
      </c>
      <c r="BJR11" s="107">
        <f>職員名簿!H104</f>
        <v>0</v>
      </c>
      <c r="BJS11" s="107">
        <f>職員名簿!I104</f>
        <v>0</v>
      </c>
      <c r="BJT11" s="107">
        <f>職員名簿!J104</f>
        <v>0</v>
      </c>
      <c r="BJU11" s="107">
        <f>職員名簿!K104</f>
        <v>0</v>
      </c>
      <c r="BJV11" s="107">
        <f>職員名簿!L104</f>
        <v>0</v>
      </c>
      <c r="BJW11" s="107">
        <f>職員名簿!M104</f>
        <v>0</v>
      </c>
      <c r="BJX11" s="107" t="str">
        <f>職員名簿!C105</f>
        <v/>
      </c>
      <c r="BJY11" s="107">
        <f>職員名簿!D105</f>
        <v>0</v>
      </c>
      <c r="BJZ11" s="107">
        <f>職員名簿!E105</f>
        <v>0</v>
      </c>
      <c r="BKA11" s="107">
        <f>職員名簿!F105</f>
        <v>0</v>
      </c>
      <c r="BKB11" s="107">
        <f>職員名簿!G105</f>
        <v>0</v>
      </c>
      <c r="BKC11" s="107">
        <f>職員名簿!H105</f>
        <v>0</v>
      </c>
      <c r="BKD11" s="107">
        <f>職員名簿!I105</f>
        <v>0</v>
      </c>
      <c r="BKE11" s="107">
        <f>職員名簿!J105</f>
        <v>0</v>
      </c>
      <c r="BKF11" s="107">
        <f>職員名簿!K105</f>
        <v>0</v>
      </c>
      <c r="BKG11" s="107">
        <f>職員名簿!L105</f>
        <v>0</v>
      </c>
      <c r="BKH11" s="107">
        <f>職員名簿!M105</f>
        <v>0</v>
      </c>
      <c r="BKI11" s="107" t="str">
        <f>職員名簿!C106</f>
        <v/>
      </c>
      <c r="BKJ11" s="107">
        <f>職員名簿!D106</f>
        <v>0</v>
      </c>
      <c r="BKK11" s="107">
        <f>職員名簿!E106</f>
        <v>0</v>
      </c>
      <c r="BKL11" s="107">
        <f>職員名簿!F106</f>
        <v>0</v>
      </c>
      <c r="BKM11" s="107">
        <f>職員名簿!G106</f>
        <v>0</v>
      </c>
      <c r="BKN11" s="107">
        <f>職員名簿!H106</f>
        <v>0</v>
      </c>
      <c r="BKO11" s="107">
        <f>職員名簿!I106</f>
        <v>0</v>
      </c>
      <c r="BKP11" s="107">
        <f>職員名簿!J106</f>
        <v>0</v>
      </c>
      <c r="BKQ11" s="107">
        <f>職員名簿!K106</f>
        <v>0</v>
      </c>
      <c r="BKR11" s="107">
        <f>職員名簿!L106</f>
        <v>0</v>
      </c>
      <c r="BKS11" s="107">
        <f>職員名簿!M106</f>
        <v>0</v>
      </c>
      <c r="BKT11" s="107" t="str">
        <f>職員名簿!C107</f>
        <v/>
      </c>
      <c r="BKU11" s="107">
        <f>職員名簿!D107</f>
        <v>0</v>
      </c>
      <c r="BKV11" s="107">
        <f>職員名簿!E107</f>
        <v>0</v>
      </c>
      <c r="BKW11" s="107">
        <f>職員名簿!F107</f>
        <v>0</v>
      </c>
      <c r="BKX11" s="107">
        <f>職員名簿!G107</f>
        <v>0</v>
      </c>
      <c r="BKY11" s="107">
        <f>職員名簿!H107</f>
        <v>0</v>
      </c>
      <c r="BKZ11" s="107">
        <f>職員名簿!I107</f>
        <v>0</v>
      </c>
      <c r="BLA11" s="107">
        <f>職員名簿!J107</f>
        <v>0</v>
      </c>
      <c r="BLB11" s="107">
        <f>職員名簿!K107</f>
        <v>0</v>
      </c>
      <c r="BLC11" s="107">
        <f>職員名簿!L107</f>
        <v>0</v>
      </c>
      <c r="BLD11" s="107">
        <f>職員名簿!M107</f>
        <v>0</v>
      </c>
      <c r="BLE11" s="107" t="str">
        <f>職員名簿!C108</f>
        <v/>
      </c>
      <c r="BLF11" s="107">
        <f>職員名簿!D108</f>
        <v>0</v>
      </c>
      <c r="BLG11" s="107">
        <f>職員名簿!E108</f>
        <v>0</v>
      </c>
      <c r="BLH11" s="107">
        <f>職員名簿!F108</f>
        <v>0</v>
      </c>
      <c r="BLI11" s="107">
        <f>職員名簿!G108</f>
        <v>0</v>
      </c>
      <c r="BLJ11" s="107">
        <f>職員名簿!H108</f>
        <v>0</v>
      </c>
      <c r="BLK11" s="107">
        <f>職員名簿!I108</f>
        <v>0</v>
      </c>
      <c r="BLL11" s="107">
        <f>職員名簿!J108</f>
        <v>0</v>
      </c>
      <c r="BLM11" s="107">
        <f>職員名簿!K108</f>
        <v>0</v>
      </c>
      <c r="BLN11" s="107">
        <f>職員名簿!L108</f>
        <v>0</v>
      </c>
      <c r="BLO11" s="107">
        <f>職員名簿!M108</f>
        <v>0</v>
      </c>
      <c r="BLP11" s="107" t="str">
        <f>職員名簿!C109</f>
        <v/>
      </c>
      <c r="BLQ11" s="107">
        <f>職員名簿!D109</f>
        <v>0</v>
      </c>
      <c r="BLR11" s="107">
        <f>職員名簿!E109</f>
        <v>0</v>
      </c>
      <c r="BLS11" s="107">
        <f>職員名簿!F109</f>
        <v>0</v>
      </c>
      <c r="BLT11" s="107">
        <f>職員名簿!G109</f>
        <v>0</v>
      </c>
      <c r="BLU11" s="107">
        <f>職員名簿!H109</f>
        <v>0</v>
      </c>
      <c r="BLV11" s="107">
        <f>職員名簿!I109</f>
        <v>0</v>
      </c>
      <c r="BLW11" s="107">
        <f>職員名簿!J109</f>
        <v>0</v>
      </c>
      <c r="BLX11" s="107">
        <f>職員名簿!K109</f>
        <v>0</v>
      </c>
      <c r="BLY11" s="107">
        <f>職員名簿!L109</f>
        <v>0</v>
      </c>
      <c r="BLZ11" s="107">
        <f>職員名簿!M109</f>
        <v>0</v>
      </c>
    </row>
    <row r="12" spans="1:1690" s="83" customFormat="1" x14ac:dyDescent="0.4">
      <c r="Z12" s="301"/>
      <c r="AA12" s="301"/>
      <c r="AB12" s="301"/>
      <c r="AC12" s="291"/>
      <c r="AE12" s="301"/>
      <c r="AF12" s="301"/>
      <c r="AG12" s="301"/>
      <c r="AM12" s="373"/>
      <c r="AQ12" s="369"/>
      <c r="AR12" s="256"/>
      <c r="AS12" s="409"/>
      <c r="BK12" s="396"/>
      <c r="CV12" s="409"/>
      <c r="CW12" s="409"/>
      <c r="CX12" s="409"/>
      <c r="EB12" s="409"/>
      <c r="EF12" s="396"/>
      <c r="EG12" s="369"/>
      <c r="EH12" s="369"/>
      <c r="EI12" s="369"/>
      <c r="FB12" s="291"/>
      <c r="FD12" s="268"/>
      <c r="FE12" s="369"/>
      <c r="FF12" s="369"/>
      <c r="FG12" s="369"/>
      <c r="FH12" s="444"/>
      <c r="FI12" s="369"/>
      <c r="FJ12" s="369"/>
      <c r="FK12" s="369"/>
      <c r="FL12" s="369"/>
      <c r="FM12" s="369"/>
      <c r="FN12" s="369"/>
      <c r="FO12" s="369"/>
      <c r="GT12" s="369"/>
      <c r="HB12" s="475"/>
      <c r="HC12" s="475"/>
      <c r="HK12" s="396"/>
      <c r="HL12" s="369"/>
      <c r="LJ12" s="369"/>
      <c r="LL12" s="369"/>
      <c r="LP12" s="409"/>
      <c r="LX12" s="502"/>
      <c r="LY12" s="502"/>
      <c r="LZ12" s="502"/>
      <c r="MA12" s="502"/>
      <c r="RC12" s="396"/>
      <c r="RF12" s="502"/>
      <c r="RN12" s="504"/>
      <c r="RV12" s="504"/>
      <c r="SD12" s="504"/>
      <c r="SZ12" s="504"/>
      <c r="TH12" s="504"/>
      <c r="TP12" s="504"/>
      <c r="TX12" s="504"/>
      <c r="VC12" s="321"/>
      <c r="VH12" s="321"/>
      <c r="VI12" s="321"/>
    </row>
    <row r="13" spans="1:1690" s="83" customFormat="1" x14ac:dyDescent="0.4">
      <c r="Z13" s="301"/>
      <c r="AA13" s="301"/>
      <c r="AB13" s="301"/>
      <c r="AC13" s="291"/>
      <c r="AE13" s="301"/>
      <c r="AF13" s="301"/>
      <c r="AG13" s="301"/>
      <c r="AM13" s="373"/>
      <c r="AQ13" s="369"/>
      <c r="AR13" s="256"/>
      <c r="AS13" s="409"/>
      <c r="BK13" s="396"/>
      <c r="CV13" s="409"/>
      <c r="CW13" s="409"/>
      <c r="CX13" s="409"/>
      <c r="EB13" s="409"/>
      <c r="EF13" s="396"/>
      <c r="EG13" s="369"/>
      <c r="EH13" s="369"/>
      <c r="EI13" s="369"/>
      <c r="FB13" s="291"/>
      <c r="FD13" s="268"/>
      <c r="FE13" s="369"/>
      <c r="FF13" s="369"/>
      <c r="FG13" s="369"/>
      <c r="FH13" s="444"/>
      <c r="FI13" s="369"/>
      <c r="FJ13" s="369"/>
      <c r="FK13" s="369"/>
      <c r="FL13" s="369"/>
      <c r="FM13" s="369"/>
      <c r="FN13" s="369"/>
      <c r="FO13" s="369"/>
      <c r="GT13" s="369"/>
      <c r="HA13" s="474"/>
      <c r="HB13" s="474"/>
      <c r="HC13" s="475"/>
      <c r="HK13" s="396"/>
      <c r="HL13" s="369"/>
      <c r="LJ13" s="369"/>
      <c r="LL13" s="369"/>
      <c r="LP13" s="409"/>
      <c r="LX13" s="502"/>
      <c r="LY13" s="502"/>
      <c r="LZ13" s="502"/>
      <c r="MA13" s="502"/>
      <c r="RC13" s="396"/>
      <c r="RF13" s="502"/>
      <c r="RN13" s="504"/>
      <c r="RV13" s="504"/>
      <c r="SD13" s="504"/>
      <c r="SZ13" s="504"/>
      <c r="TH13" s="504"/>
      <c r="TP13" s="504"/>
      <c r="TX13" s="504"/>
      <c r="VC13" s="321"/>
      <c r="VH13" s="321"/>
      <c r="VI13" s="321"/>
    </row>
    <row r="14" spans="1:1690" s="83" customFormat="1" x14ac:dyDescent="0.4">
      <c r="Z14" s="301"/>
      <c r="AA14" s="301"/>
      <c r="AB14" s="301"/>
      <c r="AC14" s="291"/>
      <c r="AE14" s="301"/>
      <c r="AF14" s="301"/>
      <c r="AG14" s="301"/>
      <c r="AM14" s="373"/>
      <c r="AQ14" s="369"/>
      <c r="AR14" s="256"/>
      <c r="AS14" s="409"/>
      <c r="BK14" s="396"/>
      <c r="CV14" s="409"/>
      <c r="CW14" s="409"/>
      <c r="CX14" s="409"/>
      <c r="EB14" s="409"/>
      <c r="EF14" s="396"/>
      <c r="EG14" s="369"/>
      <c r="EH14" s="369"/>
      <c r="EI14" s="369"/>
      <c r="FB14" s="291"/>
      <c r="FD14" s="268"/>
      <c r="FE14" s="369"/>
      <c r="FF14" s="369"/>
      <c r="FG14" s="369"/>
      <c r="FH14" s="444"/>
      <c r="FI14" s="369"/>
      <c r="FJ14" s="369"/>
      <c r="FK14" s="369"/>
      <c r="FL14" s="369"/>
      <c r="FM14" s="369"/>
      <c r="FN14" s="369"/>
      <c r="FO14" s="369"/>
      <c r="GT14" s="369"/>
      <c r="HB14" s="475"/>
      <c r="HC14" s="475"/>
      <c r="HK14" s="396"/>
      <c r="HL14" s="369"/>
      <c r="LJ14" s="369"/>
      <c r="LL14" s="369"/>
      <c r="LP14" s="409"/>
      <c r="LX14" s="502"/>
      <c r="LY14" s="502"/>
      <c r="LZ14" s="502"/>
      <c r="MA14" s="502"/>
      <c r="RC14" s="396"/>
      <c r="RF14" s="502"/>
      <c r="RN14" s="504"/>
      <c r="RV14" s="504"/>
      <c r="SD14" s="504"/>
      <c r="SZ14" s="504"/>
      <c r="TH14" s="504"/>
      <c r="TP14" s="504"/>
      <c r="TX14" s="504"/>
      <c r="VC14" s="321"/>
      <c r="VH14" s="321"/>
      <c r="VI14" s="321"/>
    </row>
    <row r="15" spans="1:1690" s="83" customFormat="1" x14ac:dyDescent="0.4">
      <c r="Z15" s="301"/>
      <c r="AA15" s="301"/>
      <c r="AB15" s="301"/>
      <c r="AC15" s="291"/>
      <c r="AE15" s="301"/>
      <c r="AF15" s="301"/>
      <c r="AG15" s="301"/>
      <c r="AM15" s="373"/>
      <c r="AQ15" s="369"/>
      <c r="AR15" s="256"/>
      <c r="AS15" s="409"/>
      <c r="BK15" s="396"/>
      <c r="CV15" s="409"/>
      <c r="CW15" s="409"/>
      <c r="CX15" s="409"/>
      <c r="EB15" s="409"/>
      <c r="EF15" s="396"/>
      <c r="EG15" s="369"/>
      <c r="EH15" s="369"/>
      <c r="EI15" s="369"/>
      <c r="FB15" s="291"/>
      <c r="FD15" s="268"/>
      <c r="FE15" s="369"/>
      <c r="FF15" s="369"/>
      <c r="FG15" s="369"/>
      <c r="FH15" s="444"/>
      <c r="FI15" s="369"/>
      <c r="FJ15" s="369"/>
      <c r="FK15" s="369"/>
      <c r="FL15" s="369"/>
      <c r="FM15" s="369"/>
      <c r="FN15" s="369"/>
      <c r="FO15" s="369"/>
      <c r="GT15" s="369"/>
      <c r="HB15" s="475"/>
      <c r="HC15" s="475"/>
      <c r="HK15" s="396"/>
      <c r="HL15" s="369"/>
      <c r="LJ15" s="369"/>
      <c r="LL15" s="369"/>
      <c r="LP15" s="409"/>
      <c r="LX15" s="502"/>
      <c r="LY15" s="502"/>
      <c r="LZ15" s="502"/>
      <c r="MA15" s="502"/>
      <c r="RC15" s="396"/>
      <c r="RF15" s="502"/>
      <c r="RN15" s="504"/>
      <c r="RV15" s="504"/>
      <c r="SD15" s="504"/>
      <c r="SZ15" s="504"/>
      <c r="TH15" s="504"/>
      <c r="TP15" s="504"/>
      <c r="TX15" s="504"/>
      <c r="VC15" s="321"/>
      <c r="VH15" s="321"/>
      <c r="VI15" s="321"/>
    </row>
    <row r="16" spans="1:1690" s="83" customFormat="1" x14ac:dyDescent="0.4">
      <c r="Z16" s="301"/>
      <c r="AA16" s="301"/>
      <c r="AB16" s="301"/>
      <c r="AC16" s="291"/>
      <c r="AE16" s="301"/>
      <c r="AF16" s="301"/>
      <c r="AG16" s="301"/>
      <c r="AM16" s="373"/>
      <c r="AQ16" s="369"/>
      <c r="AR16" s="256"/>
      <c r="AS16" s="409"/>
      <c r="BK16" s="396"/>
      <c r="CV16" s="409"/>
      <c r="CW16" s="409"/>
      <c r="CX16" s="409"/>
      <c r="EB16" s="409"/>
      <c r="EF16" s="396"/>
      <c r="EG16" s="369"/>
      <c r="EH16" s="369"/>
      <c r="EI16" s="369"/>
      <c r="FB16" s="291"/>
      <c r="FD16" s="268"/>
      <c r="FE16" s="369"/>
      <c r="FF16" s="369"/>
      <c r="FG16" s="369"/>
      <c r="FH16" s="444"/>
      <c r="FI16" s="369"/>
      <c r="FJ16" s="369"/>
      <c r="FK16" s="369"/>
      <c r="FL16" s="369"/>
      <c r="FM16" s="369"/>
      <c r="FN16" s="369"/>
      <c r="FO16" s="369"/>
      <c r="GT16" s="369"/>
      <c r="HB16" s="475"/>
      <c r="HC16" s="475"/>
      <c r="HK16" s="396"/>
      <c r="HL16" s="369"/>
      <c r="LJ16" s="369"/>
      <c r="LL16" s="369"/>
      <c r="LP16" s="409"/>
      <c r="LX16" s="502"/>
      <c r="LY16" s="502"/>
      <c r="LZ16" s="502"/>
      <c r="MA16" s="502"/>
      <c r="RC16" s="396"/>
      <c r="RF16" s="502"/>
      <c r="RN16" s="504"/>
      <c r="RV16" s="504"/>
      <c r="SD16" s="504"/>
      <c r="SZ16" s="504"/>
      <c r="TH16" s="504"/>
      <c r="TP16" s="504"/>
      <c r="TX16" s="504"/>
      <c r="VC16" s="321"/>
      <c r="VH16" s="321"/>
      <c r="VI16" s="321"/>
    </row>
    <row r="17" spans="26:581" s="83" customFormat="1" x14ac:dyDescent="0.4">
      <c r="Z17" s="301"/>
      <c r="AA17" s="301"/>
      <c r="AB17" s="301"/>
      <c r="AC17" s="291"/>
      <c r="AE17" s="301"/>
      <c r="AF17" s="301"/>
      <c r="AG17" s="301"/>
      <c r="AM17" s="373"/>
      <c r="AQ17" s="369"/>
      <c r="AR17" s="256"/>
      <c r="AS17" s="409"/>
      <c r="BK17" s="396"/>
      <c r="CV17" s="409"/>
      <c r="CW17" s="409"/>
      <c r="CX17" s="409"/>
      <c r="EB17" s="409"/>
      <c r="EF17" s="396"/>
      <c r="EG17" s="369"/>
      <c r="EH17" s="369"/>
      <c r="EI17" s="369"/>
      <c r="FB17" s="291"/>
      <c r="FD17" s="268"/>
      <c r="FE17" s="369"/>
      <c r="FF17" s="369"/>
      <c r="FG17" s="369"/>
      <c r="FH17" s="444"/>
      <c r="FI17" s="369"/>
      <c r="FJ17" s="369"/>
      <c r="FK17" s="369"/>
      <c r="FL17" s="369"/>
      <c r="FM17" s="369"/>
      <c r="FN17" s="369"/>
      <c r="FO17" s="369"/>
      <c r="GT17" s="369"/>
      <c r="HB17" s="475"/>
      <c r="HC17" s="475"/>
      <c r="HK17" s="396"/>
      <c r="HL17" s="369"/>
      <c r="LJ17" s="369"/>
      <c r="LL17" s="369"/>
      <c r="LP17" s="409"/>
      <c r="LX17" s="502"/>
      <c r="LY17" s="502"/>
      <c r="LZ17" s="502"/>
      <c r="MA17" s="502"/>
      <c r="RC17" s="396"/>
      <c r="RF17" s="502"/>
      <c r="RN17" s="504"/>
      <c r="RV17" s="504"/>
      <c r="SD17" s="504"/>
      <c r="SZ17" s="504"/>
      <c r="TH17" s="504"/>
      <c r="TP17" s="504"/>
      <c r="TX17" s="504"/>
      <c r="VC17" s="321"/>
      <c r="VH17" s="321"/>
      <c r="VI17" s="321"/>
    </row>
    <row r="18" spans="26:581" s="83" customFormat="1" x14ac:dyDescent="0.4">
      <c r="Z18" s="301"/>
      <c r="AA18" s="301"/>
      <c r="AB18" s="301"/>
      <c r="AC18" s="291"/>
      <c r="AE18" s="301"/>
      <c r="AF18" s="301"/>
      <c r="AG18" s="301"/>
      <c r="AM18" s="373"/>
      <c r="AQ18" s="369"/>
      <c r="AR18" s="256"/>
      <c r="AS18" s="409"/>
      <c r="BK18" s="396"/>
      <c r="CV18" s="409"/>
      <c r="CW18" s="409"/>
      <c r="CX18" s="409"/>
      <c r="EB18" s="409"/>
      <c r="EF18" s="396"/>
      <c r="EG18" s="369"/>
      <c r="EH18" s="369"/>
      <c r="EI18" s="369"/>
      <c r="FB18" s="291"/>
      <c r="FD18" s="268"/>
      <c r="FE18" s="369"/>
      <c r="FF18" s="369"/>
      <c r="FG18" s="369"/>
      <c r="FH18" s="444"/>
      <c r="FI18" s="369"/>
      <c r="FJ18" s="369"/>
      <c r="FK18" s="369"/>
      <c r="FL18" s="369"/>
      <c r="FM18" s="369"/>
      <c r="FN18" s="369"/>
      <c r="FO18" s="369"/>
      <c r="GT18" s="369"/>
      <c r="HB18" s="475"/>
      <c r="HC18" s="475"/>
      <c r="HK18" s="396"/>
      <c r="HL18" s="369"/>
      <c r="LJ18" s="369"/>
      <c r="LL18" s="369"/>
      <c r="LP18" s="409"/>
      <c r="LX18" s="502"/>
      <c r="LY18" s="502"/>
      <c r="LZ18" s="502"/>
      <c r="MA18" s="502"/>
      <c r="RC18" s="396"/>
      <c r="RF18" s="502"/>
      <c r="RN18" s="504"/>
      <c r="RV18" s="504"/>
      <c r="SD18" s="504"/>
      <c r="SZ18" s="504"/>
      <c r="TH18" s="504"/>
      <c r="TP18" s="504"/>
      <c r="TX18" s="504"/>
      <c r="VC18" s="321"/>
      <c r="VH18" s="321"/>
      <c r="VI18" s="321"/>
    </row>
    <row r="19" spans="26:581" x14ac:dyDescent="0.4">
      <c r="BQ19" s="83"/>
    </row>
  </sheetData>
  <sheetProtection sheet="1" objects="1" scenarios="1"/>
  <mergeCells count="2">
    <mergeCell ref="HB4:HB8"/>
    <mergeCell ref="HC4:HC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2:M79"/>
  <sheetViews>
    <sheetView showGridLines="0" zoomScaleNormal="100" zoomScaleSheetLayoutView="100" workbookViewId="0">
      <selection activeCell="D68" sqref="D68"/>
    </sheetView>
  </sheetViews>
  <sheetFormatPr defaultRowHeight="18.75" x14ac:dyDescent="0.4"/>
  <cols>
    <col min="1" max="1" width="3.625" customWidth="1"/>
    <col min="10" max="10" width="3.625" customWidth="1"/>
    <col min="11" max="11" width="5.625" customWidth="1"/>
  </cols>
  <sheetData>
    <row r="2" spans="2:12" ht="30" x14ac:dyDescent="0.4">
      <c r="B2" s="105" t="s">
        <v>254</v>
      </c>
    </row>
    <row r="5" spans="2:12" x14ac:dyDescent="0.4">
      <c r="B5" t="s">
        <v>332</v>
      </c>
    </row>
    <row r="6" spans="2:12" x14ac:dyDescent="0.4">
      <c r="B6" t="s">
        <v>8</v>
      </c>
    </row>
    <row r="7" spans="2:12" x14ac:dyDescent="0.4">
      <c r="B7" t="s">
        <v>562</v>
      </c>
    </row>
    <row r="8" spans="2:12" x14ac:dyDescent="0.4">
      <c r="B8" t="s">
        <v>525</v>
      </c>
    </row>
    <row r="9" spans="2:12" x14ac:dyDescent="0.4">
      <c r="B9" t="s">
        <v>9</v>
      </c>
    </row>
    <row r="10" spans="2:12" x14ac:dyDescent="0.4">
      <c r="B10" t="s">
        <v>10</v>
      </c>
    </row>
    <row r="13" spans="2:12" x14ac:dyDescent="0.4">
      <c r="B13" t="s">
        <v>333</v>
      </c>
    </row>
    <row r="14" spans="2:12" s="214" customFormat="1" x14ac:dyDescent="0.4">
      <c r="B14" s="214" t="s">
        <v>334</v>
      </c>
    </row>
    <row r="15" spans="2:12" x14ac:dyDescent="0.4">
      <c r="B15" t="s">
        <v>335</v>
      </c>
      <c r="L15" s="106"/>
    </row>
    <row r="16" spans="2:12" ht="19.5" thickBot="1" x14ac:dyDescent="0.45">
      <c r="B16" t="s">
        <v>336</v>
      </c>
    </row>
    <row r="17" spans="2:13" ht="19.5" thickBot="1" x14ac:dyDescent="0.45">
      <c r="B17" t="s">
        <v>337</v>
      </c>
      <c r="L17" s="522" t="s">
        <v>591</v>
      </c>
      <c r="M17" s="523"/>
    </row>
    <row r="18" spans="2:13" x14ac:dyDescent="0.4">
      <c r="B18" t="s">
        <v>338</v>
      </c>
    </row>
    <row r="19" spans="2:13" x14ac:dyDescent="0.4">
      <c r="B19" t="s">
        <v>342</v>
      </c>
    </row>
    <row r="20" spans="2:13" x14ac:dyDescent="0.4">
      <c r="B20" t="s">
        <v>343</v>
      </c>
    </row>
    <row r="21" spans="2:13" x14ac:dyDescent="0.4">
      <c r="B21" t="s">
        <v>339</v>
      </c>
    </row>
    <row r="22" spans="2:13" x14ac:dyDescent="0.4">
      <c r="B22" t="s">
        <v>340</v>
      </c>
    </row>
    <row r="23" spans="2:13" x14ac:dyDescent="0.4">
      <c r="B23" t="s">
        <v>640</v>
      </c>
    </row>
    <row r="24" spans="2:13" x14ac:dyDescent="0.4">
      <c r="B24" t="s">
        <v>341</v>
      </c>
    </row>
    <row r="27" spans="2:13" x14ac:dyDescent="0.4">
      <c r="B27" t="s">
        <v>11</v>
      </c>
    </row>
    <row r="28" spans="2:13" x14ac:dyDescent="0.4">
      <c r="B28" t="s">
        <v>345</v>
      </c>
    </row>
    <row r="29" spans="2:13" x14ac:dyDescent="0.4">
      <c r="B29" t="s">
        <v>344</v>
      </c>
    </row>
    <row r="30" spans="2:13" x14ac:dyDescent="0.4">
      <c r="B30" t="s">
        <v>12</v>
      </c>
    </row>
    <row r="31" spans="2:13" x14ac:dyDescent="0.4">
      <c r="B31" t="s">
        <v>13</v>
      </c>
    </row>
    <row r="32" spans="2:13" x14ac:dyDescent="0.4">
      <c r="B32" t="s">
        <v>563</v>
      </c>
    </row>
    <row r="33" spans="2:2" s="362" customFormat="1" x14ac:dyDescent="0.4">
      <c r="B33" s="362" t="s">
        <v>564</v>
      </c>
    </row>
    <row r="34" spans="2:2" s="362" customFormat="1" x14ac:dyDescent="0.4">
      <c r="B34" s="362" t="s">
        <v>565</v>
      </c>
    </row>
    <row r="37" spans="2:2" x14ac:dyDescent="0.4">
      <c r="B37" s="17" t="s">
        <v>346</v>
      </c>
    </row>
    <row r="38" spans="2:2" x14ac:dyDescent="0.4">
      <c r="B38" t="s">
        <v>14</v>
      </c>
    </row>
    <row r="39" spans="2:2" x14ac:dyDescent="0.4">
      <c r="B39" t="s">
        <v>15</v>
      </c>
    </row>
    <row r="40" spans="2:2" x14ac:dyDescent="0.4">
      <c r="B40" t="s">
        <v>16</v>
      </c>
    </row>
    <row r="41" spans="2:2" x14ac:dyDescent="0.4">
      <c r="B41" t="s">
        <v>17</v>
      </c>
    </row>
    <row r="42" spans="2:2" s="214" customFormat="1" x14ac:dyDescent="0.4"/>
    <row r="43" spans="2:2" s="214" customFormat="1" x14ac:dyDescent="0.4"/>
    <row r="46" spans="2:2" x14ac:dyDescent="0.4">
      <c r="B46" t="s">
        <v>347</v>
      </c>
    </row>
    <row r="47" spans="2:2" x14ac:dyDescent="0.4">
      <c r="B47" t="s">
        <v>348</v>
      </c>
    </row>
    <row r="48" spans="2:2" x14ac:dyDescent="0.4">
      <c r="B48" t="s">
        <v>349</v>
      </c>
    </row>
    <row r="49" spans="2:2" x14ac:dyDescent="0.4">
      <c r="B49" t="s">
        <v>18</v>
      </c>
    </row>
    <row r="50" spans="2:2" s="362" customFormat="1" x14ac:dyDescent="0.4">
      <c r="B50" s="362" t="s">
        <v>641</v>
      </c>
    </row>
    <row r="53" spans="2:2" x14ac:dyDescent="0.4">
      <c r="B53" t="s">
        <v>19</v>
      </c>
    </row>
    <row r="54" spans="2:2" x14ac:dyDescent="0.4">
      <c r="B54" t="s">
        <v>20</v>
      </c>
    </row>
    <row r="55" spans="2:2" s="496" customFormat="1" x14ac:dyDescent="0.4">
      <c r="B55" t="s">
        <v>707</v>
      </c>
    </row>
    <row r="56" spans="2:2" x14ac:dyDescent="0.4">
      <c r="B56" t="s">
        <v>708</v>
      </c>
    </row>
    <row r="57" spans="2:2" x14ac:dyDescent="0.4">
      <c r="B57" t="s">
        <v>709</v>
      </c>
    </row>
    <row r="58" spans="2:2" x14ac:dyDescent="0.4">
      <c r="B58" t="s">
        <v>642</v>
      </c>
    </row>
    <row r="59" spans="2:2" x14ac:dyDescent="0.4">
      <c r="B59" t="s">
        <v>643</v>
      </c>
    </row>
    <row r="60" spans="2:2" x14ac:dyDescent="0.4">
      <c r="B60" t="s">
        <v>644</v>
      </c>
    </row>
    <row r="61" spans="2:2" x14ac:dyDescent="0.4">
      <c r="B61" t="s">
        <v>645</v>
      </c>
    </row>
    <row r="64" spans="2:2" x14ac:dyDescent="0.4">
      <c r="B64" t="s">
        <v>710</v>
      </c>
    </row>
    <row r="67" spans="2:3" x14ac:dyDescent="0.4">
      <c r="B67" s="468" t="s">
        <v>646</v>
      </c>
      <c r="C67" s="468"/>
    </row>
    <row r="68" spans="2:3" x14ac:dyDescent="0.4">
      <c r="B68" s="468" t="s">
        <v>647</v>
      </c>
      <c r="C68" s="468"/>
    </row>
    <row r="69" spans="2:3" s="446" customFormat="1" x14ac:dyDescent="0.4">
      <c r="B69" s="468" t="s">
        <v>638</v>
      </c>
      <c r="C69" s="468"/>
    </row>
    <row r="72" spans="2:3" x14ac:dyDescent="0.4">
      <c r="B72" t="s">
        <v>21</v>
      </c>
    </row>
    <row r="73" spans="2:3" x14ac:dyDescent="0.4">
      <c r="B73" t="s">
        <v>22</v>
      </c>
    </row>
    <row r="76" spans="2:3" x14ac:dyDescent="0.4">
      <c r="B76" t="s">
        <v>23</v>
      </c>
    </row>
    <row r="77" spans="2:3" x14ac:dyDescent="0.4">
      <c r="B77" t="s">
        <v>24</v>
      </c>
    </row>
    <row r="78" spans="2:3" x14ac:dyDescent="0.4">
      <c r="B78" t="s">
        <v>25</v>
      </c>
    </row>
    <row r="79" spans="2:3" x14ac:dyDescent="0.4">
      <c r="B79" t="s">
        <v>26</v>
      </c>
    </row>
  </sheetData>
  <sheetProtection sheet="1" selectLockedCells="1"/>
  <mergeCells count="1">
    <mergeCell ref="L17:M17"/>
  </mergeCells>
  <phoneticPr fontId="1"/>
  <hyperlinks>
    <hyperlink ref="L17:M17" location="'表１ (旧基準)'!A1" display="表１（旧基準）へ⇒" xr:uid="{00000000-0004-0000-0100-000000000000}"/>
  </hyperlinks>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4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AW537"/>
  <sheetViews>
    <sheetView showGridLines="0" view="pageBreakPreview" topLeftCell="A214" zoomScaleNormal="100" zoomScaleSheetLayoutView="100" workbookViewId="0">
      <selection activeCell="AJ225" sqref="AJ225:AN225"/>
    </sheetView>
  </sheetViews>
  <sheetFormatPr defaultRowHeight="18.75" x14ac:dyDescent="0.4"/>
  <cols>
    <col min="1" max="41" width="2.625" customWidth="1"/>
  </cols>
  <sheetData>
    <row r="2" spans="1:41" x14ac:dyDescent="0.4">
      <c r="B2" s="11"/>
      <c r="C2" s="11"/>
    </row>
    <row r="3" spans="1:41" ht="18.75" customHeight="1" x14ac:dyDescent="0.4">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row>
    <row r="4" spans="1:41" ht="18.75" customHeight="1" x14ac:dyDescent="0.4">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row>
    <row r="5" spans="1:41" x14ac:dyDescent="0.4">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row>
    <row r="6" spans="1:41" x14ac:dyDescent="0.4">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row>
    <row r="7" spans="1:41" ht="18.75" customHeight="1" x14ac:dyDescent="0.4">
      <c r="B7" s="17"/>
      <c r="C7" s="17"/>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row>
    <row r="8" spans="1:41" ht="19.5" x14ac:dyDescent="0.4">
      <c r="A8" s="554" t="s">
        <v>27</v>
      </c>
      <c r="B8" s="554"/>
      <c r="C8" s="554"/>
      <c r="D8" s="554"/>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row>
    <row r="9" spans="1:41" x14ac:dyDescent="0.4">
      <c r="A9" s="538" t="s">
        <v>350</v>
      </c>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row>
    <row r="10" spans="1:41" ht="28.15" customHeight="1" x14ac:dyDescent="0.4">
      <c r="B10" s="574" t="s">
        <v>670</v>
      </c>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16"/>
      <c r="AJ10" s="13"/>
    </row>
    <row r="11" spans="1:41" ht="28.15" customHeight="1" thickBot="1" x14ac:dyDescent="0.45">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26"/>
      <c r="AJ11" s="785"/>
      <c r="AK11" s="786"/>
      <c r="AL11" s="786"/>
      <c r="AM11" s="786"/>
      <c r="AN11" s="787"/>
      <c r="AO11" s="32"/>
    </row>
    <row r="12" spans="1:41" ht="19.5" thickTop="1" x14ac:dyDescent="0.4">
      <c r="B12" s="538" t="s">
        <v>90</v>
      </c>
      <c r="C12" s="538"/>
      <c r="D12" s="538"/>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J12" s="535"/>
      <c r="AK12" s="536"/>
      <c r="AL12" s="536"/>
      <c r="AM12" s="536"/>
      <c r="AN12" s="537"/>
      <c r="AO12" s="28"/>
    </row>
    <row r="13" spans="1:41" ht="18.75" customHeight="1" thickBot="1" x14ac:dyDescent="0.45">
      <c r="B13" s="574" t="s">
        <v>353</v>
      </c>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J13" s="562"/>
      <c r="AK13" s="563"/>
      <c r="AL13" s="563"/>
      <c r="AM13" s="563"/>
      <c r="AN13" s="564"/>
      <c r="AO13" s="28"/>
    </row>
    <row r="14" spans="1:41" s="249" customFormat="1" ht="18.75" customHeight="1" thickTop="1" thickBot="1" x14ac:dyDescent="0.45">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J14" s="782"/>
      <c r="AK14" s="782"/>
      <c r="AL14" s="782"/>
      <c r="AM14" s="782"/>
      <c r="AN14" s="782"/>
      <c r="AO14" s="250"/>
    </row>
    <row r="15" spans="1:41" ht="19.5" thickTop="1" x14ac:dyDescent="0.4">
      <c r="B15" s="538" t="s">
        <v>352</v>
      </c>
      <c r="C15" s="538"/>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J15" s="535"/>
      <c r="AK15" s="536"/>
      <c r="AL15" s="536"/>
      <c r="AM15" s="536"/>
      <c r="AN15" s="537"/>
      <c r="AO15" s="28"/>
    </row>
    <row r="16" spans="1:41" ht="18.75" customHeight="1" thickBot="1" x14ac:dyDescent="0.45">
      <c r="B16" s="574" t="s">
        <v>354</v>
      </c>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J16" s="562"/>
      <c r="AK16" s="563"/>
      <c r="AL16" s="563"/>
      <c r="AM16" s="563"/>
      <c r="AN16" s="564"/>
      <c r="AO16" s="28"/>
    </row>
    <row r="17" spans="2:41" s="249" customFormat="1" ht="18.75" customHeight="1" thickTop="1" thickBot="1" x14ac:dyDescent="0.45">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J17" s="782"/>
      <c r="AK17" s="782"/>
      <c r="AL17" s="782"/>
      <c r="AM17" s="782"/>
      <c r="AN17" s="782"/>
      <c r="AO17" s="250"/>
    </row>
    <row r="18" spans="2:41" ht="18.75" customHeight="1" thickTop="1" thickBot="1" x14ac:dyDescent="0.45">
      <c r="B18" s="574" t="s">
        <v>355</v>
      </c>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J18" s="531"/>
      <c r="AK18" s="532"/>
      <c r="AL18" s="532"/>
      <c r="AM18" s="532"/>
      <c r="AN18" s="533"/>
      <c r="AO18" s="28"/>
    </row>
    <row r="19" spans="2:41" s="249" customFormat="1" ht="18.75" customHeight="1" thickTop="1" thickBot="1" x14ac:dyDescent="0.45">
      <c r="B19" s="574"/>
      <c r="C19" s="574"/>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J19" s="782"/>
      <c r="AK19" s="782"/>
      <c r="AL19" s="782"/>
      <c r="AM19" s="782"/>
      <c r="AN19" s="782"/>
      <c r="AO19" s="250"/>
    </row>
    <row r="20" spans="2:41" ht="19.5" thickTop="1" x14ac:dyDescent="0.4">
      <c r="B20" s="538" t="s">
        <v>260</v>
      </c>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J20" s="535"/>
      <c r="AK20" s="536"/>
      <c r="AL20" s="536"/>
      <c r="AM20" s="536"/>
      <c r="AN20" s="537"/>
      <c r="AO20" s="28"/>
    </row>
    <row r="21" spans="2:41" ht="18.75" customHeight="1" thickBot="1" x14ac:dyDescent="0.45">
      <c r="B21" s="574" t="s">
        <v>356</v>
      </c>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J21" s="562"/>
      <c r="AK21" s="563"/>
      <c r="AL21" s="563"/>
      <c r="AM21" s="563"/>
      <c r="AN21" s="564"/>
      <c r="AO21" s="28"/>
    </row>
    <row r="22" spans="2:41" s="249" customFormat="1" ht="18.75" customHeight="1" thickTop="1" thickBot="1" x14ac:dyDescent="0.45">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J22" s="782"/>
      <c r="AK22" s="782"/>
      <c r="AL22" s="782"/>
      <c r="AM22" s="782"/>
      <c r="AN22" s="782"/>
      <c r="AO22" s="250"/>
    </row>
    <row r="23" spans="2:41" ht="19.5" thickTop="1" x14ac:dyDescent="0.4">
      <c r="B23" s="538" t="s">
        <v>261</v>
      </c>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J23" s="535"/>
      <c r="AK23" s="536"/>
      <c r="AL23" s="536"/>
      <c r="AM23" s="536"/>
      <c r="AN23" s="537"/>
      <c r="AO23" s="28"/>
    </row>
    <row r="24" spans="2:41" x14ac:dyDescent="0.4">
      <c r="B24" s="538" t="s">
        <v>262</v>
      </c>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J24" s="587"/>
      <c r="AK24" s="588"/>
      <c r="AL24" s="588"/>
      <c r="AM24" s="588"/>
      <c r="AN24" s="589"/>
      <c r="AO24" s="28"/>
    </row>
    <row r="25" spans="2:41" x14ac:dyDescent="0.4">
      <c r="B25" s="538" t="s">
        <v>263</v>
      </c>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J25" s="587"/>
      <c r="AK25" s="588"/>
      <c r="AL25" s="588"/>
      <c r="AM25" s="588"/>
      <c r="AN25" s="589"/>
      <c r="AO25" s="28"/>
    </row>
    <row r="26" spans="2:41" ht="19.5" thickBot="1" x14ac:dyDescent="0.45">
      <c r="B26" s="538" t="s">
        <v>351</v>
      </c>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J26" s="562"/>
      <c r="AK26" s="563"/>
      <c r="AL26" s="563"/>
      <c r="AM26" s="563"/>
      <c r="AN26" s="564"/>
      <c r="AO26" s="28"/>
    </row>
    <row r="27" spans="2:41" ht="37.5" customHeight="1" thickTop="1" x14ac:dyDescent="0.4">
      <c r="C27" s="784" t="s">
        <v>357</v>
      </c>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307"/>
      <c r="AJ27" s="13"/>
    </row>
    <row r="28" spans="2:41" ht="37.5" customHeight="1" thickBot="1" x14ac:dyDescent="0.45">
      <c r="B28" s="307"/>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307"/>
      <c r="AJ28" s="783"/>
      <c r="AK28" s="783"/>
      <c r="AL28" s="783"/>
      <c r="AM28" s="783"/>
      <c r="AN28" s="783"/>
    </row>
    <row r="29" spans="2:41" ht="20.25" customHeight="1" thickTop="1" thickBot="1" x14ac:dyDescent="0.45">
      <c r="B29" s="767" t="s">
        <v>531</v>
      </c>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J29" s="531"/>
      <c r="AK29" s="532"/>
      <c r="AL29" s="532"/>
      <c r="AM29" s="532"/>
      <c r="AN29" s="533"/>
      <c r="AO29" s="32"/>
    </row>
    <row r="30" spans="2:41" ht="20.25" thickTop="1" thickBot="1" x14ac:dyDescent="0.45">
      <c r="B30" s="767"/>
      <c r="C30" s="767"/>
      <c r="D30" s="767"/>
      <c r="E30" s="767"/>
      <c r="F30" s="767"/>
      <c r="G30" s="767"/>
      <c r="H30" s="767"/>
      <c r="I30" s="767"/>
      <c r="J30" s="767"/>
      <c r="K30" s="767"/>
      <c r="L30" s="767"/>
      <c r="M30" s="767"/>
      <c r="N30" s="767"/>
      <c r="O30" s="767"/>
      <c r="P30" s="767"/>
      <c r="Q30" s="767"/>
      <c r="R30" s="767"/>
      <c r="S30" s="767"/>
      <c r="T30" s="767"/>
      <c r="U30" s="767"/>
      <c r="V30" s="767"/>
      <c r="W30" s="767"/>
      <c r="X30" s="767"/>
      <c r="Y30" s="767"/>
      <c r="Z30" s="767"/>
      <c r="AA30" s="767"/>
      <c r="AB30" s="767"/>
      <c r="AC30" s="767"/>
      <c r="AD30" s="767"/>
      <c r="AE30" s="767"/>
      <c r="AF30" s="767"/>
      <c r="AG30" s="767"/>
      <c r="AH30" s="767"/>
      <c r="AI30" s="5"/>
      <c r="AJ30" s="782"/>
      <c r="AK30" s="782"/>
      <c r="AL30" s="782"/>
      <c r="AM30" s="782"/>
      <c r="AN30" s="782"/>
      <c r="AO30" s="61"/>
    </row>
    <row r="31" spans="2:41" ht="20.25" thickTop="1" thickBot="1" x14ac:dyDescent="0.45">
      <c r="B31" s="574" t="s">
        <v>358</v>
      </c>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J31" s="531"/>
      <c r="AK31" s="532"/>
      <c r="AL31" s="532"/>
      <c r="AM31" s="532"/>
      <c r="AN31" s="533"/>
      <c r="AO31" s="33"/>
    </row>
    <row r="32" spans="2:41" ht="19.5" thickTop="1" x14ac:dyDescent="0.4">
      <c r="B32" s="574"/>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O32" s="28"/>
    </row>
    <row r="33" spans="1:43" x14ac:dyDescent="0.4">
      <c r="AF33" s="5"/>
      <c r="AG33" s="5"/>
      <c r="AH33" s="5"/>
      <c r="AI33" s="5"/>
      <c r="AJ33" s="5"/>
    </row>
    <row r="34" spans="1:43" ht="19.5" thickBot="1" x14ac:dyDescent="0.45">
      <c r="A34" s="538" t="s">
        <v>91</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J34" s="5"/>
      <c r="AO34" s="33"/>
    </row>
    <row r="35" spans="1:43" ht="20.25" thickTop="1" thickBot="1" x14ac:dyDescent="0.45">
      <c r="B35" s="538" t="s">
        <v>671</v>
      </c>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99"/>
      <c r="AJ35" s="531"/>
      <c r="AK35" s="532"/>
      <c r="AL35" s="532"/>
      <c r="AM35" s="532"/>
      <c r="AN35" s="533"/>
      <c r="AO35" s="28"/>
    </row>
    <row r="36" spans="1:43" ht="20.25" thickTop="1" thickBot="1" x14ac:dyDescent="0.45">
      <c r="B36" s="617" t="s">
        <v>198</v>
      </c>
      <c r="C36" s="617"/>
      <c r="D36" s="617"/>
      <c r="E36" s="617"/>
      <c r="F36" s="617"/>
      <c r="G36" s="617"/>
      <c r="H36" s="617"/>
      <c r="I36" s="618"/>
      <c r="J36" s="620"/>
      <c r="K36" s="591"/>
      <c r="L36" s="591"/>
      <c r="M36" s="591"/>
      <c r="N36" s="591"/>
      <c r="O36" s="591"/>
      <c r="P36" s="591"/>
      <c r="Q36" s="591"/>
      <c r="R36" s="592"/>
      <c r="S36" s="616" t="s">
        <v>197</v>
      </c>
      <c r="T36" s="617"/>
      <c r="U36" s="618"/>
      <c r="V36" s="620"/>
      <c r="W36" s="591"/>
      <c r="X36" s="591"/>
      <c r="Y36" s="591"/>
      <c r="Z36" s="591"/>
      <c r="AA36" s="591"/>
      <c r="AB36" s="591"/>
      <c r="AC36" s="591"/>
      <c r="AD36" s="591"/>
      <c r="AE36" s="591"/>
      <c r="AF36" s="591"/>
      <c r="AG36" s="592"/>
      <c r="AH36" s="28"/>
      <c r="AI36" s="30"/>
      <c r="AJ36" s="771"/>
      <c r="AK36" s="772"/>
      <c r="AL36" s="772"/>
      <c r="AM36" s="772"/>
      <c r="AN36" s="773"/>
      <c r="AO36" s="33"/>
    </row>
    <row r="37" spans="1:43" ht="18.75" customHeight="1" thickTop="1" x14ac:dyDescent="0.4">
      <c r="C37" s="776" t="s">
        <v>273</v>
      </c>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305"/>
      <c r="AI37" s="16"/>
      <c r="AJ37" s="355"/>
      <c r="AK37" s="355"/>
      <c r="AL37" s="355"/>
      <c r="AM37" s="355"/>
      <c r="AN37" s="355"/>
    </row>
    <row r="38" spans="1:43" x14ac:dyDescent="0.4">
      <c r="B38" s="305"/>
      <c r="C38" s="776"/>
      <c r="D38" s="776"/>
      <c r="E38" s="776"/>
      <c r="F38" s="776"/>
      <c r="G38" s="776"/>
      <c r="H38" s="776"/>
      <c r="I38" s="776"/>
      <c r="J38" s="776"/>
      <c r="K38" s="776"/>
      <c r="L38" s="776"/>
      <c r="M38" s="776"/>
      <c r="N38" s="776"/>
      <c r="O38" s="776"/>
      <c r="P38" s="776"/>
      <c r="Q38" s="776"/>
      <c r="R38" s="776"/>
      <c r="S38" s="776"/>
      <c r="T38" s="776"/>
      <c r="U38" s="776"/>
      <c r="V38" s="776"/>
      <c r="W38" s="776"/>
      <c r="X38" s="776"/>
      <c r="Y38" s="776"/>
      <c r="Z38" s="776"/>
      <c r="AA38" s="776"/>
      <c r="AB38" s="776"/>
      <c r="AC38" s="776"/>
      <c r="AD38" s="776"/>
      <c r="AE38" s="776"/>
      <c r="AF38" s="776"/>
      <c r="AG38" s="776"/>
      <c r="AH38" s="305"/>
      <c r="AI38" s="16"/>
      <c r="AJ38" s="355"/>
      <c r="AK38" s="355"/>
      <c r="AL38" s="355"/>
      <c r="AM38" s="355"/>
      <c r="AN38" s="355"/>
    </row>
    <row r="39" spans="1:43" x14ac:dyDescent="0.4">
      <c r="B39" s="17"/>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43" ht="19.5" thickBot="1" x14ac:dyDescent="0.45">
      <c r="A40" s="585" t="s">
        <v>552</v>
      </c>
      <c r="B40" s="585"/>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O40" s="33"/>
      <c r="AQ40" s="5"/>
    </row>
    <row r="41" spans="1:43" ht="20.25" thickTop="1" thickBot="1" x14ac:dyDescent="0.45">
      <c r="B41" s="538" t="s">
        <v>28</v>
      </c>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J41" s="531"/>
      <c r="AK41" s="532"/>
      <c r="AL41" s="532"/>
      <c r="AM41" s="532"/>
      <c r="AN41" s="533"/>
      <c r="AO41" s="28"/>
    </row>
    <row r="42" spans="1:43" ht="19.5" thickTop="1" x14ac:dyDescent="0.4">
      <c r="AJ42" s="57"/>
      <c r="AK42" s="57"/>
      <c r="AL42" s="57"/>
      <c r="AM42" s="57"/>
      <c r="AN42" s="57"/>
      <c r="AO42" s="57"/>
    </row>
    <row r="43" spans="1:43" x14ac:dyDescent="0.4">
      <c r="AJ43" s="62"/>
      <c r="AK43" s="62"/>
      <c r="AL43" s="62"/>
      <c r="AM43" s="62"/>
      <c r="AN43" s="62"/>
      <c r="AO43" s="62"/>
    </row>
    <row r="44" spans="1:43" x14ac:dyDescent="0.4">
      <c r="A44" s="534" t="s">
        <v>517</v>
      </c>
      <c r="B44" s="534"/>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L44" s="5"/>
    </row>
    <row r="45" spans="1:43" ht="19.5" thickBot="1" x14ac:dyDescent="0.45">
      <c r="A45" s="312"/>
      <c r="B45" s="534" t="s">
        <v>570</v>
      </c>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
      <c r="AJ45" s="782"/>
      <c r="AK45" s="782"/>
      <c r="AL45" s="782"/>
      <c r="AM45" s="782"/>
      <c r="AN45" s="782"/>
      <c r="AO45" s="33"/>
    </row>
    <row r="46" spans="1:43" ht="19.5" thickTop="1" x14ac:dyDescent="0.4">
      <c r="B46" s="538" t="s">
        <v>29</v>
      </c>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J46" s="535"/>
      <c r="AK46" s="536"/>
      <c r="AL46" s="536"/>
      <c r="AM46" s="536"/>
      <c r="AN46" s="537"/>
      <c r="AO46" s="28"/>
    </row>
    <row r="47" spans="1:43" ht="19.5" thickBot="1" x14ac:dyDescent="0.45">
      <c r="B47" s="538" t="s">
        <v>30</v>
      </c>
      <c r="C47" s="538"/>
      <c r="D47" s="538"/>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c r="AG47" s="538"/>
      <c r="AH47" s="538"/>
      <c r="AJ47" s="607"/>
      <c r="AK47" s="608"/>
      <c r="AL47" s="608"/>
      <c r="AM47" s="608"/>
      <c r="AN47" s="609"/>
      <c r="AO47" s="28"/>
    </row>
    <row r="48" spans="1:43" s="297" customFormat="1" ht="20.25" thickTop="1" thickBot="1" x14ac:dyDescent="0.45">
      <c r="B48" s="312"/>
      <c r="C48" s="312" t="s">
        <v>474</v>
      </c>
      <c r="D48" s="312"/>
      <c r="E48" s="312"/>
      <c r="F48" s="312"/>
      <c r="G48" s="312"/>
      <c r="H48" s="312"/>
      <c r="I48" s="132" t="s">
        <v>216</v>
      </c>
      <c r="J48" s="312" t="s">
        <v>475</v>
      </c>
      <c r="K48" s="312"/>
      <c r="L48" s="312"/>
      <c r="M48" s="132" t="s">
        <v>216</v>
      </c>
      <c r="N48" s="312" t="s">
        <v>476</v>
      </c>
      <c r="O48" s="312"/>
      <c r="P48" s="312"/>
      <c r="Q48" s="312"/>
      <c r="R48" s="132" t="s">
        <v>216</v>
      </c>
      <c r="S48" s="312" t="s">
        <v>477</v>
      </c>
      <c r="T48" s="312"/>
      <c r="U48" s="312"/>
      <c r="V48" s="312"/>
      <c r="W48" s="312"/>
      <c r="X48" s="312"/>
      <c r="Y48" s="312"/>
      <c r="Z48" s="312"/>
      <c r="AA48" s="312"/>
      <c r="AB48" s="312"/>
      <c r="AC48" s="312"/>
      <c r="AD48" s="312"/>
      <c r="AE48" s="312"/>
      <c r="AF48" s="312"/>
      <c r="AG48" s="312"/>
      <c r="AH48" s="312"/>
      <c r="AK48" s="472"/>
      <c r="AO48" s="299"/>
    </row>
    <row r="49" spans="2:45" s="289" customFormat="1" ht="19.5" thickTop="1" x14ac:dyDescent="0.4">
      <c r="B49" s="727" t="s">
        <v>472</v>
      </c>
      <c r="C49" s="727"/>
      <c r="D49" s="727"/>
      <c r="E49" s="727"/>
      <c r="F49" s="727"/>
      <c r="G49" s="727"/>
      <c r="H49" s="727"/>
      <c r="I49" s="727"/>
      <c r="J49" s="727"/>
      <c r="K49" s="727"/>
      <c r="L49" s="727"/>
      <c r="M49" s="727"/>
      <c r="N49" s="727"/>
      <c r="O49" s="727"/>
      <c r="P49" s="727"/>
      <c r="Q49" s="727"/>
      <c r="R49" s="727"/>
      <c r="S49" s="727"/>
      <c r="T49" s="727"/>
      <c r="U49" s="727"/>
      <c r="V49" s="727"/>
      <c r="W49" s="727"/>
      <c r="X49" s="727"/>
      <c r="Y49" s="727"/>
      <c r="Z49" s="727"/>
      <c r="AA49" s="727"/>
      <c r="AB49" s="727"/>
      <c r="AC49" s="727"/>
      <c r="AD49" s="727"/>
      <c r="AE49" s="727"/>
      <c r="AF49" s="727"/>
      <c r="AG49" s="727"/>
      <c r="AH49" s="727"/>
      <c r="AJ49" s="535"/>
      <c r="AK49" s="536"/>
      <c r="AL49" s="536"/>
      <c r="AM49" s="536"/>
      <c r="AN49" s="537"/>
      <c r="AO49" s="293"/>
    </row>
    <row r="50" spans="2:45" ht="19.5" thickBot="1" x14ac:dyDescent="0.45">
      <c r="B50" s="534" t="s">
        <v>518</v>
      </c>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251"/>
      <c r="AJ50" s="562"/>
      <c r="AK50" s="563"/>
      <c r="AL50" s="563"/>
      <c r="AM50" s="563"/>
      <c r="AN50" s="564"/>
      <c r="AO50" s="28"/>
    </row>
    <row r="51" spans="2:45" s="297" customFormat="1" ht="20.25" thickTop="1" thickBot="1" x14ac:dyDescent="0.45">
      <c r="B51" s="313"/>
      <c r="C51" s="313"/>
      <c r="D51" s="313"/>
      <c r="E51" s="313" t="s">
        <v>478</v>
      </c>
      <c r="F51" s="313"/>
      <c r="G51" s="313"/>
      <c r="H51" s="313"/>
      <c r="I51" s="313"/>
      <c r="J51" s="313"/>
      <c r="K51" s="313"/>
      <c r="L51" s="620"/>
      <c r="M51" s="591"/>
      <c r="N51" s="592"/>
      <c r="O51" s="313" t="s">
        <v>98</v>
      </c>
      <c r="P51" s="313"/>
      <c r="Q51" s="620"/>
      <c r="R51" s="591"/>
      <c r="S51" s="592"/>
      <c r="T51" s="313" t="s">
        <v>479</v>
      </c>
      <c r="U51" s="313"/>
      <c r="V51" s="620"/>
      <c r="W51" s="591"/>
      <c r="X51" s="592"/>
      <c r="Y51" s="313" t="s">
        <v>480</v>
      </c>
      <c r="Z51" s="313"/>
      <c r="AA51" s="313"/>
      <c r="AB51" s="313"/>
      <c r="AC51" s="313"/>
      <c r="AD51" s="313"/>
      <c r="AE51" s="313"/>
      <c r="AF51" s="313"/>
      <c r="AG51" s="313"/>
      <c r="AH51" s="313"/>
      <c r="AO51" s="299"/>
    </row>
    <row r="52" spans="2:45" ht="20.25" thickTop="1" thickBot="1" x14ac:dyDescent="0.45">
      <c r="B52" s="544" t="s">
        <v>571</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251"/>
      <c r="AJ52" s="531"/>
      <c r="AK52" s="532"/>
      <c r="AL52" s="532"/>
      <c r="AM52" s="532"/>
      <c r="AN52" s="533"/>
      <c r="AO52" s="28"/>
    </row>
    <row r="53" spans="2:45" s="251" customFormat="1" ht="20.25" thickTop="1" thickBot="1" x14ac:dyDescent="0.45">
      <c r="B53" s="669"/>
      <c r="C53" s="669"/>
      <c r="D53" s="669"/>
      <c r="E53" s="669"/>
      <c r="F53" s="669"/>
      <c r="G53" s="669"/>
      <c r="H53" s="669"/>
      <c r="I53" s="669"/>
      <c r="J53" s="669"/>
      <c r="K53" s="669"/>
      <c r="L53" s="669"/>
      <c r="M53" s="669"/>
      <c r="N53" s="669"/>
      <c r="O53" s="669"/>
      <c r="P53" s="669"/>
      <c r="Q53" s="669"/>
      <c r="R53" s="669"/>
      <c r="S53" s="669"/>
      <c r="T53" s="669"/>
      <c r="U53" s="669"/>
      <c r="V53" s="669"/>
      <c r="W53" s="669"/>
      <c r="X53" s="669"/>
      <c r="Y53" s="669"/>
      <c r="Z53" s="669"/>
      <c r="AA53" s="669"/>
      <c r="AB53" s="669"/>
      <c r="AC53" s="669"/>
      <c r="AD53" s="669"/>
      <c r="AE53" s="669"/>
      <c r="AF53" s="669"/>
      <c r="AG53" s="669"/>
      <c r="AH53" s="669"/>
      <c r="AJ53" s="20"/>
      <c r="AK53" s="20"/>
      <c r="AL53" s="20"/>
      <c r="AM53" s="20"/>
      <c r="AN53" s="20"/>
      <c r="AO53" s="252"/>
    </row>
    <row r="54" spans="2:45" ht="19.5" thickTop="1" x14ac:dyDescent="0.4">
      <c r="B54" s="555" t="s">
        <v>612</v>
      </c>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c r="AC54" s="555"/>
      <c r="AD54" s="555"/>
      <c r="AE54" s="555"/>
      <c r="AF54" s="555"/>
      <c r="AG54" s="555"/>
      <c r="AH54" s="555"/>
      <c r="AI54" s="251"/>
      <c r="AJ54" s="535"/>
      <c r="AK54" s="536"/>
      <c r="AL54" s="536"/>
      <c r="AM54" s="536"/>
      <c r="AN54" s="537"/>
      <c r="AO54" s="28"/>
    </row>
    <row r="55" spans="2:45" ht="19.5" customHeight="1" thickBot="1" x14ac:dyDescent="0.45">
      <c r="B55" s="767" t="s">
        <v>648</v>
      </c>
      <c r="C55" s="767"/>
      <c r="D55" s="767"/>
      <c r="E55" s="767"/>
      <c r="F55" s="767"/>
      <c r="G55" s="767"/>
      <c r="H55" s="767"/>
      <c r="I55" s="767"/>
      <c r="J55" s="767"/>
      <c r="K55" s="767"/>
      <c r="L55" s="767"/>
      <c r="M55" s="767"/>
      <c r="N55" s="767"/>
      <c r="O55" s="767"/>
      <c r="P55" s="767"/>
      <c r="Q55" s="767"/>
      <c r="R55" s="767"/>
      <c r="S55" s="767"/>
      <c r="T55" s="767"/>
      <c r="U55" s="767"/>
      <c r="V55" s="767"/>
      <c r="W55" s="767"/>
      <c r="X55" s="767"/>
      <c r="Y55" s="767"/>
      <c r="Z55" s="767"/>
      <c r="AA55" s="767"/>
      <c r="AB55" s="767"/>
      <c r="AC55" s="767"/>
      <c r="AD55" s="767"/>
      <c r="AE55" s="767"/>
      <c r="AF55" s="767"/>
      <c r="AG55" s="767"/>
      <c r="AH55" s="767"/>
      <c r="AI55" s="251"/>
      <c r="AJ55" s="600"/>
      <c r="AK55" s="601"/>
      <c r="AL55" s="601"/>
      <c r="AM55" s="601"/>
      <c r="AN55" s="602"/>
      <c r="AO55" s="33"/>
    </row>
    <row r="56" spans="2:45" ht="20.25" thickTop="1" thickBot="1" x14ac:dyDescent="0.45">
      <c r="B56" s="767"/>
      <c r="C56" s="767"/>
      <c r="D56" s="767"/>
      <c r="E56" s="767"/>
      <c r="F56" s="767"/>
      <c r="G56" s="767"/>
      <c r="H56" s="767"/>
      <c r="I56" s="767"/>
      <c r="J56" s="767"/>
      <c r="K56" s="767"/>
      <c r="L56" s="767"/>
      <c r="M56" s="767"/>
      <c r="N56" s="767"/>
      <c r="O56" s="767"/>
      <c r="P56" s="767"/>
      <c r="Q56" s="767"/>
      <c r="R56" s="767"/>
      <c r="S56" s="767"/>
      <c r="T56" s="767"/>
      <c r="U56" s="767"/>
      <c r="V56" s="767"/>
      <c r="W56" s="767"/>
      <c r="X56" s="767"/>
      <c r="Y56" s="767"/>
      <c r="Z56" s="767"/>
      <c r="AA56" s="767"/>
      <c r="AB56" s="767"/>
      <c r="AC56" s="767"/>
      <c r="AD56" s="767"/>
      <c r="AE56" s="767"/>
      <c r="AF56" s="767"/>
      <c r="AG56" s="767"/>
      <c r="AH56" s="767"/>
      <c r="AI56" s="251"/>
      <c r="AJ56" s="252"/>
      <c r="AK56" s="252"/>
      <c r="AL56" s="252"/>
      <c r="AM56" s="252"/>
      <c r="AN56" s="252"/>
      <c r="AO56" s="28"/>
    </row>
    <row r="57" spans="2:45" ht="19.5" thickTop="1" x14ac:dyDescent="0.4">
      <c r="B57" s="593" t="s">
        <v>524</v>
      </c>
      <c r="C57" s="534"/>
      <c r="D57" s="534"/>
      <c r="E57" s="534"/>
      <c r="F57" s="534"/>
      <c r="G57" s="534"/>
      <c r="H57" s="534"/>
      <c r="I57" s="534"/>
      <c r="J57" s="534"/>
      <c r="K57" s="534"/>
      <c r="L57" s="534"/>
      <c r="M57" s="534"/>
      <c r="N57" s="534"/>
      <c r="O57" s="534"/>
      <c r="P57" s="534"/>
      <c r="Q57" s="534"/>
      <c r="R57" s="534"/>
      <c r="S57" s="534"/>
      <c r="T57" s="534"/>
      <c r="U57" s="534"/>
      <c r="V57" s="534"/>
      <c r="W57" s="534"/>
      <c r="X57" s="534"/>
      <c r="Y57" s="534"/>
      <c r="Z57" s="534"/>
      <c r="AA57" s="534"/>
      <c r="AB57" s="534"/>
      <c r="AC57" s="534"/>
      <c r="AD57" s="534"/>
      <c r="AE57" s="534"/>
      <c r="AF57" s="534"/>
      <c r="AG57" s="534"/>
      <c r="AH57" s="534"/>
      <c r="AJ57" s="535"/>
      <c r="AK57" s="536"/>
      <c r="AL57" s="536"/>
      <c r="AM57" s="536"/>
      <c r="AN57" s="537"/>
      <c r="AO57" s="28"/>
    </row>
    <row r="58" spans="2:45" x14ac:dyDescent="0.4">
      <c r="B58" s="538" t="s">
        <v>31</v>
      </c>
      <c r="C58" s="538"/>
      <c r="D58" s="538"/>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538"/>
      <c r="AH58" s="538"/>
      <c r="AJ58" s="670"/>
      <c r="AK58" s="671"/>
      <c r="AL58" s="671"/>
      <c r="AM58" s="671"/>
      <c r="AN58" s="672"/>
      <c r="AO58" s="28"/>
    </row>
    <row r="59" spans="2:45" s="467" customFormat="1" x14ac:dyDescent="0.4">
      <c r="B59" s="555" t="s">
        <v>649</v>
      </c>
      <c r="C59" s="555"/>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J59" s="653"/>
      <c r="AK59" s="654"/>
      <c r="AL59" s="654"/>
      <c r="AM59" s="654"/>
      <c r="AN59" s="655"/>
      <c r="AO59" s="469"/>
    </row>
    <row r="60" spans="2:45" ht="19.5" thickBot="1" x14ac:dyDescent="0.45">
      <c r="B60" s="555" t="s">
        <v>611</v>
      </c>
      <c r="C60" s="555"/>
      <c r="D60" s="555"/>
      <c r="E60" s="555"/>
      <c r="F60" s="555"/>
      <c r="G60" s="555"/>
      <c r="H60" s="555"/>
      <c r="I60" s="555"/>
      <c r="J60" s="555"/>
      <c r="K60" s="555"/>
      <c r="L60" s="555"/>
      <c r="M60" s="555"/>
      <c r="N60" s="555"/>
      <c r="O60" s="555"/>
      <c r="P60" s="555"/>
      <c r="Q60" s="555"/>
      <c r="R60" s="555"/>
      <c r="S60" s="555"/>
      <c r="T60" s="555"/>
      <c r="U60" s="555"/>
      <c r="V60" s="555"/>
      <c r="W60" s="555"/>
      <c r="X60" s="555"/>
      <c r="Y60" s="555"/>
      <c r="Z60" s="555"/>
      <c r="AA60" s="555"/>
      <c r="AB60" s="555"/>
      <c r="AC60" s="555"/>
      <c r="AD60" s="555"/>
      <c r="AE60" s="555"/>
      <c r="AF60" s="555"/>
      <c r="AG60" s="555"/>
      <c r="AH60" s="555"/>
      <c r="AJ60" s="562"/>
      <c r="AK60" s="563"/>
      <c r="AL60" s="563"/>
      <c r="AM60" s="563"/>
      <c r="AN60" s="564"/>
      <c r="AO60" s="28"/>
    </row>
    <row r="61" spans="2:45" ht="20.25" thickTop="1" thickBot="1" x14ac:dyDescent="0.45">
      <c r="B61" s="318" t="s">
        <v>575</v>
      </c>
      <c r="C61" s="316"/>
      <c r="D61" s="316"/>
      <c r="E61" s="316"/>
      <c r="F61" s="316"/>
      <c r="G61" s="316"/>
      <c r="H61" s="316"/>
      <c r="I61" s="316"/>
      <c r="J61" s="316"/>
      <c r="K61" s="316"/>
      <c r="L61" s="316"/>
      <c r="M61" s="316"/>
      <c r="N61" s="317"/>
      <c r="O61" s="317"/>
      <c r="P61" s="317"/>
      <c r="Q61" s="317"/>
      <c r="R61" s="317"/>
      <c r="S61" s="317"/>
      <c r="T61" s="317"/>
      <c r="U61" s="317"/>
      <c r="V61" s="317"/>
      <c r="W61" s="317"/>
      <c r="X61" s="317"/>
      <c r="Y61" s="317"/>
      <c r="Z61" s="317"/>
      <c r="AA61" s="317"/>
      <c r="AB61" s="315"/>
      <c r="AC61" s="315"/>
      <c r="AD61" s="315"/>
      <c r="AE61" s="315"/>
      <c r="AF61" s="315"/>
      <c r="AG61" s="315"/>
      <c r="AH61" s="315"/>
      <c r="AS61" s="311"/>
    </row>
    <row r="62" spans="2:45" ht="30" customHeight="1" thickTop="1" x14ac:dyDescent="0.4">
      <c r="B62" s="759"/>
      <c r="C62" s="777"/>
      <c r="D62" s="777"/>
      <c r="E62" s="777"/>
      <c r="F62" s="777"/>
      <c r="G62" s="777"/>
      <c r="H62" s="777"/>
      <c r="I62" s="777"/>
      <c r="J62" s="777"/>
      <c r="K62" s="777"/>
      <c r="L62" s="777"/>
      <c r="M62" s="777"/>
      <c r="N62" s="777"/>
      <c r="O62" s="777"/>
      <c r="P62" s="777"/>
      <c r="Q62" s="777"/>
      <c r="R62" s="777"/>
      <c r="S62" s="777"/>
      <c r="T62" s="777"/>
      <c r="U62" s="777"/>
      <c r="V62" s="777"/>
      <c r="W62" s="777"/>
      <c r="X62" s="777"/>
      <c r="Y62" s="777"/>
      <c r="Z62" s="777"/>
      <c r="AA62" s="777"/>
      <c r="AB62" s="777"/>
      <c r="AC62" s="777"/>
      <c r="AD62" s="777"/>
      <c r="AE62" s="777"/>
      <c r="AF62" s="777"/>
      <c r="AG62" s="777"/>
      <c r="AH62" s="778"/>
      <c r="AI62" s="30"/>
      <c r="AJ62" s="15"/>
      <c r="AK62" s="15"/>
      <c r="AL62" s="15"/>
      <c r="AM62" s="15"/>
      <c r="AN62" s="15"/>
      <c r="AO62" s="15"/>
      <c r="AR62" s="266"/>
    </row>
    <row r="63" spans="2:45" ht="30" customHeight="1" thickBot="1" x14ac:dyDescent="0.45">
      <c r="B63" s="779"/>
      <c r="C63" s="780"/>
      <c r="D63" s="780"/>
      <c r="E63" s="780"/>
      <c r="F63" s="780"/>
      <c r="G63" s="780"/>
      <c r="H63" s="780"/>
      <c r="I63" s="780"/>
      <c r="J63" s="780"/>
      <c r="K63" s="780"/>
      <c r="L63" s="780"/>
      <c r="M63" s="780"/>
      <c r="N63" s="780"/>
      <c r="O63" s="780"/>
      <c r="P63" s="780"/>
      <c r="Q63" s="780"/>
      <c r="R63" s="780"/>
      <c r="S63" s="780"/>
      <c r="T63" s="780"/>
      <c r="U63" s="780"/>
      <c r="V63" s="780"/>
      <c r="W63" s="780"/>
      <c r="X63" s="780"/>
      <c r="Y63" s="780"/>
      <c r="Z63" s="780"/>
      <c r="AA63" s="780"/>
      <c r="AB63" s="780"/>
      <c r="AC63" s="780"/>
      <c r="AD63" s="780"/>
      <c r="AE63" s="780"/>
      <c r="AF63" s="780"/>
      <c r="AG63" s="780"/>
      <c r="AH63" s="781"/>
      <c r="AI63" s="30"/>
      <c r="AJ63" s="15"/>
      <c r="AK63" s="15"/>
      <c r="AL63" s="15"/>
      <c r="AM63" s="15"/>
      <c r="AN63" s="15"/>
      <c r="AO63" s="15"/>
    </row>
    <row r="64" spans="2:45" s="265" customFormat="1" ht="30" customHeight="1" thickTop="1" x14ac:dyDescent="0.4">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0"/>
      <c r="AJ64" s="267"/>
      <c r="AK64" s="267"/>
      <c r="AL64" s="267"/>
      <c r="AM64" s="267"/>
      <c r="AN64" s="267"/>
      <c r="AO64" s="267"/>
    </row>
    <row r="65" spans="1:42" ht="19.5" thickBot="1" x14ac:dyDescent="0.45">
      <c r="A65" s="538" t="s">
        <v>232</v>
      </c>
      <c r="B65" s="538"/>
      <c r="C65" s="538"/>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c r="AD65" s="538"/>
      <c r="AE65" s="538"/>
      <c r="AF65" s="538"/>
      <c r="AG65" s="538"/>
      <c r="AH65" s="538"/>
    </row>
    <row r="66" spans="1:42" ht="19.5" thickTop="1" x14ac:dyDescent="0.4">
      <c r="B66" s="412" t="s">
        <v>654</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535"/>
      <c r="AK66" s="536"/>
      <c r="AL66" s="536"/>
      <c r="AM66" s="536"/>
      <c r="AN66" s="537"/>
      <c r="AO66" s="28"/>
    </row>
    <row r="67" spans="1:42" s="335" customFormat="1" ht="19.5" thickBot="1" x14ac:dyDescent="0.45">
      <c r="B67" s="765" t="s">
        <v>548</v>
      </c>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340"/>
      <c r="AA67" s="340"/>
      <c r="AB67" s="340"/>
      <c r="AC67" s="340"/>
      <c r="AD67" s="340"/>
      <c r="AE67" s="340"/>
      <c r="AF67" s="340"/>
      <c r="AG67" s="340"/>
      <c r="AH67" s="340"/>
      <c r="AI67" s="340"/>
      <c r="AJ67" s="562"/>
      <c r="AK67" s="563"/>
      <c r="AL67" s="563"/>
      <c r="AM67" s="563"/>
      <c r="AN67" s="564"/>
      <c r="AO67" s="337"/>
    </row>
    <row r="68" spans="1:42" ht="19.5" thickTop="1" x14ac:dyDescent="0.4">
      <c r="AJ68" s="56"/>
      <c r="AK68" s="56"/>
      <c r="AL68" s="56"/>
      <c r="AM68" s="56"/>
      <c r="AN68" s="56"/>
      <c r="AO68" s="56"/>
    </row>
    <row r="69" spans="1:42" ht="19.5" thickBot="1" x14ac:dyDescent="0.45">
      <c r="A69" s="538" t="s">
        <v>233</v>
      </c>
      <c r="B69" s="538"/>
      <c r="C69" s="538"/>
      <c r="D69" s="538"/>
      <c r="E69" s="538"/>
      <c r="F69" s="538"/>
      <c r="G69" s="538"/>
      <c r="H69" s="538"/>
      <c r="I69" s="538"/>
      <c r="J69" s="538"/>
      <c r="K69" s="538"/>
      <c r="L69" s="538"/>
      <c r="M69" s="538"/>
      <c r="N69" s="538"/>
      <c r="O69" s="538"/>
      <c r="P69" s="538"/>
      <c r="Q69" s="538"/>
      <c r="R69" s="538"/>
      <c r="S69" s="538"/>
      <c r="T69" s="538"/>
      <c r="U69" s="538"/>
      <c r="V69" s="538"/>
      <c r="W69" s="538"/>
      <c r="X69" s="538"/>
      <c r="Y69" s="538"/>
      <c r="Z69" s="538"/>
      <c r="AA69" s="538"/>
      <c r="AB69" s="538"/>
      <c r="AC69" s="538"/>
      <c r="AD69" s="538"/>
      <c r="AE69" s="538"/>
      <c r="AF69" s="538"/>
      <c r="AG69" s="538"/>
      <c r="AH69" s="538"/>
    </row>
    <row r="70" spans="1:42" s="255" customFormat="1" ht="20.25" thickTop="1" thickBot="1" x14ac:dyDescent="0.45">
      <c r="B70" s="768" t="s">
        <v>451</v>
      </c>
      <c r="C70" s="768"/>
      <c r="D70" s="768"/>
      <c r="E70" s="768"/>
      <c r="F70" s="768"/>
      <c r="G70" s="768"/>
      <c r="H70" s="768"/>
      <c r="I70" s="768"/>
      <c r="J70" s="768"/>
      <c r="K70" s="768"/>
      <c r="L70" s="768"/>
      <c r="M70" s="768"/>
      <c r="N70" s="768"/>
      <c r="O70" s="768"/>
      <c r="P70" s="768"/>
      <c r="Q70" s="768"/>
      <c r="R70" s="768"/>
      <c r="S70" s="768"/>
      <c r="T70" s="768"/>
      <c r="U70" s="768"/>
      <c r="V70" s="768"/>
      <c r="W70" s="768"/>
      <c r="X70" s="768"/>
      <c r="Y70" s="768"/>
      <c r="Z70" s="768"/>
      <c r="AA70" s="768"/>
      <c r="AB70" s="768"/>
      <c r="AC70" s="768"/>
      <c r="AD70" s="768"/>
      <c r="AE70" s="768"/>
      <c r="AF70" s="768"/>
      <c r="AG70" s="768"/>
      <c r="AH70" s="768"/>
      <c r="AJ70" s="531"/>
      <c r="AK70" s="532"/>
      <c r="AL70" s="532"/>
      <c r="AM70" s="532"/>
      <c r="AN70" s="533"/>
    </row>
    <row r="71" spans="1:42" s="265" customFormat="1" ht="20.25" thickTop="1" thickBot="1" x14ac:dyDescent="0.45">
      <c r="B71" s="413" t="s">
        <v>597</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J71" s="531"/>
      <c r="AK71" s="532"/>
      <c r="AL71" s="532"/>
      <c r="AM71" s="532"/>
      <c r="AN71" s="533"/>
    </row>
    <row r="72" spans="1:42" ht="19.5" thickTop="1" x14ac:dyDescent="0.4">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15"/>
      <c r="AK72" s="15"/>
      <c r="AL72" s="15"/>
      <c r="AM72" s="15"/>
      <c r="AN72" s="15"/>
      <c r="AO72" s="15"/>
    </row>
    <row r="73" spans="1:42" x14ac:dyDescent="0.4">
      <c r="B73" s="14"/>
      <c r="C73" s="14"/>
      <c r="D73" s="14"/>
      <c r="E73" s="24"/>
      <c r="F73" s="14"/>
      <c r="G73" s="14"/>
      <c r="H73" s="21"/>
      <c r="I73" s="21"/>
      <c r="J73" s="28"/>
      <c r="K73" s="14"/>
      <c r="L73" s="24"/>
      <c r="M73" s="21"/>
      <c r="N73" s="24"/>
      <c r="O73" s="14"/>
      <c r="P73" s="24"/>
      <c r="Q73" s="24"/>
      <c r="R73" s="23"/>
      <c r="S73" s="14"/>
      <c r="T73" s="24"/>
      <c r="U73" s="24"/>
      <c r="V73" s="14"/>
      <c r="W73" s="23"/>
      <c r="X73" s="21"/>
      <c r="Y73" s="24"/>
      <c r="Z73" s="14"/>
      <c r="AA73" s="24"/>
      <c r="AB73" s="14"/>
      <c r="AC73" s="24"/>
      <c r="AD73" s="30"/>
      <c r="AE73" s="24"/>
      <c r="AF73" s="14"/>
      <c r="AG73" s="24"/>
      <c r="AH73" s="28"/>
      <c r="AI73" s="30"/>
      <c r="AJ73" s="14"/>
      <c r="AK73" s="14"/>
      <c r="AL73" s="28"/>
      <c r="AM73" s="28"/>
      <c r="AN73" s="14"/>
      <c r="AO73" s="28"/>
    </row>
    <row r="74" spans="1:42" x14ac:dyDescent="0.4">
      <c r="A74" s="755" t="s">
        <v>359</v>
      </c>
      <c r="B74" s="755"/>
      <c r="C74" s="755"/>
      <c r="D74" s="755"/>
      <c r="E74" s="755"/>
      <c r="F74" s="755"/>
      <c r="G74" s="755"/>
      <c r="H74" s="755"/>
      <c r="I74" s="755"/>
      <c r="J74" s="755"/>
      <c r="K74" s="755"/>
      <c r="L74" s="755"/>
      <c r="M74" s="755"/>
      <c r="N74" s="755"/>
      <c r="O74" s="755"/>
      <c r="P74" s="755"/>
      <c r="Q74" s="755"/>
      <c r="R74" s="755"/>
      <c r="S74" s="755"/>
      <c r="T74" s="755"/>
      <c r="U74" s="755"/>
      <c r="V74" s="755"/>
      <c r="W74" s="755"/>
      <c r="X74" s="755"/>
      <c r="Y74" s="755"/>
      <c r="Z74" s="755"/>
      <c r="AA74" s="755"/>
      <c r="AB74" s="755"/>
      <c r="AC74" s="755"/>
      <c r="AD74" s="755"/>
      <c r="AE74" s="755"/>
      <c r="AF74" s="755"/>
      <c r="AG74" s="755"/>
      <c r="AH74" s="755"/>
    </row>
    <row r="75" spans="1:42" x14ac:dyDescent="0.4">
      <c r="A75" s="724" t="s">
        <v>360</v>
      </c>
      <c r="B75" s="724"/>
      <c r="C75" s="724"/>
      <c r="D75" s="724"/>
      <c r="E75" s="724"/>
      <c r="F75" s="724"/>
      <c r="G75" s="724"/>
      <c r="H75" s="724"/>
      <c r="I75" s="724"/>
      <c r="J75" s="724"/>
      <c r="K75" s="724"/>
      <c r="L75" s="724"/>
      <c r="M75" s="724"/>
      <c r="N75" s="724"/>
      <c r="O75" s="724"/>
      <c r="P75" s="724"/>
      <c r="Q75" s="724"/>
      <c r="R75" s="724"/>
      <c r="S75" s="724"/>
      <c r="T75" s="724"/>
      <c r="U75" s="724"/>
      <c r="V75" s="724"/>
      <c r="W75" s="724"/>
      <c r="X75" s="724"/>
      <c r="Y75" s="724"/>
      <c r="Z75" s="724"/>
      <c r="AA75" s="724"/>
      <c r="AB75" s="724"/>
      <c r="AC75" s="724"/>
      <c r="AD75" s="724"/>
      <c r="AE75" s="724"/>
      <c r="AF75" s="724"/>
      <c r="AG75" s="724"/>
      <c r="AH75" s="724"/>
    </row>
    <row r="76" spans="1:42" x14ac:dyDescent="0.4">
      <c r="B76" s="724" t="s">
        <v>361</v>
      </c>
      <c r="C76" s="724"/>
      <c r="D76" s="724"/>
      <c r="E76" s="724"/>
      <c r="F76" s="724"/>
      <c r="G76" s="724"/>
      <c r="H76" s="724"/>
      <c r="I76" s="724"/>
      <c r="J76" s="724"/>
      <c r="K76" s="724"/>
      <c r="L76" s="724"/>
      <c r="M76" s="724"/>
      <c r="N76" s="724"/>
      <c r="O76" s="724"/>
      <c r="P76" s="724"/>
      <c r="Q76" s="724"/>
      <c r="R76" s="724"/>
      <c r="S76" s="724"/>
      <c r="T76" s="724"/>
      <c r="U76" s="724"/>
      <c r="V76" s="724"/>
      <c r="W76" s="724"/>
      <c r="X76" s="724"/>
      <c r="Y76" s="724"/>
      <c r="Z76" s="724"/>
      <c r="AA76" s="724"/>
      <c r="AB76" s="724"/>
      <c r="AC76" s="724"/>
      <c r="AD76" s="724"/>
      <c r="AE76" s="724"/>
      <c r="AF76" s="724"/>
      <c r="AG76" s="724"/>
      <c r="AH76" s="724"/>
      <c r="AP76" s="10"/>
    </row>
    <row r="77" spans="1:42" ht="19.5" thickBot="1" x14ac:dyDescent="0.45">
      <c r="B77" s="766"/>
      <c r="C77" s="766"/>
      <c r="D77" s="766"/>
      <c r="E77" s="766"/>
      <c r="F77" s="766"/>
      <c r="G77" s="766"/>
      <c r="H77" s="751" t="str">
        <f>IF(表紙!C2=2,"H30.4.1","R"&amp;表紙!C2-2&amp;".4.1")</f>
        <v>R6.4.1</v>
      </c>
      <c r="I77" s="752"/>
      <c r="J77" s="752"/>
      <c r="K77" s="752"/>
      <c r="L77" s="753"/>
      <c r="M77" s="757" t="str">
        <f>"R"&amp;表紙!C2-1&amp;".4.1"</f>
        <v>R7.4.1</v>
      </c>
      <c r="N77" s="757"/>
      <c r="O77" s="757"/>
      <c r="P77" s="757"/>
      <c r="Q77" s="757"/>
      <c r="R77" s="757" t="str">
        <f>"R"&amp;表紙!C2&amp;".4.1"</f>
        <v>R8.4.1</v>
      </c>
      <c r="S77" s="757"/>
      <c r="T77" s="757"/>
      <c r="U77" s="757"/>
      <c r="V77" s="757"/>
      <c r="AP77" s="10"/>
    </row>
    <row r="78" spans="1:42" ht="19.5" thickTop="1" x14ac:dyDescent="0.4">
      <c r="B78" s="769" t="s">
        <v>32</v>
      </c>
      <c r="C78" s="769"/>
      <c r="D78" s="769"/>
      <c r="E78" s="769"/>
      <c r="F78" s="769"/>
      <c r="G78" s="770"/>
      <c r="H78" s="749"/>
      <c r="I78" s="750"/>
      <c r="J78" s="750"/>
      <c r="K78" s="750"/>
      <c r="L78" s="750"/>
      <c r="M78" s="750"/>
      <c r="N78" s="750"/>
      <c r="O78" s="750"/>
      <c r="P78" s="750"/>
      <c r="Q78" s="750"/>
      <c r="R78" s="750"/>
      <c r="S78" s="750"/>
      <c r="T78" s="750"/>
      <c r="U78" s="750"/>
      <c r="V78" s="790"/>
      <c r="AP78" s="10"/>
    </row>
    <row r="79" spans="1:42" ht="19.5" thickBot="1" x14ac:dyDescent="0.45">
      <c r="B79" s="769" t="s">
        <v>33</v>
      </c>
      <c r="C79" s="769"/>
      <c r="D79" s="769"/>
      <c r="E79" s="769"/>
      <c r="F79" s="769"/>
      <c r="G79" s="770"/>
      <c r="H79" s="789"/>
      <c r="I79" s="754"/>
      <c r="J79" s="754"/>
      <c r="K79" s="754"/>
      <c r="L79" s="754"/>
      <c r="M79" s="754"/>
      <c r="N79" s="754"/>
      <c r="O79" s="754"/>
      <c r="P79" s="754"/>
      <c r="Q79" s="754"/>
      <c r="R79" s="754"/>
      <c r="S79" s="754"/>
      <c r="T79" s="754"/>
      <c r="U79" s="754"/>
      <c r="V79" s="775"/>
      <c r="AP79" s="10"/>
    </row>
    <row r="80" spans="1:42" ht="20.25" thickTop="1" thickBot="1" x14ac:dyDescent="0.45">
      <c r="B80" s="756" t="s">
        <v>190</v>
      </c>
      <c r="C80" s="756"/>
      <c r="D80" s="756"/>
      <c r="E80" s="756"/>
      <c r="F80" s="756"/>
      <c r="G80" s="756"/>
      <c r="H80" s="756"/>
      <c r="I80" s="756"/>
      <c r="J80" s="756"/>
      <c r="K80" s="756"/>
      <c r="L80" s="756"/>
      <c r="M80" s="756"/>
      <c r="N80" s="756"/>
      <c r="O80" s="756"/>
      <c r="P80" s="756"/>
      <c r="Q80" s="756"/>
      <c r="R80" s="756"/>
      <c r="S80" s="756"/>
      <c r="T80" s="756"/>
      <c r="U80" s="756"/>
      <c r="V80" s="756"/>
      <c r="W80" s="756"/>
      <c r="X80" s="756"/>
      <c r="Y80" s="756"/>
      <c r="Z80" s="756"/>
      <c r="AA80" s="756"/>
      <c r="AB80" s="756"/>
      <c r="AC80" s="756"/>
      <c r="AD80" s="756"/>
      <c r="AE80" s="756"/>
      <c r="AF80" s="756"/>
      <c r="AG80" s="756"/>
      <c r="AH80" s="756"/>
    </row>
    <row r="81" spans="1:42" ht="30" customHeight="1" thickTop="1" x14ac:dyDescent="0.4">
      <c r="B81" s="759"/>
      <c r="C81" s="760"/>
      <c r="D81" s="760"/>
      <c r="E81" s="760"/>
      <c r="F81" s="760"/>
      <c r="G81" s="760"/>
      <c r="H81" s="760"/>
      <c r="I81" s="760"/>
      <c r="J81" s="760"/>
      <c r="K81" s="760"/>
      <c r="L81" s="760"/>
      <c r="M81" s="760"/>
      <c r="N81" s="760"/>
      <c r="O81" s="760"/>
      <c r="P81" s="760"/>
      <c r="Q81" s="760"/>
      <c r="R81" s="760"/>
      <c r="S81" s="760"/>
      <c r="T81" s="760"/>
      <c r="U81" s="760"/>
      <c r="V81" s="760"/>
      <c r="W81" s="760"/>
      <c r="X81" s="760"/>
      <c r="Y81" s="760"/>
      <c r="Z81" s="760"/>
      <c r="AA81" s="760"/>
      <c r="AB81" s="760"/>
      <c r="AC81" s="760"/>
      <c r="AD81" s="760"/>
      <c r="AE81" s="760"/>
      <c r="AF81" s="760"/>
      <c r="AG81" s="760"/>
      <c r="AH81" s="761"/>
      <c r="AI81" s="31"/>
      <c r="AJ81" s="22"/>
      <c r="AK81" s="22"/>
      <c r="AL81" s="22"/>
      <c r="AM81" s="22"/>
      <c r="AN81" s="22"/>
      <c r="AO81" s="22"/>
    </row>
    <row r="82" spans="1:42" ht="30" customHeight="1" thickBot="1" x14ac:dyDescent="0.45">
      <c r="B82" s="762"/>
      <c r="C82" s="763"/>
      <c r="D82" s="763"/>
      <c r="E82" s="763"/>
      <c r="F82" s="763"/>
      <c r="G82" s="763"/>
      <c r="H82" s="763"/>
      <c r="I82" s="763"/>
      <c r="J82" s="763"/>
      <c r="K82" s="763"/>
      <c r="L82" s="763"/>
      <c r="M82" s="763"/>
      <c r="N82" s="763"/>
      <c r="O82" s="763"/>
      <c r="P82" s="763"/>
      <c r="Q82" s="763"/>
      <c r="R82" s="763"/>
      <c r="S82" s="763"/>
      <c r="T82" s="763"/>
      <c r="U82" s="763"/>
      <c r="V82" s="763"/>
      <c r="W82" s="763"/>
      <c r="X82" s="763"/>
      <c r="Y82" s="763"/>
      <c r="Z82" s="763"/>
      <c r="AA82" s="763"/>
      <c r="AB82" s="763"/>
      <c r="AC82" s="763"/>
      <c r="AD82" s="763"/>
      <c r="AE82" s="763"/>
      <c r="AF82" s="763"/>
      <c r="AG82" s="763"/>
      <c r="AH82" s="764"/>
      <c r="AI82" s="31"/>
      <c r="AJ82" s="22"/>
      <c r="AK82" s="22"/>
      <c r="AL82" s="22"/>
      <c r="AM82" s="22"/>
      <c r="AN82" s="22"/>
      <c r="AO82" s="22"/>
    </row>
    <row r="83" spans="1:42" ht="19.5" thickTop="1" x14ac:dyDescent="0.4">
      <c r="B83" s="10"/>
      <c r="C83" s="1"/>
    </row>
    <row r="84" spans="1:42" s="215" customFormat="1" x14ac:dyDescent="0.4">
      <c r="A84" s="724" t="s">
        <v>363</v>
      </c>
      <c r="B84" s="724"/>
      <c r="C84" s="724"/>
      <c r="D84" s="724"/>
      <c r="E84" s="724"/>
      <c r="F84" s="724"/>
      <c r="G84" s="724"/>
      <c r="H84" s="724"/>
      <c r="I84" s="724"/>
      <c r="J84" s="724"/>
      <c r="K84" s="724"/>
      <c r="L84" s="724"/>
      <c r="M84" s="724"/>
      <c r="N84" s="724"/>
      <c r="O84" s="724"/>
      <c r="P84" s="724"/>
      <c r="Q84" s="724"/>
      <c r="R84" s="724"/>
      <c r="S84" s="724"/>
      <c r="T84" s="724"/>
      <c r="U84" s="724"/>
      <c r="V84" s="724"/>
      <c r="W84" s="724"/>
      <c r="X84" s="724"/>
      <c r="Y84" s="724"/>
      <c r="Z84" s="724"/>
      <c r="AA84" s="724"/>
      <c r="AB84" s="724"/>
      <c r="AC84" s="724"/>
      <c r="AD84" s="724"/>
      <c r="AE84" s="724"/>
      <c r="AF84" s="724"/>
      <c r="AG84" s="724"/>
      <c r="AH84" s="724"/>
    </row>
    <row r="85" spans="1:42" s="215" customFormat="1" x14ac:dyDescent="0.4">
      <c r="B85" s="724" t="s">
        <v>362</v>
      </c>
      <c r="C85" s="724"/>
      <c r="D85" s="724"/>
      <c r="E85" s="724"/>
      <c r="F85" s="724"/>
      <c r="G85" s="724"/>
      <c r="H85" s="724"/>
      <c r="I85" s="724"/>
      <c r="J85" s="724"/>
      <c r="K85" s="724"/>
      <c r="L85" s="724"/>
      <c r="M85" s="724"/>
      <c r="N85" s="724"/>
      <c r="O85" s="724"/>
      <c r="P85" s="724"/>
      <c r="Q85" s="724"/>
      <c r="R85" s="724"/>
      <c r="S85" s="724"/>
      <c r="T85" s="724"/>
      <c r="U85" s="724"/>
      <c r="V85" s="724"/>
      <c r="W85" s="724"/>
      <c r="X85" s="724"/>
      <c r="Y85" s="724"/>
      <c r="Z85" s="724"/>
      <c r="AA85" s="724"/>
      <c r="AB85" s="724"/>
      <c r="AC85" s="724"/>
      <c r="AD85" s="724"/>
      <c r="AE85" s="724"/>
      <c r="AF85" s="724"/>
      <c r="AG85" s="724"/>
      <c r="AH85" s="724"/>
      <c r="AP85" s="216"/>
    </row>
    <row r="86" spans="1:42" s="215" customFormat="1" ht="19.5" thickBot="1" x14ac:dyDescent="0.45">
      <c r="B86" s="766"/>
      <c r="C86" s="766"/>
      <c r="D86" s="766"/>
      <c r="E86" s="766"/>
      <c r="F86" s="766"/>
      <c r="G86" s="766"/>
      <c r="H86" s="751" t="str">
        <f>IF(表紙!C2=2,"H30.4.1","R"&amp;表紙!C2-2&amp;".4.1")</f>
        <v>R6.4.1</v>
      </c>
      <c r="I86" s="752"/>
      <c r="J86" s="752"/>
      <c r="K86" s="752"/>
      <c r="L86" s="753"/>
      <c r="M86" s="757" t="str">
        <f>"R"&amp;表紙!C2-1&amp;".4.1"</f>
        <v>R7.4.1</v>
      </c>
      <c r="N86" s="757"/>
      <c r="O86" s="757"/>
      <c r="P86" s="757"/>
      <c r="Q86" s="757"/>
      <c r="R86" s="757" t="str">
        <f>"R"&amp;表紙!C2&amp;".4.1"</f>
        <v>R8.4.1</v>
      </c>
      <c r="S86" s="757"/>
      <c r="T86" s="757"/>
      <c r="U86" s="757"/>
      <c r="V86" s="757"/>
      <c r="AP86" s="216"/>
    </row>
    <row r="87" spans="1:42" s="215" customFormat="1" ht="19.5" thickTop="1" x14ac:dyDescent="0.4">
      <c r="B87" s="769" t="s">
        <v>32</v>
      </c>
      <c r="C87" s="769"/>
      <c r="D87" s="769"/>
      <c r="E87" s="769"/>
      <c r="F87" s="769"/>
      <c r="G87" s="770"/>
      <c r="H87" s="749"/>
      <c r="I87" s="750"/>
      <c r="J87" s="750"/>
      <c r="K87" s="750"/>
      <c r="L87" s="750"/>
      <c r="M87" s="750"/>
      <c r="N87" s="750"/>
      <c r="O87" s="750"/>
      <c r="P87" s="750"/>
      <c r="Q87" s="750"/>
      <c r="R87" s="750"/>
      <c r="S87" s="750"/>
      <c r="T87" s="750"/>
      <c r="U87" s="750"/>
      <c r="V87" s="790"/>
      <c r="AP87" s="216"/>
    </row>
    <row r="88" spans="1:42" s="215" customFormat="1" ht="19.5" thickBot="1" x14ac:dyDescent="0.45">
      <c r="B88" s="769" t="s">
        <v>33</v>
      </c>
      <c r="C88" s="769"/>
      <c r="D88" s="769"/>
      <c r="E88" s="769"/>
      <c r="F88" s="769"/>
      <c r="G88" s="770"/>
      <c r="H88" s="789"/>
      <c r="I88" s="754"/>
      <c r="J88" s="754"/>
      <c r="K88" s="754"/>
      <c r="L88" s="754"/>
      <c r="M88" s="754"/>
      <c r="N88" s="754"/>
      <c r="O88" s="754"/>
      <c r="P88" s="754"/>
      <c r="Q88" s="754"/>
      <c r="R88" s="754"/>
      <c r="S88" s="754"/>
      <c r="T88" s="754"/>
      <c r="U88" s="754"/>
      <c r="V88" s="775"/>
      <c r="AP88" s="216"/>
    </row>
    <row r="89" spans="1:42" s="215" customFormat="1" ht="20.25" thickTop="1" thickBot="1" x14ac:dyDescent="0.45">
      <c r="B89" s="756" t="s">
        <v>190</v>
      </c>
      <c r="C89" s="756"/>
      <c r="D89" s="756"/>
      <c r="E89" s="756"/>
      <c r="F89" s="756"/>
      <c r="G89" s="756"/>
      <c r="H89" s="756"/>
      <c r="I89" s="756"/>
      <c r="J89" s="756"/>
      <c r="K89" s="756"/>
      <c r="L89" s="756"/>
      <c r="M89" s="756"/>
      <c r="N89" s="756"/>
      <c r="O89" s="756"/>
      <c r="P89" s="756"/>
      <c r="Q89" s="756"/>
      <c r="R89" s="756"/>
      <c r="S89" s="756"/>
      <c r="T89" s="756"/>
      <c r="U89" s="756"/>
      <c r="V89" s="756"/>
      <c r="W89" s="756"/>
      <c r="X89" s="756"/>
      <c r="Y89" s="756"/>
      <c r="Z89" s="756"/>
      <c r="AA89" s="756"/>
      <c r="AB89" s="756"/>
      <c r="AC89" s="756"/>
      <c r="AD89" s="756"/>
      <c r="AE89" s="756"/>
      <c r="AF89" s="756"/>
      <c r="AG89" s="756"/>
      <c r="AH89" s="756"/>
    </row>
    <row r="90" spans="1:42" s="215" customFormat="1" ht="30" customHeight="1" thickTop="1" x14ac:dyDescent="0.4">
      <c r="B90" s="759"/>
      <c r="C90" s="760"/>
      <c r="D90" s="760"/>
      <c r="E90" s="760"/>
      <c r="F90" s="760"/>
      <c r="G90" s="760"/>
      <c r="H90" s="760"/>
      <c r="I90" s="760"/>
      <c r="J90" s="760"/>
      <c r="K90" s="760"/>
      <c r="L90" s="760"/>
      <c r="M90" s="760"/>
      <c r="N90" s="760"/>
      <c r="O90" s="760"/>
      <c r="P90" s="760"/>
      <c r="Q90" s="760"/>
      <c r="R90" s="760"/>
      <c r="S90" s="760"/>
      <c r="T90" s="760"/>
      <c r="U90" s="760"/>
      <c r="V90" s="760"/>
      <c r="W90" s="760"/>
      <c r="X90" s="760"/>
      <c r="Y90" s="760"/>
      <c r="Z90" s="760"/>
      <c r="AA90" s="760"/>
      <c r="AB90" s="760"/>
      <c r="AC90" s="760"/>
      <c r="AD90" s="760"/>
      <c r="AE90" s="760"/>
      <c r="AF90" s="760"/>
      <c r="AG90" s="760"/>
      <c r="AH90" s="761"/>
      <c r="AI90" s="31"/>
      <c r="AJ90" s="22"/>
      <c r="AK90" s="22"/>
      <c r="AL90" s="22"/>
      <c r="AM90" s="22"/>
      <c r="AN90" s="22"/>
      <c r="AO90" s="22"/>
    </row>
    <row r="91" spans="1:42" s="215" customFormat="1" ht="30" customHeight="1" thickBot="1" x14ac:dyDescent="0.45">
      <c r="B91" s="762"/>
      <c r="C91" s="763"/>
      <c r="D91" s="763"/>
      <c r="E91" s="763"/>
      <c r="F91" s="763"/>
      <c r="G91" s="763"/>
      <c r="H91" s="763"/>
      <c r="I91" s="763"/>
      <c r="J91" s="763"/>
      <c r="K91" s="763"/>
      <c r="L91" s="763"/>
      <c r="M91" s="763"/>
      <c r="N91" s="763"/>
      <c r="O91" s="763"/>
      <c r="P91" s="763"/>
      <c r="Q91" s="763"/>
      <c r="R91" s="763"/>
      <c r="S91" s="763"/>
      <c r="T91" s="763"/>
      <c r="U91" s="763"/>
      <c r="V91" s="763"/>
      <c r="W91" s="763"/>
      <c r="X91" s="763"/>
      <c r="Y91" s="763"/>
      <c r="Z91" s="763"/>
      <c r="AA91" s="763"/>
      <c r="AB91" s="763"/>
      <c r="AC91" s="763"/>
      <c r="AD91" s="763"/>
      <c r="AE91" s="763"/>
      <c r="AF91" s="763"/>
      <c r="AG91" s="763"/>
      <c r="AH91" s="764"/>
      <c r="AI91" s="31"/>
      <c r="AJ91" s="22"/>
      <c r="AK91" s="22"/>
      <c r="AL91" s="22"/>
      <c r="AM91" s="22"/>
      <c r="AN91" s="22"/>
      <c r="AO91" s="22"/>
    </row>
    <row r="92" spans="1:42" s="215" customFormat="1" ht="19.5" thickTop="1" x14ac:dyDescent="0.4">
      <c r="B92" s="216"/>
      <c r="C92" s="1"/>
    </row>
    <row r="93" spans="1:42" ht="19.5" thickBot="1" x14ac:dyDescent="0.45">
      <c r="A93" s="724" t="s">
        <v>372</v>
      </c>
      <c r="B93" s="724"/>
      <c r="C93" s="724"/>
      <c r="D93" s="724"/>
      <c r="E93" s="724"/>
      <c r="F93" s="724"/>
      <c r="G93" s="724"/>
      <c r="H93" s="724"/>
      <c r="I93" s="724"/>
      <c r="J93" s="724"/>
      <c r="K93" s="724"/>
      <c r="L93" s="724"/>
      <c r="M93" s="724"/>
      <c r="N93" s="724"/>
      <c r="O93" s="724"/>
      <c r="P93" s="724"/>
      <c r="Q93" s="724"/>
      <c r="R93" s="724"/>
      <c r="S93" s="724"/>
      <c r="T93" s="724"/>
      <c r="U93" s="724"/>
      <c r="V93" s="724"/>
      <c r="W93" s="724"/>
      <c r="X93" s="724"/>
      <c r="Y93" s="724"/>
      <c r="Z93" s="724"/>
      <c r="AA93" s="724"/>
      <c r="AB93" s="724"/>
      <c r="AC93" s="724"/>
      <c r="AD93" s="724"/>
      <c r="AE93" s="724"/>
      <c r="AF93" s="724"/>
      <c r="AG93" s="724"/>
      <c r="AH93" s="724"/>
      <c r="AO93" s="33"/>
    </row>
    <row r="94" spans="1:42" ht="19.5" thickTop="1" x14ac:dyDescent="0.4">
      <c r="B94" s="724" t="s">
        <v>364</v>
      </c>
      <c r="C94" s="724"/>
      <c r="D94" s="724"/>
      <c r="E94" s="724"/>
      <c r="F94" s="724"/>
      <c r="G94" s="724"/>
      <c r="H94" s="724"/>
      <c r="I94" s="724"/>
      <c r="J94" s="724"/>
      <c r="K94" s="724"/>
      <c r="L94" s="724"/>
      <c r="M94" s="724"/>
      <c r="N94" s="724"/>
      <c r="O94" s="724"/>
      <c r="P94" s="724"/>
      <c r="Q94" s="724"/>
      <c r="R94" s="724"/>
      <c r="S94" s="724"/>
      <c r="T94" s="724"/>
      <c r="U94" s="724"/>
      <c r="V94" s="724"/>
      <c r="W94" s="724"/>
      <c r="X94" s="724"/>
      <c r="Y94" s="724"/>
      <c r="Z94" s="724"/>
      <c r="AA94" s="724"/>
      <c r="AB94" s="724"/>
      <c r="AC94" s="724"/>
      <c r="AD94" s="724"/>
      <c r="AE94" s="724"/>
      <c r="AF94" s="724"/>
      <c r="AG94" s="724"/>
      <c r="AH94" s="724"/>
      <c r="AJ94" s="535"/>
      <c r="AK94" s="536"/>
      <c r="AL94" s="536"/>
      <c r="AM94" s="536"/>
      <c r="AN94" s="537"/>
      <c r="AO94" s="28"/>
    </row>
    <row r="95" spans="1:42" x14ac:dyDescent="0.4">
      <c r="B95" s="724" t="s">
        <v>365</v>
      </c>
      <c r="C95" s="724"/>
      <c r="D95" s="724"/>
      <c r="E95" s="724"/>
      <c r="F95" s="724"/>
      <c r="G95" s="724"/>
      <c r="H95" s="724"/>
      <c r="I95" s="724"/>
      <c r="J95" s="724"/>
      <c r="K95" s="724"/>
      <c r="L95" s="724"/>
      <c r="M95" s="724"/>
      <c r="N95" s="724"/>
      <c r="O95" s="724"/>
      <c r="P95" s="724"/>
      <c r="Q95" s="724"/>
      <c r="R95" s="724"/>
      <c r="S95" s="724"/>
      <c r="T95" s="724"/>
      <c r="U95" s="724"/>
      <c r="V95" s="724"/>
      <c r="W95" s="724"/>
      <c r="X95" s="724"/>
      <c r="Y95" s="724"/>
      <c r="Z95" s="724"/>
      <c r="AA95" s="724"/>
      <c r="AB95" s="724"/>
      <c r="AC95" s="724"/>
      <c r="AD95" s="724"/>
      <c r="AE95" s="724"/>
      <c r="AF95" s="724"/>
      <c r="AG95" s="724"/>
      <c r="AH95" s="724"/>
      <c r="AI95" s="215"/>
      <c r="AJ95" s="587"/>
      <c r="AK95" s="588"/>
      <c r="AL95" s="588"/>
      <c r="AM95" s="588"/>
      <c r="AN95" s="589"/>
      <c r="AO95" s="28"/>
    </row>
    <row r="96" spans="1:42" s="215" customFormat="1" ht="19.5" thickBot="1" x14ac:dyDescent="0.45">
      <c r="B96" s="724" t="s">
        <v>366</v>
      </c>
      <c r="C96" s="724"/>
      <c r="D96" s="724"/>
      <c r="E96" s="724"/>
      <c r="F96" s="724"/>
      <c r="G96" s="724"/>
      <c r="H96" s="724"/>
      <c r="I96" s="724"/>
      <c r="J96" s="724"/>
      <c r="K96" s="724"/>
      <c r="L96" s="724"/>
      <c r="M96" s="724"/>
      <c r="N96" s="724"/>
      <c r="O96" s="724"/>
      <c r="P96" s="724"/>
      <c r="Q96" s="724"/>
      <c r="R96" s="724"/>
      <c r="S96" s="724"/>
      <c r="T96" s="724"/>
      <c r="U96" s="724"/>
      <c r="V96" s="724"/>
      <c r="W96" s="724"/>
      <c r="X96" s="724"/>
      <c r="Y96" s="724"/>
      <c r="Z96" s="724"/>
      <c r="AA96" s="724"/>
      <c r="AB96" s="724"/>
      <c r="AC96" s="724"/>
      <c r="AD96" s="724"/>
      <c r="AE96" s="724"/>
      <c r="AF96" s="724"/>
      <c r="AG96" s="724"/>
      <c r="AH96" s="724"/>
      <c r="AJ96" s="562"/>
      <c r="AK96" s="563"/>
      <c r="AL96" s="563"/>
      <c r="AM96" s="563"/>
      <c r="AN96" s="564"/>
      <c r="AO96" s="217"/>
    </row>
    <row r="97" spans="1:42" ht="19.5" thickTop="1" x14ac:dyDescent="0.4">
      <c r="B97" s="1"/>
      <c r="C97" s="1"/>
    </row>
    <row r="98" spans="1:42" ht="19.5" thickBot="1" x14ac:dyDescent="0.45">
      <c r="A98" s="724" t="s">
        <v>373</v>
      </c>
      <c r="B98" s="724"/>
      <c r="C98" s="724"/>
      <c r="D98" s="724"/>
      <c r="E98" s="724"/>
      <c r="F98" s="724"/>
      <c r="G98" s="724"/>
      <c r="H98" s="724"/>
      <c r="I98" s="724"/>
      <c r="J98" s="724"/>
      <c r="K98" s="724"/>
      <c r="L98" s="724"/>
      <c r="M98" s="724"/>
      <c r="N98" s="724"/>
      <c r="O98" s="724"/>
      <c r="P98" s="724"/>
      <c r="Q98" s="724"/>
      <c r="R98" s="724"/>
      <c r="S98" s="724"/>
      <c r="T98" s="724"/>
      <c r="U98" s="724"/>
      <c r="V98" s="724"/>
      <c r="W98" s="724"/>
      <c r="X98" s="724"/>
      <c r="Y98" s="724"/>
      <c r="Z98" s="724"/>
      <c r="AA98" s="724"/>
      <c r="AB98" s="724"/>
      <c r="AC98" s="724"/>
      <c r="AD98" s="724"/>
      <c r="AE98" s="724"/>
      <c r="AF98" s="724"/>
      <c r="AG98" s="724"/>
      <c r="AH98" s="724"/>
    </row>
    <row r="99" spans="1:42" s="375" customFormat="1" ht="20.25" thickTop="1" thickBot="1" x14ac:dyDescent="0.45">
      <c r="A99" s="377"/>
      <c r="B99" s="487" t="s">
        <v>655</v>
      </c>
      <c r="C99" s="487"/>
      <c r="D99" s="487"/>
      <c r="E99" s="487"/>
      <c r="F99" s="487"/>
      <c r="G99" s="487"/>
      <c r="H99" s="487"/>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H99" s="487"/>
      <c r="AI99" s="471"/>
      <c r="AJ99" s="531"/>
      <c r="AK99" s="532"/>
      <c r="AL99" s="532"/>
      <c r="AM99" s="532"/>
      <c r="AN99" s="533"/>
    </row>
    <row r="100" spans="1:42" ht="19.5" thickTop="1" x14ac:dyDescent="0.4">
      <c r="B100" s="724" t="s">
        <v>367</v>
      </c>
      <c r="C100" s="724"/>
      <c r="D100" s="724"/>
      <c r="E100" s="724"/>
      <c r="F100" s="724"/>
      <c r="G100" s="724"/>
      <c r="H100" s="724"/>
      <c r="I100" s="724"/>
      <c r="J100" s="724"/>
      <c r="K100" s="724"/>
      <c r="L100" s="724"/>
      <c r="M100" s="724"/>
      <c r="N100" s="724"/>
      <c r="O100" s="724"/>
      <c r="P100" s="724"/>
      <c r="Q100" s="724"/>
      <c r="R100" s="724"/>
      <c r="S100" s="724"/>
      <c r="T100" s="724"/>
      <c r="U100" s="724"/>
      <c r="V100" s="724"/>
      <c r="W100" s="724"/>
      <c r="X100" s="724"/>
      <c r="Y100" s="724"/>
      <c r="Z100" s="724"/>
      <c r="AA100" s="724"/>
      <c r="AB100" s="724"/>
      <c r="AC100" s="724"/>
      <c r="AD100" s="724"/>
      <c r="AE100" s="724"/>
      <c r="AF100" s="724"/>
      <c r="AG100" s="724"/>
      <c r="AH100" s="724"/>
    </row>
    <row r="101" spans="1:42" x14ac:dyDescent="0.4">
      <c r="B101" s="724" t="s">
        <v>482</v>
      </c>
      <c r="C101" s="724"/>
      <c r="D101" s="724"/>
      <c r="E101" s="724"/>
      <c r="F101" s="724"/>
      <c r="G101" s="724"/>
      <c r="H101" s="724"/>
      <c r="I101" s="724"/>
      <c r="J101" s="724"/>
      <c r="K101" s="724"/>
      <c r="L101" s="724"/>
      <c r="M101" s="724"/>
      <c r="N101" s="724"/>
      <c r="O101" s="724"/>
      <c r="P101" s="724"/>
      <c r="Q101" s="724"/>
      <c r="R101" s="724"/>
      <c r="S101" s="724"/>
      <c r="T101" s="724"/>
      <c r="U101" s="724"/>
      <c r="V101" s="724"/>
      <c r="W101" s="724"/>
      <c r="X101" s="724"/>
      <c r="Y101" s="724"/>
      <c r="Z101" s="724"/>
      <c r="AA101" s="724"/>
      <c r="AB101" s="724"/>
      <c r="AC101" s="724"/>
      <c r="AD101" s="724"/>
      <c r="AE101" s="724"/>
      <c r="AF101" s="724"/>
      <c r="AG101" s="724"/>
      <c r="AH101" s="724"/>
    </row>
    <row r="102" spans="1:42" x14ac:dyDescent="0.4">
      <c r="B102" s="724" t="s">
        <v>483</v>
      </c>
      <c r="C102" s="724"/>
      <c r="D102" s="724"/>
      <c r="E102" s="724"/>
      <c r="F102" s="724"/>
      <c r="G102" s="724"/>
      <c r="H102" s="724"/>
      <c r="I102" s="724"/>
      <c r="J102" s="724"/>
      <c r="K102" s="724"/>
      <c r="L102" s="724"/>
      <c r="M102" s="724"/>
      <c r="N102" s="724"/>
      <c r="O102" s="724"/>
      <c r="P102" s="724"/>
      <c r="Q102" s="724"/>
      <c r="R102" s="724"/>
      <c r="S102" s="724"/>
      <c r="T102" s="724"/>
      <c r="U102" s="724"/>
      <c r="V102" s="724"/>
      <c r="W102" s="724"/>
      <c r="X102" s="724"/>
      <c r="Y102" s="724"/>
      <c r="Z102" s="724"/>
      <c r="AA102" s="724"/>
      <c r="AB102" s="724"/>
      <c r="AC102" s="724"/>
      <c r="AD102" s="724"/>
      <c r="AE102" s="724"/>
      <c r="AF102" s="724"/>
      <c r="AG102" s="724"/>
      <c r="AH102" s="724"/>
    </row>
    <row r="103" spans="1:42" ht="19.5" thickBot="1" x14ac:dyDescent="0.45">
      <c r="B103" s="724" t="s">
        <v>484</v>
      </c>
      <c r="C103" s="724"/>
      <c r="D103" s="724"/>
      <c r="E103" s="724"/>
      <c r="F103" s="724"/>
      <c r="G103" s="724"/>
      <c r="H103" s="724"/>
      <c r="I103" s="724"/>
      <c r="J103" s="724"/>
      <c r="K103" s="724"/>
      <c r="L103" s="724"/>
      <c r="M103" s="724"/>
      <c r="N103" s="724"/>
      <c r="O103" s="724"/>
      <c r="P103" s="724"/>
      <c r="Q103" s="724"/>
      <c r="R103" s="724"/>
      <c r="S103" s="724"/>
      <c r="T103" s="724"/>
      <c r="U103" s="724"/>
      <c r="V103" s="724"/>
      <c r="W103" s="724"/>
      <c r="X103" s="724"/>
      <c r="Y103" s="724"/>
      <c r="Z103" s="724"/>
      <c r="AA103" s="724"/>
      <c r="AB103" s="724"/>
      <c r="AC103" s="724"/>
      <c r="AD103" s="724"/>
      <c r="AE103" s="724"/>
      <c r="AF103" s="724"/>
      <c r="AG103" s="724"/>
      <c r="AH103" s="724"/>
      <c r="AO103" s="33"/>
    </row>
    <row r="104" spans="1:42" ht="19.5" thickTop="1" x14ac:dyDescent="0.4">
      <c r="B104" s="724" t="s">
        <v>368</v>
      </c>
      <c r="C104" s="724"/>
      <c r="D104" s="724"/>
      <c r="E104" s="724"/>
      <c r="F104" s="724"/>
      <c r="G104" s="724"/>
      <c r="H104" s="724"/>
      <c r="I104" s="724"/>
      <c r="J104" s="724"/>
      <c r="K104" s="724"/>
      <c r="L104" s="724"/>
      <c r="M104" s="724"/>
      <c r="N104" s="724"/>
      <c r="O104" s="724"/>
      <c r="P104" s="724"/>
      <c r="Q104" s="724"/>
      <c r="R104" s="724"/>
      <c r="S104" s="724"/>
      <c r="T104" s="724"/>
      <c r="U104" s="724"/>
      <c r="V104" s="724"/>
      <c r="W104" s="724"/>
      <c r="X104" s="724"/>
      <c r="Y104" s="724"/>
      <c r="Z104" s="724"/>
      <c r="AA104" s="724"/>
      <c r="AB104" s="724"/>
      <c r="AC104" s="724"/>
      <c r="AD104" s="724"/>
      <c r="AE104" s="724"/>
      <c r="AF104" s="724"/>
      <c r="AG104" s="724"/>
      <c r="AH104" s="724"/>
      <c r="AJ104" s="535"/>
      <c r="AK104" s="536"/>
      <c r="AL104" s="536"/>
      <c r="AM104" s="536"/>
      <c r="AN104" s="537"/>
      <c r="AO104" s="28"/>
    </row>
    <row r="105" spans="1:42" ht="19.5" thickBot="1" x14ac:dyDescent="0.45">
      <c r="B105" s="724" t="s">
        <v>369</v>
      </c>
      <c r="C105" s="724"/>
      <c r="D105" s="724"/>
      <c r="E105" s="724"/>
      <c r="F105" s="724"/>
      <c r="G105" s="724"/>
      <c r="H105" s="724"/>
      <c r="I105" s="724"/>
      <c r="J105" s="724"/>
      <c r="K105" s="724"/>
      <c r="L105" s="724"/>
      <c r="M105" s="724"/>
      <c r="N105" s="724"/>
      <c r="O105" s="724"/>
      <c r="P105" s="724"/>
      <c r="Q105" s="724"/>
      <c r="R105" s="724"/>
      <c r="S105" s="724"/>
      <c r="T105" s="724"/>
      <c r="U105" s="724"/>
      <c r="V105" s="724"/>
      <c r="W105" s="724"/>
      <c r="X105" s="724"/>
      <c r="Y105" s="724"/>
      <c r="Z105" s="724"/>
      <c r="AA105" s="724"/>
      <c r="AB105" s="724"/>
      <c r="AC105" s="724"/>
      <c r="AD105" s="724"/>
      <c r="AE105" s="724"/>
      <c r="AF105" s="724"/>
      <c r="AG105" s="724"/>
      <c r="AH105" s="724"/>
      <c r="AJ105" s="562"/>
      <c r="AK105" s="563"/>
      <c r="AL105" s="563"/>
      <c r="AM105" s="563"/>
      <c r="AN105" s="564"/>
      <c r="AO105" s="28"/>
    </row>
    <row r="106" spans="1:42" ht="19.5" thickTop="1" x14ac:dyDescent="0.4">
      <c r="C106" s="309" t="s">
        <v>511</v>
      </c>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row>
    <row r="107" spans="1:42" ht="19.5" thickBot="1" x14ac:dyDescent="0.45">
      <c r="B107" s="1"/>
      <c r="C107" s="1"/>
    </row>
    <row r="108" spans="1:42" ht="20.25" customHeight="1" thickTop="1" thickBot="1" x14ac:dyDescent="0.45">
      <c r="C108" s="306"/>
      <c r="D108" s="792" t="s">
        <v>370</v>
      </c>
      <c r="E108" s="792"/>
      <c r="F108" s="792"/>
      <c r="G108" s="792"/>
      <c r="H108" s="792"/>
      <c r="I108" s="792"/>
      <c r="J108" s="792"/>
      <c r="K108" s="792"/>
      <c r="L108" s="792"/>
      <c r="M108" s="792"/>
      <c r="N108" s="792"/>
      <c r="O108" s="792"/>
      <c r="P108" s="792"/>
      <c r="Q108" s="792"/>
      <c r="R108" s="792"/>
      <c r="S108" s="792"/>
      <c r="T108" s="792"/>
      <c r="U108" s="792"/>
      <c r="V108" s="792"/>
      <c r="W108" s="792"/>
      <c r="X108" s="792"/>
      <c r="Y108" s="792"/>
      <c r="Z108" s="792"/>
      <c r="AA108" s="792"/>
      <c r="AB108" s="792"/>
      <c r="AC108" s="792"/>
      <c r="AD108" s="792"/>
      <c r="AE108" s="792"/>
      <c r="AF108" s="792"/>
      <c r="AG108" s="792"/>
      <c r="AH108" s="792"/>
      <c r="AJ108" s="531"/>
      <c r="AK108" s="532"/>
      <c r="AL108" s="532"/>
      <c r="AM108" s="532"/>
      <c r="AN108" s="533"/>
      <c r="AP108" s="10"/>
    </row>
    <row r="109" spans="1:42" ht="19.5" thickTop="1" x14ac:dyDescent="0.4">
      <c r="B109" s="306"/>
      <c r="C109" s="306"/>
      <c r="D109" s="792"/>
      <c r="E109" s="792"/>
      <c r="F109" s="792"/>
      <c r="G109" s="792"/>
      <c r="H109" s="792"/>
      <c r="I109" s="792"/>
      <c r="J109" s="792"/>
      <c r="K109" s="792"/>
      <c r="L109" s="792"/>
      <c r="M109" s="792"/>
      <c r="N109" s="792"/>
      <c r="O109" s="792"/>
      <c r="P109" s="792"/>
      <c r="Q109" s="792"/>
      <c r="R109" s="792"/>
      <c r="S109" s="792"/>
      <c r="T109" s="792"/>
      <c r="U109" s="792"/>
      <c r="V109" s="792"/>
      <c r="W109" s="792"/>
      <c r="X109" s="792"/>
      <c r="Y109" s="792"/>
      <c r="Z109" s="792"/>
      <c r="AA109" s="792"/>
      <c r="AB109" s="792"/>
      <c r="AC109" s="792"/>
      <c r="AD109" s="792"/>
      <c r="AE109" s="792"/>
      <c r="AF109" s="792"/>
      <c r="AG109" s="792"/>
      <c r="AH109" s="792"/>
      <c r="AO109" s="34"/>
    </row>
    <row r="110" spans="1:42" x14ac:dyDescent="0.4">
      <c r="B110" s="306"/>
      <c r="C110" s="306"/>
      <c r="D110" s="792"/>
      <c r="E110" s="792"/>
      <c r="F110" s="792"/>
      <c r="G110" s="792"/>
      <c r="H110" s="792"/>
      <c r="I110" s="792"/>
      <c r="J110" s="792"/>
      <c r="K110" s="792"/>
      <c r="L110" s="792"/>
      <c r="M110" s="792"/>
      <c r="N110" s="792"/>
      <c r="O110" s="792"/>
      <c r="P110" s="792"/>
      <c r="Q110" s="792"/>
      <c r="R110" s="792"/>
      <c r="S110" s="792"/>
      <c r="T110" s="792"/>
      <c r="U110" s="792"/>
      <c r="V110" s="792"/>
      <c r="W110" s="792"/>
      <c r="X110" s="792"/>
      <c r="Y110" s="792"/>
      <c r="Z110" s="792"/>
      <c r="AA110" s="792"/>
      <c r="AB110" s="792"/>
      <c r="AC110" s="792"/>
      <c r="AD110" s="792"/>
      <c r="AE110" s="792"/>
      <c r="AF110" s="792"/>
      <c r="AG110" s="792"/>
      <c r="AH110" s="792"/>
      <c r="AO110" s="28"/>
    </row>
    <row r="111" spans="1:42" ht="19.5" thickBot="1" x14ac:dyDescent="0.45">
      <c r="B111" s="306"/>
      <c r="C111" s="306"/>
      <c r="D111" s="792"/>
      <c r="E111" s="792"/>
      <c r="F111" s="792"/>
      <c r="G111" s="792"/>
      <c r="H111" s="792"/>
      <c r="I111" s="792"/>
      <c r="J111" s="792"/>
      <c r="K111" s="792"/>
      <c r="L111" s="792"/>
      <c r="M111" s="792"/>
      <c r="N111" s="792"/>
      <c r="O111" s="792"/>
      <c r="P111" s="792"/>
      <c r="Q111" s="792"/>
      <c r="R111" s="792"/>
      <c r="S111" s="792"/>
      <c r="T111" s="792"/>
      <c r="U111" s="792"/>
      <c r="V111" s="792"/>
      <c r="W111" s="792"/>
      <c r="X111" s="792"/>
      <c r="Y111" s="792"/>
      <c r="Z111" s="792"/>
      <c r="AA111" s="792"/>
      <c r="AB111" s="792"/>
      <c r="AC111" s="792"/>
      <c r="AD111" s="792"/>
      <c r="AE111" s="792"/>
      <c r="AF111" s="792"/>
      <c r="AG111" s="792"/>
      <c r="AH111" s="792"/>
      <c r="AO111" s="33"/>
    </row>
    <row r="112" spans="1:42" ht="20.25" thickTop="1" thickBot="1" x14ac:dyDescent="0.45">
      <c r="C112" s="309"/>
      <c r="D112" s="309"/>
      <c r="E112" s="309" t="s">
        <v>512</v>
      </c>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J112" s="531"/>
      <c r="AK112" s="532"/>
      <c r="AL112" s="532"/>
      <c r="AM112" s="532"/>
      <c r="AN112" s="533"/>
      <c r="AO112" s="28"/>
    </row>
    <row r="113" spans="2:43" ht="19.5" thickTop="1" x14ac:dyDescent="0.4">
      <c r="C113" s="308"/>
      <c r="D113" s="308"/>
      <c r="E113" s="308"/>
      <c r="F113" s="308" t="s">
        <v>513</v>
      </c>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4"/>
    </row>
    <row r="114" spans="2:43" x14ac:dyDescent="0.4">
      <c r="C114" s="309"/>
      <c r="D114" s="309"/>
      <c r="E114" s="309"/>
      <c r="F114" s="309" t="s">
        <v>514</v>
      </c>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row>
    <row r="115" spans="2:43" ht="19.5" thickBot="1" x14ac:dyDescent="0.45">
      <c r="B115" s="1"/>
      <c r="C115" s="1"/>
      <c r="F115" s="304" t="s">
        <v>486</v>
      </c>
      <c r="AO115" s="34"/>
    </row>
    <row r="116" spans="2:43" ht="19.5" thickTop="1" x14ac:dyDescent="0.4">
      <c r="C116" s="309"/>
      <c r="D116" s="309" t="s">
        <v>515</v>
      </c>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J116" s="535"/>
      <c r="AK116" s="536"/>
      <c r="AL116" s="536"/>
      <c r="AM116" s="536"/>
      <c r="AN116" s="537"/>
      <c r="AO116" s="28"/>
      <c r="AP116" s="10"/>
    </row>
    <row r="117" spans="2:43" x14ac:dyDescent="0.4">
      <c r="C117" s="309"/>
      <c r="D117" s="309"/>
      <c r="E117" s="414" t="s">
        <v>613</v>
      </c>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J117" s="587"/>
      <c r="AK117" s="588"/>
      <c r="AL117" s="588"/>
      <c r="AM117" s="588"/>
      <c r="AN117" s="589"/>
      <c r="AO117" s="28"/>
    </row>
    <row r="118" spans="2:43" ht="19.5" customHeight="1" thickBot="1" x14ac:dyDescent="0.45">
      <c r="C118" s="306"/>
      <c r="E118" s="758" t="s">
        <v>572</v>
      </c>
      <c r="F118" s="758"/>
      <c r="G118" s="758"/>
      <c r="H118" s="758"/>
      <c r="I118" s="758"/>
      <c r="J118" s="758"/>
      <c r="K118" s="758"/>
      <c r="L118" s="758"/>
      <c r="M118" s="758"/>
      <c r="N118" s="758"/>
      <c r="O118" s="758"/>
      <c r="P118" s="758"/>
      <c r="Q118" s="758"/>
      <c r="R118" s="758"/>
      <c r="S118" s="758"/>
      <c r="T118" s="758"/>
      <c r="U118" s="758"/>
      <c r="V118" s="758"/>
      <c r="W118" s="758"/>
      <c r="X118" s="758"/>
      <c r="Y118" s="758"/>
      <c r="Z118" s="758"/>
      <c r="AA118" s="758"/>
      <c r="AB118" s="758"/>
      <c r="AC118" s="758"/>
      <c r="AD118" s="758"/>
      <c r="AE118" s="758"/>
      <c r="AF118" s="758"/>
      <c r="AG118" s="758"/>
      <c r="AH118" s="758"/>
      <c r="AI118" s="758"/>
      <c r="AJ118" s="562"/>
      <c r="AK118" s="563"/>
      <c r="AL118" s="563"/>
      <c r="AM118" s="563"/>
      <c r="AN118" s="564"/>
      <c r="AO118" s="28"/>
    </row>
    <row r="119" spans="2:43" ht="19.5" thickTop="1" x14ac:dyDescent="0.4">
      <c r="B119" s="306"/>
      <c r="C119" s="306"/>
      <c r="D119" s="310"/>
      <c r="E119" s="758"/>
      <c r="F119" s="758"/>
      <c r="G119" s="758"/>
      <c r="H119" s="758"/>
      <c r="I119" s="758"/>
      <c r="J119" s="758"/>
      <c r="K119" s="758"/>
      <c r="L119" s="758"/>
      <c r="M119" s="758"/>
      <c r="N119" s="758"/>
      <c r="O119" s="758"/>
      <c r="P119" s="758"/>
      <c r="Q119" s="758"/>
      <c r="R119" s="758"/>
      <c r="S119" s="758"/>
      <c r="T119" s="758"/>
      <c r="U119" s="758"/>
      <c r="V119" s="758"/>
      <c r="W119" s="758"/>
      <c r="X119" s="758"/>
      <c r="Y119" s="758"/>
      <c r="Z119" s="758"/>
      <c r="AA119" s="758"/>
      <c r="AB119" s="758"/>
      <c r="AC119" s="758"/>
      <c r="AD119" s="758"/>
      <c r="AE119" s="758"/>
      <c r="AF119" s="758"/>
      <c r="AG119" s="758"/>
      <c r="AH119" s="758"/>
      <c r="AI119" s="758"/>
    </row>
    <row r="120" spans="2:43" x14ac:dyDescent="0.4">
      <c r="C120" s="309"/>
      <c r="D120" s="309"/>
      <c r="E120" s="309" t="s">
        <v>516</v>
      </c>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O120" s="34"/>
    </row>
    <row r="121" spans="2:43" ht="19.5" thickBot="1" x14ac:dyDescent="0.45">
      <c r="B121" s="10"/>
      <c r="C121" s="1"/>
      <c r="AO121" s="34"/>
    </row>
    <row r="122" spans="2:43" ht="20.25" customHeight="1" thickTop="1" thickBot="1" x14ac:dyDescent="0.45">
      <c r="C122" s="306"/>
      <c r="D122" s="792" t="s">
        <v>274</v>
      </c>
      <c r="E122" s="792"/>
      <c r="F122" s="792"/>
      <c r="G122" s="792"/>
      <c r="H122" s="792"/>
      <c r="I122" s="792"/>
      <c r="J122" s="792"/>
      <c r="K122" s="792"/>
      <c r="L122" s="792"/>
      <c r="M122" s="792"/>
      <c r="N122" s="792"/>
      <c r="O122" s="792"/>
      <c r="P122" s="792"/>
      <c r="Q122" s="792"/>
      <c r="R122" s="792"/>
      <c r="S122" s="792"/>
      <c r="T122" s="792"/>
      <c r="U122" s="792"/>
      <c r="V122" s="792"/>
      <c r="W122" s="792"/>
      <c r="X122" s="792"/>
      <c r="Y122" s="792"/>
      <c r="Z122" s="792"/>
      <c r="AA122" s="792"/>
      <c r="AB122" s="792"/>
      <c r="AC122" s="792"/>
      <c r="AD122" s="792"/>
      <c r="AE122" s="792"/>
      <c r="AF122" s="792"/>
      <c r="AG122" s="792"/>
      <c r="AH122" s="792"/>
      <c r="AJ122" s="531"/>
      <c r="AK122" s="532"/>
      <c r="AL122" s="532"/>
      <c r="AM122" s="532"/>
      <c r="AN122" s="533"/>
      <c r="AO122" s="28"/>
      <c r="AP122" s="10"/>
    </row>
    <row r="123" spans="2:43" ht="20.25" thickTop="1" thickBot="1" x14ac:dyDescent="0.45">
      <c r="B123" s="306"/>
      <c r="C123" s="306"/>
      <c r="D123" s="792"/>
      <c r="E123" s="792"/>
      <c r="F123" s="792"/>
      <c r="G123" s="792"/>
      <c r="H123" s="792"/>
      <c r="I123" s="792"/>
      <c r="J123" s="792"/>
      <c r="K123" s="792"/>
      <c r="L123" s="792"/>
      <c r="M123" s="792"/>
      <c r="N123" s="792"/>
      <c r="O123" s="792"/>
      <c r="P123" s="792"/>
      <c r="Q123" s="792"/>
      <c r="R123" s="792"/>
      <c r="S123" s="792"/>
      <c r="T123" s="792"/>
      <c r="U123" s="792"/>
      <c r="V123" s="792"/>
      <c r="W123" s="792"/>
      <c r="X123" s="792"/>
      <c r="Y123" s="792"/>
      <c r="Z123" s="792"/>
      <c r="AA123" s="792"/>
      <c r="AB123" s="792"/>
      <c r="AC123" s="792"/>
      <c r="AD123" s="792"/>
      <c r="AE123" s="792"/>
      <c r="AF123" s="792"/>
      <c r="AG123" s="792"/>
      <c r="AH123" s="792"/>
      <c r="AO123" s="33"/>
    </row>
    <row r="124" spans="2:43" ht="19.5" thickTop="1" x14ac:dyDescent="0.4">
      <c r="B124" s="724" t="s">
        <v>485</v>
      </c>
      <c r="C124" s="724"/>
      <c r="D124" s="724"/>
      <c r="E124" s="724"/>
      <c r="F124" s="724"/>
      <c r="G124" s="724"/>
      <c r="H124" s="724"/>
      <c r="I124" s="724"/>
      <c r="J124" s="724"/>
      <c r="K124" s="724"/>
      <c r="L124" s="724"/>
      <c r="M124" s="724"/>
      <c r="N124" s="724"/>
      <c r="O124" s="724"/>
      <c r="P124" s="724"/>
      <c r="Q124" s="724"/>
      <c r="R124" s="724"/>
      <c r="S124" s="724"/>
      <c r="T124" s="724"/>
      <c r="U124" s="724"/>
      <c r="V124" s="724"/>
      <c r="W124" s="724"/>
      <c r="X124" s="724"/>
      <c r="Y124" s="724"/>
      <c r="Z124" s="724"/>
      <c r="AA124" s="724"/>
      <c r="AB124" s="724"/>
      <c r="AC124" s="724"/>
      <c r="AD124" s="724"/>
      <c r="AE124" s="724"/>
      <c r="AF124" s="724"/>
      <c r="AG124" s="724"/>
      <c r="AH124" s="724"/>
      <c r="AJ124" s="535"/>
      <c r="AK124" s="536"/>
      <c r="AL124" s="536"/>
      <c r="AM124" s="536"/>
      <c r="AN124" s="537"/>
      <c r="AO124" s="28"/>
    </row>
    <row r="125" spans="2:43" ht="19.5" thickBot="1" x14ac:dyDescent="0.45">
      <c r="B125" s="724" t="s">
        <v>487</v>
      </c>
      <c r="C125" s="724"/>
      <c r="D125" s="724"/>
      <c r="E125" s="724"/>
      <c r="F125" s="724"/>
      <c r="G125" s="724"/>
      <c r="H125" s="724"/>
      <c r="I125" s="724"/>
      <c r="J125" s="724"/>
      <c r="K125" s="724"/>
      <c r="L125" s="724"/>
      <c r="M125" s="724"/>
      <c r="N125" s="724"/>
      <c r="O125" s="724"/>
      <c r="P125" s="724"/>
      <c r="Q125" s="724"/>
      <c r="R125" s="724"/>
      <c r="S125" s="724"/>
      <c r="T125" s="724"/>
      <c r="U125" s="724"/>
      <c r="V125" s="724"/>
      <c r="W125" s="724"/>
      <c r="X125" s="724"/>
      <c r="Y125" s="724"/>
      <c r="Z125" s="724"/>
      <c r="AA125" s="724"/>
      <c r="AB125" s="724"/>
      <c r="AC125" s="724"/>
      <c r="AD125" s="724"/>
      <c r="AE125" s="724"/>
      <c r="AF125" s="724"/>
      <c r="AG125" s="724"/>
      <c r="AH125" s="724"/>
      <c r="AJ125" s="562"/>
      <c r="AK125" s="563"/>
      <c r="AL125" s="563"/>
      <c r="AM125" s="563"/>
      <c r="AN125" s="564"/>
      <c r="AO125" s="28"/>
    </row>
    <row r="126" spans="2:43" ht="19.5" thickTop="1" x14ac:dyDescent="0.4">
      <c r="B126" s="35" t="s">
        <v>510</v>
      </c>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04"/>
    </row>
    <row r="127" spans="2:43" s="262" customFormat="1" ht="19.5" thickBot="1" x14ac:dyDescent="0.45">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row>
    <row r="128" spans="2:43" ht="20.25" thickTop="1" thickBot="1" x14ac:dyDescent="0.45">
      <c r="B128" s="724" t="s">
        <v>371</v>
      </c>
      <c r="C128" s="724"/>
      <c r="D128" s="724"/>
      <c r="E128" s="724"/>
      <c r="F128" s="724"/>
      <c r="G128" s="724"/>
      <c r="H128" s="724"/>
      <c r="I128" s="724"/>
      <c r="J128" s="724"/>
      <c r="K128" s="724"/>
      <c r="L128" s="724"/>
      <c r="M128" s="724"/>
      <c r="N128" s="724"/>
      <c r="O128" s="724"/>
      <c r="P128" s="724"/>
      <c r="Q128" s="724"/>
      <c r="R128" s="724"/>
      <c r="S128" s="724"/>
      <c r="T128" s="724"/>
      <c r="U128" s="724"/>
      <c r="V128" s="724"/>
      <c r="W128" s="724"/>
      <c r="X128" s="724"/>
      <c r="Y128" s="724"/>
      <c r="Z128" s="724"/>
      <c r="AA128" s="724"/>
      <c r="AB128" s="724"/>
      <c r="AC128" s="724"/>
      <c r="AD128" s="724"/>
      <c r="AE128" s="724"/>
      <c r="AF128" s="724"/>
      <c r="AG128" s="724"/>
      <c r="AH128" s="724"/>
      <c r="AJ128" s="531"/>
      <c r="AK128" s="532"/>
      <c r="AL128" s="532"/>
      <c r="AM128" s="532"/>
      <c r="AN128" s="533"/>
      <c r="AP128" s="10"/>
      <c r="AQ128" s="1"/>
    </row>
    <row r="129" spans="1:43" ht="19.5" thickTop="1" x14ac:dyDescent="0.4">
      <c r="C129" s="1"/>
      <c r="AO129" s="33"/>
      <c r="AQ129" s="10"/>
    </row>
    <row r="130" spans="1:43" x14ac:dyDescent="0.4">
      <c r="A130" s="774" t="s">
        <v>523</v>
      </c>
      <c r="B130" s="774"/>
      <c r="C130" s="774"/>
      <c r="D130" s="774"/>
      <c r="E130" s="774"/>
      <c r="F130" s="774"/>
      <c r="G130" s="774"/>
      <c r="H130" s="774"/>
      <c r="I130" s="774"/>
      <c r="J130" s="774"/>
      <c r="K130" s="774"/>
      <c r="L130" s="774"/>
      <c r="M130" s="774"/>
      <c r="N130" s="774"/>
      <c r="O130" s="774"/>
      <c r="P130" s="774"/>
      <c r="Q130" s="774"/>
      <c r="R130" s="774"/>
      <c r="S130" s="774"/>
      <c r="T130" s="774"/>
      <c r="U130" s="774"/>
      <c r="V130" s="774"/>
      <c r="W130" s="774"/>
      <c r="X130" s="774"/>
      <c r="Y130" s="774"/>
      <c r="Z130" s="774"/>
      <c r="AA130" s="774"/>
      <c r="AB130" s="774"/>
      <c r="AC130" s="774"/>
      <c r="AD130" s="774"/>
      <c r="AE130" s="774"/>
      <c r="AF130" s="774"/>
      <c r="AG130" s="774"/>
      <c r="AH130" s="774"/>
    </row>
    <row r="131" spans="1:43" ht="19.5" thickBot="1" x14ac:dyDescent="0.45">
      <c r="A131" s="724" t="s">
        <v>374</v>
      </c>
      <c r="B131" s="724"/>
      <c r="C131" s="724"/>
      <c r="D131" s="724"/>
      <c r="E131" s="724"/>
      <c r="F131" s="724"/>
      <c r="G131" s="724"/>
      <c r="H131" s="724"/>
      <c r="I131" s="724"/>
      <c r="J131" s="724"/>
      <c r="K131" s="724"/>
      <c r="L131" s="724"/>
      <c r="M131" s="724"/>
      <c r="N131" s="724"/>
      <c r="O131" s="724"/>
      <c r="P131" s="724"/>
      <c r="Q131" s="724"/>
      <c r="R131" s="724"/>
      <c r="S131" s="724"/>
      <c r="T131" s="724"/>
      <c r="U131" s="724"/>
      <c r="V131" s="724"/>
      <c r="W131" s="724"/>
      <c r="X131" s="724"/>
      <c r="Y131" s="724"/>
      <c r="Z131" s="724"/>
      <c r="AA131" s="724"/>
      <c r="AB131" s="724"/>
      <c r="AC131" s="724"/>
      <c r="AD131" s="724"/>
      <c r="AE131" s="724"/>
      <c r="AF131" s="724"/>
      <c r="AG131" s="724"/>
      <c r="AH131" s="724"/>
      <c r="AO131" s="33"/>
    </row>
    <row r="132" spans="1:43" ht="19.5" thickTop="1" x14ac:dyDescent="0.4">
      <c r="B132" s="788" t="s">
        <v>672</v>
      </c>
      <c r="C132" s="788"/>
      <c r="D132" s="788"/>
      <c r="E132" s="788"/>
      <c r="F132" s="788"/>
      <c r="G132" s="788"/>
      <c r="H132" s="788"/>
      <c r="I132" s="788"/>
      <c r="J132" s="788"/>
      <c r="K132" s="788"/>
      <c r="L132" s="788"/>
      <c r="M132" s="788"/>
      <c r="N132" s="788"/>
      <c r="O132" s="788"/>
      <c r="P132" s="788"/>
      <c r="Q132" s="788"/>
      <c r="R132" s="788"/>
      <c r="S132" s="788"/>
      <c r="T132" s="788"/>
      <c r="U132" s="788"/>
      <c r="V132" s="788"/>
      <c r="W132" s="788"/>
      <c r="X132" s="788"/>
      <c r="Y132" s="788"/>
      <c r="Z132" s="788"/>
      <c r="AA132" s="788"/>
      <c r="AB132" s="788"/>
      <c r="AC132" s="788"/>
      <c r="AD132" s="788"/>
      <c r="AE132" s="788"/>
      <c r="AF132" s="788"/>
      <c r="AG132" s="788"/>
      <c r="AH132" s="788"/>
      <c r="AJ132" s="535"/>
      <c r="AK132" s="536"/>
      <c r="AL132" s="536"/>
      <c r="AM132" s="536"/>
      <c r="AN132" s="537"/>
      <c r="AO132" s="28"/>
    </row>
    <row r="133" spans="1:43" x14ac:dyDescent="0.4">
      <c r="B133" s="768" t="s">
        <v>673</v>
      </c>
      <c r="C133" s="768"/>
      <c r="D133" s="768"/>
      <c r="E133" s="768"/>
      <c r="F133" s="768"/>
      <c r="G133" s="768"/>
      <c r="H133" s="768"/>
      <c r="I133" s="768"/>
      <c r="J133" s="768"/>
      <c r="K133" s="768"/>
      <c r="L133" s="768"/>
      <c r="M133" s="768"/>
      <c r="N133" s="768"/>
      <c r="O133" s="768"/>
      <c r="P133" s="768"/>
      <c r="Q133" s="768"/>
      <c r="R133" s="768"/>
      <c r="S133" s="768"/>
      <c r="T133" s="768"/>
      <c r="U133" s="768"/>
      <c r="V133" s="768"/>
      <c r="W133" s="768"/>
      <c r="X133" s="768"/>
      <c r="Y133" s="768"/>
      <c r="Z133" s="768"/>
      <c r="AA133" s="768"/>
      <c r="AB133" s="768"/>
      <c r="AC133" s="768"/>
      <c r="AD133" s="768"/>
      <c r="AE133" s="768"/>
      <c r="AF133" s="768"/>
      <c r="AG133" s="768"/>
      <c r="AH133" s="768"/>
      <c r="AJ133" s="587"/>
      <c r="AK133" s="588"/>
      <c r="AL133" s="588"/>
      <c r="AM133" s="588"/>
      <c r="AN133" s="589"/>
      <c r="AO133" s="28"/>
    </row>
    <row r="134" spans="1:43" x14ac:dyDescent="0.4">
      <c r="B134" s="791" t="s">
        <v>674</v>
      </c>
      <c r="C134" s="791"/>
      <c r="D134" s="791"/>
      <c r="E134" s="791"/>
      <c r="F134" s="791"/>
      <c r="G134" s="791"/>
      <c r="H134" s="791"/>
      <c r="I134" s="791"/>
      <c r="J134" s="791"/>
      <c r="K134" s="791"/>
      <c r="L134" s="791"/>
      <c r="M134" s="791"/>
      <c r="N134" s="791"/>
      <c r="O134" s="791"/>
      <c r="P134" s="791"/>
      <c r="Q134" s="791"/>
      <c r="R134" s="791"/>
      <c r="S134" s="791"/>
      <c r="T134" s="791"/>
      <c r="U134" s="791"/>
      <c r="V134" s="791"/>
      <c r="W134" s="791"/>
      <c r="X134" s="791"/>
      <c r="Y134" s="791"/>
      <c r="Z134" s="791"/>
      <c r="AA134" s="791"/>
      <c r="AB134" s="791"/>
      <c r="AC134" s="791"/>
      <c r="AD134" s="791"/>
      <c r="AE134" s="791"/>
      <c r="AF134" s="791"/>
      <c r="AG134" s="791"/>
      <c r="AH134" s="791"/>
      <c r="AJ134" s="587"/>
      <c r="AK134" s="588"/>
      <c r="AL134" s="588"/>
      <c r="AM134" s="588"/>
      <c r="AN134" s="589"/>
      <c r="AO134" s="28"/>
    </row>
    <row r="135" spans="1:43" ht="19.5" thickBot="1" x14ac:dyDescent="0.45">
      <c r="B135" s="706" t="s">
        <v>675</v>
      </c>
      <c r="C135" s="706"/>
      <c r="D135" s="706"/>
      <c r="E135" s="706"/>
      <c r="F135" s="706"/>
      <c r="G135" s="706"/>
      <c r="H135" s="706"/>
      <c r="I135" s="706"/>
      <c r="J135" s="706"/>
      <c r="K135" s="706"/>
      <c r="L135" s="706"/>
      <c r="M135" s="706"/>
      <c r="N135" s="706"/>
      <c r="O135" s="706"/>
      <c r="P135" s="706"/>
      <c r="Q135" s="706"/>
      <c r="R135" s="706"/>
      <c r="S135" s="706"/>
      <c r="T135" s="706"/>
      <c r="U135" s="706"/>
      <c r="V135" s="706"/>
      <c r="W135" s="706"/>
      <c r="X135" s="706"/>
      <c r="Y135" s="706"/>
      <c r="Z135" s="706"/>
      <c r="AA135" s="706"/>
      <c r="AB135" s="706"/>
      <c r="AC135" s="706"/>
      <c r="AD135" s="706"/>
      <c r="AE135" s="706"/>
      <c r="AF135" s="706"/>
      <c r="AG135" s="706"/>
      <c r="AH135" s="706"/>
      <c r="AJ135" s="562"/>
      <c r="AK135" s="563"/>
      <c r="AL135" s="563"/>
      <c r="AM135" s="563"/>
      <c r="AN135" s="564"/>
      <c r="AO135" s="28"/>
    </row>
    <row r="136" spans="1:43" ht="19.5" thickTop="1" x14ac:dyDescent="0.4">
      <c r="B136" s="858"/>
      <c r="C136" s="858"/>
      <c r="D136" s="858"/>
      <c r="E136" s="858"/>
      <c r="F136" s="858"/>
      <c r="G136" s="858"/>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row>
    <row r="137" spans="1:43" ht="19.5" thickBot="1" x14ac:dyDescent="0.45">
      <c r="A137" s="538" t="s">
        <v>375</v>
      </c>
      <c r="B137" s="538"/>
      <c r="C137" s="538"/>
      <c r="D137" s="538"/>
      <c r="E137" s="538"/>
      <c r="F137" s="538"/>
      <c r="G137" s="538"/>
      <c r="H137" s="538"/>
      <c r="I137" s="538"/>
      <c r="J137" s="538"/>
      <c r="K137" s="538"/>
      <c r="L137" s="538"/>
      <c r="M137" s="538"/>
      <c r="N137" s="538"/>
      <c r="O137" s="538"/>
      <c r="P137" s="538"/>
      <c r="Q137" s="538"/>
      <c r="R137" s="538"/>
      <c r="S137" s="538"/>
      <c r="T137" s="538"/>
      <c r="U137" s="538"/>
      <c r="V137" s="538"/>
      <c r="W137" s="538"/>
      <c r="X137" s="538"/>
      <c r="Y137" s="538"/>
      <c r="Z137" s="538"/>
      <c r="AA137" s="538"/>
      <c r="AB137" s="538"/>
      <c r="AC137" s="538"/>
      <c r="AD137" s="538"/>
      <c r="AE137" s="538"/>
      <c r="AF137" s="538"/>
      <c r="AG137" s="538"/>
      <c r="AH137" s="538"/>
      <c r="AO137" s="33"/>
    </row>
    <row r="138" spans="1:43" ht="19.5" thickTop="1" x14ac:dyDescent="0.4">
      <c r="B138" s="538" t="s">
        <v>34</v>
      </c>
      <c r="C138" s="538"/>
      <c r="D138" s="538"/>
      <c r="E138" s="538"/>
      <c r="F138" s="538"/>
      <c r="G138" s="538"/>
      <c r="H138" s="538"/>
      <c r="I138" s="538"/>
      <c r="J138" s="538"/>
      <c r="K138" s="538"/>
      <c r="L138" s="538"/>
      <c r="M138" s="538"/>
      <c r="N138" s="538"/>
      <c r="O138" s="538"/>
      <c r="P138" s="538"/>
      <c r="Q138" s="538"/>
      <c r="R138" s="538"/>
      <c r="S138" s="538"/>
      <c r="T138" s="538"/>
      <c r="U138" s="538"/>
      <c r="V138" s="538"/>
      <c r="W138" s="538"/>
      <c r="X138" s="538"/>
      <c r="Y138" s="538"/>
      <c r="Z138" s="538"/>
      <c r="AA138" s="538"/>
      <c r="AB138" s="538"/>
      <c r="AC138" s="538"/>
      <c r="AD138" s="538"/>
      <c r="AE138" s="538"/>
      <c r="AF138" s="538"/>
      <c r="AG138" s="538"/>
      <c r="AH138" s="538"/>
      <c r="AJ138" s="535"/>
      <c r="AK138" s="536"/>
      <c r="AL138" s="536"/>
      <c r="AM138" s="536"/>
      <c r="AN138" s="537"/>
      <c r="AO138" s="28"/>
    </row>
    <row r="139" spans="1:43" ht="19.5" thickBot="1" x14ac:dyDescent="0.45">
      <c r="B139" s="538" t="s">
        <v>35</v>
      </c>
      <c r="C139" s="538"/>
      <c r="D139" s="538"/>
      <c r="E139" s="538"/>
      <c r="F139" s="538"/>
      <c r="G139" s="538"/>
      <c r="H139" s="538"/>
      <c r="I139" s="538"/>
      <c r="J139" s="538"/>
      <c r="K139" s="538"/>
      <c r="L139" s="538"/>
      <c r="M139" s="538"/>
      <c r="N139" s="538"/>
      <c r="O139" s="538"/>
      <c r="P139" s="538"/>
      <c r="Q139" s="538"/>
      <c r="R139" s="538"/>
      <c r="S139" s="538"/>
      <c r="T139" s="538"/>
      <c r="U139" s="538"/>
      <c r="V139" s="538"/>
      <c r="W139" s="538"/>
      <c r="X139" s="538"/>
      <c r="Y139" s="538"/>
      <c r="Z139" s="538"/>
      <c r="AA139" s="538"/>
      <c r="AB139" s="538"/>
      <c r="AC139" s="538"/>
      <c r="AD139" s="538"/>
      <c r="AE139" s="538"/>
      <c r="AF139" s="538"/>
      <c r="AG139" s="538"/>
      <c r="AH139" s="538"/>
      <c r="AJ139" s="562"/>
      <c r="AK139" s="563"/>
      <c r="AL139" s="563"/>
      <c r="AM139" s="563"/>
      <c r="AN139" s="564"/>
      <c r="AO139" s="28"/>
    </row>
    <row r="140" spans="1:43" ht="19.5" thickTop="1" x14ac:dyDescent="0.4"/>
    <row r="141" spans="1:43" ht="19.5" thickBot="1" x14ac:dyDescent="0.45">
      <c r="A141" s="538" t="str">
        <f>"（８） 保育認定子どもに係る休所等の状況（"&amp;表紙!B2&amp;DBCS(表紙!C2-1)&amp;"年度の状況）★確認資料：事務日誌、園だより等"</f>
        <v>（８） 保育認定子どもに係る休所等の状況（令和７年度の状況）★確認資料：事務日誌、園だより等</v>
      </c>
      <c r="B141" s="538"/>
      <c r="C141" s="538"/>
      <c r="D141" s="538"/>
      <c r="E141" s="538"/>
      <c r="F141" s="538"/>
      <c r="G141" s="538"/>
      <c r="H141" s="538"/>
      <c r="I141" s="538"/>
      <c r="J141" s="538"/>
      <c r="K141" s="538"/>
      <c r="L141" s="538"/>
      <c r="M141" s="538"/>
      <c r="N141" s="538"/>
      <c r="O141" s="538"/>
      <c r="P141" s="538"/>
      <c r="Q141" s="538"/>
      <c r="R141" s="538"/>
      <c r="S141" s="538"/>
      <c r="T141" s="538"/>
      <c r="U141" s="538"/>
      <c r="V141" s="538"/>
      <c r="W141" s="538"/>
      <c r="X141" s="538"/>
      <c r="Y141" s="538"/>
      <c r="Z141" s="538"/>
      <c r="AA141" s="538"/>
      <c r="AB141" s="538"/>
      <c r="AC141" s="538"/>
      <c r="AD141" s="538"/>
      <c r="AE141" s="538"/>
      <c r="AF141" s="538"/>
      <c r="AG141" s="538"/>
      <c r="AH141" s="538"/>
      <c r="AO141" s="32"/>
    </row>
    <row r="142" spans="1:43" ht="20.25" thickTop="1" thickBot="1" x14ac:dyDescent="0.45">
      <c r="B142" s="538" t="s">
        <v>93</v>
      </c>
      <c r="C142" s="538"/>
      <c r="D142" s="538"/>
      <c r="E142" s="538"/>
      <c r="F142" s="538"/>
      <c r="G142" s="538"/>
      <c r="H142" s="538"/>
      <c r="I142" s="538"/>
      <c r="J142" s="538"/>
      <c r="K142" s="538"/>
      <c r="L142" s="538"/>
      <c r="M142" s="538"/>
      <c r="N142" s="538"/>
      <c r="O142" s="538"/>
      <c r="P142" s="538"/>
      <c r="Q142" s="538"/>
      <c r="R142" s="538"/>
      <c r="S142" s="538"/>
      <c r="T142" s="538"/>
      <c r="U142" s="538"/>
      <c r="V142" s="538"/>
      <c r="W142" s="538"/>
      <c r="X142" s="538"/>
      <c r="Y142" s="538"/>
      <c r="Z142" s="538"/>
      <c r="AA142" s="538"/>
      <c r="AB142" s="538"/>
      <c r="AC142" s="538"/>
      <c r="AD142" s="538"/>
      <c r="AE142" s="725" t="s">
        <v>199</v>
      </c>
      <c r="AF142" s="725"/>
      <c r="AG142" s="725"/>
      <c r="AH142" s="725"/>
      <c r="AI142" s="726"/>
      <c r="AJ142" s="535"/>
      <c r="AK142" s="536"/>
      <c r="AL142" s="536"/>
      <c r="AM142" s="536"/>
      <c r="AN142" s="537"/>
      <c r="AO142" s="28"/>
    </row>
    <row r="143" spans="1:43" ht="19.5" thickTop="1" x14ac:dyDescent="0.4">
      <c r="B143" s="529" t="s">
        <v>200</v>
      </c>
      <c r="C143" s="529"/>
      <c r="D143" s="529"/>
      <c r="E143" s="529"/>
      <c r="F143" s="529"/>
      <c r="G143" s="529"/>
      <c r="H143" s="529"/>
      <c r="I143" s="529"/>
      <c r="J143" s="529"/>
      <c r="K143" s="529"/>
      <c r="L143" s="529"/>
      <c r="M143" s="529"/>
      <c r="N143" s="529"/>
      <c r="O143" s="529"/>
      <c r="P143" s="529"/>
      <c r="Q143" s="604"/>
      <c r="R143" s="744"/>
      <c r="S143" s="745"/>
      <c r="T143" s="745"/>
      <c r="U143" s="745"/>
      <c r="V143" s="745"/>
      <c r="W143" s="745"/>
      <c r="X143" s="745"/>
      <c r="Y143" s="745"/>
      <c r="Z143" s="745"/>
      <c r="AA143" s="745"/>
      <c r="AB143" s="745"/>
      <c r="AC143" s="745"/>
      <c r="AD143" s="745"/>
      <c r="AE143" s="745"/>
      <c r="AF143" s="745"/>
      <c r="AG143" s="745"/>
      <c r="AH143" s="745"/>
      <c r="AI143" s="745"/>
      <c r="AJ143" s="746"/>
      <c r="AK143" s="746"/>
      <c r="AL143" s="746"/>
      <c r="AM143" s="746"/>
      <c r="AN143" s="747"/>
      <c r="AO143" s="62"/>
    </row>
    <row r="144" spans="1:43" x14ac:dyDescent="0.4">
      <c r="B144" s="748" t="s">
        <v>498</v>
      </c>
      <c r="C144" s="748"/>
      <c r="D144" s="748"/>
      <c r="E144" s="748"/>
      <c r="F144" s="748"/>
      <c r="G144" s="748"/>
      <c r="H144" s="748"/>
      <c r="I144" s="748"/>
      <c r="J144" s="748"/>
      <c r="K144" s="748"/>
      <c r="L144" s="748"/>
      <c r="M144" s="748"/>
      <c r="N144" s="748"/>
      <c r="O144" s="748"/>
      <c r="P144" s="748"/>
      <c r="Q144" s="604"/>
      <c r="R144" s="866"/>
      <c r="S144" s="867"/>
      <c r="T144" s="867"/>
      <c r="U144" s="867"/>
      <c r="V144" s="867"/>
      <c r="W144" s="867"/>
      <c r="X144" s="867"/>
      <c r="Y144" s="867"/>
      <c r="Z144" s="867"/>
      <c r="AA144" s="867"/>
      <c r="AB144" s="867"/>
      <c r="AC144" s="867"/>
      <c r="AD144" s="867"/>
      <c r="AE144" s="867"/>
      <c r="AF144" s="867"/>
      <c r="AG144" s="867"/>
      <c r="AH144" s="867"/>
      <c r="AI144" s="867"/>
      <c r="AJ144" s="867"/>
      <c r="AK144" s="867"/>
      <c r="AL144" s="867"/>
      <c r="AM144" s="867"/>
      <c r="AN144" s="868"/>
      <c r="AO144" s="28"/>
    </row>
    <row r="145" spans="1:44" ht="19.5" thickBot="1" x14ac:dyDescent="0.45">
      <c r="B145" s="748" t="s">
        <v>499</v>
      </c>
      <c r="C145" s="748"/>
      <c r="D145" s="748"/>
      <c r="E145" s="748"/>
      <c r="F145" s="748"/>
      <c r="G145" s="748"/>
      <c r="H145" s="748"/>
      <c r="I145" s="748"/>
      <c r="J145" s="748"/>
      <c r="K145" s="748"/>
      <c r="L145" s="748"/>
      <c r="M145" s="748"/>
      <c r="N145" s="748"/>
      <c r="O145" s="748"/>
      <c r="P145" s="748"/>
      <c r="Q145" s="604"/>
      <c r="R145" s="741"/>
      <c r="S145" s="742"/>
      <c r="T145" s="742"/>
      <c r="U145" s="742"/>
      <c r="V145" s="742"/>
      <c r="W145" s="742"/>
      <c r="X145" s="742"/>
      <c r="Y145" s="742"/>
      <c r="Z145" s="742"/>
      <c r="AA145" s="742"/>
      <c r="AB145" s="742"/>
      <c r="AC145" s="742"/>
      <c r="AD145" s="742"/>
      <c r="AE145" s="742"/>
      <c r="AF145" s="742"/>
      <c r="AG145" s="742"/>
      <c r="AH145" s="742"/>
      <c r="AI145" s="742"/>
      <c r="AJ145" s="742"/>
      <c r="AK145" s="742"/>
      <c r="AL145" s="742"/>
      <c r="AM145" s="742"/>
      <c r="AN145" s="743"/>
      <c r="AO145" s="28"/>
    </row>
    <row r="146" spans="1:44" ht="20.25" thickTop="1" thickBot="1" x14ac:dyDescent="0.45">
      <c r="B146" s="574" t="s">
        <v>296</v>
      </c>
      <c r="C146" s="574"/>
      <c r="D146" s="574"/>
      <c r="E146" s="574"/>
      <c r="F146" s="574"/>
      <c r="G146" s="574"/>
      <c r="H146" s="574"/>
      <c r="I146" s="574"/>
      <c r="J146" s="574"/>
      <c r="K146" s="574"/>
      <c r="L146" s="574"/>
      <c r="M146" s="574"/>
      <c r="N146" s="574"/>
      <c r="O146" s="574"/>
      <c r="P146" s="574"/>
      <c r="Q146" s="574"/>
      <c r="R146" s="574"/>
      <c r="S146" s="574"/>
      <c r="T146" s="574"/>
      <c r="U146" s="574"/>
      <c r="V146" s="574"/>
      <c r="W146" s="574"/>
      <c r="X146" s="574"/>
      <c r="Y146" s="574"/>
      <c r="Z146" s="574"/>
      <c r="AA146" s="574"/>
      <c r="AB146" s="574"/>
      <c r="AC146" s="574"/>
      <c r="AD146" s="574"/>
      <c r="AE146" s="574"/>
      <c r="AF146" s="574"/>
      <c r="AG146" s="574"/>
      <c r="AH146" s="574"/>
      <c r="AO146" s="33"/>
    </row>
    <row r="147" spans="1:44" ht="20.25" thickTop="1" thickBot="1" x14ac:dyDescent="0.45">
      <c r="B147" s="574"/>
      <c r="C147" s="574"/>
      <c r="D147" s="574"/>
      <c r="E147" s="574"/>
      <c r="F147" s="574"/>
      <c r="G147" s="574"/>
      <c r="H147" s="574"/>
      <c r="I147" s="574"/>
      <c r="J147" s="574"/>
      <c r="K147" s="574"/>
      <c r="L147" s="574"/>
      <c r="M147" s="574"/>
      <c r="N147" s="574"/>
      <c r="O147" s="574"/>
      <c r="P147" s="574"/>
      <c r="Q147" s="574"/>
      <c r="R147" s="574"/>
      <c r="S147" s="574"/>
      <c r="T147" s="574"/>
      <c r="U147" s="574"/>
      <c r="V147" s="574"/>
      <c r="W147" s="574"/>
      <c r="X147" s="574"/>
      <c r="Y147" s="574"/>
      <c r="Z147" s="574"/>
      <c r="AA147" s="574"/>
      <c r="AB147" s="574"/>
      <c r="AC147" s="574"/>
      <c r="AD147" s="574"/>
      <c r="AE147" s="574"/>
      <c r="AF147" s="574"/>
      <c r="AG147" s="574"/>
      <c r="AH147" s="574"/>
      <c r="AJ147" s="848"/>
      <c r="AK147" s="849"/>
      <c r="AL147" s="849"/>
      <c r="AM147" s="849"/>
      <c r="AN147" s="850"/>
      <c r="AO147" s="28"/>
    </row>
    <row r="148" spans="1:44" ht="19.5" thickTop="1" x14ac:dyDescent="0.4">
      <c r="AK148" s="21"/>
      <c r="AL148" s="28"/>
      <c r="AM148" s="28"/>
      <c r="AN148" s="21"/>
      <c r="AO148" s="28"/>
    </row>
    <row r="149" spans="1:44" ht="19.5" thickBot="1" x14ac:dyDescent="0.45">
      <c r="A149" s="538" t="s">
        <v>376</v>
      </c>
      <c r="B149" s="538"/>
      <c r="C149" s="538"/>
      <c r="D149" s="538"/>
      <c r="E149" s="538"/>
      <c r="F149" s="538"/>
      <c r="G149" s="538"/>
      <c r="H149" s="538"/>
      <c r="I149" s="538"/>
      <c r="J149" s="538"/>
      <c r="K149" s="538"/>
      <c r="L149" s="538"/>
      <c r="M149" s="538"/>
      <c r="N149" s="538"/>
      <c r="O149" s="538"/>
      <c r="P149" s="538"/>
      <c r="Q149" s="538"/>
      <c r="R149" s="538"/>
      <c r="S149" s="538"/>
      <c r="T149" s="538"/>
      <c r="U149" s="538"/>
      <c r="V149" s="538"/>
      <c r="W149" s="538"/>
      <c r="X149" s="538"/>
      <c r="Y149" s="538"/>
      <c r="Z149" s="538"/>
      <c r="AA149" s="538"/>
      <c r="AB149" s="538"/>
      <c r="AC149" s="538"/>
      <c r="AD149" s="538"/>
      <c r="AE149" s="538"/>
      <c r="AF149" s="538"/>
      <c r="AG149" s="538"/>
      <c r="AH149" s="538"/>
    </row>
    <row r="150" spans="1:44" ht="19.5" thickTop="1" x14ac:dyDescent="0.4">
      <c r="B150" s="538" t="s">
        <v>36</v>
      </c>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J150" s="535"/>
      <c r="AK150" s="536"/>
      <c r="AL150" s="536"/>
      <c r="AM150" s="536"/>
      <c r="AN150" s="537"/>
    </row>
    <row r="151" spans="1:44" ht="19.5" thickBot="1" x14ac:dyDescent="0.45">
      <c r="B151" s="555" t="s">
        <v>714</v>
      </c>
      <c r="C151" s="555"/>
      <c r="D151" s="555"/>
      <c r="E151" s="555"/>
      <c r="F151" s="555"/>
      <c r="G151" s="555"/>
      <c r="H151" s="555"/>
      <c r="I151" s="555"/>
      <c r="J151" s="555"/>
      <c r="K151" s="555"/>
      <c r="L151" s="555"/>
      <c r="M151" s="555"/>
      <c r="N151" s="555"/>
      <c r="O151" s="555"/>
      <c r="P151" s="555"/>
      <c r="Q151" s="555"/>
      <c r="R151" s="555"/>
      <c r="S151" s="555"/>
      <c r="T151" s="555"/>
      <c r="U151" s="555"/>
      <c r="V151" s="555"/>
      <c r="W151" s="555"/>
      <c r="X151" s="555"/>
      <c r="Y151" s="555"/>
      <c r="Z151" s="555"/>
      <c r="AA151" s="555"/>
      <c r="AB151" s="555"/>
      <c r="AC151" s="555"/>
      <c r="AD151" s="555"/>
      <c r="AE151" s="555"/>
      <c r="AF151" s="555"/>
      <c r="AG151" s="555"/>
      <c r="AH151" s="555"/>
      <c r="AJ151" s="562"/>
      <c r="AK151" s="563"/>
      <c r="AL151" s="563"/>
      <c r="AM151" s="563"/>
      <c r="AN151" s="564"/>
    </row>
    <row r="152" spans="1:44" ht="19.5" thickTop="1" x14ac:dyDescent="0.4">
      <c r="B152" s="739" t="s">
        <v>650</v>
      </c>
      <c r="C152" s="739"/>
      <c r="D152" s="739"/>
      <c r="E152" s="739"/>
      <c r="F152" s="739"/>
      <c r="G152" s="739"/>
      <c r="H152" s="739"/>
      <c r="I152" s="739"/>
      <c r="J152" s="739"/>
      <c r="K152" s="739"/>
      <c r="L152" s="739"/>
      <c r="M152" s="739"/>
      <c r="N152" s="739"/>
      <c r="O152" s="739"/>
      <c r="P152" s="739"/>
      <c r="Q152" s="740"/>
      <c r="R152" s="860"/>
      <c r="S152" s="861"/>
      <c r="T152" s="861"/>
      <c r="U152" s="861"/>
      <c r="V152" s="861"/>
      <c r="W152" s="861"/>
      <c r="X152" s="861"/>
      <c r="Y152" s="861"/>
      <c r="Z152" s="861"/>
      <c r="AA152" s="861"/>
      <c r="AB152" s="861"/>
      <c r="AC152" s="861"/>
      <c r="AD152" s="861"/>
      <c r="AE152" s="861"/>
      <c r="AF152" s="861"/>
      <c r="AG152" s="861"/>
      <c r="AH152" s="862"/>
    </row>
    <row r="153" spans="1:44" ht="19.5" thickBot="1" x14ac:dyDescent="0.45">
      <c r="B153" s="739" t="s">
        <v>651</v>
      </c>
      <c r="C153" s="739"/>
      <c r="D153" s="739"/>
      <c r="E153" s="739"/>
      <c r="F153" s="739"/>
      <c r="G153" s="739"/>
      <c r="H153" s="739"/>
      <c r="I153" s="739"/>
      <c r="J153" s="739"/>
      <c r="K153" s="739"/>
      <c r="L153" s="739"/>
      <c r="M153" s="739"/>
      <c r="N153" s="739"/>
      <c r="O153" s="739"/>
      <c r="P153" s="739"/>
      <c r="Q153" s="740"/>
      <c r="R153" s="863"/>
      <c r="S153" s="864"/>
      <c r="T153" s="864"/>
      <c r="U153" s="864"/>
      <c r="V153" s="864"/>
      <c r="W153" s="864"/>
      <c r="X153" s="864"/>
      <c r="Y153" s="864"/>
      <c r="Z153" s="864"/>
      <c r="AA153" s="864"/>
      <c r="AB153" s="864"/>
      <c r="AC153" s="864"/>
      <c r="AD153" s="864"/>
      <c r="AE153" s="864"/>
      <c r="AF153" s="864"/>
      <c r="AG153" s="864"/>
      <c r="AH153" s="865"/>
    </row>
    <row r="154" spans="1:44" ht="20.25" thickTop="1" thickBot="1" x14ac:dyDescent="0.45">
      <c r="B154" s="294" t="s">
        <v>471</v>
      </c>
      <c r="C154" s="294"/>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294"/>
      <c r="AE154" s="294"/>
      <c r="AF154" s="294"/>
      <c r="AG154" s="294"/>
      <c r="AH154" s="294"/>
      <c r="AI154" s="289"/>
      <c r="AJ154" s="531"/>
      <c r="AK154" s="532"/>
      <c r="AL154" s="532"/>
      <c r="AM154" s="532"/>
      <c r="AN154" s="533"/>
      <c r="AO154" s="28"/>
      <c r="AQ154" s="699"/>
      <c r="AR154" s="699"/>
    </row>
    <row r="155" spans="1:44" ht="19.5" thickTop="1" x14ac:dyDescent="0.4">
      <c r="B155" s="727" t="s">
        <v>457</v>
      </c>
      <c r="C155" s="727"/>
      <c r="D155" s="727"/>
      <c r="E155" s="727"/>
      <c r="F155" s="727"/>
      <c r="G155" s="727"/>
      <c r="H155" s="727"/>
      <c r="I155" s="727"/>
      <c r="J155" s="727"/>
      <c r="K155" s="727"/>
      <c r="L155" s="727"/>
      <c r="M155" s="727"/>
      <c r="N155" s="727"/>
      <c r="O155" s="727"/>
      <c r="P155" s="727"/>
      <c r="Q155" s="727"/>
      <c r="R155" s="727"/>
      <c r="S155" s="727"/>
      <c r="T155" s="727"/>
      <c r="U155" s="727"/>
      <c r="V155" s="727"/>
      <c r="W155" s="727"/>
      <c r="X155" s="727"/>
      <c r="Y155" s="727"/>
      <c r="Z155" s="727"/>
      <c r="AA155" s="727"/>
      <c r="AB155" s="727"/>
      <c r="AC155" s="727"/>
      <c r="AD155" s="727"/>
      <c r="AE155" s="727"/>
      <c r="AF155" s="727"/>
      <c r="AG155" s="727"/>
      <c r="AH155" s="727"/>
      <c r="AJ155" s="314"/>
      <c r="AK155" s="314"/>
      <c r="AL155" s="314"/>
      <c r="AM155" s="314"/>
      <c r="AN155" s="314"/>
      <c r="AO155" s="28"/>
      <c r="AQ155" s="699"/>
      <c r="AR155" s="699"/>
    </row>
    <row r="156" spans="1:44" ht="19.5" thickBot="1" x14ac:dyDescent="0.45">
      <c r="B156" s="586" t="s">
        <v>614</v>
      </c>
      <c r="C156" s="586"/>
      <c r="D156" s="586"/>
      <c r="E156" s="586"/>
      <c r="F156" s="586"/>
      <c r="G156" s="586"/>
      <c r="H156" s="586"/>
      <c r="I156" s="586"/>
      <c r="J156" s="586"/>
      <c r="K156" s="586"/>
      <c r="L156" s="586"/>
      <c r="M156" s="586"/>
      <c r="N156" s="586"/>
      <c r="O156" s="586"/>
      <c r="P156" s="586"/>
      <c r="Q156" s="586"/>
      <c r="R156" s="586"/>
      <c r="S156" s="586"/>
      <c r="T156" s="586"/>
      <c r="U156" s="586"/>
      <c r="V156" s="586"/>
      <c r="W156" s="586"/>
      <c r="X156" s="586"/>
      <c r="Y156" s="586"/>
      <c r="Z156" s="586"/>
      <c r="AA156" s="586"/>
      <c r="AB156" s="586"/>
      <c r="AC156" s="586"/>
      <c r="AD156" s="586"/>
      <c r="AE156" s="586"/>
      <c r="AF156" s="586"/>
      <c r="AG156" s="586"/>
      <c r="AH156" s="586"/>
      <c r="AO156" s="28"/>
      <c r="AQ156" s="699"/>
      <c r="AR156" s="699"/>
    </row>
    <row r="157" spans="1:44" ht="19.5" thickTop="1" x14ac:dyDescent="0.4">
      <c r="B157" s="586"/>
      <c r="C157" s="586"/>
      <c r="D157" s="586"/>
      <c r="E157" s="586"/>
      <c r="F157" s="586"/>
      <c r="G157" s="586"/>
      <c r="H157" s="586"/>
      <c r="I157" s="586"/>
      <c r="J157" s="586"/>
      <c r="K157" s="586"/>
      <c r="L157" s="586"/>
      <c r="M157" s="586"/>
      <c r="N157" s="586"/>
      <c r="O157" s="586"/>
      <c r="P157" s="586"/>
      <c r="Q157" s="586"/>
      <c r="R157" s="586"/>
      <c r="S157" s="586"/>
      <c r="T157" s="586"/>
      <c r="U157" s="586"/>
      <c r="V157" s="586"/>
      <c r="W157" s="586"/>
      <c r="X157" s="586"/>
      <c r="Y157" s="586"/>
      <c r="Z157" s="586"/>
      <c r="AA157" s="586"/>
      <c r="AB157" s="586"/>
      <c r="AC157" s="586"/>
      <c r="AD157" s="586"/>
      <c r="AE157" s="586"/>
      <c r="AF157" s="586"/>
      <c r="AG157" s="586"/>
      <c r="AH157" s="586"/>
      <c r="AJ157" s="832"/>
      <c r="AK157" s="833"/>
      <c r="AL157" s="833"/>
      <c r="AM157" s="833"/>
      <c r="AN157" s="834"/>
      <c r="AO157" s="33"/>
      <c r="AQ157" s="19"/>
      <c r="AR157" s="19"/>
    </row>
    <row r="158" spans="1:44" x14ac:dyDescent="0.4">
      <c r="B158" s="538" t="s">
        <v>576</v>
      </c>
      <c r="C158" s="538"/>
      <c r="D158" s="538"/>
      <c r="E158" s="538"/>
      <c r="F158" s="538"/>
      <c r="G158" s="538"/>
      <c r="H158" s="538"/>
      <c r="I158" s="538"/>
      <c r="J158" s="538"/>
      <c r="K158" s="538"/>
      <c r="L158" s="538"/>
      <c r="M158" s="538"/>
      <c r="N158" s="538"/>
      <c r="O158" s="538"/>
      <c r="P158" s="538"/>
      <c r="Q158" s="538"/>
      <c r="R158" s="538"/>
      <c r="S158" s="538"/>
      <c r="T158" s="538"/>
      <c r="U158" s="538"/>
      <c r="V158" s="538"/>
      <c r="W158" s="538"/>
      <c r="X158" s="538"/>
      <c r="Y158" s="538"/>
      <c r="Z158" s="538"/>
      <c r="AA158" s="538"/>
      <c r="AB158" s="538"/>
      <c r="AC158" s="538"/>
      <c r="AD158" s="538"/>
      <c r="AE158" s="538"/>
      <c r="AF158" s="538"/>
      <c r="AG158" s="538"/>
      <c r="AH158" s="538"/>
      <c r="AJ158" s="720"/>
      <c r="AK158" s="721"/>
      <c r="AL158" s="721"/>
      <c r="AM158" s="721"/>
      <c r="AN158" s="722"/>
      <c r="AO158" s="28"/>
      <c r="AQ158" s="699"/>
      <c r="AR158" s="699"/>
    </row>
    <row r="159" spans="1:44" ht="19.5" thickBot="1" x14ac:dyDescent="0.45">
      <c r="B159" s="538" t="s">
        <v>713</v>
      </c>
      <c r="C159" s="538"/>
      <c r="D159" s="538"/>
      <c r="E159" s="538"/>
      <c r="F159" s="538"/>
      <c r="G159" s="538"/>
      <c r="H159" s="538"/>
      <c r="I159" s="538"/>
      <c r="J159" s="538"/>
      <c r="K159" s="538"/>
      <c r="L159" s="538"/>
      <c r="M159" s="538"/>
      <c r="N159" s="538"/>
      <c r="O159" s="538"/>
      <c r="P159" s="538"/>
      <c r="Q159" s="538"/>
      <c r="R159" s="538"/>
      <c r="S159" s="538"/>
      <c r="T159" s="538"/>
      <c r="U159" s="538"/>
      <c r="V159" s="538"/>
      <c r="W159" s="538"/>
      <c r="X159" s="538"/>
      <c r="Y159" s="538"/>
      <c r="Z159" s="538"/>
      <c r="AA159" s="538"/>
      <c r="AB159" s="538"/>
      <c r="AC159" s="538"/>
      <c r="AD159" s="538"/>
      <c r="AE159" s="538"/>
      <c r="AF159" s="538"/>
      <c r="AG159" s="538"/>
      <c r="AH159" s="538"/>
      <c r="AJ159" s="562"/>
      <c r="AK159" s="563"/>
      <c r="AL159" s="563"/>
      <c r="AM159" s="563"/>
      <c r="AN159" s="564"/>
      <c r="AO159" s="28"/>
    </row>
    <row r="160" spans="1:44" ht="20.25" thickTop="1" thickBot="1" x14ac:dyDescent="0.45">
      <c r="B160" s="538" t="str">
        <f>"○"&amp;表紙!B2&amp;DBCS(表紙!C2-1)&amp;"年度の苦情の状況"</f>
        <v>○令和７年度の苦情の状況</v>
      </c>
      <c r="C160" s="538"/>
      <c r="D160" s="538"/>
      <c r="E160" s="538"/>
      <c r="F160" s="538"/>
      <c r="G160" s="538"/>
      <c r="H160" s="538"/>
      <c r="I160" s="538"/>
      <c r="J160" s="538"/>
      <c r="K160" s="538"/>
      <c r="L160" s="538"/>
      <c r="M160" s="538"/>
      <c r="N160" s="538"/>
      <c r="O160" s="538"/>
      <c r="P160" s="538"/>
      <c r="Q160" s="538"/>
      <c r="R160" s="538"/>
      <c r="S160" s="538"/>
      <c r="T160" s="538"/>
      <c r="U160" s="538"/>
      <c r="V160" s="538"/>
      <c r="W160" s="538"/>
      <c r="X160" s="538"/>
      <c r="Y160" s="538"/>
      <c r="Z160" s="538"/>
      <c r="AA160" s="538"/>
      <c r="AB160" s="538"/>
      <c r="AC160" s="538"/>
      <c r="AD160" s="538"/>
      <c r="AE160" s="538"/>
      <c r="AF160" s="538"/>
      <c r="AG160" s="538"/>
      <c r="AH160" s="538"/>
    </row>
    <row r="161" spans="1:41" ht="19.5" thickTop="1" x14ac:dyDescent="0.4">
      <c r="B161" s="538" t="s">
        <v>488</v>
      </c>
      <c r="C161" s="538"/>
      <c r="D161" s="538"/>
      <c r="E161" s="538"/>
      <c r="F161" s="538"/>
      <c r="G161" s="538"/>
      <c r="H161" s="538"/>
      <c r="I161" s="538"/>
      <c r="J161" s="538"/>
      <c r="K161" s="538"/>
      <c r="L161" s="538"/>
      <c r="M161" s="538"/>
      <c r="N161" s="538"/>
      <c r="O161" s="538"/>
      <c r="P161" s="538"/>
      <c r="Q161" s="599"/>
      <c r="R161" s="646"/>
      <c r="S161" s="647"/>
      <c r="T161" s="647"/>
      <c r="U161" s="648"/>
      <c r="V161" t="s">
        <v>95</v>
      </c>
    </row>
    <row r="162" spans="1:41" x14ac:dyDescent="0.4">
      <c r="B162" s="538" t="s">
        <v>489</v>
      </c>
      <c r="C162" s="538"/>
      <c r="D162" s="538"/>
      <c r="E162" s="538"/>
      <c r="F162" s="538"/>
      <c r="G162" s="538"/>
      <c r="H162" s="538"/>
      <c r="I162" s="538"/>
      <c r="J162" s="538"/>
      <c r="K162" s="538"/>
      <c r="L162" s="538"/>
      <c r="M162" s="538"/>
      <c r="N162" s="538"/>
      <c r="O162" s="538"/>
      <c r="P162" s="538"/>
      <c r="Q162" s="599"/>
      <c r="R162" s="653"/>
      <c r="S162" s="654"/>
      <c r="T162" s="654"/>
      <c r="U162" s="655"/>
      <c r="V162" t="s">
        <v>95</v>
      </c>
    </row>
    <row r="163" spans="1:41" x14ac:dyDescent="0.4">
      <c r="B163" s="538" t="s">
        <v>490</v>
      </c>
      <c r="C163" s="538"/>
      <c r="D163" s="538"/>
      <c r="E163" s="538"/>
      <c r="F163" s="538"/>
      <c r="G163" s="538"/>
      <c r="H163" s="538"/>
      <c r="I163" s="538"/>
      <c r="J163" s="538"/>
      <c r="K163" s="538"/>
      <c r="L163" s="538"/>
      <c r="M163" s="538"/>
      <c r="N163" s="538"/>
      <c r="O163" s="538"/>
      <c r="P163" s="538"/>
      <c r="Q163" s="599"/>
      <c r="R163" s="653"/>
      <c r="S163" s="654"/>
      <c r="T163" s="654"/>
      <c r="U163" s="655"/>
      <c r="V163" t="s">
        <v>95</v>
      </c>
    </row>
    <row r="164" spans="1:41" ht="19.5" thickBot="1" x14ac:dyDescent="0.45">
      <c r="B164" s="538" t="s">
        <v>491</v>
      </c>
      <c r="C164" s="538"/>
      <c r="D164" s="538"/>
      <c r="E164" s="538"/>
      <c r="F164" s="538"/>
      <c r="G164" s="538"/>
      <c r="H164" s="538"/>
      <c r="I164" s="538"/>
      <c r="J164" s="538"/>
      <c r="K164" s="538"/>
      <c r="L164" s="538"/>
      <c r="M164" s="538"/>
      <c r="N164" s="538"/>
      <c r="O164" s="538"/>
      <c r="P164" s="538"/>
      <c r="Q164" s="599"/>
      <c r="R164" s="653"/>
      <c r="S164" s="654"/>
      <c r="T164" s="654"/>
      <c r="U164" s="655"/>
      <c r="V164" t="s">
        <v>95</v>
      </c>
    </row>
    <row r="165" spans="1:41" ht="20.25" thickTop="1" thickBot="1" x14ac:dyDescent="0.45">
      <c r="B165" s="538" t="s">
        <v>492</v>
      </c>
      <c r="C165" s="538"/>
      <c r="D165" s="538"/>
      <c r="E165" s="538"/>
      <c r="F165" s="538"/>
      <c r="G165" s="538"/>
      <c r="H165" s="538"/>
      <c r="I165" s="538"/>
      <c r="J165" s="538"/>
      <c r="K165" s="538"/>
      <c r="L165" s="538"/>
      <c r="M165" s="538"/>
      <c r="N165" s="538"/>
      <c r="O165" s="538"/>
      <c r="P165" s="538"/>
      <c r="Q165" s="599"/>
      <c r="R165" s="854"/>
      <c r="S165" s="855"/>
      <c r="T165" s="855"/>
      <c r="U165" s="855"/>
      <c r="V165" s="856"/>
      <c r="W165" s="856"/>
      <c r="X165" s="856"/>
      <c r="Y165" s="856"/>
      <c r="Z165" s="856"/>
      <c r="AA165" s="856"/>
      <c r="AB165" s="856"/>
      <c r="AC165" s="856"/>
      <c r="AD165" s="856"/>
      <c r="AE165" s="856"/>
      <c r="AF165" s="856"/>
      <c r="AG165" s="856"/>
      <c r="AH165" s="856"/>
      <c r="AI165" s="856"/>
      <c r="AJ165" s="856"/>
      <c r="AK165" s="856"/>
      <c r="AL165" s="856"/>
      <c r="AM165" s="856"/>
      <c r="AN165" s="857"/>
      <c r="AO165" s="28"/>
    </row>
    <row r="166" spans="1:41" ht="19.5" thickTop="1" x14ac:dyDescent="0.4"/>
    <row r="167" spans="1:41" x14ac:dyDescent="0.4">
      <c r="A167" s="538" t="s">
        <v>377</v>
      </c>
      <c r="B167" s="538"/>
      <c r="C167" s="538"/>
      <c r="D167" s="538"/>
      <c r="E167" s="538"/>
      <c r="F167" s="538"/>
      <c r="G167" s="538"/>
      <c r="H167" s="538"/>
      <c r="I167" s="538"/>
      <c r="J167" s="538"/>
      <c r="K167" s="538"/>
      <c r="L167" s="538"/>
      <c r="M167" s="538"/>
      <c r="N167" s="538"/>
      <c r="O167" s="538"/>
      <c r="P167" s="538"/>
      <c r="Q167" s="538"/>
      <c r="R167" s="538"/>
      <c r="S167" s="538"/>
      <c r="T167" s="538"/>
      <c r="U167" s="538"/>
      <c r="V167" s="538"/>
      <c r="W167" s="538"/>
      <c r="X167" s="538"/>
      <c r="Y167" s="538"/>
      <c r="Z167" s="538"/>
      <c r="AA167" s="538"/>
      <c r="AB167" s="538"/>
      <c r="AC167" s="538"/>
      <c r="AD167" s="538"/>
      <c r="AE167" s="538"/>
      <c r="AF167" s="538"/>
      <c r="AG167" s="538"/>
      <c r="AH167" s="538"/>
    </row>
    <row r="168" spans="1:41" s="335" customFormat="1" ht="19.5" thickBot="1" x14ac:dyDescent="0.45">
      <c r="B168" s="649" t="s">
        <v>652</v>
      </c>
      <c r="C168" s="649"/>
      <c r="D168" s="649"/>
      <c r="E168" s="649"/>
      <c r="F168" s="649"/>
      <c r="G168" s="649"/>
      <c r="H168" s="649"/>
      <c r="I168" s="649"/>
      <c r="J168" s="649"/>
      <c r="K168" s="649"/>
      <c r="L168" s="649"/>
      <c r="M168" s="649"/>
      <c r="N168" s="649"/>
      <c r="O168" s="649"/>
      <c r="P168" s="649"/>
      <c r="Q168" s="649"/>
      <c r="R168" s="649"/>
      <c r="S168" s="649"/>
      <c r="T168" s="649"/>
      <c r="U168" s="649"/>
      <c r="V168" s="649"/>
      <c r="W168" s="649"/>
      <c r="X168" s="649"/>
      <c r="Y168" s="649"/>
      <c r="Z168" s="649"/>
      <c r="AA168" s="649"/>
      <c r="AB168" s="649"/>
      <c r="AC168" s="649"/>
      <c r="AD168" s="649"/>
      <c r="AE168" s="649"/>
      <c r="AF168" s="649"/>
      <c r="AG168" s="649"/>
      <c r="AH168" s="649"/>
      <c r="AI168" s="649"/>
      <c r="AJ168" s="367"/>
      <c r="AK168" s="412"/>
      <c r="AL168" s="412"/>
      <c r="AM168" s="412"/>
      <c r="AN168" s="412"/>
    </row>
    <row r="169" spans="1:41" ht="19.5" thickTop="1" x14ac:dyDescent="0.4">
      <c r="B169" s="733" t="s">
        <v>656</v>
      </c>
      <c r="C169" s="734"/>
      <c r="D169" s="734"/>
      <c r="E169" s="734"/>
      <c r="F169" s="734"/>
      <c r="G169" s="734"/>
      <c r="H169" s="734"/>
      <c r="I169" s="734"/>
      <c r="J169" s="734"/>
      <c r="K169" s="734"/>
      <c r="L169" s="734"/>
      <c r="M169" s="734"/>
      <c r="N169" s="734"/>
      <c r="O169" s="734"/>
      <c r="P169" s="734"/>
      <c r="Q169" s="734"/>
      <c r="R169" s="734"/>
      <c r="S169" s="734"/>
      <c r="T169" s="734"/>
      <c r="U169" s="734"/>
      <c r="V169" s="734"/>
      <c r="W169" s="734"/>
      <c r="X169" s="734"/>
      <c r="Y169" s="734"/>
      <c r="Z169" s="734"/>
      <c r="AA169" s="734"/>
      <c r="AB169" s="734"/>
      <c r="AC169" s="734"/>
      <c r="AD169" s="734"/>
      <c r="AE169" s="734"/>
      <c r="AF169" s="734"/>
      <c r="AG169" s="734"/>
      <c r="AH169" s="735"/>
      <c r="AI169" s="413"/>
      <c r="AJ169" s="412"/>
      <c r="AK169" s="412"/>
      <c r="AL169" s="412"/>
      <c r="AM169" s="412"/>
      <c r="AN169" s="412"/>
    </row>
    <row r="170" spans="1:41" s="403" customFormat="1" ht="33.950000000000003" customHeight="1" thickBot="1" x14ac:dyDescent="0.45">
      <c r="B170" s="736"/>
      <c r="C170" s="737"/>
      <c r="D170" s="737"/>
      <c r="E170" s="737"/>
      <c r="F170" s="737"/>
      <c r="G170" s="737"/>
      <c r="H170" s="737"/>
      <c r="I170" s="737"/>
      <c r="J170" s="737"/>
      <c r="K170" s="737"/>
      <c r="L170" s="737"/>
      <c r="M170" s="737"/>
      <c r="N170" s="737"/>
      <c r="O170" s="737"/>
      <c r="P170" s="737"/>
      <c r="Q170" s="737"/>
      <c r="R170" s="737"/>
      <c r="S170" s="737"/>
      <c r="T170" s="737"/>
      <c r="U170" s="737"/>
      <c r="V170" s="737"/>
      <c r="W170" s="737"/>
      <c r="X170" s="737"/>
      <c r="Y170" s="737"/>
      <c r="Z170" s="737"/>
      <c r="AA170" s="737"/>
      <c r="AB170" s="737"/>
      <c r="AC170" s="737"/>
      <c r="AD170" s="737"/>
      <c r="AE170" s="737"/>
      <c r="AF170" s="737"/>
      <c r="AG170" s="737"/>
      <c r="AH170" s="738"/>
      <c r="AI170" s="413"/>
      <c r="AJ170" s="412"/>
      <c r="AK170" s="412"/>
      <c r="AL170" s="412"/>
      <c r="AM170" s="412"/>
      <c r="AN170" s="412"/>
    </row>
    <row r="171" spans="1:41" s="403" customFormat="1" ht="20.25" thickTop="1" thickBot="1" x14ac:dyDescent="0.45">
      <c r="B171" s="413" t="s">
        <v>620</v>
      </c>
      <c r="C171" s="413"/>
      <c r="D171" s="413"/>
      <c r="E171" s="413"/>
      <c r="F171" s="413"/>
      <c r="G171" s="413"/>
      <c r="H171" s="413"/>
      <c r="I171" s="413"/>
      <c r="J171" s="413"/>
      <c r="K171" s="413"/>
      <c r="L171" s="413"/>
      <c r="M171" s="413"/>
      <c r="N171" s="413"/>
      <c r="O171" s="413"/>
      <c r="P171" s="413"/>
      <c r="Q171" s="413"/>
      <c r="R171" s="413"/>
      <c r="S171" s="413"/>
      <c r="T171" s="413"/>
      <c r="U171" s="413"/>
      <c r="V171" s="413"/>
      <c r="W171" s="413"/>
      <c r="X171" s="413"/>
      <c r="Y171" s="413"/>
      <c r="Z171" s="413"/>
      <c r="AA171" s="413"/>
      <c r="AB171" s="413"/>
      <c r="AC171" s="413"/>
      <c r="AD171" s="413"/>
      <c r="AE171" s="413"/>
      <c r="AF171" s="413"/>
      <c r="AG171" s="413"/>
      <c r="AH171" s="413"/>
      <c r="AI171" s="413"/>
      <c r="AJ171" s="728"/>
      <c r="AK171" s="729"/>
      <c r="AL171" s="729"/>
      <c r="AM171" s="729"/>
      <c r="AN171" s="730"/>
    </row>
    <row r="172" spans="1:41" s="403" customFormat="1" ht="19.5" thickBot="1" x14ac:dyDescent="0.45">
      <c r="B172" s="413" t="s">
        <v>657</v>
      </c>
      <c r="C172" s="413"/>
      <c r="D172" s="413"/>
      <c r="E172" s="413"/>
      <c r="F172" s="413"/>
      <c r="G172" s="413"/>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c r="AE172" s="413"/>
      <c r="AF172" s="413"/>
      <c r="AG172" s="413"/>
      <c r="AH172" s="413"/>
      <c r="AI172" s="413"/>
      <c r="AJ172" s="412"/>
      <c r="AK172" s="412"/>
      <c r="AL172" s="412"/>
      <c r="AM172" s="412"/>
      <c r="AN172" s="412"/>
    </row>
    <row r="173" spans="1:41" s="410" customFormat="1" ht="20.25" thickTop="1" thickBot="1" x14ac:dyDescent="0.45">
      <c r="B173" s="413"/>
      <c r="C173" s="413"/>
      <c r="D173" s="413"/>
      <c r="E173" s="413"/>
      <c r="F173" s="413"/>
      <c r="G173" s="413"/>
      <c r="H173" s="413"/>
      <c r="I173" s="413"/>
      <c r="J173" s="413"/>
      <c r="K173" s="413"/>
      <c r="L173" s="413"/>
      <c r="M173" s="413"/>
      <c r="N173" s="413"/>
      <c r="O173" s="413"/>
      <c r="P173" s="413"/>
      <c r="Q173" s="413"/>
      <c r="R173" s="413"/>
      <c r="S173" s="413"/>
      <c r="T173" s="413"/>
      <c r="U173" s="413"/>
      <c r="V173" s="413"/>
      <c r="W173" s="413"/>
      <c r="X173" s="413"/>
      <c r="Y173" s="413"/>
      <c r="Z173" s="413"/>
      <c r="AA173" s="413"/>
      <c r="AB173" s="413"/>
      <c r="AC173" s="413"/>
      <c r="AD173" s="413"/>
      <c r="AE173" s="413"/>
      <c r="AF173" s="413"/>
      <c r="AG173" s="413"/>
      <c r="AH173" s="413"/>
      <c r="AI173" s="413"/>
      <c r="AJ173" s="713"/>
      <c r="AK173" s="714"/>
      <c r="AL173" s="714"/>
      <c r="AM173" s="714"/>
      <c r="AN173" s="715"/>
    </row>
    <row r="174" spans="1:41" s="403" customFormat="1" ht="20.25" thickTop="1" thickBot="1" x14ac:dyDescent="0.45">
      <c r="B174" s="413" t="s">
        <v>608</v>
      </c>
      <c r="C174" s="413"/>
      <c r="D174" s="413"/>
      <c r="E174" s="413"/>
      <c r="F174" s="413"/>
      <c r="G174" s="413"/>
      <c r="H174" s="413"/>
      <c r="I174" s="413"/>
      <c r="J174" s="413"/>
      <c r="K174" s="413"/>
      <c r="L174" s="413"/>
      <c r="M174" s="413"/>
      <c r="N174" s="413"/>
      <c r="O174" s="413"/>
      <c r="P174" s="413"/>
      <c r="Q174" s="413"/>
      <c r="R174" s="413"/>
      <c r="S174" s="413"/>
      <c r="T174" s="413"/>
      <c r="U174" s="413"/>
      <c r="V174" s="413"/>
      <c r="W174" s="413"/>
      <c r="X174" s="413"/>
      <c r="Y174" s="413"/>
      <c r="Z174" s="413"/>
      <c r="AA174" s="413"/>
      <c r="AB174" s="413"/>
      <c r="AC174" s="413"/>
      <c r="AD174" s="413"/>
      <c r="AE174" s="413"/>
      <c r="AF174" s="413"/>
      <c r="AG174" s="413"/>
      <c r="AH174" s="413"/>
      <c r="AI174" s="413"/>
      <c r="AJ174" s="412"/>
      <c r="AK174" s="412"/>
      <c r="AL174" s="412"/>
      <c r="AM174" s="412"/>
      <c r="AN174" s="412"/>
    </row>
    <row r="175" spans="1:41" ht="20.25" thickTop="1" thickBot="1" x14ac:dyDescent="0.45">
      <c r="B175" s="555" t="s">
        <v>609</v>
      </c>
      <c r="C175" s="555"/>
      <c r="D175" s="555"/>
      <c r="E175" s="555"/>
      <c r="F175" s="555"/>
      <c r="G175" s="555"/>
      <c r="H175" s="555"/>
      <c r="I175" s="555"/>
      <c r="J175" s="555"/>
      <c r="K175" s="555"/>
      <c r="L175" s="555"/>
      <c r="M175" s="555"/>
      <c r="N175" s="555"/>
      <c r="O175" s="555"/>
      <c r="P175" s="555"/>
      <c r="Q175" s="555"/>
      <c r="R175" s="555"/>
      <c r="S175" s="555"/>
      <c r="T175" s="555"/>
      <c r="U175" s="555"/>
      <c r="V175" s="555"/>
      <c r="W175" s="555"/>
      <c r="X175" s="555"/>
      <c r="Y175" s="555"/>
      <c r="Z175" s="555"/>
      <c r="AA175" s="555"/>
      <c r="AB175" s="555"/>
      <c r="AC175" s="555"/>
      <c r="AD175" s="555"/>
      <c r="AE175" s="555"/>
      <c r="AF175" s="555"/>
      <c r="AG175" s="555"/>
      <c r="AH175" s="555"/>
      <c r="AI175" s="412"/>
      <c r="AJ175" s="713"/>
      <c r="AK175" s="714"/>
      <c r="AL175" s="714"/>
      <c r="AM175" s="714"/>
      <c r="AN175" s="715"/>
    </row>
    <row r="176" spans="1:41" ht="19.5" thickTop="1" x14ac:dyDescent="0.4"/>
    <row r="177" spans="1:41" ht="19.5" thickBot="1" x14ac:dyDescent="0.45">
      <c r="A177" s="538" t="s">
        <v>715</v>
      </c>
      <c r="B177" s="538"/>
      <c r="C177" s="538"/>
      <c r="D177" s="538"/>
      <c r="E177" s="538"/>
      <c r="F177" s="538"/>
      <c r="G177" s="538"/>
      <c r="H177" s="538"/>
      <c r="I177" s="538"/>
      <c r="J177" s="538"/>
      <c r="K177" s="538"/>
      <c r="L177" s="538"/>
      <c r="M177" s="538"/>
      <c r="N177" s="538"/>
      <c r="O177" s="538"/>
      <c r="P177" s="538"/>
      <c r="Q177" s="538"/>
      <c r="R177" s="538"/>
      <c r="S177" s="538"/>
      <c r="T177" s="538"/>
      <c r="U177" s="538"/>
      <c r="V177" s="538"/>
      <c r="W177" s="538"/>
      <c r="X177" s="538"/>
      <c r="Y177" s="538"/>
      <c r="Z177" s="538"/>
      <c r="AA177" s="538"/>
      <c r="AB177" s="538"/>
      <c r="AC177" s="538"/>
      <c r="AD177" s="538"/>
      <c r="AE177" s="538"/>
      <c r="AF177" s="538"/>
      <c r="AG177" s="538"/>
      <c r="AH177" s="538"/>
    </row>
    <row r="178" spans="1:41" ht="20.25" customHeight="1" thickTop="1" x14ac:dyDescent="0.4">
      <c r="B178" s="723" t="s">
        <v>676</v>
      </c>
      <c r="C178" s="723"/>
      <c r="D178" s="723"/>
      <c r="E178" s="723"/>
      <c r="F178" s="723"/>
      <c r="G178" s="723"/>
      <c r="H178" s="723"/>
      <c r="I178" s="723"/>
      <c r="J178" s="723"/>
      <c r="K178" s="723"/>
      <c r="L178" s="723"/>
      <c r="M178" s="723"/>
      <c r="N178" s="723"/>
      <c r="O178" s="723"/>
      <c r="P178" s="723"/>
      <c r="Q178" s="723"/>
      <c r="R178" s="723"/>
      <c r="S178" s="723"/>
      <c r="T178" s="723"/>
      <c r="U178" s="723"/>
      <c r="V178" s="723"/>
      <c r="W178" s="723"/>
      <c r="X178" s="723"/>
      <c r="Y178" s="723"/>
      <c r="Z178" s="723"/>
      <c r="AA178" s="723"/>
      <c r="AB178" s="723"/>
      <c r="AC178" s="723"/>
      <c r="AD178" s="723"/>
      <c r="AE178" s="723"/>
      <c r="AF178" s="723"/>
      <c r="AG178" s="723"/>
      <c r="AH178" s="723"/>
      <c r="AJ178" s="535"/>
      <c r="AK178" s="536"/>
      <c r="AL178" s="536"/>
      <c r="AM178" s="536"/>
      <c r="AN178" s="537"/>
      <c r="AO178" s="33"/>
    </row>
    <row r="179" spans="1:41" ht="19.5" thickBot="1" x14ac:dyDescent="0.45">
      <c r="B179" s="723" t="s">
        <v>677</v>
      </c>
      <c r="C179" s="723"/>
      <c r="D179" s="723"/>
      <c r="E179" s="723"/>
      <c r="F179" s="723"/>
      <c r="G179" s="723"/>
      <c r="H179" s="723"/>
      <c r="I179" s="723"/>
      <c r="J179" s="723"/>
      <c r="K179" s="723"/>
      <c r="L179" s="723"/>
      <c r="M179" s="723"/>
      <c r="N179" s="723"/>
      <c r="O179" s="723"/>
      <c r="P179" s="723"/>
      <c r="Q179" s="723"/>
      <c r="R179" s="723"/>
      <c r="S179" s="723"/>
      <c r="T179" s="723"/>
      <c r="U179" s="723"/>
      <c r="V179" s="723"/>
      <c r="W179" s="723"/>
      <c r="X179" s="723"/>
      <c r="Y179" s="723"/>
      <c r="Z179" s="723"/>
      <c r="AA179" s="723"/>
      <c r="AB179" s="723"/>
      <c r="AC179" s="723"/>
      <c r="AD179" s="723"/>
      <c r="AE179" s="723"/>
      <c r="AF179" s="723"/>
      <c r="AG179" s="723"/>
      <c r="AH179" s="723"/>
      <c r="AJ179" s="607"/>
      <c r="AK179" s="608"/>
      <c r="AL179" s="608"/>
      <c r="AM179" s="608"/>
      <c r="AN179" s="609"/>
      <c r="AO179" s="28"/>
    </row>
    <row r="180" spans="1:41" s="446" customFormat="1" ht="19.5" thickTop="1" x14ac:dyDescent="0.4">
      <c r="B180" s="723"/>
      <c r="C180" s="723"/>
      <c r="D180" s="723"/>
      <c r="E180" s="723"/>
      <c r="F180" s="723"/>
      <c r="G180" s="723"/>
      <c r="H180" s="723"/>
      <c r="I180" s="723"/>
      <c r="J180" s="723"/>
      <c r="K180" s="723"/>
      <c r="L180" s="723"/>
      <c r="M180" s="723"/>
      <c r="N180" s="723"/>
      <c r="O180" s="723"/>
      <c r="P180" s="723"/>
      <c r="Q180" s="723"/>
      <c r="R180" s="723"/>
      <c r="S180" s="723"/>
      <c r="T180" s="723"/>
      <c r="U180" s="723"/>
      <c r="V180" s="723"/>
      <c r="W180" s="723"/>
      <c r="X180" s="723"/>
      <c r="Y180" s="723"/>
      <c r="Z180" s="723"/>
      <c r="AA180" s="723"/>
      <c r="AB180" s="723"/>
      <c r="AC180" s="723"/>
      <c r="AD180" s="723"/>
      <c r="AE180" s="723"/>
      <c r="AF180" s="723"/>
      <c r="AG180" s="723"/>
      <c r="AH180" s="723"/>
      <c r="AO180" s="447"/>
    </row>
    <row r="182" spans="1:41" ht="19.5" thickBot="1" x14ac:dyDescent="0.45">
      <c r="A182" s="538" t="s">
        <v>378</v>
      </c>
      <c r="B182" s="538"/>
      <c r="C182" s="538"/>
      <c r="D182" s="538"/>
      <c r="E182" s="538"/>
      <c r="F182" s="538"/>
      <c r="G182" s="538"/>
      <c r="H182" s="538"/>
      <c r="I182" s="538"/>
      <c r="J182" s="538"/>
      <c r="K182" s="538"/>
      <c r="L182" s="538"/>
      <c r="M182" s="538"/>
      <c r="N182" s="538"/>
      <c r="O182" s="538"/>
      <c r="P182" s="538"/>
      <c r="Q182" s="538"/>
      <c r="R182" s="538"/>
      <c r="S182" s="538"/>
      <c r="T182" s="538"/>
      <c r="U182" s="538"/>
      <c r="V182" s="538"/>
      <c r="W182" s="538"/>
      <c r="X182" s="538"/>
      <c r="Y182" s="538"/>
      <c r="Z182" s="538"/>
      <c r="AA182" s="538"/>
      <c r="AB182" s="538"/>
      <c r="AC182" s="538"/>
      <c r="AD182" s="538"/>
      <c r="AE182" s="538"/>
      <c r="AF182" s="538"/>
      <c r="AG182" s="538"/>
      <c r="AH182" s="538"/>
      <c r="AO182" s="33"/>
    </row>
    <row r="183" spans="1:41" ht="19.5" thickTop="1" x14ac:dyDescent="0.4">
      <c r="B183" s="538" t="s">
        <v>678</v>
      </c>
      <c r="C183" s="538"/>
      <c r="D183" s="538"/>
      <c r="E183" s="538"/>
      <c r="F183" s="538"/>
      <c r="G183" s="538"/>
      <c r="H183" s="538"/>
      <c r="I183" s="538"/>
      <c r="J183" s="538"/>
      <c r="K183" s="538"/>
      <c r="L183" s="538"/>
      <c r="M183" s="538"/>
      <c r="N183" s="538"/>
      <c r="O183" s="538"/>
      <c r="P183" s="538"/>
      <c r="Q183" s="538"/>
      <c r="R183" s="538"/>
      <c r="S183" s="538"/>
      <c r="T183" s="538"/>
      <c r="U183" s="538"/>
      <c r="V183" s="538"/>
      <c r="W183" s="538"/>
      <c r="X183" s="538"/>
      <c r="Y183" s="538"/>
      <c r="Z183" s="538"/>
      <c r="AA183" s="538"/>
      <c r="AB183" s="538"/>
      <c r="AC183" s="538"/>
      <c r="AD183" s="538"/>
      <c r="AE183" s="538"/>
      <c r="AF183" s="538"/>
      <c r="AG183" s="538"/>
      <c r="AH183" s="538"/>
      <c r="AJ183" s="535"/>
      <c r="AK183" s="536"/>
      <c r="AL183" s="536"/>
      <c r="AM183" s="536"/>
      <c r="AN183" s="537"/>
      <c r="AO183" s="28"/>
    </row>
    <row r="184" spans="1:41" x14ac:dyDescent="0.4">
      <c r="B184" s="538" t="s">
        <v>37</v>
      </c>
      <c r="C184" s="538"/>
      <c r="D184" s="538"/>
      <c r="E184" s="538"/>
      <c r="F184" s="538"/>
      <c r="G184" s="538"/>
      <c r="H184" s="538"/>
      <c r="I184" s="538"/>
      <c r="J184" s="538"/>
      <c r="K184" s="538"/>
      <c r="L184" s="538"/>
      <c r="M184" s="538"/>
      <c r="N184" s="538"/>
      <c r="O184" s="538"/>
      <c r="P184" s="538"/>
      <c r="Q184" s="538"/>
      <c r="R184" s="538"/>
      <c r="S184" s="538"/>
      <c r="T184" s="538"/>
      <c r="U184" s="538"/>
      <c r="V184" s="538"/>
      <c r="W184" s="538"/>
      <c r="X184" s="538"/>
      <c r="Y184" s="538"/>
      <c r="Z184" s="538"/>
      <c r="AA184" s="538"/>
      <c r="AB184" s="538"/>
      <c r="AC184" s="538"/>
      <c r="AD184" s="538"/>
      <c r="AE184" s="538"/>
      <c r="AF184" s="538"/>
      <c r="AG184" s="538"/>
      <c r="AH184" s="538"/>
      <c r="AJ184" s="587"/>
      <c r="AK184" s="588"/>
      <c r="AL184" s="588"/>
      <c r="AM184" s="588"/>
      <c r="AN184" s="589"/>
      <c r="AO184" s="28"/>
    </row>
    <row r="185" spans="1:41" ht="19.5" thickBot="1" x14ac:dyDescent="0.45">
      <c r="B185" s="534" t="s">
        <v>679</v>
      </c>
      <c r="C185" s="534"/>
      <c r="D185" s="534"/>
      <c r="E185" s="534"/>
      <c r="F185" s="534"/>
      <c r="G185" s="534"/>
      <c r="H185" s="534"/>
      <c r="I185" s="534"/>
      <c r="J185" s="534"/>
      <c r="K185" s="534"/>
      <c r="L185" s="534"/>
      <c r="M185" s="534"/>
      <c r="N185" s="534"/>
      <c r="O185" s="534"/>
      <c r="P185" s="534"/>
      <c r="Q185" s="534"/>
      <c r="R185" s="534"/>
      <c r="S185" s="534"/>
      <c r="T185" s="534"/>
      <c r="U185" s="534"/>
      <c r="V185" s="534"/>
      <c r="W185" s="534"/>
      <c r="X185" s="534"/>
      <c r="Y185" s="534"/>
      <c r="Z185" s="534"/>
      <c r="AA185" s="534"/>
      <c r="AB185" s="534"/>
      <c r="AC185" s="534"/>
      <c r="AD185" s="534"/>
      <c r="AE185" s="534"/>
      <c r="AF185" s="534"/>
      <c r="AG185" s="534"/>
      <c r="AH185" s="534"/>
      <c r="AJ185" s="710"/>
      <c r="AK185" s="711"/>
      <c r="AL185" s="711"/>
      <c r="AM185" s="711"/>
      <c r="AN185" s="712"/>
      <c r="AO185" s="28"/>
    </row>
    <row r="186" spans="1:41" s="297" customFormat="1" ht="19.5" thickTop="1" x14ac:dyDescent="0.4">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296"/>
      <c r="AC186" s="296"/>
      <c r="AD186" s="296"/>
      <c r="AE186" s="296"/>
      <c r="AF186" s="296"/>
      <c r="AG186" s="296"/>
      <c r="AH186" s="296"/>
      <c r="AO186" s="299"/>
    </row>
    <row r="187" spans="1:41" ht="19.5" x14ac:dyDescent="0.4">
      <c r="A187" s="554" t="s">
        <v>38</v>
      </c>
      <c r="B187" s="554"/>
      <c r="C187" s="554"/>
      <c r="D187" s="554"/>
      <c r="E187" s="554"/>
      <c r="F187" s="554"/>
      <c r="G187" s="554"/>
      <c r="H187" s="554"/>
      <c r="I187" s="554"/>
      <c r="J187" s="554"/>
      <c r="K187" s="554"/>
      <c r="L187" s="554"/>
      <c r="M187" s="554"/>
      <c r="N187" s="554"/>
      <c r="O187" s="554"/>
      <c r="P187" s="554"/>
      <c r="Q187" s="554"/>
      <c r="R187" s="554"/>
      <c r="S187" s="554"/>
      <c r="T187" s="554"/>
      <c r="U187" s="554"/>
      <c r="V187" s="554"/>
      <c r="W187" s="554"/>
      <c r="X187" s="554"/>
      <c r="Y187" s="554"/>
      <c r="Z187" s="554"/>
      <c r="AA187" s="554"/>
      <c r="AB187" s="554"/>
      <c r="AC187" s="554"/>
      <c r="AD187" s="554"/>
      <c r="AE187" s="554"/>
      <c r="AF187" s="554"/>
      <c r="AG187" s="554"/>
      <c r="AH187" s="554"/>
    </row>
    <row r="188" spans="1:41" s="2" customFormat="1" x14ac:dyDescent="0.4">
      <c r="A188" s="732" t="s">
        <v>519</v>
      </c>
      <c r="B188" s="732"/>
      <c r="C188" s="732"/>
      <c r="D188" s="732"/>
      <c r="E188" s="732"/>
      <c r="F188" s="732"/>
      <c r="G188" s="732"/>
      <c r="H188" s="732"/>
      <c r="I188" s="732"/>
      <c r="J188" s="732"/>
      <c r="K188" s="732"/>
      <c r="L188" s="732"/>
      <c r="M188" s="732"/>
      <c r="N188" s="732"/>
      <c r="O188" s="732"/>
      <c r="P188" s="732"/>
      <c r="Q188" s="732"/>
      <c r="R188" s="732"/>
      <c r="S188" s="732"/>
      <c r="T188" s="732"/>
      <c r="U188" s="732"/>
      <c r="V188" s="732"/>
      <c r="W188" s="732"/>
      <c r="X188" s="732"/>
      <c r="Y188" s="732"/>
      <c r="Z188" s="732"/>
      <c r="AA188" s="732"/>
      <c r="AB188" s="732"/>
      <c r="AC188" s="732"/>
      <c r="AD188" s="732"/>
      <c r="AE188" s="732"/>
      <c r="AF188" s="732"/>
      <c r="AG188" s="732"/>
      <c r="AH188" s="732"/>
    </row>
    <row r="189" spans="1:41" ht="19.5" thickBot="1" x14ac:dyDescent="0.45">
      <c r="A189" s="538" t="s">
        <v>379</v>
      </c>
      <c r="B189" s="538"/>
      <c r="C189" s="538"/>
      <c r="D189" s="538"/>
      <c r="E189" s="538"/>
      <c r="F189" s="538"/>
      <c r="G189" s="538"/>
      <c r="H189" s="538"/>
      <c r="I189" s="538"/>
      <c r="J189" s="538"/>
      <c r="K189" s="538"/>
      <c r="L189" s="538"/>
      <c r="M189" s="538"/>
      <c r="N189" s="538"/>
      <c r="O189" s="538"/>
      <c r="P189" s="538"/>
      <c r="Q189" s="538"/>
      <c r="R189" s="538"/>
      <c r="S189" s="538"/>
      <c r="T189" s="538"/>
      <c r="U189" s="538"/>
      <c r="V189" s="538"/>
      <c r="W189" s="538"/>
      <c r="X189" s="538"/>
      <c r="Y189" s="538"/>
      <c r="Z189" s="538"/>
      <c r="AA189" s="538"/>
      <c r="AB189" s="538"/>
      <c r="AC189" s="538"/>
      <c r="AD189" s="538"/>
      <c r="AE189" s="538"/>
      <c r="AF189" s="538"/>
      <c r="AG189" s="538"/>
      <c r="AH189" s="538"/>
    </row>
    <row r="190" spans="1:41" s="215" customFormat="1" ht="19.5" thickTop="1" x14ac:dyDescent="0.4">
      <c r="B190" s="538" t="s">
        <v>380</v>
      </c>
      <c r="C190" s="538"/>
      <c r="D190" s="538"/>
      <c r="E190" s="538"/>
      <c r="F190" s="538"/>
      <c r="G190" s="538"/>
      <c r="H190" s="538"/>
      <c r="I190" s="538"/>
      <c r="J190" s="538"/>
      <c r="K190" s="538"/>
      <c r="L190" s="538"/>
      <c r="M190" s="538"/>
      <c r="N190" s="538"/>
      <c r="O190" s="538"/>
      <c r="P190" s="538"/>
      <c r="Q190" s="538"/>
      <c r="R190" s="538"/>
      <c r="S190" s="538"/>
      <c r="T190" s="538"/>
      <c r="U190" s="538"/>
      <c r="V190" s="538"/>
      <c r="W190" s="538"/>
      <c r="X190" s="538"/>
      <c r="Y190" s="538"/>
      <c r="Z190" s="538"/>
      <c r="AA190" s="538"/>
      <c r="AB190" s="538"/>
      <c r="AC190" s="538"/>
      <c r="AD190" s="538"/>
      <c r="AE190" s="538"/>
      <c r="AF190" s="538"/>
      <c r="AG190" s="538"/>
      <c r="AH190" s="538"/>
      <c r="AJ190" s="535"/>
      <c r="AK190" s="536"/>
      <c r="AL190" s="536"/>
      <c r="AM190" s="536"/>
      <c r="AN190" s="537"/>
    </row>
    <row r="191" spans="1:41" ht="19.5" thickBot="1" x14ac:dyDescent="0.45">
      <c r="B191" s="574" t="s">
        <v>381</v>
      </c>
      <c r="C191" s="574"/>
      <c r="D191" s="574"/>
      <c r="E191" s="574"/>
      <c r="F191" s="574"/>
      <c r="G191" s="574"/>
      <c r="H191" s="574"/>
      <c r="I191" s="574"/>
      <c r="J191" s="574"/>
      <c r="K191" s="574"/>
      <c r="L191" s="574"/>
      <c r="M191" s="574"/>
      <c r="N191" s="574"/>
      <c r="O191" s="574"/>
      <c r="P191" s="574"/>
      <c r="Q191" s="574"/>
      <c r="R191" s="574"/>
      <c r="S191" s="574"/>
      <c r="T191" s="574"/>
      <c r="U191" s="574"/>
      <c r="V191" s="574"/>
      <c r="W191" s="574"/>
      <c r="X191" s="574"/>
      <c r="Y191" s="574"/>
      <c r="Z191" s="574"/>
      <c r="AA191" s="574"/>
      <c r="AB191" s="574"/>
      <c r="AC191" s="574"/>
      <c r="AD191" s="574"/>
      <c r="AE191" s="574"/>
      <c r="AF191" s="574"/>
      <c r="AG191" s="574"/>
      <c r="AH191" s="574"/>
      <c r="AJ191" s="562"/>
      <c r="AK191" s="563"/>
      <c r="AL191" s="563"/>
      <c r="AM191" s="563"/>
      <c r="AN191" s="564"/>
    </row>
    <row r="192" spans="1:41" s="215" customFormat="1" ht="19.5" thickTop="1" x14ac:dyDescent="0.4">
      <c r="B192" s="574"/>
      <c r="C192" s="574"/>
      <c r="D192" s="574"/>
      <c r="E192" s="574"/>
      <c r="F192" s="574"/>
      <c r="G192" s="574"/>
      <c r="H192" s="574"/>
      <c r="I192" s="574"/>
      <c r="J192" s="574"/>
      <c r="K192" s="574"/>
      <c r="L192" s="574"/>
      <c r="M192" s="574"/>
      <c r="N192" s="574"/>
      <c r="O192" s="574"/>
      <c r="P192" s="574"/>
      <c r="Q192" s="574"/>
      <c r="R192" s="574"/>
      <c r="S192" s="574"/>
      <c r="T192" s="574"/>
      <c r="U192" s="574"/>
      <c r="V192" s="574"/>
      <c r="W192" s="574"/>
      <c r="X192" s="574"/>
      <c r="Y192" s="574"/>
      <c r="Z192" s="574"/>
      <c r="AA192" s="574"/>
      <c r="AB192" s="574"/>
      <c r="AC192" s="574"/>
      <c r="AD192" s="574"/>
      <c r="AE192" s="574"/>
      <c r="AF192" s="574"/>
      <c r="AG192" s="574"/>
      <c r="AH192" s="574"/>
    </row>
    <row r="193" spans="1:45" x14ac:dyDescent="0.4">
      <c r="B193" s="731" t="s">
        <v>39</v>
      </c>
      <c r="C193" s="731"/>
      <c r="D193" s="731"/>
      <c r="E193" s="731"/>
      <c r="F193" s="731"/>
      <c r="G193" s="731"/>
      <c r="H193" s="731"/>
      <c r="I193" s="731"/>
      <c r="J193" s="731"/>
      <c r="K193" s="731"/>
      <c r="L193" s="731"/>
      <c r="M193" s="731"/>
      <c r="N193" s="731"/>
      <c r="O193" s="731"/>
      <c r="P193" s="731"/>
      <c r="Q193" s="731"/>
      <c r="R193" s="731"/>
      <c r="S193" s="731"/>
      <c r="T193" s="731"/>
      <c r="U193" s="731"/>
      <c r="V193" s="731"/>
      <c r="W193" s="731"/>
      <c r="X193" s="731"/>
      <c r="Y193" s="731"/>
      <c r="Z193" s="731"/>
      <c r="AA193" s="731"/>
      <c r="AB193" s="731"/>
      <c r="AC193" s="731"/>
      <c r="AD193" s="731"/>
      <c r="AE193" s="731"/>
      <c r="AF193" s="731"/>
      <c r="AG193" s="731"/>
      <c r="AH193" s="731"/>
    </row>
    <row r="194" spans="1:45" ht="19.5" thickBot="1" x14ac:dyDescent="0.45">
      <c r="B194" s="527" t="s">
        <v>40</v>
      </c>
      <c r="C194" s="567"/>
      <c r="D194" s="567"/>
      <c r="E194" s="528"/>
      <c r="F194" s="527" t="s">
        <v>201</v>
      </c>
      <c r="G194" s="597"/>
      <c r="H194" s="567"/>
      <c r="I194" s="567"/>
      <c r="J194" s="567"/>
      <c r="K194" s="597"/>
      <c r="L194" s="597"/>
      <c r="M194" s="567"/>
      <c r="N194" s="567"/>
      <c r="O194" s="597"/>
      <c r="P194" s="567"/>
      <c r="Q194" s="567"/>
      <c r="R194" s="567"/>
      <c r="S194" s="567"/>
      <c r="T194" s="567"/>
      <c r="U194" s="597"/>
      <c r="V194" s="567"/>
      <c r="W194" s="567"/>
      <c r="X194" s="567"/>
      <c r="Y194" s="567"/>
      <c r="Z194" s="567"/>
      <c r="AA194" s="597"/>
      <c r="AB194" s="567"/>
      <c r="AC194" s="567"/>
      <c r="AD194" s="567"/>
      <c r="AE194" s="567"/>
      <c r="AF194" s="567"/>
      <c r="AG194" s="567"/>
      <c r="AH194" s="567"/>
      <c r="AI194" s="567"/>
      <c r="AJ194" s="567"/>
      <c r="AK194" s="567"/>
      <c r="AL194" s="567"/>
      <c r="AM194" s="567"/>
      <c r="AN194" s="528"/>
    </row>
    <row r="195" spans="1:45" ht="20.25" thickTop="1" thickBot="1" x14ac:dyDescent="0.45">
      <c r="B195" s="527" t="s">
        <v>41</v>
      </c>
      <c r="C195" s="567"/>
      <c r="D195" s="567"/>
      <c r="E195" s="567"/>
      <c r="F195" s="64"/>
      <c r="G195" s="128" t="s">
        <v>216</v>
      </c>
      <c r="H195" s="700" t="s">
        <v>202</v>
      </c>
      <c r="I195" s="701"/>
      <c r="J195" s="702"/>
      <c r="K195" s="852"/>
      <c r="L195" s="853"/>
      <c r="M195" s="700" t="s">
        <v>203</v>
      </c>
      <c r="N195" s="702"/>
      <c r="O195" s="128" t="s">
        <v>216</v>
      </c>
      <c r="P195" s="700" t="s">
        <v>204</v>
      </c>
      <c r="Q195" s="701"/>
      <c r="R195" s="701"/>
      <c r="S195" s="701"/>
      <c r="T195" s="702"/>
      <c r="U195" s="128" t="s">
        <v>216</v>
      </c>
      <c r="V195" s="700" t="s">
        <v>205</v>
      </c>
      <c r="W195" s="701"/>
      <c r="X195" s="701"/>
      <c r="Y195" s="701"/>
      <c r="Z195" s="702"/>
      <c r="AA195" s="272" t="s">
        <v>216</v>
      </c>
      <c r="AB195" s="658" t="s">
        <v>300</v>
      </c>
      <c r="AC195" s="659"/>
      <c r="AD195" s="659"/>
      <c r="AE195" s="659"/>
      <c r="AF195" s="659"/>
      <c r="AG195" s="659"/>
      <c r="AH195" s="659"/>
      <c r="AI195" s="659"/>
      <c r="AJ195" s="659"/>
      <c r="AK195" s="659"/>
      <c r="AL195" s="659"/>
      <c r="AM195" s="659"/>
      <c r="AN195" s="660"/>
    </row>
    <row r="196" spans="1:45" ht="20.25" thickTop="1" thickBot="1" x14ac:dyDescent="0.45">
      <c r="B196" s="596" t="s">
        <v>94</v>
      </c>
      <c r="C196" s="597"/>
      <c r="D196" s="597"/>
      <c r="E196" s="598"/>
      <c r="F196" s="64"/>
      <c r="G196" s="129" t="s">
        <v>216</v>
      </c>
      <c r="H196" s="656" t="s">
        <v>297</v>
      </c>
      <c r="I196" s="657"/>
      <c r="J196" s="657"/>
      <c r="K196" s="657"/>
      <c r="L196" s="657"/>
      <c r="M196" s="657"/>
      <c r="N196" s="65" t="s">
        <v>298</v>
      </c>
      <c r="O196" s="661" t="s">
        <v>454</v>
      </c>
      <c r="P196" s="661"/>
      <c r="Q196" s="661"/>
      <c r="R196" s="661"/>
      <c r="S196" s="657" t="s">
        <v>455</v>
      </c>
      <c r="T196" s="657"/>
      <c r="U196" s="657"/>
      <c r="V196" s="657"/>
      <c r="W196" s="851" t="s">
        <v>456</v>
      </c>
      <c r="X196" s="851"/>
      <c r="Y196" s="851"/>
      <c r="Z196" s="851"/>
      <c r="AA196" s="851"/>
      <c r="AB196" s="65" t="s">
        <v>299</v>
      </c>
      <c r="AC196" s="132" t="s">
        <v>216</v>
      </c>
      <c r="AD196" s="658" t="s">
        <v>206</v>
      </c>
      <c r="AE196" s="659"/>
      <c r="AF196" s="659"/>
      <c r="AG196" s="659"/>
      <c r="AH196" s="659"/>
      <c r="AI196" s="659"/>
      <c r="AJ196" s="659"/>
      <c r="AK196" s="659"/>
      <c r="AL196" s="659"/>
      <c r="AM196" s="659"/>
      <c r="AN196" s="660"/>
      <c r="AQ196" s="82"/>
    </row>
    <row r="197" spans="1:45" ht="20.25" thickTop="1" thickBot="1" x14ac:dyDescent="0.45">
      <c r="B197" s="877"/>
      <c r="C197" s="878"/>
      <c r="D197" s="878"/>
      <c r="E197" s="879"/>
      <c r="F197" s="63"/>
      <c r="G197" s="130" t="s">
        <v>216</v>
      </c>
      <c r="H197" s="703" t="s">
        <v>207</v>
      </c>
      <c r="I197" s="704"/>
      <c r="J197" s="716"/>
      <c r="K197" s="132" t="s">
        <v>216</v>
      </c>
      <c r="L197" s="709" t="s">
        <v>208</v>
      </c>
      <c r="M197" s="657"/>
      <c r="N197" s="707"/>
      <c r="O197" s="708"/>
      <c r="P197" s="132" t="s">
        <v>216</v>
      </c>
      <c r="Q197" s="709" t="s">
        <v>209</v>
      </c>
      <c r="R197" s="657"/>
      <c r="S197" s="707"/>
      <c r="T197" s="708"/>
      <c r="U197" s="132" t="s">
        <v>216</v>
      </c>
      <c r="V197" s="656" t="s">
        <v>210</v>
      </c>
      <c r="W197" s="707"/>
      <c r="X197" s="707"/>
      <c r="Y197" s="708"/>
      <c r="Z197" s="132" t="s">
        <v>216</v>
      </c>
      <c r="AA197" s="656" t="s">
        <v>157</v>
      </c>
      <c r="AB197" s="704"/>
      <c r="AC197" s="704"/>
      <c r="AD197" s="127" t="s">
        <v>302</v>
      </c>
      <c r="AE197" s="852"/>
      <c r="AF197" s="859"/>
      <c r="AG197" s="859"/>
      <c r="AH197" s="859"/>
      <c r="AI197" s="859"/>
      <c r="AJ197" s="859"/>
      <c r="AK197" s="859"/>
      <c r="AL197" s="859"/>
      <c r="AM197" s="853"/>
      <c r="AN197" s="80" t="s">
        <v>301</v>
      </c>
      <c r="AR197" s="263"/>
    </row>
    <row r="198" spans="1:45" ht="20.25" thickTop="1" thickBot="1" x14ac:dyDescent="0.45">
      <c r="B198" s="527" t="s">
        <v>42</v>
      </c>
      <c r="C198" s="567"/>
      <c r="D198" s="567"/>
      <c r="E198" s="528"/>
      <c r="F198" s="77"/>
      <c r="G198" s="131" t="s">
        <v>216</v>
      </c>
      <c r="H198" s="703" t="s">
        <v>211</v>
      </c>
      <c r="I198" s="704"/>
      <c r="J198" s="704"/>
      <c r="K198" s="704"/>
      <c r="L198" s="716"/>
      <c r="M198" s="132" t="s">
        <v>216</v>
      </c>
      <c r="N198" s="703" t="s">
        <v>212</v>
      </c>
      <c r="O198" s="704"/>
      <c r="P198" s="704"/>
      <c r="Q198" s="716"/>
      <c r="R198" s="132" t="s">
        <v>216</v>
      </c>
      <c r="S198" s="703" t="s">
        <v>213</v>
      </c>
      <c r="T198" s="704"/>
      <c r="U198" s="716"/>
      <c r="V198" s="132" t="s">
        <v>216</v>
      </c>
      <c r="W198" s="703" t="s">
        <v>214</v>
      </c>
      <c r="X198" s="704"/>
      <c r="Y198" s="704"/>
      <c r="Z198" s="716"/>
      <c r="AA198" s="132" t="s">
        <v>216</v>
      </c>
      <c r="AB198" s="703" t="s">
        <v>215</v>
      </c>
      <c r="AC198" s="704"/>
      <c r="AD198" s="704"/>
      <c r="AE198" s="704"/>
      <c r="AF198" s="704"/>
      <c r="AG198" s="704"/>
      <c r="AH198" s="704"/>
      <c r="AI198" s="704"/>
      <c r="AJ198" s="704"/>
      <c r="AK198" s="704"/>
      <c r="AL198" s="704"/>
      <c r="AM198" s="704"/>
      <c r="AN198" s="705"/>
      <c r="AQ198" s="271"/>
      <c r="AR198" s="271"/>
      <c r="AS198" s="271"/>
    </row>
    <row r="199" spans="1:45" ht="19.5" thickTop="1" x14ac:dyDescent="0.4"/>
    <row r="200" spans="1:45" x14ac:dyDescent="0.4">
      <c r="A200" s="538" t="s">
        <v>382</v>
      </c>
      <c r="B200" s="538"/>
      <c r="C200" s="538"/>
      <c r="D200" s="538"/>
      <c r="E200" s="538"/>
      <c r="F200" s="538"/>
      <c r="G200" s="538"/>
      <c r="H200" s="538"/>
      <c r="I200" s="538"/>
      <c r="J200" s="538"/>
      <c r="K200" s="538"/>
      <c r="L200" s="538"/>
      <c r="M200" s="538"/>
      <c r="N200" s="538"/>
      <c r="O200" s="538"/>
      <c r="P200" s="538"/>
      <c r="Q200" s="538"/>
      <c r="R200" s="538"/>
      <c r="S200" s="538"/>
      <c r="T200" s="538"/>
      <c r="U200" s="538"/>
      <c r="V200" s="538"/>
      <c r="W200" s="538"/>
      <c r="X200" s="538"/>
      <c r="Y200" s="538"/>
      <c r="Z200" s="538"/>
      <c r="AA200" s="538"/>
      <c r="AB200" s="538"/>
      <c r="AC200" s="538"/>
      <c r="AD200" s="538"/>
      <c r="AE200" s="538"/>
      <c r="AF200" s="538"/>
      <c r="AG200" s="538"/>
      <c r="AH200" s="538"/>
    </row>
    <row r="201" spans="1:45" ht="19.5" thickBot="1" x14ac:dyDescent="0.45">
      <c r="B201" s="294" t="s">
        <v>520</v>
      </c>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312"/>
      <c r="AO201" s="33"/>
    </row>
    <row r="202" spans="1:45" ht="20.25" thickTop="1" thickBot="1" x14ac:dyDescent="0.45">
      <c r="B202" s="593" t="s">
        <v>458</v>
      </c>
      <c r="C202" s="593"/>
      <c r="D202" s="593"/>
      <c r="E202" s="593"/>
      <c r="F202" s="593"/>
      <c r="G202" s="593"/>
      <c r="H202" s="593"/>
      <c r="I202" s="593"/>
      <c r="J202" s="593"/>
      <c r="K202" s="593"/>
      <c r="L202" s="593"/>
      <c r="M202" s="593"/>
      <c r="N202" s="593"/>
      <c r="O202" s="593"/>
      <c r="P202" s="593"/>
      <c r="Q202" s="593"/>
      <c r="R202" s="593"/>
      <c r="S202" s="593"/>
      <c r="T202" s="593"/>
      <c r="U202" s="593"/>
      <c r="V202" s="593"/>
      <c r="W202" s="593"/>
      <c r="X202" s="593"/>
      <c r="Y202" s="593"/>
      <c r="Z202" s="593"/>
      <c r="AA202" s="593"/>
      <c r="AB202" s="593"/>
      <c r="AC202" s="593"/>
      <c r="AD202" s="593"/>
      <c r="AE202" s="593"/>
      <c r="AF202" s="593"/>
      <c r="AG202" s="593"/>
      <c r="AH202" s="593"/>
      <c r="AJ202" s="531"/>
      <c r="AK202" s="532"/>
      <c r="AL202" s="532"/>
      <c r="AM202" s="532"/>
      <c r="AN202" s="533"/>
      <c r="AO202" s="28"/>
    </row>
    <row r="203" spans="1:45" ht="20.25" thickTop="1" thickBot="1" x14ac:dyDescent="0.45">
      <c r="B203" s="412" t="s">
        <v>598</v>
      </c>
      <c r="C203" s="412"/>
      <c r="D203" s="412"/>
      <c r="E203" s="412"/>
      <c r="F203" s="412"/>
      <c r="G203" s="412"/>
      <c r="H203" s="412"/>
      <c r="I203" s="411"/>
      <c r="J203" s="411"/>
      <c r="K203" s="411"/>
      <c r="L203" s="411"/>
      <c r="M203" s="411"/>
      <c r="N203" s="411"/>
      <c r="O203" s="411"/>
      <c r="P203" s="411"/>
      <c r="Q203" s="411"/>
      <c r="R203" s="411"/>
      <c r="S203" s="411"/>
      <c r="T203" s="411"/>
      <c r="U203" s="411"/>
      <c r="V203" s="411"/>
      <c r="W203" s="411"/>
      <c r="X203" s="411"/>
      <c r="Y203" s="411"/>
      <c r="Z203" s="411"/>
      <c r="AA203" s="411"/>
      <c r="AB203" s="411"/>
      <c r="AC203" s="411"/>
      <c r="AD203" s="411"/>
      <c r="AE203" s="411"/>
      <c r="AF203" s="411"/>
      <c r="AG203" s="411"/>
      <c r="AH203" s="411"/>
      <c r="AI203" s="411"/>
      <c r="AJ203" s="412"/>
      <c r="AO203" s="33"/>
    </row>
    <row r="204" spans="1:45" s="404" customFormat="1" ht="19.5" thickTop="1" x14ac:dyDescent="0.4">
      <c r="B204" s="412" t="s">
        <v>610</v>
      </c>
      <c r="C204" s="412"/>
      <c r="D204" s="412"/>
      <c r="E204" s="412"/>
      <c r="F204" s="412"/>
      <c r="G204" s="412"/>
      <c r="H204" s="412"/>
      <c r="I204" s="411"/>
      <c r="J204" s="411"/>
      <c r="K204" s="411"/>
      <c r="L204" s="411"/>
      <c r="M204" s="411"/>
      <c r="N204" s="411"/>
      <c r="O204" s="411"/>
      <c r="P204" s="411"/>
      <c r="Q204" s="411"/>
      <c r="R204" s="411"/>
      <c r="S204" s="411"/>
      <c r="T204" s="411"/>
      <c r="U204" s="411"/>
      <c r="V204" s="411"/>
      <c r="W204" s="411"/>
      <c r="X204" s="411"/>
      <c r="Y204" s="411"/>
      <c r="Z204" s="411"/>
      <c r="AA204" s="411"/>
      <c r="AB204" s="411"/>
      <c r="AC204" s="411"/>
      <c r="AD204" s="411"/>
      <c r="AE204" s="411"/>
      <c r="AF204" s="411"/>
      <c r="AG204" s="411"/>
      <c r="AH204" s="411"/>
      <c r="AI204" s="411"/>
      <c r="AJ204" s="535"/>
      <c r="AK204" s="536"/>
      <c r="AL204" s="536"/>
      <c r="AM204" s="536"/>
      <c r="AN204" s="537"/>
      <c r="AO204" s="406"/>
    </row>
    <row r="205" spans="1:45" x14ac:dyDescent="0.4">
      <c r="B205" s="581" t="s">
        <v>43</v>
      </c>
      <c r="C205" s="581"/>
      <c r="D205" s="581"/>
      <c r="E205" s="581"/>
      <c r="F205" s="581"/>
      <c r="G205" s="581"/>
      <c r="H205" s="581"/>
      <c r="I205" s="581"/>
      <c r="J205" s="581"/>
      <c r="K205" s="581"/>
      <c r="L205" s="581"/>
      <c r="M205" s="581"/>
      <c r="N205" s="581"/>
      <c r="O205" s="581"/>
      <c r="P205" s="581"/>
      <c r="Q205" s="581"/>
      <c r="R205" s="581"/>
      <c r="S205" s="581"/>
      <c r="T205" s="581"/>
      <c r="U205" s="581"/>
      <c r="V205" s="581"/>
      <c r="W205" s="581"/>
      <c r="X205" s="581"/>
      <c r="Y205" s="581"/>
      <c r="Z205" s="581"/>
      <c r="AA205" s="581"/>
      <c r="AB205" s="581"/>
      <c r="AC205" s="581"/>
      <c r="AD205" s="581"/>
      <c r="AE205" s="581"/>
      <c r="AF205" s="581"/>
      <c r="AG205" s="581"/>
      <c r="AH205" s="581"/>
      <c r="AJ205" s="720"/>
      <c r="AK205" s="721"/>
      <c r="AL205" s="721"/>
      <c r="AM205" s="721"/>
      <c r="AN205" s="722"/>
      <c r="AO205" s="28"/>
    </row>
    <row r="206" spans="1:45" ht="19.5" thickBot="1" x14ac:dyDescent="0.45">
      <c r="B206" s="673" t="s">
        <v>532</v>
      </c>
      <c r="C206" s="673"/>
      <c r="D206" s="673"/>
      <c r="E206" s="673"/>
      <c r="F206" s="673"/>
      <c r="G206" s="673"/>
      <c r="H206" s="673"/>
      <c r="I206" s="673"/>
      <c r="J206" s="673"/>
      <c r="K206" s="673"/>
      <c r="L206" s="673"/>
      <c r="M206" s="673"/>
      <c r="N206" s="673"/>
      <c r="O206" s="673"/>
      <c r="P206" s="673"/>
      <c r="Q206" s="673"/>
      <c r="R206" s="673"/>
      <c r="S206" s="673"/>
      <c r="T206" s="673"/>
      <c r="U206" s="673"/>
      <c r="V206" s="673"/>
      <c r="W206" s="673"/>
      <c r="X206" s="673"/>
      <c r="Y206" s="673"/>
      <c r="Z206" s="673"/>
      <c r="AA206" s="673"/>
      <c r="AB206" s="673"/>
      <c r="AC206" s="673"/>
      <c r="AD206" s="673"/>
      <c r="AE206" s="673"/>
      <c r="AF206" s="673"/>
      <c r="AG206" s="673"/>
      <c r="AH206" s="673"/>
      <c r="AJ206" s="562"/>
      <c r="AK206" s="563"/>
      <c r="AL206" s="563"/>
      <c r="AM206" s="563"/>
      <c r="AN206" s="564"/>
      <c r="AO206" s="28"/>
    </row>
    <row r="207" spans="1:45" ht="20.25" thickTop="1" thickBot="1" x14ac:dyDescent="0.45">
      <c r="B207" s="668" t="s">
        <v>459</v>
      </c>
      <c r="C207" s="668"/>
      <c r="D207" s="668"/>
      <c r="E207" s="668"/>
      <c r="F207" s="668"/>
      <c r="G207" s="668"/>
      <c r="H207" s="668"/>
      <c r="I207" s="668"/>
      <c r="J207" s="668"/>
      <c r="K207" s="668"/>
      <c r="L207" s="668"/>
      <c r="M207" s="668"/>
      <c r="N207" s="668"/>
      <c r="O207" s="668"/>
      <c r="P207" s="668"/>
      <c r="Q207" s="668"/>
      <c r="R207" s="668"/>
      <c r="S207" s="668"/>
      <c r="T207" s="668"/>
      <c r="U207" s="668"/>
      <c r="V207" s="668"/>
      <c r="W207" s="668"/>
      <c r="X207" s="668"/>
      <c r="Y207" s="668"/>
      <c r="Z207" s="668"/>
      <c r="AA207" s="668"/>
      <c r="AB207" s="668"/>
      <c r="AC207" s="668"/>
      <c r="AD207" s="668"/>
      <c r="AE207" s="668"/>
      <c r="AF207" s="668"/>
      <c r="AG207" s="668"/>
      <c r="AH207" s="668"/>
      <c r="AO207" s="33"/>
    </row>
    <row r="208" spans="1:45" ht="19.5" thickTop="1" x14ac:dyDescent="0.4">
      <c r="B208" s="668" t="s">
        <v>533</v>
      </c>
      <c r="C208" s="668"/>
      <c r="D208" s="668"/>
      <c r="E208" s="668"/>
      <c r="F208" s="668"/>
      <c r="G208" s="668"/>
      <c r="H208" s="668"/>
      <c r="I208" s="668"/>
      <c r="J208" s="668"/>
      <c r="K208" s="668"/>
      <c r="L208" s="668"/>
      <c r="M208" s="668"/>
      <c r="N208" s="668"/>
      <c r="O208" s="668"/>
      <c r="P208" s="668"/>
      <c r="Q208" s="668"/>
      <c r="R208" s="668"/>
      <c r="S208" s="668"/>
      <c r="T208" s="668"/>
      <c r="U208" s="668"/>
      <c r="V208" s="668"/>
      <c r="W208" s="668"/>
      <c r="X208" s="668"/>
      <c r="Y208" s="668"/>
      <c r="Z208" s="668"/>
      <c r="AA208" s="668"/>
      <c r="AB208" s="668"/>
      <c r="AC208" s="668"/>
      <c r="AD208" s="668"/>
      <c r="AE208" s="668"/>
      <c r="AF208" s="668"/>
      <c r="AG208" s="668"/>
      <c r="AH208" s="668"/>
      <c r="AJ208" s="535"/>
      <c r="AK208" s="536"/>
      <c r="AL208" s="536"/>
      <c r="AM208" s="536"/>
      <c r="AN208" s="537"/>
      <c r="AO208" s="28"/>
    </row>
    <row r="209" spans="1:41" s="404" customFormat="1" x14ac:dyDescent="0.4">
      <c r="B209" s="555" t="s">
        <v>615</v>
      </c>
      <c r="C209" s="555"/>
      <c r="D209" s="555"/>
      <c r="E209" s="555"/>
      <c r="F209" s="555"/>
      <c r="G209" s="555"/>
      <c r="H209" s="555"/>
      <c r="I209" s="555"/>
      <c r="J209" s="555"/>
      <c r="K209" s="555"/>
      <c r="L209" s="555"/>
      <c r="M209" s="555"/>
      <c r="N209" s="555"/>
      <c r="O209" s="555"/>
      <c r="P209" s="555"/>
      <c r="Q209" s="555"/>
      <c r="R209" s="555"/>
      <c r="S209" s="555"/>
      <c r="T209" s="555"/>
      <c r="U209" s="555"/>
      <c r="V209" s="555"/>
      <c r="W209" s="555"/>
      <c r="X209" s="555"/>
      <c r="Y209" s="555"/>
      <c r="Z209" s="555"/>
      <c r="AA209" s="555"/>
      <c r="AB209" s="555"/>
      <c r="AC209" s="555"/>
      <c r="AD209" s="555"/>
      <c r="AE209" s="555"/>
      <c r="AF209" s="555"/>
      <c r="AG209" s="555"/>
      <c r="AH209" s="555"/>
      <c r="AJ209" s="587"/>
      <c r="AK209" s="588"/>
      <c r="AL209" s="588"/>
      <c r="AM209" s="588"/>
      <c r="AN209" s="589"/>
      <c r="AO209" s="405"/>
    </row>
    <row r="211" spans="1:41" s="335" customFormat="1" ht="19.5" thickBot="1" x14ac:dyDescent="0.45">
      <c r="A211" s="706" t="s">
        <v>553</v>
      </c>
      <c r="B211" s="706"/>
      <c r="C211" s="706"/>
      <c r="D211" s="706"/>
      <c r="E211" s="706"/>
      <c r="F211" s="706"/>
      <c r="G211" s="706"/>
      <c r="H211" s="706"/>
      <c r="I211" s="706"/>
      <c r="J211" s="706"/>
      <c r="K211" s="706"/>
      <c r="L211" s="706"/>
      <c r="M211" s="706"/>
      <c r="N211" s="706"/>
      <c r="O211" s="706"/>
      <c r="P211" s="706"/>
      <c r="Q211" s="706"/>
      <c r="R211" s="706"/>
      <c r="S211" s="706"/>
      <c r="T211" s="706"/>
      <c r="U211" s="706"/>
      <c r="V211" s="706"/>
      <c r="W211" s="706"/>
      <c r="X211" s="706"/>
      <c r="Y211" s="706"/>
      <c r="Z211" s="706"/>
      <c r="AA211" s="706"/>
      <c r="AB211" s="706"/>
      <c r="AC211" s="706"/>
      <c r="AD211" s="706"/>
      <c r="AE211" s="706"/>
      <c r="AF211" s="706"/>
      <c r="AG211" s="706"/>
      <c r="AH211" s="706"/>
      <c r="AI211" s="338"/>
      <c r="AJ211" s="337"/>
    </row>
    <row r="212" spans="1:41" s="335" customFormat="1" ht="20.25" customHeight="1" thickTop="1" thickBot="1" x14ac:dyDescent="0.45">
      <c r="A212" s="338"/>
      <c r="B212" s="571" t="s">
        <v>304</v>
      </c>
      <c r="C212" s="571"/>
      <c r="D212" s="571"/>
      <c r="E212" s="571"/>
      <c r="F212" s="571"/>
      <c r="G212" s="571"/>
      <c r="H212" s="571"/>
      <c r="I212" s="571"/>
      <c r="J212" s="571"/>
      <c r="K212" s="571"/>
      <c r="L212" s="571"/>
      <c r="M212" s="571"/>
      <c r="N212" s="571"/>
      <c r="O212" s="571"/>
      <c r="P212" s="571"/>
      <c r="Q212" s="571"/>
      <c r="R212" s="571"/>
      <c r="S212" s="571"/>
      <c r="T212" s="571"/>
      <c r="U212" s="571"/>
      <c r="V212" s="571"/>
      <c r="W212" s="571"/>
      <c r="X212" s="571"/>
      <c r="Y212" s="571"/>
      <c r="Z212" s="571"/>
      <c r="AA212" s="571"/>
      <c r="AB212" s="571"/>
      <c r="AC212" s="571"/>
      <c r="AD212" s="571"/>
      <c r="AE212" s="571"/>
      <c r="AF212" s="571"/>
      <c r="AG212" s="571"/>
      <c r="AH212" s="571"/>
      <c r="AI212" s="356"/>
      <c r="AJ212" s="620"/>
      <c r="AK212" s="591"/>
      <c r="AL212" s="591"/>
      <c r="AM212" s="591"/>
      <c r="AN212" s="592"/>
      <c r="AO212" s="337"/>
    </row>
    <row r="213" spans="1:41" s="335" customFormat="1" ht="20.25" thickTop="1" thickBot="1" x14ac:dyDescent="0.45">
      <c r="A213" s="338"/>
      <c r="B213" s="571"/>
      <c r="C213" s="571"/>
      <c r="D213" s="571"/>
      <c r="E213" s="571"/>
      <c r="F213" s="571"/>
      <c r="G213" s="571"/>
      <c r="H213" s="571"/>
      <c r="I213" s="571"/>
      <c r="J213" s="571"/>
      <c r="K213" s="571"/>
      <c r="L213" s="571"/>
      <c r="M213" s="571"/>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1"/>
      <c r="AI213" s="355"/>
      <c r="AO213" s="337"/>
    </row>
    <row r="214" spans="1:41" s="335" customFormat="1" ht="19.5" thickTop="1" x14ac:dyDescent="0.4">
      <c r="A214" s="338"/>
      <c r="B214" s="650" t="s">
        <v>534</v>
      </c>
      <c r="C214" s="650"/>
      <c r="D214" s="650"/>
      <c r="E214" s="650"/>
      <c r="F214" s="650"/>
      <c r="G214" s="650"/>
      <c r="H214" s="650"/>
      <c r="I214" s="650"/>
      <c r="J214" s="650"/>
      <c r="K214" s="650"/>
      <c r="L214" s="650"/>
      <c r="M214" s="650"/>
      <c r="N214" s="650"/>
      <c r="O214" s="650"/>
      <c r="P214" s="650"/>
      <c r="Q214" s="650"/>
      <c r="R214" s="650"/>
      <c r="S214" s="650"/>
      <c r="T214" s="650"/>
      <c r="U214" s="650"/>
      <c r="V214" s="650"/>
      <c r="W214" s="650"/>
      <c r="X214" s="650"/>
      <c r="Y214" s="650"/>
      <c r="Z214" s="650"/>
      <c r="AA214" s="650"/>
      <c r="AB214" s="650"/>
      <c r="AC214" s="650"/>
      <c r="AD214" s="650"/>
      <c r="AE214" s="650"/>
      <c r="AF214" s="650"/>
      <c r="AG214" s="650"/>
      <c r="AH214" s="650"/>
      <c r="AI214" s="355"/>
      <c r="AJ214" s="646"/>
      <c r="AK214" s="647"/>
      <c r="AL214" s="647"/>
      <c r="AM214" s="647"/>
      <c r="AN214" s="648"/>
      <c r="AO214" s="337"/>
    </row>
    <row r="215" spans="1:41" s="335" customFormat="1" x14ac:dyDescent="0.4">
      <c r="A215" s="338"/>
      <c r="B215" s="651" t="s">
        <v>452</v>
      </c>
      <c r="C215" s="651"/>
      <c r="D215" s="651"/>
      <c r="E215" s="651"/>
      <c r="F215" s="651"/>
      <c r="G215" s="651"/>
      <c r="H215" s="651"/>
      <c r="I215" s="651"/>
      <c r="J215" s="651"/>
      <c r="K215" s="651"/>
      <c r="L215" s="651"/>
      <c r="M215" s="651"/>
      <c r="N215" s="651"/>
      <c r="O215" s="651"/>
      <c r="P215" s="651"/>
      <c r="Q215" s="651"/>
      <c r="R215" s="651"/>
      <c r="S215" s="651"/>
      <c r="T215" s="651"/>
      <c r="U215" s="651"/>
      <c r="V215" s="651"/>
      <c r="W215" s="651"/>
      <c r="X215" s="651"/>
      <c r="Y215" s="651"/>
      <c r="Z215" s="651"/>
      <c r="AA215" s="651"/>
      <c r="AB215" s="651"/>
      <c r="AC215" s="651"/>
      <c r="AD215" s="651"/>
      <c r="AE215" s="651"/>
      <c r="AF215" s="651"/>
      <c r="AG215" s="651"/>
      <c r="AH215" s="651"/>
      <c r="AI215" s="652"/>
      <c r="AJ215" s="653"/>
      <c r="AK215" s="654"/>
      <c r="AL215" s="654"/>
      <c r="AM215" s="654"/>
      <c r="AN215" s="655"/>
      <c r="AO215" s="337"/>
    </row>
    <row r="216" spans="1:41" s="335" customFormat="1" ht="19.5" thickBot="1" x14ac:dyDescent="0.45">
      <c r="A216" s="338"/>
      <c r="B216" s="651" t="s">
        <v>535</v>
      </c>
      <c r="C216" s="651"/>
      <c r="D216" s="651"/>
      <c r="E216" s="651"/>
      <c r="F216" s="651"/>
      <c r="G216" s="651"/>
      <c r="H216" s="651"/>
      <c r="I216" s="651"/>
      <c r="J216" s="651"/>
      <c r="K216" s="651"/>
      <c r="L216" s="651"/>
      <c r="M216" s="651"/>
      <c r="N216" s="651"/>
      <c r="O216" s="651"/>
      <c r="P216" s="651"/>
      <c r="Q216" s="651"/>
      <c r="R216" s="651"/>
      <c r="S216" s="651"/>
      <c r="T216" s="651"/>
      <c r="U216" s="651"/>
      <c r="V216" s="651"/>
      <c r="W216" s="651"/>
      <c r="X216" s="651"/>
      <c r="Y216" s="651"/>
      <c r="Z216" s="651"/>
      <c r="AA216" s="651"/>
      <c r="AB216" s="651"/>
      <c r="AC216" s="651"/>
      <c r="AD216" s="651"/>
      <c r="AE216" s="651"/>
      <c r="AF216" s="651"/>
      <c r="AG216" s="651"/>
      <c r="AH216" s="651"/>
      <c r="AI216" s="652"/>
      <c r="AJ216" s="600"/>
      <c r="AK216" s="601"/>
      <c r="AL216" s="601"/>
      <c r="AM216" s="601"/>
      <c r="AN216" s="602"/>
      <c r="AO216" s="337"/>
    </row>
    <row r="217" spans="1:41" ht="19.5" thickTop="1" x14ac:dyDescent="0.4"/>
    <row r="218" spans="1:41" ht="19.5" thickBot="1" x14ac:dyDescent="0.45">
      <c r="A218" s="585" t="s">
        <v>554</v>
      </c>
      <c r="B218" s="585"/>
      <c r="C218" s="585"/>
      <c r="D218" s="585"/>
      <c r="E218" s="585"/>
      <c r="F218" s="585"/>
      <c r="G218" s="585"/>
      <c r="H218" s="585"/>
      <c r="I218" s="585"/>
      <c r="J218" s="585"/>
      <c r="K218" s="585"/>
      <c r="L218" s="585"/>
      <c r="M218" s="585"/>
      <c r="N218" s="585"/>
      <c r="O218" s="585"/>
      <c r="P218" s="585"/>
      <c r="Q218" s="585"/>
      <c r="R218" s="585"/>
      <c r="S218" s="585"/>
      <c r="T218" s="585"/>
      <c r="U218" s="585"/>
      <c r="V218" s="585"/>
      <c r="W218" s="585"/>
      <c r="X218" s="585"/>
      <c r="Y218" s="585"/>
      <c r="Z218" s="585"/>
      <c r="AA218" s="585"/>
      <c r="AB218" s="585"/>
      <c r="AC218" s="585"/>
      <c r="AD218" s="585"/>
      <c r="AE218" s="585"/>
      <c r="AF218" s="585"/>
      <c r="AG218" s="585"/>
      <c r="AH218" s="585"/>
      <c r="AI218" s="335"/>
    </row>
    <row r="219" spans="1:41" ht="19.5" thickTop="1" x14ac:dyDescent="0.4">
      <c r="A219" s="341"/>
      <c r="B219" s="555" t="s">
        <v>720</v>
      </c>
      <c r="C219" s="555"/>
      <c r="D219" s="555"/>
      <c r="E219" s="555"/>
      <c r="F219" s="555"/>
      <c r="G219" s="555"/>
      <c r="H219" s="555"/>
      <c r="I219" s="555"/>
      <c r="J219" s="555"/>
      <c r="K219" s="555"/>
      <c r="L219" s="555"/>
      <c r="M219" s="555"/>
      <c r="N219" s="555"/>
      <c r="O219" s="555"/>
      <c r="P219" s="555"/>
      <c r="Q219" s="555"/>
      <c r="R219" s="555"/>
      <c r="S219" s="555"/>
      <c r="T219" s="555"/>
      <c r="U219" s="555"/>
      <c r="V219" s="555"/>
      <c r="W219" s="555"/>
      <c r="X219" s="555"/>
      <c r="Y219" s="555"/>
      <c r="Z219" s="555"/>
      <c r="AA219" s="555"/>
      <c r="AB219" s="555"/>
      <c r="AC219" s="555"/>
      <c r="AD219" s="555"/>
      <c r="AE219" s="555"/>
      <c r="AF219" s="555"/>
      <c r="AG219" s="555"/>
      <c r="AH219" s="555"/>
      <c r="AI219" s="335"/>
      <c r="AJ219" s="646"/>
      <c r="AK219" s="647"/>
      <c r="AL219" s="647"/>
      <c r="AM219" s="648"/>
      <c r="AN219" s="15" t="s">
        <v>95</v>
      </c>
      <c r="AO219" s="17"/>
    </row>
    <row r="220" spans="1:41" ht="19.5" thickBot="1" x14ac:dyDescent="0.45">
      <c r="A220" s="341"/>
      <c r="B220" s="555" t="s">
        <v>721</v>
      </c>
      <c r="C220" s="555"/>
      <c r="D220" s="555"/>
      <c r="E220" s="555"/>
      <c r="F220" s="555"/>
      <c r="G220" s="555"/>
      <c r="H220" s="555"/>
      <c r="I220" s="555"/>
      <c r="J220" s="555"/>
      <c r="K220" s="555"/>
      <c r="L220" s="555"/>
      <c r="M220" s="555"/>
      <c r="N220" s="555"/>
      <c r="O220" s="555"/>
      <c r="P220" s="555"/>
      <c r="Q220" s="555"/>
      <c r="R220" s="555"/>
      <c r="S220" s="555"/>
      <c r="T220" s="555"/>
      <c r="U220" s="555"/>
      <c r="V220" s="555"/>
      <c r="W220" s="555"/>
      <c r="X220" s="555"/>
      <c r="Y220" s="555"/>
      <c r="Z220" s="555"/>
      <c r="AA220" s="555"/>
      <c r="AB220" s="555"/>
      <c r="AC220" s="555"/>
      <c r="AD220" s="555"/>
      <c r="AE220" s="555"/>
      <c r="AF220" s="555"/>
      <c r="AG220" s="555"/>
      <c r="AH220" s="555"/>
      <c r="AI220" s="335"/>
      <c r="AJ220" s="600"/>
      <c r="AK220" s="601"/>
      <c r="AL220" s="601"/>
      <c r="AM220" s="602"/>
      <c r="AN220" s="15" t="s">
        <v>95</v>
      </c>
      <c r="AO220" s="17"/>
    </row>
    <row r="221" spans="1:41" ht="20.25" customHeight="1" thickTop="1" thickBot="1" x14ac:dyDescent="0.45">
      <c r="A221" s="335"/>
      <c r="B221" s="586" t="s">
        <v>583</v>
      </c>
      <c r="C221" s="586"/>
      <c r="D221" s="586"/>
      <c r="E221" s="586"/>
      <c r="F221" s="586"/>
      <c r="G221" s="586"/>
      <c r="H221" s="586"/>
      <c r="I221" s="586"/>
      <c r="J221" s="586"/>
      <c r="K221" s="586"/>
      <c r="L221" s="586"/>
      <c r="M221" s="586"/>
      <c r="N221" s="586"/>
      <c r="O221" s="586"/>
      <c r="P221" s="586"/>
      <c r="Q221" s="586"/>
      <c r="R221" s="586"/>
      <c r="S221" s="586"/>
      <c r="T221" s="586"/>
      <c r="U221" s="586"/>
      <c r="V221" s="586"/>
      <c r="W221" s="586"/>
      <c r="X221" s="586"/>
      <c r="Y221" s="586"/>
      <c r="Z221" s="586"/>
      <c r="AA221" s="586"/>
      <c r="AB221" s="586"/>
      <c r="AC221" s="586"/>
      <c r="AD221" s="586"/>
      <c r="AE221" s="586"/>
      <c r="AF221" s="586"/>
      <c r="AG221" s="586"/>
      <c r="AH221" s="586"/>
      <c r="AI221" s="335"/>
      <c r="AO221" s="33"/>
    </row>
    <row r="222" spans="1:41" ht="20.25" thickTop="1" thickBot="1" x14ac:dyDescent="0.45">
      <c r="A222" s="341"/>
      <c r="B222" s="586"/>
      <c r="C222" s="586"/>
      <c r="D222" s="586"/>
      <c r="E222" s="586"/>
      <c r="F222" s="586"/>
      <c r="G222" s="586"/>
      <c r="H222" s="586"/>
      <c r="I222" s="586"/>
      <c r="J222" s="586"/>
      <c r="K222" s="586"/>
      <c r="L222" s="586"/>
      <c r="M222" s="586"/>
      <c r="N222" s="586"/>
      <c r="O222" s="586"/>
      <c r="P222" s="586"/>
      <c r="Q222" s="586"/>
      <c r="R222" s="586"/>
      <c r="S222" s="586"/>
      <c r="T222" s="586"/>
      <c r="U222" s="586"/>
      <c r="V222" s="586"/>
      <c r="W222" s="586"/>
      <c r="X222" s="586"/>
      <c r="Y222" s="586"/>
      <c r="Z222" s="586"/>
      <c r="AA222" s="586"/>
      <c r="AB222" s="586"/>
      <c r="AC222" s="586"/>
      <c r="AD222" s="586"/>
      <c r="AE222" s="586"/>
      <c r="AF222" s="586"/>
      <c r="AG222" s="586"/>
      <c r="AH222" s="586"/>
      <c r="AI222" s="335"/>
      <c r="AJ222" s="531"/>
      <c r="AK222" s="532"/>
      <c r="AL222" s="532"/>
      <c r="AM222" s="532"/>
      <c r="AN222" s="533"/>
      <c r="AO222" s="28"/>
    </row>
    <row r="223" spans="1:41" ht="20.25" thickTop="1" thickBot="1" x14ac:dyDescent="0.45">
      <c r="A223" s="335"/>
      <c r="B223" s="593" t="s">
        <v>584</v>
      </c>
      <c r="C223" s="593"/>
      <c r="D223" s="593"/>
      <c r="E223" s="593"/>
      <c r="F223" s="593"/>
      <c r="G223" s="593"/>
      <c r="H223" s="593"/>
      <c r="I223" s="593"/>
      <c r="J223" s="593"/>
      <c r="K223" s="593"/>
      <c r="L223" s="593"/>
      <c r="M223" s="593"/>
      <c r="N223" s="593"/>
      <c r="O223" s="593"/>
      <c r="P223" s="593"/>
      <c r="Q223" s="593"/>
      <c r="R223" s="593"/>
      <c r="S223" s="593"/>
      <c r="T223" s="593"/>
      <c r="U223" s="593"/>
      <c r="V223" s="593"/>
      <c r="W223" s="593"/>
      <c r="X223" s="593"/>
      <c r="Y223" s="593"/>
      <c r="Z223" s="593"/>
      <c r="AA223" s="593"/>
      <c r="AB223" s="593"/>
      <c r="AC223" s="593"/>
      <c r="AD223" s="593"/>
      <c r="AE223" s="593"/>
      <c r="AF223" s="593"/>
      <c r="AG223" s="593"/>
      <c r="AH223" s="593"/>
      <c r="AI223" s="335"/>
      <c r="AO223" s="33"/>
    </row>
    <row r="224" spans="1:41" ht="19.5" thickTop="1" x14ac:dyDescent="0.4">
      <c r="A224" s="341"/>
      <c r="B224" s="593" t="s">
        <v>585</v>
      </c>
      <c r="C224" s="593"/>
      <c r="D224" s="593"/>
      <c r="E224" s="593"/>
      <c r="F224" s="593"/>
      <c r="G224" s="593"/>
      <c r="H224" s="593"/>
      <c r="I224" s="593"/>
      <c r="J224" s="593"/>
      <c r="K224" s="593"/>
      <c r="L224" s="593"/>
      <c r="M224" s="593"/>
      <c r="N224" s="593"/>
      <c r="O224" s="593"/>
      <c r="P224" s="593"/>
      <c r="Q224" s="593"/>
      <c r="R224" s="593"/>
      <c r="S224" s="593"/>
      <c r="T224" s="593"/>
      <c r="U224" s="593"/>
      <c r="V224" s="593"/>
      <c r="W224" s="593"/>
      <c r="X224" s="593"/>
      <c r="Y224" s="593"/>
      <c r="Z224" s="593"/>
      <c r="AA224" s="593"/>
      <c r="AB224" s="593"/>
      <c r="AC224" s="593"/>
      <c r="AD224" s="593"/>
      <c r="AE224" s="593"/>
      <c r="AF224" s="593"/>
      <c r="AG224" s="593"/>
      <c r="AH224" s="593"/>
      <c r="AI224" s="335"/>
      <c r="AJ224" s="535"/>
      <c r="AK224" s="536"/>
      <c r="AL224" s="536"/>
      <c r="AM224" s="536"/>
      <c r="AN224" s="537"/>
      <c r="AO224" s="28"/>
    </row>
    <row r="225" spans="1:43" ht="19.5" customHeight="1" thickBot="1" x14ac:dyDescent="0.45">
      <c r="A225" s="342"/>
      <c r="B225" s="667" t="s">
        <v>586</v>
      </c>
      <c r="C225" s="667"/>
      <c r="D225" s="667"/>
      <c r="E225" s="667"/>
      <c r="F225" s="667"/>
      <c r="G225" s="667"/>
      <c r="H225" s="667"/>
      <c r="I225" s="667"/>
      <c r="J225" s="667"/>
      <c r="K225" s="667"/>
      <c r="L225" s="667"/>
      <c r="M225" s="667"/>
      <c r="N225" s="667"/>
      <c r="O225" s="667"/>
      <c r="P225" s="667"/>
      <c r="Q225" s="667"/>
      <c r="R225" s="667"/>
      <c r="S225" s="667"/>
      <c r="T225" s="667"/>
      <c r="U225" s="667"/>
      <c r="V225" s="667"/>
      <c r="W225" s="667"/>
      <c r="X225" s="667"/>
      <c r="Y225" s="667"/>
      <c r="Z225" s="667"/>
      <c r="AA225" s="667"/>
      <c r="AB225" s="667"/>
      <c r="AC225" s="667"/>
      <c r="AD225" s="667"/>
      <c r="AE225" s="667"/>
      <c r="AF225" s="667"/>
      <c r="AG225" s="667"/>
      <c r="AH225" s="667"/>
      <c r="AI225" s="335"/>
      <c r="AJ225" s="562"/>
      <c r="AK225" s="563"/>
      <c r="AL225" s="563"/>
      <c r="AM225" s="563"/>
      <c r="AN225" s="564"/>
      <c r="AO225" s="28"/>
    </row>
    <row r="226" spans="1:43" ht="19.5" thickTop="1" x14ac:dyDescent="0.4">
      <c r="A226" s="335"/>
      <c r="B226" s="667"/>
      <c r="C226" s="667"/>
      <c r="D226" s="667"/>
      <c r="E226" s="667"/>
      <c r="F226" s="667"/>
      <c r="G226" s="667"/>
      <c r="H226" s="667"/>
      <c r="I226" s="667"/>
      <c r="J226" s="667"/>
      <c r="K226" s="667"/>
      <c r="L226" s="667"/>
      <c r="M226" s="667"/>
      <c r="N226" s="667"/>
      <c r="O226" s="667"/>
      <c r="P226" s="667"/>
      <c r="Q226" s="667"/>
      <c r="R226" s="667"/>
      <c r="S226" s="667"/>
      <c r="T226" s="667"/>
      <c r="U226" s="667"/>
      <c r="V226" s="667"/>
      <c r="W226" s="667"/>
      <c r="X226" s="667"/>
      <c r="Y226" s="667"/>
      <c r="Z226" s="667"/>
      <c r="AA226" s="667"/>
      <c r="AB226" s="667"/>
      <c r="AC226" s="667"/>
      <c r="AD226" s="667"/>
      <c r="AE226" s="667"/>
      <c r="AF226" s="667"/>
      <c r="AG226" s="667"/>
      <c r="AH226" s="667"/>
      <c r="AI226" s="335"/>
      <c r="AO226" s="33"/>
    </row>
    <row r="227" spans="1:43" x14ac:dyDescent="0.4">
      <c r="A227" s="342"/>
      <c r="B227" s="555" t="s">
        <v>587</v>
      </c>
      <c r="C227" s="555"/>
      <c r="D227" s="555"/>
      <c r="E227" s="555"/>
      <c r="F227" s="555"/>
      <c r="G227" s="555"/>
      <c r="H227" s="555"/>
      <c r="I227" s="555"/>
      <c r="J227" s="555"/>
      <c r="K227" s="555"/>
      <c r="L227" s="555"/>
      <c r="M227" s="555"/>
      <c r="N227" s="555"/>
      <c r="O227" s="555"/>
      <c r="P227" s="555"/>
      <c r="Q227" s="555"/>
      <c r="R227" s="555"/>
      <c r="S227" s="555"/>
      <c r="T227" s="555"/>
      <c r="U227" s="555"/>
      <c r="V227" s="555"/>
      <c r="W227" s="555"/>
      <c r="X227" s="555"/>
      <c r="Y227" s="555"/>
      <c r="Z227" s="555"/>
      <c r="AA227" s="555"/>
      <c r="AB227" s="555"/>
      <c r="AC227" s="555"/>
      <c r="AD227" s="555"/>
      <c r="AE227" s="555"/>
      <c r="AF227" s="555"/>
      <c r="AG227" s="555"/>
      <c r="AH227" s="555"/>
      <c r="AI227" s="335"/>
      <c r="AJ227" s="587"/>
      <c r="AK227" s="588"/>
      <c r="AL227" s="588"/>
      <c r="AM227" s="588"/>
      <c r="AN227" s="589"/>
      <c r="AO227" s="28"/>
    </row>
    <row r="229" spans="1:43" s="354" customFormat="1" ht="19.5" thickBot="1" x14ac:dyDescent="0.45">
      <c r="A229" s="674" t="s">
        <v>719</v>
      </c>
      <c r="B229" s="674"/>
      <c r="C229" s="674"/>
      <c r="D229" s="674"/>
      <c r="E229" s="674"/>
      <c r="F229" s="674"/>
      <c r="G229" s="674"/>
      <c r="H229" s="674"/>
      <c r="I229" s="674"/>
      <c r="J229" s="674"/>
      <c r="K229" s="674"/>
      <c r="L229" s="674"/>
      <c r="M229" s="674"/>
      <c r="N229" s="674"/>
      <c r="O229" s="674"/>
      <c r="P229" s="674"/>
      <c r="Q229" s="674"/>
      <c r="R229" s="674"/>
      <c r="S229" s="674"/>
      <c r="T229" s="674"/>
      <c r="U229" s="674"/>
      <c r="V229" s="674"/>
      <c r="W229" s="674"/>
      <c r="X229" s="674"/>
      <c r="Y229" s="674"/>
      <c r="Z229" s="674"/>
      <c r="AA229" s="674"/>
      <c r="AB229" s="674"/>
      <c r="AC229" s="674"/>
      <c r="AD229" s="674"/>
      <c r="AE229" s="674"/>
      <c r="AF229" s="674"/>
      <c r="AG229" s="674"/>
      <c r="AH229" s="674"/>
      <c r="AI229" s="674"/>
      <c r="AJ229" s="674"/>
      <c r="AK229" s="674"/>
      <c r="AL229" s="674"/>
      <c r="AM229" s="674"/>
    </row>
    <row r="230" spans="1:43" ht="20.25" thickTop="1" thickBot="1" x14ac:dyDescent="0.45">
      <c r="B230" s="538" t="s">
        <v>97</v>
      </c>
      <c r="C230" s="538"/>
      <c r="D230" s="538"/>
      <c r="E230" s="538"/>
      <c r="F230" s="599"/>
      <c r="G230" s="620"/>
      <c r="H230" s="591"/>
      <c r="I230" s="592"/>
      <c r="J230" s="580" t="s">
        <v>96</v>
      </c>
      <c r="K230" s="538"/>
      <c r="L230" s="538"/>
      <c r="M230" s="538"/>
      <c r="N230" s="538"/>
      <c r="O230" s="538" t="s">
        <v>127</v>
      </c>
      <c r="P230" s="538"/>
      <c r="Q230" s="538"/>
      <c r="R230" s="538"/>
      <c r="S230" s="538"/>
      <c r="T230" s="538"/>
      <c r="U230" s="538"/>
      <c r="V230" s="538"/>
      <c r="W230" s="538"/>
      <c r="X230" s="538"/>
      <c r="Y230" s="538"/>
      <c r="Z230" s="599"/>
      <c r="AA230" s="620"/>
      <c r="AB230" s="591"/>
      <c r="AC230" s="592"/>
      <c r="AD230" s="580" t="s">
        <v>96</v>
      </c>
      <c r="AE230" s="538"/>
      <c r="AF230" s="538"/>
      <c r="AG230" s="538"/>
      <c r="AH230" s="538"/>
      <c r="AO230" s="33"/>
    </row>
    <row r="231" spans="1:43" ht="20.25" thickTop="1" thickBot="1" x14ac:dyDescent="0.45">
      <c r="AO231" s="33"/>
    </row>
    <row r="232" spans="1:43" ht="20.25" thickTop="1" thickBot="1" x14ac:dyDescent="0.45">
      <c r="B232" s="534" t="s">
        <v>460</v>
      </c>
      <c r="C232" s="534"/>
      <c r="D232" s="534"/>
      <c r="E232" s="534"/>
      <c r="F232" s="534"/>
      <c r="G232" s="534"/>
      <c r="H232" s="534"/>
      <c r="I232" s="534"/>
      <c r="J232" s="534"/>
      <c r="K232" s="534"/>
      <c r="L232" s="534"/>
      <c r="M232" s="534"/>
      <c r="N232" s="534"/>
      <c r="O232" s="534"/>
      <c r="P232" s="534"/>
      <c r="Q232" s="534"/>
      <c r="R232" s="534"/>
      <c r="S232" s="534"/>
      <c r="T232" s="534"/>
      <c r="U232" s="534"/>
      <c r="V232" s="534"/>
      <c r="W232" s="534"/>
      <c r="X232" s="534"/>
      <c r="Y232" s="534"/>
      <c r="Z232" s="534"/>
      <c r="AA232" s="534"/>
      <c r="AB232" s="534"/>
      <c r="AC232" s="534"/>
      <c r="AD232" s="534"/>
      <c r="AE232" s="534"/>
      <c r="AF232" s="534"/>
      <c r="AG232" s="534"/>
      <c r="AH232" s="534"/>
      <c r="AJ232" s="531"/>
      <c r="AK232" s="532"/>
      <c r="AL232" s="532"/>
      <c r="AM232" s="532"/>
      <c r="AN232" s="533"/>
      <c r="AO232" s="28"/>
    </row>
    <row r="233" spans="1:43" ht="20.25" thickTop="1" thickBot="1" x14ac:dyDescent="0.45">
      <c r="B233" s="538" t="s">
        <v>44</v>
      </c>
      <c r="C233" s="538"/>
      <c r="D233" s="538"/>
      <c r="E233" s="538"/>
      <c r="F233" s="538"/>
      <c r="G233" s="538"/>
      <c r="H233" s="538"/>
      <c r="I233" s="538"/>
      <c r="J233" s="538"/>
      <c r="K233" s="538"/>
      <c r="L233" s="538"/>
      <c r="M233" s="538"/>
      <c r="N233" s="538"/>
      <c r="O233" s="538"/>
      <c r="P233" s="538"/>
      <c r="Q233" s="538"/>
      <c r="R233" s="538"/>
      <c r="S233" s="538"/>
      <c r="T233" s="538"/>
      <c r="U233" s="538"/>
      <c r="V233" s="538"/>
      <c r="W233" s="538"/>
      <c r="X233" s="538"/>
      <c r="Y233" s="538"/>
      <c r="Z233" s="538"/>
      <c r="AA233" s="538"/>
      <c r="AB233" s="538"/>
      <c r="AC233" s="538"/>
      <c r="AD233" s="538"/>
      <c r="AE233" s="538"/>
      <c r="AF233" s="538"/>
      <c r="AG233" s="538"/>
      <c r="AH233" s="538"/>
      <c r="AJ233" s="531"/>
      <c r="AK233" s="532"/>
      <c r="AL233" s="532"/>
      <c r="AM233" s="532"/>
      <c r="AN233" s="533"/>
      <c r="AO233" s="28"/>
    </row>
    <row r="234" spans="1:43" ht="18.75" customHeight="1" thickTop="1" thickBot="1" x14ac:dyDescent="0.45">
      <c r="C234" s="661" t="s">
        <v>493</v>
      </c>
      <c r="D234" s="661"/>
      <c r="E234" s="661"/>
      <c r="F234" s="661"/>
      <c r="G234" s="661"/>
      <c r="H234" s="661"/>
      <c r="I234" s="661"/>
      <c r="J234" s="662"/>
      <c r="K234" s="620"/>
      <c r="L234" s="591"/>
      <c r="M234" s="592"/>
      <c r="N234" s="603" t="s">
        <v>98</v>
      </c>
      <c r="O234" s="604"/>
      <c r="P234" s="620"/>
      <c r="Q234" s="591"/>
      <c r="R234" s="592"/>
      <c r="S234" s="603" t="s">
        <v>217</v>
      </c>
      <c r="T234" s="604"/>
      <c r="U234" s="620"/>
      <c r="V234" s="591"/>
      <c r="W234" s="592"/>
      <c r="X234" s="580" t="s">
        <v>99</v>
      </c>
      <c r="Y234" s="581"/>
      <c r="Z234" s="581"/>
      <c r="AA234" s="581"/>
      <c r="AB234" s="581"/>
      <c r="AC234" s="581"/>
      <c r="AD234" s="581"/>
      <c r="AE234" s="581"/>
      <c r="AF234" s="581"/>
      <c r="AG234" s="581"/>
      <c r="AH234" s="581"/>
    </row>
    <row r="235" spans="1:43" ht="20.25" thickTop="1" thickBot="1" x14ac:dyDescent="0.45">
      <c r="B235" s="538" t="s">
        <v>45</v>
      </c>
      <c r="C235" s="538"/>
      <c r="D235" s="538"/>
      <c r="E235" s="538"/>
      <c r="F235" s="538"/>
      <c r="G235" s="538"/>
      <c r="H235" s="538"/>
      <c r="I235" s="538"/>
      <c r="J235" s="538"/>
      <c r="K235" s="538"/>
      <c r="L235" s="538"/>
      <c r="M235" s="538"/>
      <c r="N235" s="538"/>
      <c r="O235" s="538"/>
      <c r="P235" s="538"/>
      <c r="Q235" s="538"/>
      <c r="R235" s="538"/>
      <c r="S235" s="538"/>
      <c r="T235" s="538"/>
      <c r="U235" s="538"/>
      <c r="V235" s="538"/>
      <c r="W235" s="538"/>
      <c r="X235" s="538"/>
      <c r="Y235" s="538"/>
      <c r="Z235" s="538"/>
      <c r="AA235" s="538"/>
      <c r="AB235" s="538"/>
      <c r="AC235" s="538"/>
      <c r="AD235" s="538"/>
      <c r="AE235" s="538"/>
      <c r="AF235" s="538"/>
      <c r="AG235" s="538"/>
      <c r="AH235" s="538"/>
      <c r="AO235" s="33"/>
    </row>
    <row r="236" spans="1:43" ht="19.5" thickTop="1" x14ac:dyDescent="0.4">
      <c r="B236" s="538" t="s">
        <v>494</v>
      </c>
      <c r="C236" s="538"/>
      <c r="D236" s="538"/>
      <c r="E236" s="538"/>
      <c r="F236" s="538"/>
      <c r="G236" s="538"/>
      <c r="H236" s="538"/>
      <c r="I236" s="538"/>
      <c r="J236" s="538"/>
      <c r="K236" s="538"/>
      <c r="L236" s="538"/>
      <c r="M236" s="538"/>
      <c r="N236" s="538"/>
      <c r="O236" s="538"/>
      <c r="P236" s="538"/>
      <c r="Q236" s="538"/>
      <c r="R236" s="538"/>
      <c r="S236" s="538"/>
      <c r="T236" s="538"/>
      <c r="U236" s="538"/>
      <c r="V236" s="538"/>
      <c r="W236" s="538"/>
      <c r="X236" s="538"/>
      <c r="Y236" s="538"/>
      <c r="Z236" s="538"/>
      <c r="AA236" s="538"/>
      <c r="AB236" s="538"/>
      <c r="AC236" s="538"/>
      <c r="AD236" s="538"/>
      <c r="AE236" s="538"/>
      <c r="AF236" s="538"/>
      <c r="AG236" s="538"/>
      <c r="AH236" s="538"/>
      <c r="AJ236" s="535"/>
      <c r="AK236" s="536"/>
      <c r="AL236" s="536"/>
      <c r="AM236" s="536"/>
      <c r="AN236" s="537"/>
      <c r="AO236" s="28"/>
    </row>
    <row r="237" spans="1:43" x14ac:dyDescent="0.4">
      <c r="B237" s="538" t="s">
        <v>495</v>
      </c>
      <c r="C237" s="538"/>
      <c r="D237" s="538"/>
      <c r="E237" s="538"/>
      <c r="F237" s="538"/>
      <c r="G237" s="538"/>
      <c r="H237" s="538"/>
      <c r="I237" s="538"/>
      <c r="J237" s="538"/>
      <c r="K237" s="538"/>
      <c r="L237" s="538"/>
      <c r="M237" s="538"/>
      <c r="N237" s="538"/>
      <c r="O237" s="538"/>
      <c r="P237" s="538"/>
      <c r="Q237" s="538"/>
      <c r="R237" s="538"/>
      <c r="S237" s="538"/>
      <c r="T237" s="538"/>
      <c r="U237" s="538"/>
      <c r="V237" s="538"/>
      <c r="W237" s="538"/>
      <c r="X237" s="538"/>
      <c r="Y237" s="538"/>
      <c r="Z237" s="538"/>
      <c r="AA237" s="538"/>
      <c r="AB237" s="538"/>
      <c r="AC237" s="538"/>
      <c r="AD237" s="538"/>
      <c r="AE237" s="538"/>
      <c r="AF237" s="538"/>
      <c r="AG237" s="538"/>
      <c r="AH237" s="538"/>
      <c r="AJ237" s="587"/>
      <c r="AK237" s="588"/>
      <c r="AL237" s="588"/>
      <c r="AM237" s="588"/>
      <c r="AN237" s="589"/>
      <c r="AO237" s="28"/>
    </row>
    <row r="238" spans="1:43" ht="19.5" thickBot="1" x14ac:dyDescent="0.45">
      <c r="B238" s="538" t="s">
        <v>496</v>
      </c>
      <c r="C238" s="538"/>
      <c r="D238" s="538"/>
      <c r="E238" s="538"/>
      <c r="F238" s="538"/>
      <c r="G238" s="538"/>
      <c r="H238" s="538"/>
      <c r="I238" s="538"/>
      <c r="J238" s="538"/>
      <c r="K238" s="538"/>
      <c r="L238" s="538"/>
      <c r="M238" s="538"/>
      <c r="N238" s="538"/>
      <c r="O238" s="538"/>
      <c r="P238" s="538"/>
      <c r="Q238" s="538"/>
      <c r="R238" s="538"/>
      <c r="S238" s="538"/>
      <c r="T238" s="538"/>
      <c r="U238" s="538"/>
      <c r="V238" s="538"/>
      <c r="W238" s="538"/>
      <c r="X238" s="538"/>
      <c r="Y238" s="538"/>
      <c r="Z238" s="538"/>
      <c r="AA238" s="538"/>
      <c r="AB238" s="538"/>
      <c r="AC238" s="538"/>
      <c r="AD238" s="538"/>
      <c r="AE238" s="538"/>
      <c r="AF238" s="538"/>
      <c r="AG238" s="538"/>
      <c r="AH238" s="538"/>
      <c r="AJ238" s="664"/>
      <c r="AK238" s="665"/>
      <c r="AL238" s="665"/>
      <c r="AM238" s="665"/>
      <c r="AN238" s="666"/>
      <c r="AO238" s="33"/>
    </row>
    <row r="239" spans="1:43" ht="19.5" customHeight="1" thickTop="1" thickBot="1" x14ac:dyDescent="0.45">
      <c r="B239" s="663" t="s">
        <v>616</v>
      </c>
      <c r="C239" s="663"/>
      <c r="D239" s="663"/>
      <c r="E239" s="663"/>
      <c r="F239" s="663"/>
      <c r="G239" s="663"/>
      <c r="H239" s="663"/>
      <c r="I239" s="663"/>
      <c r="J239" s="663"/>
      <c r="K239" s="663"/>
      <c r="L239" s="663"/>
      <c r="M239" s="663"/>
      <c r="N239" s="663"/>
      <c r="O239" s="663"/>
      <c r="P239" s="663"/>
      <c r="Q239" s="663"/>
      <c r="R239" s="663"/>
      <c r="S239" s="663"/>
      <c r="T239" s="663"/>
      <c r="U239" s="663"/>
      <c r="V239" s="663"/>
      <c r="W239" s="663"/>
      <c r="X239" s="663"/>
      <c r="Y239" s="663"/>
      <c r="Z239" s="663"/>
      <c r="AA239" s="663"/>
      <c r="AB239" s="663"/>
      <c r="AC239" s="663"/>
      <c r="AD239" s="663"/>
      <c r="AE239" s="663"/>
      <c r="AF239" s="663"/>
      <c r="AG239" s="663"/>
      <c r="AH239" s="663"/>
      <c r="AJ239" s="292"/>
      <c r="AK239" s="290"/>
      <c r="AL239" s="290"/>
      <c r="AO239" s="28"/>
    </row>
    <row r="240" spans="1:43" ht="19.5" thickTop="1" x14ac:dyDescent="0.4">
      <c r="B240" s="663"/>
      <c r="C240" s="663"/>
      <c r="D240" s="663"/>
      <c r="E240" s="663"/>
      <c r="F240" s="663"/>
      <c r="G240" s="663"/>
      <c r="H240" s="663"/>
      <c r="I240" s="663"/>
      <c r="J240" s="663"/>
      <c r="K240" s="663"/>
      <c r="L240" s="663"/>
      <c r="M240" s="663"/>
      <c r="N240" s="663"/>
      <c r="O240" s="663"/>
      <c r="P240" s="663"/>
      <c r="Q240" s="663"/>
      <c r="R240" s="663"/>
      <c r="S240" s="663"/>
      <c r="T240" s="663"/>
      <c r="U240" s="663"/>
      <c r="V240" s="663"/>
      <c r="W240" s="663"/>
      <c r="X240" s="663"/>
      <c r="Y240" s="663"/>
      <c r="Z240" s="663"/>
      <c r="AA240" s="663"/>
      <c r="AB240" s="663"/>
      <c r="AC240" s="663"/>
      <c r="AD240" s="663"/>
      <c r="AE240" s="663"/>
      <c r="AF240" s="663"/>
      <c r="AG240" s="663"/>
      <c r="AH240" s="663"/>
      <c r="AJ240" s="535"/>
      <c r="AK240" s="536"/>
      <c r="AL240" s="536"/>
      <c r="AM240" s="536"/>
      <c r="AN240" s="537"/>
      <c r="AO240" s="28"/>
      <c r="AQ240" s="290"/>
    </row>
    <row r="241" spans="1:43" s="289" customFormat="1" x14ac:dyDescent="0.4">
      <c r="B241" s="669" t="s">
        <v>617</v>
      </c>
      <c r="C241" s="669"/>
      <c r="D241" s="669"/>
      <c r="E241" s="669"/>
      <c r="F241" s="669"/>
      <c r="G241" s="669"/>
      <c r="H241" s="669"/>
      <c r="I241" s="669"/>
      <c r="J241" s="669"/>
      <c r="K241" s="669"/>
      <c r="L241" s="669"/>
      <c r="M241" s="669"/>
      <c r="N241" s="669"/>
      <c r="O241" s="669"/>
      <c r="P241" s="669"/>
      <c r="Q241" s="669"/>
      <c r="R241" s="669"/>
      <c r="S241" s="669"/>
      <c r="T241" s="669"/>
      <c r="U241" s="669"/>
      <c r="V241" s="669"/>
      <c r="W241" s="669"/>
      <c r="X241" s="669"/>
      <c r="Y241" s="669"/>
      <c r="Z241" s="669"/>
      <c r="AA241" s="669"/>
      <c r="AB241" s="669"/>
      <c r="AC241" s="669"/>
      <c r="AD241" s="669"/>
      <c r="AE241" s="669"/>
      <c r="AF241" s="669"/>
      <c r="AG241" s="669"/>
      <c r="AH241" s="669"/>
      <c r="AJ241" s="670"/>
      <c r="AK241" s="671"/>
      <c r="AL241" s="671"/>
      <c r="AM241" s="671"/>
      <c r="AN241" s="672"/>
      <c r="AO241" s="293"/>
      <c r="AQ241" s="290"/>
    </row>
    <row r="242" spans="1:43" ht="19.5" thickBot="1" x14ac:dyDescent="0.45">
      <c r="B242" s="534" t="s">
        <v>469</v>
      </c>
      <c r="C242" s="534"/>
      <c r="D242" s="534"/>
      <c r="E242" s="534"/>
      <c r="F242" s="534"/>
      <c r="G242" s="534"/>
      <c r="H242" s="534"/>
      <c r="I242" s="534"/>
      <c r="J242" s="534"/>
      <c r="K242" s="534"/>
      <c r="L242" s="534"/>
      <c r="M242" s="534"/>
      <c r="N242" s="534"/>
      <c r="O242" s="534"/>
      <c r="P242" s="534"/>
      <c r="Q242" s="534"/>
      <c r="R242" s="534"/>
      <c r="S242" s="534"/>
      <c r="T242" s="534"/>
      <c r="U242" s="534"/>
      <c r="V242" s="534"/>
      <c r="W242" s="534"/>
      <c r="X242" s="534"/>
      <c r="Y242" s="534"/>
      <c r="Z242" s="534"/>
      <c r="AA242" s="534"/>
      <c r="AB242" s="534"/>
      <c r="AC242" s="534"/>
      <c r="AD242" s="534"/>
      <c r="AE242" s="534"/>
      <c r="AF242" s="534"/>
      <c r="AG242" s="534"/>
      <c r="AH242" s="534"/>
      <c r="AJ242" s="562"/>
      <c r="AK242" s="563"/>
      <c r="AL242" s="563"/>
      <c r="AM242" s="563"/>
      <c r="AN242" s="564"/>
      <c r="AO242" s="28"/>
    </row>
    <row r="243" spans="1:43" s="257" customFormat="1" ht="20.25" thickTop="1" thickBot="1" x14ac:dyDescent="0.45">
      <c r="B243" s="669" t="s">
        <v>470</v>
      </c>
      <c r="C243" s="669"/>
      <c r="D243" s="669"/>
      <c r="E243" s="669"/>
      <c r="F243" s="669"/>
      <c r="G243" s="669"/>
      <c r="H243" s="669"/>
      <c r="I243" s="669"/>
      <c r="J243" s="669"/>
      <c r="K243" s="669"/>
      <c r="L243" s="669"/>
      <c r="M243" s="669"/>
      <c r="N243" s="669"/>
      <c r="O243" s="669"/>
      <c r="P243" s="669"/>
      <c r="Q243" s="669"/>
      <c r="R243" s="669"/>
      <c r="S243" s="669"/>
      <c r="T243" s="669"/>
      <c r="U243" s="669"/>
      <c r="V243" s="669"/>
      <c r="W243" s="669"/>
      <c r="X243" s="669"/>
      <c r="Y243" s="669"/>
      <c r="Z243" s="669"/>
      <c r="AA243" s="669"/>
      <c r="AB243" s="669"/>
      <c r="AC243" s="669"/>
      <c r="AD243" s="669"/>
      <c r="AE243" s="669"/>
      <c r="AF243" s="669"/>
      <c r="AG243" s="669"/>
      <c r="AH243" s="269"/>
      <c r="AO243" s="259"/>
    </row>
    <row r="244" spans="1:43" s="257" customFormat="1" ht="19.5" thickTop="1" x14ac:dyDescent="0.4">
      <c r="B244" s="534" t="s">
        <v>555</v>
      </c>
      <c r="C244" s="534"/>
      <c r="D244" s="534"/>
      <c r="E244" s="534"/>
      <c r="F244" s="534"/>
      <c r="G244" s="534"/>
      <c r="H244" s="534"/>
      <c r="I244" s="534"/>
      <c r="J244" s="534"/>
      <c r="K244" s="534"/>
      <c r="L244" s="534"/>
      <c r="M244" s="534"/>
      <c r="N244" s="534"/>
      <c r="O244" s="534"/>
      <c r="P244" s="534"/>
      <c r="Q244" s="534"/>
      <c r="R244" s="534"/>
      <c r="S244" s="534"/>
      <c r="T244" s="534"/>
      <c r="U244" s="534"/>
      <c r="V244" s="534"/>
      <c r="W244" s="534"/>
      <c r="X244" s="534"/>
      <c r="Y244" s="534"/>
      <c r="Z244" s="534"/>
      <c r="AA244" s="534"/>
      <c r="AB244" s="534"/>
      <c r="AC244" s="534"/>
      <c r="AD244" s="534"/>
      <c r="AE244" s="534"/>
      <c r="AF244" s="534"/>
      <c r="AG244" s="534"/>
      <c r="AH244" s="534"/>
      <c r="AJ244" s="646"/>
      <c r="AK244" s="647"/>
      <c r="AL244" s="647"/>
      <c r="AM244" s="647"/>
      <c r="AN244" s="648"/>
      <c r="AO244" s="259"/>
    </row>
    <row r="245" spans="1:43" s="335" customFormat="1" x14ac:dyDescent="0.4">
      <c r="B245" s="357" t="s">
        <v>536</v>
      </c>
      <c r="C245" s="358"/>
      <c r="D245" s="358"/>
      <c r="E245" s="358"/>
      <c r="F245" s="358"/>
      <c r="G245" s="358"/>
      <c r="H245" s="358"/>
      <c r="I245" s="358"/>
      <c r="J245" s="358"/>
      <c r="K245" s="358"/>
      <c r="L245" s="358"/>
      <c r="M245" s="358"/>
      <c r="N245" s="358"/>
      <c r="O245" s="358"/>
      <c r="P245" s="358"/>
      <c r="Q245" s="358"/>
      <c r="R245" s="358"/>
      <c r="S245" s="358"/>
      <c r="T245" s="358"/>
      <c r="U245" s="358"/>
      <c r="V245" s="358"/>
      <c r="W245" s="358"/>
      <c r="X245" s="358"/>
      <c r="Y245" s="358"/>
      <c r="Z245" s="358"/>
      <c r="AA245" s="358"/>
      <c r="AB245" s="358"/>
      <c r="AC245" s="358"/>
      <c r="AD245" s="358"/>
      <c r="AE245" s="358"/>
      <c r="AF245" s="358"/>
      <c r="AG245" s="358"/>
      <c r="AH245" s="358"/>
      <c r="AJ245" s="653"/>
      <c r="AK245" s="654"/>
      <c r="AL245" s="654"/>
      <c r="AM245" s="654"/>
      <c r="AN245" s="655"/>
      <c r="AO245" s="337"/>
    </row>
    <row r="246" spans="1:43" s="335" customFormat="1" ht="19.5" thickBot="1" x14ac:dyDescent="0.45">
      <c r="B246" s="357" t="s">
        <v>537</v>
      </c>
      <c r="C246" s="358"/>
      <c r="D246" s="358"/>
      <c r="E246" s="357"/>
      <c r="F246" s="357"/>
      <c r="G246" s="357"/>
      <c r="H246" s="357"/>
      <c r="I246" s="357"/>
      <c r="J246" s="357"/>
      <c r="K246" s="357"/>
      <c r="L246" s="357"/>
      <c r="M246" s="357"/>
      <c r="N246" s="357"/>
      <c r="O246" s="357"/>
      <c r="P246" s="357"/>
      <c r="Q246" s="357"/>
      <c r="R246" s="357"/>
      <c r="S246" s="357"/>
      <c r="T246" s="357"/>
      <c r="U246" s="357"/>
      <c r="V246" s="358"/>
      <c r="W246" s="358"/>
      <c r="X246" s="358"/>
      <c r="Y246" s="358"/>
      <c r="Z246" s="358"/>
      <c r="AA246" s="358"/>
      <c r="AB246" s="358"/>
      <c r="AC246" s="358"/>
      <c r="AD246" s="358"/>
      <c r="AE246" s="358"/>
      <c r="AF246" s="358"/>
      <c r="AG246" s="358"/>
      <c r="AH246" s="358"/>
      <c r="AJ246" s="610"/>
      <c r="AK246" s="611"/>
      <c r="AL246" s="611"/>
      <c r="AM246" s="611"/>
      <c r="AN246" s="612"/>
      <c r="AO246" s="337"/>
    </row>
    <row r="247" spans="1:43" s="335" customFormat="1" ht="19.5" thickTop="1" x14ac:dyDescent="0.4">
      <c r="B247" s="302"/>
      <c r="C247" s="303"/>
      <c r="D247" s="303"/>
      <c r="E247" s="302"/>
      <c r="F247" s="302"/>
      <c r="G247" s="302"/>
      <c r="H247" s="302"/>
      <c r="I247" s="302"/>
      <c r="J247" s="302"/>
      <c r="K247" s="302"/>
      <c r="L247" s="302"/>
      <c r="M247" s="302"/>
      <c r="N247" s="302"/>
      <c r="O247" s="302"/>
      <c r="P247" s="302"/>
      <c r="Q247" s="302"/>
      <c r="R247" s="302"/>
      <c r="S247" s="302"/>
      <c r="T247" s="302"/>
      <c r="U247" s="302"/>
      <c r="V247" s="336"/>
      <c r="W247" s="336"/>
      <c r="X247" s="336"/>
      <c r="Y247" s="336"/>
      <c r="Z247" s="336"/>
      <c r="AA247" s="336"/>
      <c r="AB247" s="336"/>
      <c r="AC247" s="336"/>
      <c r="AD247" s="336"/>
      <c r="AE247" s="336"/>
      <c r="AF247" s="336"/>
      <c r="AG247" s="336"/>
      <c r="AH247" s="336"/>
      <c r="AJ247" s="337"/>
    </row>
    <row r="248" spans="1:43" s="335" customFormat="1" ht="19.5" thickBot="1" x14ac:dyDescent="0.45">
      <c r="A248" s="360" t="s">
        <v>551</v>
      </c>
      <c r="B248" s="360"/>
      <c r="C248" s="360"/>
      <c r="D248" s="360"/>
      <c r="E248" s="360"/>
      <c r="F248" s="360"/>
      <c r="G248" s="360"/>
      <c r="H248" s="360"/>
      <c r="I248" s="360"/>
      <c r="J248" s="360"/>
      <c r="K248" s="360"/>
      <c r="L248" s="360"/>
      <c r="M248" s="360"/>
      <c r="N248" s="360"/>
      <c r="O248" s="360"/>
      <c r="P248" s="360"/>
      <c r="Q248" s="360"/>
      <c r="R248" s="360"/>
      <c r="S248" s="360"/>
      <c r="T248" s="360"/>
      <c r="U248" s="360"/>
      <c r="V248" s="360"/>
      <c r="W248" s="360"/>
      <c r="X248" s="360"/>
      <c r="Y248" s="360"/>
      <c r="Z248" s="360"/>
      <c r="AA248" s="360"/>
      <c r="AB248" s="360"/>
      <c r="AC248" s="360"/>
      <c r="AD248" s="360"/>
      <c r="AE248" s="360"/>
      <c r="AF248" s="360"/>
      <c r="AG248" s="339"/>
      <c r="AH248" s="339"/>
      <c r="AI248" s="339"/>
    </row>
    <row r="249" spans="1:43" s="335" customFormat="1" ht="19.5" thickTop="1" x14ac:dyDescent="0.4">
      <c r="A249" s="367"/>
      <c r="B249" s="360" t="s">
        <v>544</v>
      </c>
      <c r="C249" s="360"/>
      <c r="D249" s="360"/>
      <c r="E249" s="360"/>
      <c r="F249" s="360"/>
      <c r="G249" s="360"/>
      <c r="H249" s="360"/>
      <c r="I249" s="360"/>
      <c r="J249" s="360"/>
      <c r="K249" s="360"/>
      <c r="L249" s="360"/>
      <c r="M249" s="360"/>
      <c r="N249" s="360"/>
      <c r="O249" s="360"/>
      <c r="P249" s="360"/>
      <c r="Q249" s="360"/>
      <c r="R249" s="360"/>
      <c r="S249" s="360"/>
      <c r="T249" s="360"/>
      <c r="U249" s="360"/>
      <c r="V249" s="360"/>
      <c r="W249" s="360"/>
      <c r="X249" s="360"/>
      <c r="Y249" s="360"/>
      <c r="Z249" s="360"/>
      <c r="AA249" s="360"/>
      <c r="AB249" s="360"/>
      <c r="AC249" s="360"/>
      <c r="AD249" s="360"/>
      <c r="AE249" s="360"/>
      <c r="AF249" s="360"/>
      <c r="AG249" s="339"/>
      <c r="AH249" s="339"/>
      <c r="AI249" s="339"/>
      <c r="AJ249" s="646"/>
      <c r="AK249" s="647"/>
      <c r="AL249" s="647"/>
      <c r="AM249" s="647"/>
      <c r="AN249" s="648"/>
    </row>
    <row r="250" spans="1:43" s="415" customFormat="1" x14ac:dyDescent="0.4">
      <c r="A250" s="367"/>
      <c r="B250" s="416" t="s">
        <v>618</v>
      </c>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c r="AD250" s="416"/>
      <c r="AE250" s="416"/>
      <c r="AF250" s="416"/>
      <c r="AG250" s="416"/>
      <c r="AH250" s="417"/>
      <c r="AI250" s="417"/>
    </row>
    <row r="251" spans="1:43" s="415" customFormat="1" x14ac:dyDescent="0.4">
      <c r="A251" s="367"/>
      <c r="B251" s="416" t="s">
        <v>619</v>
      </c>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c r="AD251" s="416"/>
      <c r="AE251" s="416"/>
      <c r="AF251" s="416"/>
      <c r="AG251" s="416"/>
      <c r="AH251" s="417"/>
      <c r="AI251" s="417"/>
      <c r="AJ251" s="653"/>
      <c r="AK251" s="654"/>
      <c r="AL251" s="654"/>
      <c r="AM251" s="654"/>
      <c r="AN251" s="655"/>
    </row>
    <row r="252" spans="1:43" s="335" customFormat="1" x14ac:dyDescent="0.4">
      <c r="A252" s="367"/>
      <c r="B252" s="360" t="s">
        <v>545</v>
      </c>
      <c r="C252" s="360"/>
      <c r="D252" s="360"/>
      <c r="E252" s="360"/>
      <c r="F252" s="360"/>
      <c r="G252" s="360"/>
      <c r="H252" s="360"/>
      <c r="I252" s="360"/>
      <c r="J252" s="360"/>
      <c r="K252" s="360"/>
      <c r="L252" s="360"/>
      <c r="M252" s="360"/>
      <c r="N252" s="360"/>
      <c r="O252" s="360"/>
      <c r="P252" s="360"/>
      <c r="Q252" s="360"/>
      <c r="R252" s="360"/>
      <c r="S252" s="360"/>
      <c r="T252" s="360"/>
      <c r="U252" s="360"/>
      <c r="V252" s="360"/>
      <c r="W252" s="360"/>
      <c r="X252" s="360"/>
      <c r="Y252" s="360"/>
      <c r="Z252" s="360"/>
      <c r="AA252" s="360"/>
      <c r="AB252" s="360"/>
      <c r="AC252" s="360"/>
      <c r="AD252" s="360"/>
      <c r="AE252" s="360"/>
      <c r="AF252" s="360"/>
      <c r="AG252" s="339"/>
      <c r="AH252" s="339"/>
      <c r="AI252" s="339"/>
      <c r="AJ252" s="653"/>
      <c r="AK252" s="654"/>
      <c r="AL252" s="654"/>
      <c r="AM252" s="654"/>
      <c r="AN252" s="655"/>
    </row>
    <row r="253" spans="1:43" s="335" customFormat="1" ht="19.5" thickBot="1" x14ac:dyDescent="0.45">
      <c r="A253" s="367"/>
      <c r="B253" s="360"/>
      <c r="C253" s="360" t="s">
        <v>546</v>
      </c>
      <c r="D253" s="360"/>
      <c r="E253" s="360"/>
      <c r="F253" s="360"/>
      <c r="G253" s="360"/>
      <c r="H253" s="360"/>
      <c r="I253" s="360"/>
      <c r="J253" s="360"/>
      <c r="K253" s="360"/>
      <c r="L253" s="360"/>
      <c r="M253" s="360"/>
      <c r="N253" s="360"/>
      <c r="O253" s="360"/>
      <c r="P253" s="360"/>
      <c r="Q253" s="360"/>
      <c r="R253" s="360"/>
      <c r="S253" s="360"/>
      <c r="T253" s="360"/>
      <c r="U253" s="360"/>
      <c r="V253" s="360"/>
      <c r="W253" s="360"/>
      <c r="X253" s="360"/>
      <c r="Y253" s="360"/>
      <c r="Z253" s="360"/>
      <c r="AA253" s="360"/>
      <c r="AB253" s="360"/>
      <c r="AC253" s="360"/>
      <c r="AD253" s="360"/>
      <c r="AE253" s="360"/>
      <c r="AF253" s="360"/>
      <c r="AG253" s="339"/>
      <c r="AH253" s="339"/>
      <c r="AI253" s="339"/>
      <c r="AJ253" s="610"/>
      <c r="AK253" s="611"/>
      <c r="AL253" s="611"/>
      <c r="AM253" s="611"/>
      <c r="AN253" s="612"/>
    </row>
    <row r="254" spans="1:43" s="335" customFormat="1" ht="19.5" thickTop="1" x14ac:dyDescent="0.4">
      <c r="A254" s="367"/>
      <c r="B254" s="360"/>
      <c r="C254" s="360"/>
      <c r="D254" s="360"/>
      <c r="E254" s="360"/>
      <c r="F254" s="360"/>
      <c r="G254" s="360"/>
      <c r="H254" s="360"/>
      <c r="I254" s="360"/>
      <c r="J254" s="360"/>
      <c r="K254" s="360"/>
      <c r="L254" s="360"/>
      <c r="M254" s="360"/>
      <c r="N254" s="360"/>
      <c r="O254" s="360"/>
      <c r="P254" s="360"/>
      <c r="Q254" s="360"/>
      <c r="R254" s="360"/>
      <c r="S254" s="360"/>
      <c r="T254" s="360"/>
      <c r="U254" s="360"/>
      <c r="V254" s="360"/>
      <c r="W254" s="360"/>
      <c r="X254" s="360"/>
      <c r="Y254" s="360"/>
      <c r="Z254" s="360"/>
      <c r="AA254" s="360"/>
      <c r="AB254" s="360"/>
      <c r="AC254" s="360"/>
      <c r="AD254" s="360"/>
      <c r="AE254" s="360"/>
      <c r="AF254" s="360"/>
      <c r="AG254" s="339"/>
      <c r="AH254" s="339"/>
      <c r="AI254" s="339"/>
    </row>
    <row r="255" spans="1:43" s="335" customFormat="1" ht="19.5" thickBot="1" x14ac:dyDescent="0.45">
      <c r="A255" s="360" t="s">
        <v>538</v>
      </c>
      <c r="B255" s="360"/>
      <c r="C255" s="281"/>
      <c r="D255" s="281"/>
      <c r="E255" s="281"/>
      <c r="F255" s="281"/>
      <c r="G255" s="281"/>
      <c r="H255" s="281"/>
      <c r="I255" s="281"/>
      <c r="J255" s="281"/>
      <c r="K255" s="281"/>
      <c r="L255" s="281"/>
      <c r="M255" s="281"/>
      <c r="N255" s="281"/>
      <c r="O255" s="281"/>
      <c r="P255" s="281"/>
      <c r="Q255" s="281"/>
      <c r="R255" s="281"/>
      <c r="S255" s="281"/>
      <c r="T255" s="281"/>
      <c r="U255" s="281"/>
      <c r="V255" s="281"/>
      <c r="W255" s="281"/>
      <c r="X255" s="281"/>
      <c r="Y255" s="281"/>
      <c r="Z255" s="281"/>
      <c r="AA255" s="281"/>
      <c r="AB255" s="281"/>
      <c r="AC255" s="281"/>
      <c r="AD255" s="281"/>
      <c r="AE255" s="281"/>
      <c r="AF255" s="281"/>
      <c r="AG255" s="345"/>
      <c r="AH255" s="345"/>
      <c r="AI255" s="339"/>
    </row>
    <row r="256" spans="1:43" s="335" customFormat="1" ht="19.5" thickTop="1" x14ac:dyDescent="0.4">
      <c r="A256" s="367"/>
      <c r="B256" s="360" t="s">
        <v>539</v>
      </c>
      <c r="C256" s="360"/>
      <c r="D256" s="360"/>
      <c r="E256" s="360"/>
      <c r="F256" s="360"/>
      <c r="G256" s="360"/>
      <c r="H256" s="360"/>
      <c r="I256" s="360"/>
      <c r="J256" s="360"/>
      <c r="K256" s="360"/>
      <c r="L256" s="360"/>
      <c r="M256" s="360"/>
      <c r="N256" s="360"/>
      <c r="O256" s="360"/>
      <c r="P256" s="360"/>
      <c r="Q256" s="360"/>
      <c r="R256" s="360"/>
      <c r="S256" s="360"/>
      <c r="T256" s="360"/>
      <c r="U256" s="360"/>
      <c r="V256" s="360"/>
      <c r="W256" s="360"/>
      <c r="X256" s="360"/>
      <c r="Y256" s="360"/>
      <c r="Z256" s="360"/>
      <c r="AA256" s="360"/>
      <c r="AB256" s="360"/>
      <c r="AC256" s="360"/>
      <c r="AD256" s="360"/>
      <c r="AE256" s="360"/>
      <c r="AF256" s="360"/>
      <c r="AG256" s="339"/>
      <c r="AH256" s="339"/>
      <c r="AI256" s="339"/>
      <c r="AJ256" s="613"/>
      <c r="AK256" s="614"/>
      <c r="AL256" s="614"/>
      <c r="AM256" s="614"/>
      <c r="AN256" s="615"/>
    </row>
    <row r="257" spans="1:41" s="335" customFormat="1" x14ac:dyDescent="0.4">
      <c r="A257" s="367"/>
      <c r="B257" s="360"/>
      <c r="C257" s="360" t="s">
        <v>540</v>
      </c>
      <c r="D257" s="360"/>
      <c r="E257" s="360"/>
      <c r="F257" s="360"/>
      <c r="G257" s="360"/>
      <c r="H257" s="360"/>
      <c r="I257" s="360"/>
      <c r="J257" s="360"/>
      <c r="K257" s="360"/>
      <c r="L257" s="360"/>
      <c r="M257" s="360"/>
      <c r="N257" s="360"/>
      <c r="O257" s="360"/>
      <c r="P257" s="360"/>
      <c r="Q257" s="360"/>
      <c r="R257" s="360"/>
      <c r="S257" s="360"/>
      <c r="T257" s="360"/>
      <c r="U257" s="360"/>
      <c r="V257" s="360"/>
      <c r="W257" s="360"/>
      <c r="X257" s="360"/>
      <c r="Y257" s="360"/>
      <c r="Z257" s="360"/>
      <c r="AA257" s="360"/>
      <c r="AB257" s="360"/>
      <c r="AC257" s="360"/>
      <c r="AD257" s="360"/>
      <c r="AE257" s="360"/>
      <c r="AF257" s="360"/>
      <c r="AG257" s="339"/>
      <c r="AH257" s="339"/>
      <c r="AI257" s="339"/>
      <c r="AJ257" s="670"/>
      <c r="AK257" s="671"/>
      <c r="AL257" s="671"/>
      <c r="AM257" s="671"/>
      <c r="AN257" s="672"/>
    </row>
    <row r="258" spans="1:41" s="335" customFormat="1" x14ac:dyDescent="0.4">
      <c r="A258" s="367"/>
      <c r="B258" s="360"/>
      <c r="C258" s="360"/>
      <c r="D258" s="360" t="s">
        <v>541</v>
      </c>
      <c r="E258" s="360"/>
      <c r="F258" s="360"/>
      <c r="G258" s="360"/>
      <c r="H258" s="360"/>
      <c r="I258" s="360"/>
      <c r="J258" s="360"/>
      <c r="K258" s="360"/>
      <c r="L258" s="360"/>
      <c r="M258" s="360"/>
      <c r="N258" s="360"/>
      <c r="O258" s="360"/>
      <c r="P258" s="360"/>
      <c r="Q258" s="360"/>
      <c r="R258" s="360"/>
      <c r="S258" s="360"/>
      <c r="T258" s="360"/>
      <c r="U258" s="360"/>
      <c r="V258" s="360"/>
      <c r="W258" s="360"/>
      <c r="X258" s="360"/>
      <c r="Y258" s="360"/>
      <c r="Z258" s="360"/>
      <c r="AA258" s="360"/>
      <c r="AB258" s="360"/>
      <c r="AC258" s="360"/>
      <c r="AD258" s="360"/>
      <c r="AE258" s="360"/>
      <c r="AF258" s="360"/>
      <c r="AG258" s="339"/>
      <c r="AH258" s="339"/>
      <c r="AI258" s="339"/>
      <c r="AJ258" s="587"/>
      <c r="AK258" s="588"/>
      <c r="AL258" s="588"/>
      <c r="AM258" s="588"/>
      <c r="AN258" s="589"/>
    </row>
    <row r="259" spans="1:41" s="335" customFormat="1" x14ac:dyDescent="0.4">
      <c r="A259" s="367"/>
      <c r="B259" s="360" t="s">
        <v>542</v>
      </c>
      <c r="C259" s="360"/>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c r="AF259" s="360"/>
      <c r="AG259" s="339"/>
      <c r="AH259" s="339"/>
      <c r="AI259" s="339"/>
      <c r="AJ259" s="587"/>
      <c r="AK259" s="588"/>
      <c r="AL259" s="588"/>
      <c r="AM259" s="588"/>
      <c r="AN259" s="589"/>
    </row>
    <row r="260" spans="1:41" s="335" customFormat="1" ht="19.5" thickBot="1" x14ac:dyDescent="0.45">
      <c r="A260" s="367"/>
      <c r="B260" s="360"/>
      <c r="C260" s="360" t="s">
        <v>540</v>
      </c>
      <c r="D260" s="360"/>
      <c r="E260" s="360"/>
      <c r="F260" s="360"/>
      <c r="G260" s="360"/>
      <c r="H260" s="360"/>
      <c r="I260" s="360"/>
      <c r="J260" s="360"/>
      <c r="K260" s="360"/>
      <c r="L260" s="360"/>
      <c r="M260" s="360"/>
      <c r="N260" s="360"/>
      <c r="O260" s="360"/>
      <c r="P260" s="360"/>
      <c r="Q260" s="360"/>
      <c r="R260" s="360"/>
      <c r="S260" s="360"/>
      <c r="T260" s="360"/>
      <c r="U260" s="360"/>
      <c r="V260" s="360"/>
      <c r="W260" s="360"/>
      <c r="X260" s="360"/>
      <c r="Y260" s="360"/>
      <c r="Z260" s="360"/>
      <c r="AA260" s="360"/>
      <c r="AB260" s="360"/>
      <c r="AC260" s="360"/>
      <c r="AD260" s="360"/>
      <c r="AE260" s="360"/>
      <c r="AF260" s="360"/>
      <c r="AG260" s="339"/>
      <c r="AH260" s="339"/>
      <c r="AI260" s="339"/>
      <c r="AJ260" s="607"/>
      <c r="AK260" s="608"/>
      <c r="AL260" s="608"/>
      <c r="AM260" s="608"/>
      <c r="AN260" s="609"/>
    </row>
    <row r="261" spans="1:41" s="335" customFormat="1" ht="19.5" thickTop="1" x14ac:dyDescent="0.4">
      <c r="A261" s="367"/>
      <c r="B261" s="346"/>
      <c r="C261" s="346"/>
      <c r="D261" s="346"/>
      <c r="E261" s="346"/>
      <c r="F261" s="346"/>
      <c r="G261" s="346"/>
      <c r="H261" s="346"/>
      <c r="I261" s="346"/>
      <c r="J261" s="346"/>
      <c r="K261" s="346"/>
      <c r="L261" s="346"/>
      <c r="M261" s="346"/>
      <c r="N261" s="346"/>
      <c r="O261" s="346"/>
      <c r="P261" s="346"/>
      <c r="Q261" s="346"/>
      <c r="R261" s="346"/>
      <c r="S261" s="346"/>
      <c r="T261" s="346"/>
      <c r="U261" s="346"/>
      <c r="V261" s="346"/>
      <c r="W261" s="346"/>
      <c r="X261" s="346"/>
      <c r="Y261" s="346"/>
      <c r="Z261" s="346"/>
      <c r="AA261" s="346"/>
      <c r="AB261" s="346"/>
      <c r="AC261" s="346"/>
      <c r="AD261" s="346"/>
      <c r="AE261" s="346"/>
      <c r="AF261" s="346"/>
      <c r="AG261" s="346"/>
      <c r="AH261" s="346"/>
      <c r="AI261" s="346"/>
    </row>
    <row r="262" spans="1:41" x14ac:dyDescent="0.4">
      <c r="A262" s="344"/>
      <c r="B262" s="343"/>
      <c r="C262" s="345"/>
      <c r="D262" s="345"/>
      <c r="E262" s="345"/>
      <c r="F262" s="345"/>
      <c r="G262" s="345"/>
      <c r="H262" s="345"/>
      <c r="I262" s="345"/>
      <c r="J262" s="345"/>
      <c r="K262" s="345"/>
      <c r="L262" s="345"/>
      <c r="M262" s="345"/>
      <c r="N262" s="345"/>
      <c r="O262" s="345"/>
      <c r="P262" s="345"/>
      <c r="Q262" s="345"/>
      <c r="R262" s="345"/>
      <c r="S262" s="345"/>
      <c r="T262" s="345"/>
      <c r="U262" s="345"/>
      <c r="V262" s="345"/>
      <c r="W262" s="345"/>
      <c r="X262" s="345"/>
      <c r="Y262" s="345"/>
      <c r="Z262" s="345"/>
      <c r="AA262" s="345"/>
      <c r="AB262" s="345"/>
      <c r="AC262" s="345"/>
      <c r="AD262" s="345"/>
      <c r="AE262" s="345"/>
      <c r="AF262" s="345"/>
      <c r="AG262" s="345"/>
      <c r="AH262" s="345"/>
      <c r="AI262" s="339"/>
      <c r="AJ262" s="335"/>
      <c r="AK262" s="335"/>
      <c r="AL262" s="335"/>
      <c r="AM262" s="335"/>
      <c r="AN262" s="335"/>
      <c r="AO262" s="335"/>
    </row>
    <row r="263" spans="1:41" s="251" customFormat="1" x14ac:dyDescent="0.4"/>
    <row r="264" spans="1:41" ht="19.5" x14ac:dyDescent="0.4">
      <c r="A264" s="554" t="s">
        <v>383</v>
      </c>
      <c r="B264" s="554"/>
      <c r="C264" s="554"/>
      <c r="D264" s="554"/>
      <c r="E264" s="554"/>
      <c r="F264" s="554"/>
      <c r="G264" s="554"/>
      <c r="H264" s="554"/>
      <c r="I264" s="554"/>
      <c r="J264" s="554"/>
      <c r="K264" s="554"/>
      <c r="L264" s="554"/>
      <c r="M264" s="554"/>
      <c r="N264" s="554"/>
      <c r="O264" s="554"/>
      <c r="P264" s="554"/>
      <c r="Q264" s="554"/>
      <c r="R264" s="554"/>
      <c r="S264" s="554"/>
      <c r="T264" s="554"/>
      <c r="U264" s="554"/>
      <c r="V264" s="554"/>
      <c r="W264" s="554"/>
      <c r="X264" s="554"/>
      <c r="Y264" s="554"/>
      <c r="Z264" s="554"/>
      <c r="AA264" s="554"/>
      <c r="AB264" s="554"/>
      <c r="AC264" s="554"/>
      <c r="AD264" s="554"/>
      <c r="AE264" s="554"/>
      <c r="AF264" s="554"/>
      <c r="AG264" s="554"/>
      <c r="AH264" s="554"/>
    </row>
    <row r="265" spans="1:41" ht="19.5" thickBot="1" x14ac:dyDescent="0.45">
      <c r="A265" s="538" t="s">
        <v>566</v>
      </c>
      <c r="B265" s="538"/>
      <c r="C265" s="538"/>
      <c r="D265" s="538"/>
      <c r="E265" s="538"/>
      <c r="F265" s="538"/>
      <c r="G265" s="538"/>
      <c r="H265" s="538"/>
      <c r="I265" s="538"/>
      <c r="J265" s="538"/>
      <c r="K265" s="538"/>
      <c r="L265" s="538"/>
      <c r="M265" s="538"/>
      <c r="N265" s="538"/>
      <c r="O265" s="538"/>
      <c r="P265" s="538"/>
      <c r="Q265" s="538"/>
      <c r="R265" s="538"/>
      <c r="S265" s="538"/>
      <c r="T265" s="538"/>
      <c r="U265" s="538"/>
      <c r="V265" s="538"/>
      <c r="W265" s="538"/>
      <c r="X265" s="538"/>
      <c r="Y265" s="538"/>
      <c r="Z265" s="538"/>
      <c r="AA265" s="538"/>
      <c r="AB265" s="538"/>
      <c r="AC265" s="538"/>
      <c r="AD265" s="538"/>
      <c r="AE265" s="538"/>
      <c r="AF265" s="538"/>
      <c r="AG265" s="538"/>
      <c r="AH265" s="538"/>
      <c r="AO265" s="33"/>
    </row>
    <row r="266" spans="1:41" ht="20.25" thickTop="1" thickBot="1" x14ac:dyDescent="0.45">
      <c r="A266" s="335"/>
      <c r="B266" s="538" t="s">
        <v>680</v>
      </c>
      <c r="C266" s="538"/>
      <c r="D266" s="538"/>
      <c r="E266" s="538"/>
      <c r="F266" s="538"/>
      <c r="G266" s="538"/>
      <c r="H266" s="538"/>
      <c r="I266" s="538"/>
      <c r="J266" s="538"/>
      <c r="K266" s="538"/>
      <c r="L266" s="538"/>
      <c r="M266" s="538"/>
      <c r="N266" s="538"/>
      <c r="O266" s="538"/>
      <c r="P266" s="538"/>
      <c r="Q266" s="538"/>
      <c r="R266" s="538"/>
      <c r="S266" s="538"/>
      <c r="T266" s="538"/>
      <c r="U266" s="538"/>
      <c r="V266" s="538"/>
      <c r="W266" s="538"/>
      <c r="X266" s="538"/>
      <c r="Y266" s="538"/>
      <c r="Z266" s="538"/>
      <c r="AA266" s="538"/>
      <c r="AB266" s="538"/>
      <c r="AC266" s="538"/>
      <c r="AD266" s="538"/>
      <c r="AE266" s="538"/>
      <c r="AF266" s="538"/>
      <c r="AG266" s="538"/>
      <c r="AH266" s="538"/>
      <c r="AJ266" s="531"/>
      <c r="AK266" s="532"/>
      <c r="AL266" s="532"/>
      <c r="AM266" s="532"/>
      <c r="AN266" s="533"/>
      <c r="AO266" s="28"/>
    </row>
    <row r="267" spans="1:41" ht="20.25" thickTop="1" thickBot="1" x14ac:dyDescent="0.45">
      <c r="A267" s="335"/>
      <c r="B267" s="606" t="s">
        <v>681</v>
      </c>
      <c r="C267" s="538"/>
      <c r="D267" s="538"/>
      <c r="E267" s="538"/>
      <c r="F267" s="538"/>
      <c r="G267" s="538"/>
      <c r="H267" s="538"/>
      <c r="I267" s="538"/>
      <c r="J267" s="538"/>
      <c r="K267" s="538"/>
      <c r="L267" s="538"/>
      <c r="M267" s="538"/>
      <c r="N267" s="538"/>
      <c r="O267" s="538"/>
      <c r="P267" s="538"/>
      <c r="Q267" s="538"/>
      <c r="R267" s="538"/>
      <c r="S267" s="538"/>
      <c r="T267" s="538"/>
      <c r="U267" s="538"/>
      <c r="V267" s="538"/>
      <c r="W267" s="538"/>
      <c r="X267" s="538"/>
      <c r="Y267" s="538"/>
      <c r="Z267" s="538"/>
      <c r="AA267" s="538"/>
      <c r="AB267" s="538"/>
      <c r="AC267" s="538"/>
      <c r="AD267" s="538"/>
      <c r="AE267" s="538"/>
      <c r="AF267" s="538"/>
      <c r="AG267" s="538"/>
      <c r="AH267" s="538"/>
      <c r="AO267" s="33"/>
    </row>
    <row r="268" spans="1:41" ht="19.5" thickTop="1" x14ac:dyDescent="0.4">
      <c r="A268" s="335"/>
      <c r="B268" s="585" t="s">
        <v>556</v>
      </c>
      <c r="C268" s="585"/>
      <c r="D268" s="585"/>
      <c r="E268" s="585"/>
      <c r="F268" s="585"/>
      <c r="G268" s="585"/>
      <c r="H268" s="585"/>
      <c r="I268" s="585"/>
      <c r="J268" s="585"/>
      <c r="K268" s="585"/>
      <c r="L268" s="585"/>
      <c r="M268" s="585"/>
      <c r="N268" s="585"/>
      <c r="O268" s="585"/>
      <c r="P268" s="585"/>
      <c r="Q268" s="585"/>
      <c r="R268" s="585"/>
      <c r="S268" s="585"/>
      <c r="T268" s="585"/>
      <c r="U268" s="585"/>
      <c r="V268" s="585"/>
      <c r="W268" s="585"/>
      <c r="X268" s="585"/>
      <c r="Y268" s="585"/>
      <c r="Z268" s="585"/>
      <c r="AA268" s="585"/>
      <c r="AB268" s="585"/>
      <c r="AC268" s="585"/>
      <c r="AD268" s="585"/>
      <c r="AE268" s="585"/>
      <c r="AF268" s="585"/>
      <c r="AG268" s="585"/>
      <c r="AH268" s="585"/>
      <c r="AJ268" s="535"/>
      <c r="AK268" s="536"/>
      <c r="AL268" s="536"/>
      <c r="AM268" s="536"/>
      <c r="AN268" s="537"/>
      <c r="AO268" s="28"/>
    </row>
    <row r="269" spans="1:41" x14ac:dyDescent="0.4">
      <c r="A269" s="335" t="s">
        <v>189</v>
      </c>
      <c r="B269" s="585" t="s">
        <v>557</v>
      </c>
      <c r="C269" s="585"/>
      <c r="D269" s="585"/>
      <c r="E269" s="585"/>
      <c r="F269" s="585"/>
      <c r="G269" s="585"/>
      <c r="H269" s="585"/>
      <c r="I269" s="585"/>
      <c r="J269" s="585"/>
      <c r="K269" s="585"/>
      <c r="L269" s="585"/>
      <c r="M269" s="585"/>
      <c r="N269" s="585"/>
      <c r="O269" s="585"/>
      <c r="P269" s="585"/>
      <c r="Q269" s="585"/>
      <c r="R269" s="585"/>
      <c r="S269" s="585"/>
      <c r="T269" s="585"/>
      <c r="U269" s="585"/>
      <c r="V269" s="585"/>
      <c r="W269" s="585"/>
      <c r="X269" s="585"/>
      <c r="Y269" s="585"/>
      <c r="Z269" s="585"/>
      <c r="AA269" s="585"/>
      <c r="AB269" s="585"/>
      <c r="AC269" s="585"/>
      <c r="AD269" s="585"/>
      <c r="AE269" s="585"/>
      <c r="AF269" s="585"/>
      <c r="AG269" s="585"/>
      <c r="AH269" s="585"/>
      <c r="AJ269" s="670"/>
      <c r="AK269" s="671"/>
      <c r="AL269" s="671"/>
      <c r="AM269" s="671"/>
      <c r="AN269" s="672"/>
      <c r="AO269" s="33"/>
    </row>
    <row r="270" spans="1:41" ht="19.5" thickBot="1" x14ac:dyDescent="0.45">
      <c r="B270" s="538" t="s">
        <v>682</v>
      </c>
      <c r="C270" s="538"/>
      <c r="D270" s="538"/>
      <c r="E270" s="538"/>
      <c r="F270" s="538"/>
      <c r="G270" s="538"/>
      <c r="H270" s="538"/>
      <c r="I270" s="538"/>
      <c r="J270" s="538"/>
      <c r="K270" s="538"/>
      <c r="L270" s="538"/>
      <c r="M270" s="538"/>
      <c r="N270" s="538"/>
      <c r="O270" s="538"/>
      <c r="P270" s="538"/>
      <c r="Q270" s="538"/>
      <c r="R270" s="538"/>
      <c r="S270" s="538"/>
      <c r="T270" s="538"/>
      <c r="U270" s="538"/>
      <c r="V270" s="538"/>
      <c r="W270" s="538"/>
      <c r="X270" s="538"/>
      <c r="Y270" s="538"/>
      <c r="Z270" s="538"/>
      <c r="AA270" s="538"/>
      <c r="AB270" s="538"/>
      <c r="AC270" s="538"/>
      <c r="AD270" s="538"/>
      <c r="AE270" s="538"/>
      <c r="AF270" s="538"/>
      <c r="AG270" s="538"/>
      <c r="AH270" s="538"/>
      <c r="AJ270" s="562"/>
      <c r="AK270" s="563"/>
      <c r="AL270" s="563"/>
      <c r="AM270" s="563"/>
      <c r="AN270" s="564"/>
      <c r="AO270" s="28"/>
    </row>
    <row r="271" spans="1:41" ht="19.5" thickTop="1" x14ac:dyDescent="0.4"/>
    <row r="272" spans="1:41" x14ac:dyDescent="0.4">
      <c r="A272" s="538" t="s">
        <v>100</v>
      </c>
      <c r="B272" s="538"/>
      <c r="C272" s="538"/>
      <c r="D272" s="538"/>
      <c r="E272" s="538"/>
      <c r="F272" s="538"/>
      <c r="G272" s="538"/>
      <c r="H272" s="538"/>
      <c r="I272" s="538"/>
      <c r="J272" s="538"/>
      <c r="K272" s="538"/>
      <c r="L272" s="538"/>
      <c r="M272" s="538"/>
      <c r="N272" s="538"/>
      <c r="O272" s="538"/>
      <c r="P272" s="538"/>
      <c r="Q272" s="538"/>
      <c r="R272" s="538"/>
      <c r="S272" s="538"/>
      <c r="T272" s="538"/>
      <c r="U272" s="538"/>
      <c r="V272" s="538"/>
      <c r="W272" s="538"/>
      <c r="X272" s="538"/>
      <c r="Y272" s="538"/>
      <c r="Z272" s="538"/>
      <c r="AA272" s="538"/>
      <c r="AB272" s="538"/>
      <c r="AC272" s="538"/>
      <c r="AD272" s="538"/>
      <c r="AE272" s="538"/>
      <c r="AF272" s="538"/>
      <c r="AG272" s="538"/>
      <c r="AH272" s="538"/>
    </row>
    <row r="273" spans="1:41" ht="19.5" thickBot="1" x14ac:dyDescent="0.45">
      <c r="A273" s="335"/>
      <c r="B273" s="586" t="s">
        <v>683</v>
      </c>
      <c r="C273" s="586"/>
      <c r="D273" s="586"/>
      <c r="E273" s="586"/>
      <c r="F273" s="586"/>
      <c r="G273" s="586"/>
      <c r="H273" s="586"/>
      <c r="I273" s="586"/>
      <c r="J273" s="586"/>
      <c r="K273" s="586"/>
      <c r="L273" s="586"/>
      <c r="M273" s="586"/>
      <c r="N273" s="586"/>
      <c r="O273" s="586"/>
      <c r="P273" s="586"/>
      <c r="Q273" s="586"/>
      <c r="R273" s="586"/>
      <c r="S273" s="586"/>
      <c r="T273" s="586"/>
      <c r="U273" s="586"/>
      <c r="V273" s="586"/>
      <c r="W273" s="586"/>
      <c r="X273" s="586"/>
      <c r="Y273" s="586"/>
      <c r="Z273" s="586"/>
      <c r="AA273" s="586"/>
      <c r="AB273" s="586"/>
      <c r="AC273" s="586"/>
      <c r="AD273" s="586"/>
      <c r="AE273" s="586"/>
      <c r="AF273" s="586"/>
      <c r="AG273" s="586"/>
      <c r="AH273" s="586"/>
      <c r="AO273" s="33"/>
    </row>
    <row r="274" spans="1:41" ht="19.5" thickTop="1" x14ac:dyDescent="0.4">
      <c r="A274" s="335"/>
      <c r="B274" s="605" t="s">
        <v>573</v>
      </c>
      <c r="C274" s="605"/>
      <c r="D274" s="605"/>
      <c r="E274" s="605"/>
      <c r="F274" s="605"/>
      <c r="G274" s="605"/>
      <c r="H274" s="605"/>
      <c r="I274" s="605"/>
      <c r="J274" s="605"/>
      <c r="K274" s="605"/>
      <c r="L274" s="605"/>
      <c r="M274" s="605"/>
      <c r="N274" s="334"/>
      <c r="O274" s="334"/>
      <c r="P274" s="334"/>
      <c r="Q274" s="334"/>
      <c r="R274" s="334"/>
      <c r="S274" s="334"/>
      <c r="T274" s="334"/>
      <c r="U274" s="334"/>
      <c r="V274" s="334"/>
      <c r="W274" s="334"/>
      <c r="X274" s="334"/>
      <c r="Y274" s="334"/>
      <c r="Z274" s="334"/>
      <c r="AA274" s="334"/>
      <c r="AB274" s="334"/>
      <c r="AC274" s="334"/>
      <c r="AD274" s="334"/>
      <c r="AE274" s="334"/>
      <c r="AF274" s="334"/>
      <c r="AG274" s="334"/>
      <c r="AH274" s="334"/>
      <c r="AJ274" s="535"/>
      <c r="AK274" s="536"/>
      <c r="AL274" s="536"/>
      <c r="AM274" s="536"/>
      <c r="AN274" s="537"/>
      <c r="AO274" s="28"/>
    </row>
    <row r="275" spans="1:41" s="362" customFormat="1" x14ac:dyDescent="0.4">
      <c r="B275" s="363"/>
      <c r="C275" s="363"/>
      <c r="D275" s="363"/>
      <c r="E275" s="363"/>
      <c r="F275" s="363"/>
      <c r="G275" s="363"/>
      <c r="H275" s="363"/>
      <c r="I275" s="363"/>
      <c r="J275" s="363"/>
      <c r="K275" s="363"/>
      <c r="L275" s="363"/>
      <c r="M275" s="363"/>
      <c r="N275" s="361"/>
      <c r="O275" s="361"/>
      <c r="P275" s="361"/>
      <c r="Q275" s="361"/>
      <c r="R275" s="361"/>
      <c r="S275" s="361"/>
      <c r="T275" s="361"/>
      <c r="U275" s="361"/>
      <c r="V275" s="361"/>
      <c r="W275" s="361"/>
      <c r="X275" s="361"/>
      <c r="Y275" s="361"/>
      <c r="Z275" s="361"/>
      <c r="AA275" s="361"/>
      <c r="AB275" s="361"/>
      <c r="AC275" s="361"/>
      <c r="AD275" s="361"/>
      <c r="AE275" s="361"/>
      <c r="AF275" s="361"/>
      <c r="AG275" s="361"/>
      <c r="AH275" s="361"/>
      <c r="AJ275" s="365"/>
    </row>
    <row r="276" spans="1:41" ht="19.5" thickBot="1" x14ac:dyDescent="0.45">
      <c r="A276" s="538" t="s">
        <v>101</v>
      </c>
      <c r="B276" s="538"/>
      <c r="C276" s="538"/>
      <c r="D276" s="538"/>
      <c r="E276" s="538"/>
      <c r="F276" s="538"/>
      <c r="G276" s="538"/>
      <c r="H276" s="538"/>
      <c r="I276" s="538"/>
      <c r="J276" s="538"/>
      <c r="K276" s="538"/>
      <c r="L276" s="538"/>
      <c r="M276" s="538"/>
      <c r="N276" s="538"/>
      <c r="O276" s="538"/>
      <c r="P276" s="538"/>
      <c r="Q276" s="538"/>
      <c r="R276" s="538"/>
      <c r="S276" s="538"/>
      <c r="T276" s="538"/>
      <c r="U276" s="538"/>
      <c r="V276" s="538"/>
      <c r="W276" s="538"/>
      <c r="X276" s="538"/>
      <c r="Y276" s="538"/>
      <c r="Z276" s="538"/>
      <c r="AA276" s="538"/>
      <c r="AB276" s="538"/>
      <c r="AC276" s="538"/>
      <c r="AD276" s="538"/>
      <c r="AE276" s="538"/>
      <c r="AF276" s="538"/>
      <c r="AG276" s="538"/>
      <c r="AH276" s="538"/>
      <c r="AO276" s="33"/>
    </row>
    <row r="277" spans="1:41" ht="20.25" thickTop="1" thickBot="1" x14ac:dyDescent="0.45">
      <c r="A277" s="335"/>
      <c r="B277" s="585" t="s">
        <v>684</v>
      </c>
      <c r="C277" s="585"/>
      <c r="D277" s="585"/>
      <c r="E277" s="585"/>
      <c r="F277" s="585"/>
      <c r="G277" s="585"/>
      <c r="H277" s="585"/>
      <c r="I277" s="585"/>
      <c r="J277" s="585"/>
      <c r="K277" s="585"/>
      <c r="L277" s="585"/>
      <c r="M277" s="585"/>
      <c r="N277" s="585"/>
      <c r="O277" s="585"/>
      <c r="P277" s="585"/>
      <c r="Q277" s="585"/>
      <c r="R277" s="585"/>
      <c r="S277" s="585"/>
      <c r="T277" s="585"/>
      <c r="U277" s="585"/>
      <c r="V277" s="585"/>
      <c r="W277" s="585"/>
      <c r="X277" s="585"/>
      <c r="Y277" s="585"/>
      <c r="Z277" s="585"/>
      <c r="AA277" s="585"/>
      <c r="AB277" s="585"/>
      <c r="AC277" s="585"/>
      <c r="AD277" s="585"/>
      <c r="AE277" s="585"/>
      <c r="AF277" s="585"/>
      <c r="AG277" s="585"/>
      <c r="AH277" s="585"/>
      <c r="AI277" s="338"/>
      <c r="AJ277" s="531"/>
      <c r="AK277" s="532"/>
      <c r="AL277" s="532"/>
      <c r="AM277" s="532"/>
      <c r="AN277" s="533"/>
      <c r="AO277" s="33"/>
    </row>
    <row r="278" spans="1:41" ht="19.5" thickTop="1" x14ac:dyDescent="0.4"/>
    <row r="279" spans="1:41" ht="19.5" thickBot="1" x14ac:dyDescent="0.45">
      <c r="A279" s="538" t="s">
        <v>102</v>
      </c>
      <c r="B279" s="538"/>
      <c r="C279" s="538"/>
      <c r="D279" s="538"/>
      <c r="E279" s="538"/>
      <c r="F279" s="538"/>
      <c r="G279" s="538"/>
      <c r="H279" s="538"/>
      <c r="I279" s="538"/>
      <c r="J279" s="538"/>
      <c r="K279" s="538"/>
      <c r="L279" s="538"/>
      <c r="M279" s="538"/>
      <c r="N279" s="538"/>
      <c r="O279" s="538"/>
      <c r="P279" s="538"/>
      <c r="Q279" s="538"/>
      <c r="R279" s="538"/>
      <c r="S279" s="538"/>
      <c r="T279" s="538"/>
      <c r="U279" s="538"/>
      <c r="V279" s="538"/>
      <c r="W279" s="538"/>
      <c r="X279" s="538"/>
      <c r="Y279" s="538"/>
      <c r="Z279" s="538"/>
      <c r="AA279" s="538"/>
      <c r="AB279" s="538"/>
      <c r="AC279" s="538"/>
      <c r="AD279" s="538"/>
      <c r="AE279" s="538"/>
      <c r="AF279" s="538"/>
      <c r="AG279" s="538"/>
      <c r="AH279" s="538"/>
      <c r="AO279" s="33"/>
    </row>
    <row r="280" spans="1:41" ht="19.5" thickTop="1" x14ac:dyDescent="0.4">
      <c r="B280" s="534" t="s">
        <v>449</v>
      </c>
      <c r="C280" s="534"/>
      <c r="D280" s="534"/>
      <c r="E280" s="534"/>
      <c r="F280" s="534"/>
      <c r="G280" s="534"/>
      <c r="H280" s="534"/>
      <c r="I280" s="534"/>
      <c r="J280" s="534"/>
      <c r="K280" s="534"/>
      <c r="L280" s="534"/>
      <c r="M280" s="534"/>
      <c r="N280" s="534"/>
      <c r="O280" s="534"/>
      <c r="P280" s="534"/>
      <c r="Q280" s="534"/>
      <c r="R280" s="534"/>
      <c r="S280" s="534"/>
      <c r="T280" s="534"/>
      <c r="U280" s="534"/>
      <c r="V280" s="534"/>
      <c r="W280" s="534"/>
      <c r="X280" s="534"/>
      <c r="Y280" s="534"/>
      <c r="Z280" s="534"/>
      <c r="AA280" s="534"/>
      <c r="AB280" s="534"/>
      <c r="AC280" s="534"/>
      <c r="AD280" s="534"/>
      <c r="AE280" s="534"/>
      <c r="AF280" s="534"/>
      <c r="AG280" s="534"/>
      <c r="AH280" s="534"/>
      <c r="AJ280" s="535"/>
      <c r="AK280" s="536"/>
      <c r="AL280" s="536"/>
      <c r="AM280" s="536"/>
      <c r="AN280" s="537"/>
      <c r="AO280" s="28"/>
    </row>
    <row r="281" spans="1:41" ht="19.5" thickBot="1" x14ac:dyDescent="0.45">
      <c r="B281" s="574" t="s">
        <v>303</v>
      </c>
      <c r="C281" s="574"/>
      <c r="D281" s="574"/>
      <c r="E281" s="574"/>
      <c r="F281" s="574"/>
      <c r="G281" s="574"/>
      <c r="H281" s="574"/>
      <c r="I281" s="574"/>
      <c r="J281" s="574"/>
      <c r="K281" s="574"/>
      <c r="L281" s="574"/>
      <c r="M281" s="574"/>
      <c r="N281" s="574"/>
      <c r="O281" s="574"/>
      <c r="P281" s="574"/>
      <c r="Q281" s="574"/>
      <c r="R281" s="574"/>
      <c r="S281" s="574"/>
      <c r="T281" s="574"/>
      <c r="U281" s="574"/>
      <c r="V281" s="574"/>
      <c r="W281" s="574"/>
      <c r="X281" s="574"/>
      <c r="Y281" s="574"/>
      <c r="Z281" s="574"/>
      <c r="AA281" s="574"/>
      <c r="AB281" s="574"/>
      <c r="AC281" s="574"/>
      <c r="AD281" s="574"/>
      <c r="AE281" s="574"/>
      <c r="AF281" s="574"/>
      <c r="AG281" s="574"/>
      <c r="AH281" s="574"/>
      <c r="AJ281" s="562"/>
      <c r="AK281" s="563"/>
      <c r="AL281" s="563"/>
      <c r="AM281" s="563"/>
      <c r="AN281" s="564"/>
      <c r="AO281" s="28"/>
    </row>
    <row r="282" spans="1:41" ht="19.5" thickTop="1" x14ac:dyDescent="0.4">
      <c r="B282" s="574"/>
      <c r="C282" s="574"/>
      <c r="D282" s="574"/>
      <c r="E282" s="574"/>
      <c r="F282" s="574"/>
      <c r="G282" s="574"/>
      <c r="H282" s="574"/>
      <c r="I282" s="574"/>
      <c r="J282" s="574"/>
      <c r="K282" s="574"/>
      <c r="L282" s="574"/>
      <c r="M282" s="574"/>
      <c r="N282" s="574"/>
      <c r="O282" s="574"/>
      <c r="P282" s="574"/>
      <c r="Q282" s="574"/>
      <c r="R282" s="574"/>
      <c r="S282" s="574"/>
      <c r="T282" s="574"/>
      <c r="U282" s="574"/>
      <c r="V282" s="574"/>
      <c r="W282" s="574"/>
      <c r="X282" s="574"/>
      <c r="Y282" s="574"/>
      <c r="Z282" s="574"/>
      <c r="AA282" s="574"/>
      <c r="AB282" s="574"/>
      <c r="AC282" s="574"/>
      <c r="AD282" s="574"/>
      <c r="AE282" s="574"/>
      <c r="AF282" s="574"/>
      <c r="AG282" s="574"/>
      <c r="AH282" s="574"/>
    </row>
    <row r="283" spans="1:41" x14ac:dyDescent="0.4">
      <c r="AF283" s="391"/>
    </row>
    <row r="284" spans="1:41" ht="19.5" thickBot="1" x14ac:dyDescent="0.45">
      <c r="A284" s="538" t="s">
        <v>103</v>
      </c>
      <c r="B284" s="538"/>
      <c r="C284" s="538"/>
      <c r="D284" s="538"/>
      <c r="E284" s="538"/>
      <c r="F284" s="538"/>
      <c r="G284" s="538"/>
      <c r="H284" s="538"/>
      <c r="I284" s="538"/>
      <c r="J284" s="538"/>
      <c r="K284" s="538"/>
      <c r="L284" s="538"/>
      <c r="M284" s="538"/>
      <c r="N284" s="538"/>
      <c r="O284" s="538"/>
      <c r="P284" s="538"/>
      <c r="Q284" s="538"/>
      <c r="R284" s="538"/>
      <c r="S284" s="538"/>
      <c r="T284" s="538"/>
      <c r="U284" s="538"/>
      <c r="V284" s="538"/>
      <c r="W284" s="538"/>
      <c r="X284" s="538"/>
      <c r="Y284" s="538"/>
      <c r="Z284" s="538"/>
      <c r="AA284" s="538"/>
      <c r="AB284" s="538"/>
      <c r="AC284" s="538"/>
      <c r="AD284" s="538"/>
      <c r="AE284" s="538"/>
      <c r="AF284" s="538"/>
      <c r="AG284" s="538"/>
      <c r="AH284" s="538"/>
      <c r="AO284" s="33"/>
    </row>
    <row r="285" spans="1:41" ht="19.5" thickTop="1" x14ac:dyDescent="0.4">
      <c r="B285" s="538" t="s">
        <v>685</v>
      </c>
      <c r="C285" s="538"/>
      <c r="D285" s="538"/>
      <c r="E285" s="538"/>
      <c r="F285" s="538"/>
      <c r="G285" s="538"/>
      <c r="H285" s="538"/>
      <c r="I285" s="538"/>
      <c r="J285" s="538"/>
      <c r="K285" s="538"/>
      <c r="L285" s="538"/>
      <c r="M285" s="538"/>
      <c r="N285" s="538"/>
      <c r="O285" s="538"/>
      <c r="P285" s="538"/>
      <c r="Q285" s="538"/>
      <c r="R285" s="538"/>
      <c r="S285" s="538"/>
      <c r="T285" s="538"/>
      <c r="U285" s="538"/>
      <c r="V285" s="538"/>
      <c r="W285" s="538"/>
      <c r="X285" s="538"/>
      <c r="Y285" s="538"/>
      <c r="Z285" s="538"/>
      <c r="AA285" s="538"/>
      <c r="AB285" s="538"/>
      <c r="AC285" s="538"/>
      <c r="AD285" s="538"/>
      <c r="AE285" s="538"/>
      <c r="AF285" s="538"/>
      <c r="AG285" s="538"/>
      <c r="AH285" s="538"/>
      <c r="AJ285" s="535"/>
      <c r="AK285" s="536"/>
      <c r="AL285" s="536"/>
      <c r="AM285" s="536"/>
      <c r="AN285" s="537"/>
      <c r="AO285" s="28"/>
    </row>
    <row r="286" spans="1:41" ht="19.5" thickBot="1" x14ac:dyDescent="0.45">
      <c r="B286" s="585" t="s">
        <v>686</v>
      </c>
      <c r="C286" s="585"/>
      <c r="D286" s="585"/>
      <c r="E286" s="585"/>
      <c r="F286" s="585"/>
      <c r="G286" s="585"/>
      <c r="H286" s="585"/>
      <c r="I286" s="585"/>
      <c r="J286" s="585"/>
      <c r="K286" s="585"/>
      <c r="L286" s="585"/>
      <c r="M286" s="585"/>
      <c r="N286" s="585"/>
      <c r="O286" s="585"/>
      <c r="P286" s="585"/>
      <c r="Q286" s="585"/>
      <c r="R286" s="585"/>
      <c r="S286" s="585"/>
      <c r="T286" s="585"/>
      <c r="U286" s="585"/>
      <c r="V286" s="585"/>
      <c r="W286" s="585"/>
      <c r="X286" s="585"/>
      <c r="Y286" s="585"/>
      <c r="Z286" s="585"/>
      <c r="AA286" s="585"/>
      <c r="AB286" s="585"/>
      <c r="AC286" s="585"/>
      <c r="AD286" s="585"/>
      <c r="AE286" s="585"/>
      <c r="AF286" s="585"/>
      <c r="AG286" s="585"/>
      <c r="AH286" s="585"/>
      <c r="AJ286" s="582"/>
      <c r="AK286" s="583"/>
      <c r="AL286" s="583"/>
      <c r="AM286" s="583"/>
      <c r="AN286" s="584"/>
      <c r="AO286" s="392"/>
    </row>
    <row r="287" spans="1:41" s="390" customFormat="1" ht="19.5" thickTop="1" x14ac:dyDescent="0.4">
      <c r="B287" s="390" t="s">
        <v>578</v>
      </c>
      <c r="AJ287" s="535"/>
      <c r="AK287" s="536"/>
      <c r="AL287" s="536"/>
      <c r="AM287" s="536"/>
      <c r="AN287" s="537"/>
      <c r="AO287" s="392"/>
    </row>
    <row r="288" spans="1:41" x14ac:dyDescent="0.4">
      <c r="B288" s="555" t="s">
        <v>687</v>
      </c>
      <c r="C288" s="555"/>
      <c r="D288" s="555"/>
      <c r="E288" s="555"/>
      <c r="F288" s="555"/>
      <c r="G288" s="555"/>
      <c r="H288" s="555"/>
      <c r="I288" s="555"/>
      <c r="J288" s="555"/>
      <c r="K288" s="555"/>
      <c r="L288" s="555"/>
      <c r="M288" s="555"/>
      <c r="N288" s="555"/>
      <c r="O288" s="555"/>
      <c r="P288" s="555"/>
      <c r="Q288" s="555"/>
      <c r="R288" s="555"/>
      <c r="S288" s="555"/>
      <c r="T288" s="555"/>
      <c r="U288" s="555"/>
      <c r="V288" s="555"/>
      <c r="W288" s="555"/>
      <c r="X288" s="555"/>
      <c r="Y288" s="555"/>
      <c r="Z288" s="555"/>
      <c r="AA288" s="555"/>
      <c r="AB288" s="555"/>
      <c r="AC288" s="555"/>
      <c r="AD288" s="555"/>
      <c r="AE288" s="555"/>
      <c r="AF288" s="555"/>
      <c r="AG288" s="555"/>
      <c r="AH288" s="555"/>
      <c r="AJ288" s="587"/>
      <c r="AK288" s="588"/>
      <c r="AL288" s="588"/>
      <c r="AM288" s="588"/>
      <c r="AN288" s="589"/>
      <c r="AO288" s="28"/>
    </row>
    <row r="289" spans="1:49" ht="19.5" thickBot="1" x14ac:dyDescent="0.45">
      <c r="A289" s="348"/>
      <c r="B289" s="565" t="s">
        <v>688</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J289" s="562"/>
      <c r="AK289" s="563"/>
      <c r="AL289" s="563"/>
      <c r="AM289" s="563"/>
      <c r="AN289" s="564"/>
      <c r="AO289" s="28"/>
    </row>
    <row r="290" spans="1:49" ht="19.5" thickTop="1" x14ac:dyDescent="0.4">
      <c r="A290" s="348"/>
      <c r="B290" s="348"/>
      <c r="C290" s="348"/>
      <c r="D290" s="348"/>
      <c r="E290" s="348"/>
      <c r="F290" s="348"/>
      <c r="G290" s="348"/>
      <c r="H290" s="348"/>
      <c r="I290" s="348"/>
      <c r="J290" s="348"/>
      <c r="K290" s="348"/>
      <c r="L290" s="348"/>
      <c r="M290" s="348"/>
      <c r="N290" s="348"/>
      <c r="O290" s="348"/>
      <c r="P290" s="348"/>
      <c r="Q290" s="348"/>
      <c r="R290" s="348"/>
      <c r="S290" s="348"/>
      <c r="T290" s="348"/>
      <c r="U290" s="348"/>
      <c r="V290" s="348"/>
      <c r="W290" s="348"/>
      <c r="X290" s="348"/>
      <c r="Y290" s="348"/>
      <c r="Z290" s="348"/>
      <c r="AA290" s="348"/>
      <c r="AB290" s="348"/>
      <c r="AC290" s="348"/>
      <c r="AD290" s="348"/>
      <c r="AE290" s="348"/>
      <c r="AF290" s="348"/>
      <c r="AG290" s="348"/>
      <c r="AH290" s="348"/>
    </row>
    <row r="291" spans="1:49" s="251" customFormat="1" x14ac:dyDescent="0.4">
      <c r="AJ291" s="252"/>
      <c r="AK291" s="252"/>
      <c r="AL291" s="252"/>
      <c r="AM291" s="252"/>
      <c r="AN291" s="252"/>
      <c r="AO291" s="252"/>
      <c r="AS291"/>
      <c r="AT291"/>
      <c r="AU291"/>
      <c r="AV291"/>
      <c r="AW291"/>
    </row>
    <row r="292" spans="1:49" ht="20.25" thickBot="1" x14ac:dyDescent="0.45">
      <c r="A292" s="554" t="s">
        <v>398</v>
      </c>
      <c r="B292" s="554"/>
      <c r="C292" s="554"/>
      <c r="D292" s="554"/>
      <c r="E292" s="554"/>
      <c r="F292" s="554"/>
      <c r="G292" s="554"/>
      <c r="H292" s="554"/>
      <c r="I292" s="554"/>
      <c r="J292" s="554"/>
      <c r="K292" s="554"/>
      <c r="L292" s="554"/>
      <c r="M292" s="554"/>
      <c r="N292" s="554"/>
      <c r="O292" s="554"/>
      <c r="P292" s="554"/>
      <c r="Q292" s="554"/>
      <c r="R292" s="554"/>
      <c r="S292" s="554"/>
      <c r="T292" s="554"/>
      <c r="U292" s="554"/>
      <c r="V292" s="554"/>
      <c r="W292" s="554"/>
      <c r="X292" s="554"/>
      <c r="Y292" s="554"/>
      <c r="Z292" s="554"/>
      <c r="AA292" s="554"/>
      <c r="AB292" s="554"/>
      <c r="AC292" s="554"/>
      <c r="AD292" s="554"/>
      <c r="AE292" s="554"/>
      <c r="AF292" s="554"/>
      <c r="AG292" s="554"/>
      <c r="AH292" s="554"/>
      <c r="AS292" s="218"/>
      <c r="AT292" s="218"/>
      <c r="AU292" s="218"/>
      <c r="AV292" s="218"/>
      <c r="AW292" s="218"/>
    </row>
    <row r="293" spans="1:49" s="218" customFormat="1" ht="20.25" thickTop="1" thickBot="1" x14ac:dyDescent="0.45">
      <c r="B293" s="574" t="s">
        <v>385</v>
      </c>
      <c r="C293" s="574"/>
      <c r="D293" s="574"/>
      <c r="E293" s="574"/>
      <c r="F293" s="574"/>
      <c r="G293" s="574"/>
      <c r="H293" s="574"/>
      <c r="I293" s="574"/>
      <c r="J293" s="574"/>
      <c r="K293" s="574"/>
      <c r="L293" s="574"/>
      <c r="M293" s="574"/>
      <c r="N293" s="574"/>
      <c r="O293" s="574"/>
      <c r="P293" s="574"/>
      <c r="Q293" s="574"/>
      <c r="R293" s="574"/>
      <c r="S293" s="574"/>
      <c r="T293" s="574"/>
      <c r="U293" s="574"/>
      <c r="V293" s="574"/>
      <c r="W293" s="574"/>
      <c r="X293" s="574"/>
      <c r="Y293" s="574"/>
      <c r="Z293" s="574"/>
      <c r="AA293" s="574"/>
      <c r="AB293" s="574"/>
      <c r="AC293" s="574"/>
      <c r="AD293" s="574"/>
      <c r="AE293" s="574"/>
      <c r="AF293" s="574"/>
      <c r="AG293" s="574"/>
      <c r="AH293" s="574"/>
      <c r="AJ293" s="531"/>
      <c r="AK293" s="532"/>
      <c r="AL293" s="532"/>
      <c r="AM293" s="532"/>
      <c r="AN293" s="533"/>
    </row>
    <row r="294" spans="1:49" s="218" customFormat="1" ht="19.5" thickTop="1" x14ac:dyDescent="0.4">
      <c r="B294" s="574"/>
      <c r="C294" s="574"/>
      <c r="D294" s="574"/>
      <c r="E294" s="574"/>
      <c r="F294" s="574"/>
      <c r="G294" s="574"/>
      <c r="H294" s="574"/>
      <c r="I294" s="574"/>
      <c r="J294" s="574"/>
      <c r="K294" s="574"/>
      <c r="L294" s="574"/>
      <c r="M294" s="574"/>
      <c r="N294" s="574"/>
      <c r="O294" s="574"/>
      <c r="P294" s="574"/>
      <c r="Q294" s="574"/>
      <c r="R294" s="574"/>
      <c r="S294" s="574"/>
      <c r="T294" s="574"/>
      <c r="U294" s="574"/>
      <c r="V294" s="574"/>
      <c r="W294" s="574"/>
      <c r="X294" s="574"/>
      <c r="Y294" s="574"/>
      <c r="Z294" s="574"/>
      <c r="AA294" s="574"/>
      <c r="AB294" s="574"/>
      <c r="AC294" s="574"/>
      <c r="AD294" s="574"/>
      <c r="AE294" s="574"/>
      <c r="AF294" s="574"/>
      <c r="AG294" s="574"/>
      <c r="AH294" s="574"/>
    </row>
    <row r="295" spans="1:49" s="218" customFormat="1" ht="19.5" thickBot="1" x14ac:dyDescent="0.45">
      <c r="B295" s="538" t="s">
        <v>387</v>
      </c>
      <c r="C295" s="538"/>
      <c r="D295" s="538"/>
      <c r="E295" s="538"/>
      <c r="F295" s="538"/>
      <c r="G295" s="538"/>
      <c r="H295" s="538"/>
      <c r="I295" s="538"/>
      <c r="J295" s="538"/>
      <c r="K295" s="538"/>
      <c r="L295" s="538"/>
      <c r="M295" s="538"/>
      <c r="N295" s="538"/>
      <c r="O295" s="538"/>
      <c r="P295" s="538"/>
      <c r="Q295" s="538"/>
      <c r="R295" s="538"/>
      <c r="S295" s="538"/>
      <c r="T295" s="538"/>
      <c r="U295" s="538"/>
      <c r="V295" s="538"/>
      <c r="W295" s="538"/>
      <c r="X295" s="538"/>
      <c r="Y295" s="538"/>
      <c r="Z295" s="538"/>
      <c r="AA295" s="538"/>
      <c r="AB295" s="538"/>
      <c r="AC295" s="538"/>
      <c r="AD295" s="538"/>
      <c r="AE295" s="538"/>
      <c r="AF295" s="538"/>
      <c r="AG295" s="538"/>
      <c r="AH295" s="538"/>
    </row>
    <row r="296" spans="1:49" s="218" customFormat="1" ht="19.5" thickTop="1" x14ac:dyDescent="0.4">
      <c r="B296" s="538" t="s">
        <v>386</v>
      </c>
      <c r="C296" s="538"/>
      <c r="D296" s="538"/>
      <c r="E296" s="538"/>
      <c r="F296" s="538"/>
      <c r="G296" s="538"/>
      <c r="H296" s="538"/>
      <c r="I296" s="538"/>
      <c r="J296" s="538"/>
      <c r="K296" s="538"/>
      <c r="L296" s="538"/>
      <c r="M296" s="538"/>
      <c r="N296" s="538"/>
      <c r="O296" s="538"/>
      <c r="P296" s="538"/>
      <c r="Q296" s="538"/>
      <c r="R296" s="538"/>
      <c r="S296" s="538"/>
      <c r="T296" s="538"/>
      <c r="U296" s="538"/>
      <c r="V296" s="538"/>
      <c r="W296" s="538"/>
      <c r="X296" s="538"/>
      <c r="Y296" s="538"/>
      <c r="Z296" s="538"/>
      <c r="AA296" s="538"/>
      <c r="AB296" s="538"/>
      <c r="AC296" s="538"/>
      <c r="AD296" s="538"/>
      <c r="AE296" s="538"/>
      <c r="AF296" s="538"/>
      <c r="AG296" s="538"/>
      <c r="AH296" s="538"/>
      <c r="AJ296" s="535"/>
      <c r="AK296" s="536"/>
      <c r="AL296" s="536"/>
      <c r="AM296" s="536"/>
      <c r="AN296" s="537"/>
    </row>
    <row r="297" spans="1:49" s="218" customFormat="1" x14ac:dyDescent="0.4">
      <c r="B297" s="538" t="s">
        <v>388</v>
      </c>
      <c r="C297" s="538"/>
      <c r="D297" s="538"/>
      <c r="E297" s="538"/>
      <c r="F297" s="538"/>
      <c r="G297" s="538"/>
      <c r="H297" s="538"/>
      <c r="I297" s="538"/>
      <c r="J297" s="538"/>
      <c r="K297" s="538"/>
      <c r="L297" s="538"/>
      <c r="M297" s="538"/>
      <c r="N297" s="538"/>
      <c r="O297" s="538"/>
      <c r="P297" s="538"/>
      <c r="Q297" s="538"/>
      <c r="R297" s="538"/>
      <c r="S297" s="538"/>
      <c r="T297" s="538"/>
      <c r="U297" s="538"/>
      <c r="V297" s="538"/>
      <c r="W297" s="538"/>
      <c r="X297" s="538"/>
      <c r="Y297" s="538"/>
      <c r="Z297" s="538"/>
      <c r="AA297" s="538"/>
      <c r="AB297" s="538"/>
      <c r="AC297" s="538"/>
      <c r="AD297" s="538"/>
      <c r="AE297" s="538"/>
      <c r="AF297" s="538"/>
      <c r="AG297" s="538"/>
      <c r="AH297" s="538"/>
      <c r="AJ297" s="587"/>
      <c r="AK297" s="588"/>
      <c r="AL297" s="588"/>
      <c r="AM297" s="588"/>
      <c r="AN297" s="589"/>
    </row>
    <row r="298" spans="1:49" s="218" customFormat="1" x14ac:dyDescent="0.4">
      <c r="B298" s="538" t="s">
        <v>389</v>
      </c>
      <c r="C298" s="538"/>
      <c r="D298" s="538"/>
      <c r="E298" s="538"/>
      <c r="F298" s="538"/>
      <c r="G298" s="538"/>
      <c r="H298" s="538"/>
      <c r="I298" s="538"/>
      <c r="J298" s="538"/>
      <c r="K298" s="538"/>
      <c r="L298" s="538"/>
      <c r="M298" s="538"/>
      <c r="N298" s="538"/>
      <c r="O298" s="538"/>
      <c r="P298" s="538"/>
      <c r="Q298" s="538"/>
      <c r="R298" s="538"/>
      <c r="S298" s="538"/>
      <c r="T298" s="538"/>
      <c r="U298" s="538"/>
      <c r="V298" s="538"/>
      <c r="W298" s="538"/>
      <c r="X298" s="538"/>
      <c r="Y298" s="538"/>
      <c r="Z298" s="538"/>
      <c r="AA298" s="538"/>
      <c r="AB298" s="538"/>
      <c r="AC298" s="538"/>
      <c r="AD298" s="538"/>
      <c r="AE298" s="538"/>
      <c r="AF298" s="538"/>
      <c r="AG298" s="538"/>
      <c r="AH298" s="538"/>
      <c r="AJ298" s="587"/>
      <c r="AK298" s="588"/>
      <c r="AL298" s="588"/>
      <c r="AM298" s="588"/>
      <c r="AN298" s="589"/>
    </row>
    <row r="299" spans="1:49" s="218" customFormat="1" x14ac:dyDescent="0.4">
      <c r="B299" s="538" t="s">
        <v>390</v>
      </c>
      <c r="C299" s="538"/>
      <c r="D299" s="538"/>
      <c r="E299" s="538"/>
      <c r="F299" s="538"/>
      <c r="G299" s="538"/>
      <c r="H299" s="538"/>
      <c r="I299" s="538"/>
      <c r="J299" s="538"/>
      <c r="K299" s="538"/>
      <c r="L299" s="538"/>
      <c r="M299" s="538"/>
      <c r="N299" s="538"/>
      <c r="O299" s="538"/>
      <c r="P299" s="538"/>
      <c r="Q299" s="538"/>
      <c r="R299" s="538"/>
      <c r="S299" s="538"/>
      <c r="T299" s="538"/>
      <c r="U299" s="538"/>
      <c r="V299" s="538"/>
      <c r="W299" s="538"/>
      <c r="X299" s="538"/>
      <c r="Y299" s="538"/>
      <c r="Z299" s="538"/>
      <c r="AA299" s="538"/>
      <c r="AB299" s="538"/>
      <c r="AC299" s="538"/>
      <c r="AD299" s="538"/>
      <c r="AE299" s="538"/>
      <c r="AF299" s="538"/>
      <c r="AG299" s="538"/>
      <c r="AH299" s="538"/>
      <c r="AJ299" s="587"/>
      <c r="AK299" s="588"/>
      <c r="AL299" s="588"/>
      <c r="AM299" s="588"/>
      <c r="AN299" s="589"/>
    </row>
    <row r="300" spans="1:49" s="218" customFormat="1" ht="19.5" thickBot="1" x14ac:dyDescent="0.45">
      <c r="B300" s="538" t="s">
        <v>391</v>
      </c>
      <c r="C300" s="538"/>
      <c r="D300" s="538"/>
      <c r="E300" s="538"/>
      <c r="F300" s="538"/>
      <c r="G300" s="538"/>
      <c r="H300" s="538"/>
      <c r="I300" s="538"/>
      <c r="J300" s="538"/>
      <c r="K300" s="538"/>
      <c r="L300" s="538"/>
      <c r="M300" s="538"/>
      <c r="N300" s="538"/>
      <c r="O300" s="538"/>
      <c r="P300" s="538"/>
      <c r="Q300" s="538"/>
      <c r="R300" s="538"/>
      <c r="S300" s="538"/>
      <c r="T300" s="538"/>
      <c r="U300" s="538"/>
      <c r="V300" s="538"/>
      <c r="W300" s="538"/>
      <c r="X300" s="538"/>
      <c r="Y300" s="538"/>
      <c r="Z300" s="538"/>
      <c r="AA300" s="538"/>
      <c r="AB300" s="538"/>
      <c r="AC300" s="538"/>
      <c r="AD300" s="538"/>
      <c r="AE300" s="538"/>
      <c r="AF300" s="538"/>
      <c r="AG300" s="538"/>
      <c r="AH300" s="538"/>
      <c r="AJ300" s="562"/>
      <c r="AK300" s="563"/>
      <c r="AL300" s="563"/>
      <c r="AM300" s="563"/>
      <c r="AN300" s="564"/>
    </row>
    <row r="301" spans="1:49" s="218" customFormat="1" ht="19.5" thickTop="1" x14ac:dyDescent="0.4">
      <c r="AS301"/>
      <c r="AT301"/>
      <c r="AU301"/>
      <c r="AV301"/>
      <c r="AW301"/>
    </row>
    <row r="302" spans="1:49" ht="19.5" x14ac:dyDescent="0.4">
      <c r="A302" s="554" t="s">
        <v>384</v>
      </c>
      <c r="B302" s="554"/>
      <c r="C302" s="554"/>
      <c r="D302" s="554"/>
      <c r="E302" s="554"/>
      <c r="F302" s="554"/>
      <c r="G302" s="554"/>
      <c r="H302" s="554"/>
      <c r="I302" s="554"/>
      <c r="J302" s="554"/>
      <c r="K302" s="554"/>
      <c r="L302" s="554"/>
      <c r="M302" s="554"/>
      <c r="N302" s="554"/>
      <c r="O302" s="554"/>
      <c r="P302" s="554"/>
      <c r="Q302" s="554"/>
      <c r="R302" s="554"/>
      <c r="S302" s="554"/>
      <c r="T302" s="554"/>
      <c r="U302" s="554"/>
      <c r="V302" s="554"/>
      <c r="W302" s="554"/>
      <c r="X302" s="554"/>
      <c r="Y302" s="554"/>
      <c r="Z302" s="554"/>
      <c r="AA302" s="554"/>
      <c r="AB302" s="554"/>
      <c r="AC302" s="554"/>
      <c r="AD302" s="554"/>
      <c r="AE302" s="554"/>
      <c r="AF302" s="554"/>
      <c r="AG302" s="554"/>
      <c r="AH302" s="554"/>
    </row>
    <row r="303" spans="1:49" ht="19.5" thickBot="1" x14ac:dyDescent="0.45">
      <c r="A303" s="538" t="str">
        <f>"（１） 園児の健康診断の実施状況（"&amp;表紙!B2&amp;DBCS(表紙!C2-1)&amp;"年度の状況）    ★確認資料：児童簿、健康診断書（入園時含む）"</f>
        <v>（１） 園児の健康診断の実施状況（令和７年度の状況）    ★確認資料：児童簿、健康診断書（入園時含む）</v>
      </c>
      <c r="B303" s="538"/>
      <c r="C303" s="538"/>
      <c r="D303" s="538"/>
      <c r="E303" s="538"/>
      <c r="F303" s="538"/>
      <c r="G303" s="538"/>
      <c r="H303" s="538"/>
      <c r="I303" s="538"/>
      <c r="J303" s="538"/>
      <c r="K303" s="538"/>
      <c r="L303" s="538"/>
      <c r="M303" s="538"/>
      <c r="N303" s="538"/>
      <c r="O303" s="538"/>
      <c r="P303" s="538"/>
      <c r="Q303" s="538"/>
      <c r="R303" s="538"/>
      <c r="S303" s="538"/>
      <c r="T303" s="538"/>
      <c r="U303" s="538"/>
      <c r="V303" s="538"/>
      <c r="W303" s="538"/>
      <c r="X303" s="538"/>
      <c r="Y303" s="538"/>
      <c r="Z303" s="538"/>
      <c r="AA303" s="538"/>
      <c r="AB303" s="538"/>
      <c r="AC303" s="538"/>
      <c r="AD303" s="538"/>
      <c r="AE303" s="538"/>
      <c r="AF303" s="538"/>
      <c r="AG303" s="538"/>
      <c r="AH303" s="538"/>
      <c r="AJ303" s="5"/>
      <c r="AK303" s="5"/>
      <c r="AL303" s="5"/>
      <c r="AM303" s="5"/>
      <c r="AN303" s="5"/>
      <c r="AO303" s="33"/>
    </row>
    <row r="304" spans="1:49" ht="20.25" thickTop="1" thickBot="1" x14ac:dyDescent="0.45">
      <c r="B304" s="593" t="s">
        <v>669</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J304" s="531"/>
      <c r="AK304" s="532"/>
      <c r="AL304" s="532"/>
      <c r="AM304" s="532"/>
      <c r="AN304" s="533"/>
      <c r="AO304" s="28"/>
    </row>
    <row r="305" spans="1:43" ht="20.25" thickTop="1" thickBot="1" x14ac:dyDescent="0.45">
      <c r="B305" s="674" t="s">
        <v>668</v>
      </c>
      <c r="C305" s="674"/>
      <c r="D305" s="674"/>
      <c r="E305" s="674"/>
      <c r="F305" s="674"/>
      <c r="G305" s="109" t="s">
        <v>104</v>
      </c>
      <c r="H305" s="620"/>
      <c r="I305" s="591"/>
      <c r="J305" s="592"/>
      <c r="K305" s="580" t="s">
        <v>106</v>
      </c>
      <c r="L305" s="581"/>
      <c r="M305" s="575"/>
      <c r="N305" s="576"/>
      <c r="O305" s="576"/>
      <c r="P305" s="576"/>
      <c r="Q305" s="30"/>
    </row>
    <row r="306" spans="1:43" ht="20.25" thickTop="1" thickBot="1" x14ac:dyDescent="0.45">
      <c r="B306" s="674" t="s">
        <v>497</v>
      </c>
      <c r="C306" s="674"/>
      <c r="D306" s="674"/>
      <c r="E306" s="674"/>
      <c r="F306" s="674"/>
      <c r="G306" s="674"/>
      <c r="H306" s="674"/>
      <c r="I306" s="674"/>
      <c r="J306" s="674"/>
      <c r="K306" s="674"/>
      <c r="L306" s="674"/>
      <c r="M306" s="674"/>
      <c r="N306" s="674"/>
      <c r="O306" s="674"/>
      <c r="P306" s="880"/>
      <c r="Q306" s="717"/>
      <c r="R306" s="718"/>
      <c r="S306" s="718"/>
      <c r="T306" s="718"/>
      <c r="U306" s="718"/>
      <c r="V306" s="718"/>
      <c r="W306" s="718"/>
      <c r="X306" s="718"/>
      <c r="Y306" s="718"/>
      <c r="Z306" s="718"/>
      <c r="AA306" s="718"/>
      <c r="AB306" s="718"/>
      <c r="AC306" s="718"/>
      <c r="AD306" s="718"/>
      <c r="AE306" s="718"/>
      <c r="AF306" s="718"/>
      <c r="AG306" s="718"/>
      <c r="AH306" s="719"/>
      <c r="AO306" s="33"/>
    </row>
    <row r="307" spans="1:43" ht="20.25" thickTop="1" thickBot="1" x14ac:dyDescent="0.45">
      <c r="B307" s="555" t="s">
        <v>658</v>
      </c>
      <c r="C307" s="555"/>
      <c r="D307" s="555"/>
      <c r="E307" s="555"/>
      <c r="F307" s="555"/>
      <c r="G307" s="555"/>
      <c r="H307" s="555"/>
      <c r="I307" s="555"/>
      <c r="J307" s="555"/>
      <c r="K307" s="555"/>
      <c r="L307" s="555"/>
      <c r="M307" s="555"/>
      <c r="N307" s="555"/>
      <c r="O307" s="555"/>
      <c r="P307" s="555"/>
      <c r="Q307" s="555"/>
      <c r="R307" s="555"/>
      <c r="S307" s="555"/>
      <c r="T307" s="555"/>
      <c r="U307" s="555"/>
      <c r="V307" s="555"/>
      <c r="W307" s="555"/>
      <c r="X307" s="555"/>
      <c r="Y307" s="555"/>
      <c r="Z307" s="555"/>
      <c r="AA307" s="555"/>
      <c r="AB307" s="555"/>
      <c r="AC307" s="555"/>
      <c r="AD307" s="555"/>
      <c r="AE307" s="555"/>
      <c r="AF307" s="555"/>
      <c r="AG307" s="555"/>
      <c r="AH307" s="555"/>
      <c r="AJ307" s="531"/>
      <c r="AK307" s="532"/>
      <c r="AL307" s="532"/>
      <c r="AM307" s="532"/>
      <c r="AN307" s="533"/>
      <c r="AO307" s="28"/>
    </row>
    <row r="308" spans="1:43" ht="20.25" thickTop="1" thickBot="1" x14ac:dyDescent="0.45">
      <c r="B308" s="538" t="s">
        <v>667</v>
      </c>
      <c r="C308" s="538"/>
      <c r="D308" s="538"/>
      <c r="E308" s="538"/>
      <c r="F308" s="538"/>
      <c r="G308" s="19" t="s">
        <v>107</v>
      </c>
      <c r="H308" s="577"/>
      <c r="I308" s="578"/>
      <c r="J308" s="579"/>
      <c r="K308" s="5" t="s">
        <v>105</v>
      </c>
      <c r="L308" s="5"/>
      <c r="M308" s="575"/>
      <c r="N308" s="576"/>
      <c r="O308" s="576"/>
      <c r="P308" s="576"/>
      <c r="Q308" s="477"/>
    </row>
    <row r="309" spans="1:43" ht="20.25" thickTop="1" thickBot="1" x14ac:dyDescent="0.45">
      <c r="B309" s="555" t="s">
        <v>521</v>
      </c>
      <c r="C309" s="555"/>
      <c r="D309" s="555"/>
      <c r="E309" s="555"/>
      <c r="F309" s="555"/>
      <c r="G309" s="555"/>
      <c r="H309" s="555"/>
      <c r="I309" s="555"/>
      <c r="J309" s="555"/>
      <c r="K309" s="555"/>
      <c r="L309" s="555"/>
      <c r="M309" s="555"/>
      <c r="N309" s="555"/>
      <c r="O309" s="555"/>
      <c r="P309" s="555"/>
      <c r="Q309" s="555"/>
      <c r="R309" s="555"/>
      <c r="S309" s="555"/>
      <c r="T309" s="555"/>
      <c r="U309" s="555"/>
      <c r="V309" s="555"/>
      <c r="W309" s="555"/>
      <c r="X309" s="555"/>
      <c r="Y309" s="555"/>
      <c r="Z309" s="555"/>
      <c r="AA309" s="555"/>
      <c r="AB309" s="555"/>
      <c r="AC309" s="555"/>
      <c r="AD309" s="555"/>
      <c r="AE309" s="555"/>
      <c r="AF309" s="555"/>
      <c r="AG309" s="555"/>
      <c r="AH309" s="555"/>
      <c r="AJ309" s="531"/>
      <c r="AK309" s="532"/>
      <c r="AL309" s="532"/>
      <c r="AM309" s="532"/>
      <c r="AN309" s="533"/>
      <c r="AO309" s="28"/>
    </row>
    <row r="310" spans="1:43" ht="19.5" thickTop="1" x14ac:dyDescent="0.4"/>
    <row r="311" spans="1:43" ht="19.5" thickBot="1" x14ac:dyDescent="0.45">
      <c r="A311" s="538" t="s">
        <v>392</v>
      </c>
      <c r="B311" s="538"/>
      <c r="C311" s="538"/>
      <c r="D311" s="538"/>
      <c r="E311" s="538"/>
      <c r="F311" s="538"/>
      <c r="G311" s="538"/>
      <c r="H311" s="538"/>
      <c r="I311" s="538"/>
      <c r="J311" s="538"/>
      <c r="K311" s="538"/>
      <c r="L311" s="538"/>
      <c r="M311" s="538"/>
      <c r="N311" s="538"/>
      <c r="O311" s="538"/>
      <c r="P311" s="538"/>
      <c r="Q311" s="538"/>
      <c r="R311" s="538"/>
      <c r="S311" s="538"/>
      <c r="T311" s="538"/>
      <c r="U311" s="538"/>
      <c r="V311" s="538"/>
      <c r="W311" s="538"/>
      <c r="X311" s="538"/>
      <c r="Y311" s="538"/>
      <c r="Z311" s="538"/>
      <c r="AA311" s="538"/>
      <c r="AB311" s="538"/>
      <c r="AC311" s="538"/>
      <c r="AD311" s="538"/>
      <c r="AE311" s="538"/>
      <c r="AF311" s="538"/>
      <c r="AG311" s="538"/>
      <c r="AH311" s="538"/>
    </row>
    <row r="312" spans="1:43" ht="20.25" thickTop="1" thickBot="1" x14ac:dyDescent="0.45">
      <c r="B312" s="574" t="s">
        <v>393</v>
      </c>
      <c r="C312" s="574"/>
      <c r="D312" s="574"/>
      <c r="E312" s="574"/>
      <c r="F312" s="574"/>
      <c r="G312" s="574"/>
      <c r="H312" s="574"/>
      <c r="I312" s="574"/>
      <c r="J312" s="574"/>
      <c r="K312" s="574"/>
      <c r="L312" s="574"/>
      <c r="M312" s="574"/>
      <c r="N312" s="574"/>
      <c r="O312" s="574"/>
      <c r="P312" s="574"/>
      <c r="Q312" s="574"/>
      <c r="R312" s="574"/>
      <c r="S312" s="574"/>
      <c r="T312" s="574"/>
      <c r="U312" s="574"/>
      <c r="V312" s="574"/>
      <c r="W312" s="574"/>
      <c r="X312" s="574"/>
      <c r="Y312" s="574"/>
      <c r="Z312" s="574"/>
      <c r="AA312" s="574"/>
      <c r="AB312" s="574"/>
      <c r="AC312" s="574"/>
      <c r="AD312" s="574"/>
      <c r="AE312" s="574"/>
      <c r="AF312" s="574"/>
      <c r="AG312" s="574"/>
      <c r="AH312" s="574"/>
      <c r="AJ312" s="531"/>
      <c r="AK312" s="532"/>
      <c r="AL312" s="532"/>
      <c r="AM312" s="532"/>
      <c r="AN312" s="533"/>
      <c r="AO312" s="33"/>
    </row>
    <row r="313" spans="1:43" ht="19.5" thickTop="1" x14ac:dyDescent="0.4">
      <c r="B313" s="574"/>
      <c r="C313" s="574"/>
      <c r="D313" s="574"/>
      <c r="E313" s="574"/>
      <c r="F313" s="574"/>
      <c r="G313" s="574"/>
      <c r="H313" s="574"/>
      <c r="I313" s="574"/>
      <c r="J313" s="574"/>
      <c r="K313" s="574"/>
      <c r="L313" s="574"/>
      <c r="M313" s="574"/>
      <c r="N313" s="574"/>
      <c r="O313" s="574"/>
      <c r="P313" s="574"/>
      <c r="Q313" s="574"/>
      <c r="R313" s="574"/>
      <c r="S313" s="574"/>
      <c r="T313" s="574"/>
      <c r="U313" s="574"/>
      <c r="V313" s="574"/>
      <c r="W313" s="574"/>
      <c r="X313" s="574"/>
      <c r="Y313" s="574"/>
      <c r="Z313" s="574"/>
      <c r="AA313" s="574"/>
      <c r="AB313" s="574"/>
      <c r="AC313" s="574"/>
      <c r="AD313" s="574"/>
      <c r="AE313" s="574"/>
      <c r="AF313" s="574"/>
      <c r="AG313" s="574"/>
      <c r="AH313" s="574"/>
      <c r="AO313" s="28"/>
    </row>
    <row r="314" spans="1:43" ht="19.5" thickBot="1" x14ac:dyDescent="0.45">
      <c r="B314" s="574"/>
      <c r="C314" s="574"/>
      <c r="D314" s="574"/>
      <c r="E314" s="574"/>
      <c r="F314" s="574"/>
      <c r="G314" s="574"/>
      <c r="H314" s="574"/>
      <c r="I314" s="574"/>
      <c r="J314" s="574"/>
      <c r="K314" s="574"/>
      <c r="L314" s="574"/>
      <c r="M314" s="574"/>
      <c r="N314" s="574"/>
      <c r="O314" s="574"/>
      <c r="P314" s="574"/>
      <c r="Q314" s="574"/>
      <c r="R314" s="574"/>
      <c r="S314" s="574"/>
      <c r="T314" s="574"/>
      <c r="U314" s="574"/>
      <c r="V314" s="574"/>
      <c r="W314" s="574"/>
      <c r="X314" s="574"/>
      <c r="Y314" s="574"/>
      <c r="Z314" s="574"/>
      <c r="AA314" s="574"/>
      <c r="AB314" s="574"/>
      <c r="AC314" s="574"/>
      <c r="AD314" s="574"/>
      <c r="AE314" s="574"/>
      <c r="AF314" s="574"/>
      <c r="AG314" s="574"/>
      <c r="AH314" s="574"/>
    </row>
    <row r="315" spans="1:43" ht="20.25" thickTop="1" thickBot="1" x14ac:dyDescent="0.45">
      <c r="B315" s="574" t="s">
        <v>305</v>
      </c>
      <c r="C315" s="574"/>
      <c r="D315" s="574"/>
      <c r="E315" s="574"/>
      <c r="F315" s="574"/>
      <c r="G315" s="574"/>
      <c r="H315" s="574"/>
      <c r="I315" s="574"/>
      <c r="J315" s="574"/>
      <c r="K315" s="574"/>
      <c r="L315" s="574"/>
      <c r="M315" s="574"/>
      <c r="N315" s="574"/>
      <c r="O315" s="574"/>
      <c r="P315" s="574"/>
      <c r="Q315" s="574"/>
      <c r="R315" s="574"/>
      <c r="S315" s="574"/>
      <c r="T315" s="574"/>
      <c r="U315" s="574"/>
      <c r="V315" s="574"/>
      <c r="W315" s="574"/>
      <c r="X315" s="574"/>
      <c r="Y315" s="574"/>
      <c r="Z315" s="574"/>
      <c r="AA315" s="574"/>
      <c r="AB315" s="574"/>
      <c r="AC315" s="574"/>
      <c r="AD315" s="574"/>
      <c r="AE315" s="574"/>
      <c r="AF315" s="574"/>
      <c r="AG315" s="574"/>
      <c r="AH315" s="574"/>
      <c r="AJ315" s="531"/>
      <c r="AK315" s="532"/>
      <c r="AL315" s="532"/>
      <c r="AM315" s="532"/>
      <c r="AN315" s="533"/>
      <c r="AO315" s="33"/>
    </row>
    <row r="316" spans="1:43" ht="19.5" thickTop="1" x14ac:dyDescent="0.4">
      <c r="B316" s="574"/>
      <c r="C316" s="574"/>
      <c r="D316" s="574"/>
      <c r="E316" s="574"/>
      <c r="F316" s="574"/>
      <c r="G316" s="574"/>
      <c r="H316" s="574"/>
      <c r="I316" s="574"/>
      <c r="J316" s="574"/>
      <c r="K316" s="574"/>
      <c r="L316" s="574"/>
      <c r="M316" s="574"/>
      <c r="N316" s="574"/>
      <c r="O316" s="574"/>
      <c r="P316" s="574"/>
      <c r="Q316" s="574"/>
      <c r="R316" s="574"/>
      <c r="S316" s="574"/>
      <c r="T316" s="574"/>
      <c r="U316" s="574"/>
      <c r="V316" s="574"/>
      <c r="W316" s="574"/>
      <c r="X316" s="574"/>
      <c r="Y316" s="574"/>
      <c r="Z316" s="574"/>
      <c r="AA316" s="574"/>
      <c r="AB316" s="574"/>
      <c r="AC316" s="574"/>
      <c r="AD316" s="574"/>
      <c r="AE316" s="574"/>
      <c r="AF316" s="574"/>
      <c r="AG316" s="574"/>
      <c r="AH316" s="574"/>
      <c r="AO316" s="28"/>
    </row>
    <row r="317" spans="1:43" ht="19.5" thickBot="1" x14ac:dyDescent="0.45">
      <c r="B317" s="538" t="s">
        <v>46</v>
      </c>
      <c r="C317" s="538"/>
      <c r="D317" s="538"/>
      <c r="E317" s="538"/>
      <c r="F317" s="538"/>
      <c r="G317" s="538"/>
      <c r="H317" s="538"/>
      <c r="I317" s="538"/>
      <c r="J317" s="538"/>
      <c r="K317" s="538"/>
      <c r="L317" s="538"/>
      <c r="M317" s="538"/>
      <c r="N317" s="538"/>
      <c r="O317" s="538"/>
      <c r="P317" s="538"/>
      <c r="Q317" s="538"/>
      <c r="R317" s="538"/>
      <c r="S317" s="538"/>
      <c r="T317" s="538"/>
      <c r="U317" s="538"/>
      <c r="V317" s="538"/>
      <c r="W317" s="538"/>
      <c r="X317" s="538"/>
      <c r="Y317" s="538"/>
      <c r="Z317" s="538"/>
      <c r="AA317" s="538"/>
      <c r="AB317" s="538"/>
      <c r="AC317" s="538"/>
      <c r="AD317" s="538"/>
      <c r="AE317" s="538"/>
      <c r="AF317" s="538"/>
      <c r="AG317" s="538"/>
      <c r="AH317" s="538"/>
      <c r="AO317" s="33"/>
    </row>
    <row r="318" spans="1:43" ht="19.5" thickTop="1" x14ac:dyDescent="0.4">
      <c r="B318" s="538" t="s">
        <v>500</v>
      </c>
      <c r="C318" s="538"/>
      <c r="D318" s="538"/>
      <c r="E318" s="538"/>
      <c r="F318" s="538"/>
      <c r="G318" s="538"/>
      <c r="H318" s="538"/>
      <c r="I318" s="538"/>
      <c r="J318" s="538"/>
      <c r="K318" s="538"/>
      <c r="L318" s="538"/>
      <c r="M318" s="538"/>
      <c r="N318" s="538"/>
      <c r="O318" s="538"/>
      <c r="P318" s="538"/>
      <c r="Q318" s="538"/>
      <c r="R318" s="538"/>
      <c r="S318" s="538"/>
      <c r="T318" s="538"/>
      <c r="U318" s="538"/>
      <c r="V318" s="538"/>
      <c r="W318" s="538"/>
      <c r="X318" s="538"/>
      <c r="Y318" s="538"/>
      <c r="Z318" s="538"/>
      <c r="AA318" s="538"/>
      <c r="AB318" s="538"/>
      <c r="AC318" s="538"/>
      <c r="AD318" s="538"/>
      <c r="AE318" s="538"/>
      <c r="AF318" s="538"/>
      <c r="AG318" s="538"/>
      <c r="AH318" s="538"/>
      <c r="AJ318" s="535"/>
      <c r="AK318" s="536"/>
      <c r="AL318" s="536"/>
      <c r="AM318" s="536"/>
      <c r="AN318" s="537"/>
      <c r="AO318" s="28"/>
      <c r="AQ318" s="472"/>
    </row>
    <row r="319" spans="1:43" ht="19.5" thickBot="1" x14ac:dyDescent="0.45">
      <c r="B319" s="538" t="s">
        <v>501</v>
      </c>
      <c r="C319" s="538"/>
      <c r="D319" s="538"/>
      <c r="E319" s="538"/>
      <c r="F319" s="538"/>
      <c r="G319" s="538"/>
      <c r="H319" s="538"/>
      <c r="I319" s="538"/>
      <c r="J319" s="538"/>
      <c r="K319" s="538"/>
      <c r="L319" s="538"/>
      <c r="M319" s="538"/>
      <c r="N319" s="538"/>
      <c r="O319" s="538"/>
      <c r="P319" s="538"/>
      <c r="Q319" s="538"/>
      <c r="R319" s="538"/>
      <c r="S319" s="538"/>
      <c r="T319" s="538"/>
      <c r="U319" s="538"/>
      <c r="V319" s="538"/>
      <c r="W319" s="538"/>
      <c r="X319" s="538"/>
      <c r="Y319" s="538"/>
      <c r="Z319" s="538"/>
      <c r="AA319" s="538"/>
      <c r="AB319" s="538"/>
      <c r="AC319" s="538"/>
      <c r="AD319" s="538"/>
      <c r="AE319" s="538"/>
      <c r="AF319" s="538"/>
      <c r="AG319" s="538"/>
      <c r="AH319" s="538"/>
      <c r="AJ319" s="562"/>
      <c r="AK319" s="563"/>
      <c r="AL319" s="563"/>
      <c r="AM319" s="563"/>
      <c r="AN319" s="564"/>
      <c r="AO319" s="28"/>
    </row>
    <row r="320" spans="1:43" ht="19.5" thickTop="1" x14ac:dyDescent="0.4"/>
    <row r="321" spans="1:43" ht="19.5" thickBot="1" x14ac:dyDescent="0.45">
      <c r="A321" s="538" t="s">
        <v>394</v>
      </c>
      <c r="B321" s="538"/>
      <c r="C321" s="538"/>
      <c r="D321" s="538"/>
      <c r="E321" s="538"/>
      <c r="F321" s="538"/>
      <c r="G321" s="538"/>
      <c r="H321" s="538"/>
      <c r="I321" s="538"/>
      <c r="J321" s="538"/>
      <c r="K321" s="538"/>
      <c r="L321" s="538"/>
      <c r="M321" s="538"/>
      <c r="N321" s="538"/>
      <c r="O321" s="538"/>
      <c r="P321" s="538"/>
      <c r="Q321" s="538"/>
      <c r="R321" s="538"/>
      <c r="S321" s="538"/>
      <c r="T321" s="538"/>
      <c r="U321" s="538"/>
      <c r="V321" s="538"/>
      <c r="W321" s="538"/>
      <c r="X321" s="538"/>
      <c r="Y321" s="538"/>
      <c r="Z321" s="538"/>
      <c r="AA321" s="538"/>
      <c r="AB321" s="538"/>
      <c r="AC321" s="538"/>
      <c r="AD321" s="538"/>
      <c r="AE321" s="538"/>
      <c r="AF321" s="538"/>
      <c r="AG321" s="538"/>
      <c r="AH321" s="538"/>
    </row>
    <row r="322" spans="1:43" ht="20.25" thickTop="1" thickBot="1" x14ac:dyDescent="0.45">
      <c r="B322" s="574" t="s">
        <v>395</v>
      </c>
      <c r="C322" s="574"/>
      <c r="D322" s="574"/>
      <c r="E322" s="574"/>
      <c r="F322" s="574"/>
      <c r="G322" s="574"/>
      <c r="H322" s="574"/>
      <c r="I322" s="574"/>
      <c r="J322" s="574"/>
      <c r="K322" s="574"/>
      <c r="L322" s="574"/>
      <c r="M322" s="574"/>
      <c r="N322" s="574"/>
      <c r="O322" s="574"/>
      <c r="P322" s="574"/>
      <c r="Q322" s="574"/>
      <c r="R322" s="574"/>
      <c r="S322" s="574"/>
      <c r="T322" s="574"/>
      <c r="U322" s="574"/>
      <c r="V322" s="574"/>
      <c r="W322" s="574"/>
      <c r="X322" s="574"/>
      <c r="Y322" s="574"/>
      <c r="Z322" s="574"/>
      <c r="AA322" s="574"/>
      <c r="AB322" s="574"/>
      <c r="AC322" s="574"/>
      <c r="AD322" s="574"/>
      <c r="AE322" s="574"/>
      <c r="AF322" s="574"/>
      <c r="AG322" s="574"/>
      <c r="AH322" s="574"/>
      <c r="AJ322" s="531"/>
      <c r="AK322" s="532"/>
      <c r="AL322" s="532"/>
      <c r="AM322" s="532"/>
      <c r="AN322" s="533"/>
      <c r="AO322" s="33"/>
    </row>
    <row r="323" spans="1:43" ht="20.25" thickTop="1" thickBot="1" x14ac:dyDescent="0.45">
      <c r="B323" s="574"/>
      <c r="C323" s="574"/>
      <c r="D323" s="574"/>
      <c r="E323" s="574"/>
      <c r="F323" s="574"/>
      <c r="G323" s="574"/>
      <c r="H323" s="574"/>
      <c r="I323" s="574"/>
      <c r="J323" s="574"/>
      <c r="K323" s="574"/>
      <c r="L323" s="574"/>
      <c r="M323" s="574"/>
      <c r="N323" s="574"/>
      <c r="O323" s="574"/>
      <c r="P323" s="574"/>
      <c r="Q323" s="574"/>
      <c r="R323" s="574"/>
      <c r="S323" s="574"/>
      <c r="T323" s="574"/>
      <c r="U323" s="574"/>
      <c r="V323" s="574"/>
      <c r="W323" s="574"/>
      <c r="X323" s="574"/>
      <c r="Y323" s="574"/>
      <c r="Z323" s="574"/>
      <c r="AA323" s="574"/>
      <c r="AB323" s="574"/>
      <c r="AC323" s="574"/>
      <c r="AD323" s="574"/>
      <c r="AE323" s="574"/>
      <c r="AF323" s="574"/>
      <c r="AG323" s="574"/>
      <c r="AH323" s="574"/>
      <c r="AO323" s="28"/>
    </row>
    <row r="324" spans="1:43" ht="20.25" thickTop="1" thickBot="1" x14ac:dyDescent="0.45">
      <c r="B324" s="538" t="s">
        <v>47</v>
      </c>
      <c r="C324" s="538"/>
      <c r="D324" s="538"/>
      <c r="E324" s="538"/>
      <c r="F324" s="538"/>
      <c r="G324" s="538"/>
      <c r="H324" s="538"/>
      <c r="I324" s="538"/>
      <c r="J324" s="538"/>
      <c r="K324" s="538"/>
      <c r="L324" s="538"/>
      <c r="M324" s="538"/>
      <c r="N324" s="538"/>
      <c r="O324" s="538"/>
      <c r="P324" s="538"/>
      <c r="Q324" s="538"/>
      <c r="R324" s="538"/>
      <c r="S324" s="538"/>
      <c r="T324" s="538"/>
      <c r="U324" s="538"/>
      <c r="V324" s="538"/>
      <c r="W324" s="538"/>
      <c r="X324" s="538"/>
      <c r="Y324" s="538"/>
      <c r="Z324" s="538"/>
      <c r="AA324" s="538"/>
      <c r="AB324" s="538"/>
      <c r="AC324" s="538"/>
      <c r="AD324" s="538"/>
      <c r="AE324" s="538"/>
      <c r="AF324" s="538"/>
      <c r="AG324" s="538"/>
      <c r="AH324" s="538"/>
      <c r="AJ324" s="531"/>
      <c r="AK324" s="532"/>
      <c r="AL324" s="532"/>
      <c r="AM324" s="532"/>
      <c r="AN324" s="533"/>
      <c r="AO324" s="28"/>
    </row>
    <row r="325" spans="1:43" ht="19.5" thickTop="1" x14ac:dyDescent="0.4"/>
    <row r="326" spans="1:43" ht="19.5" thickBot="1" x14ac:dyDescent="0.45">
      <c r="A326" s="538" t="s">
        <v>108</v>
      </c>
      <c r="B326" s="538"/>
      <c r="C326" s="538"/>
      <c r="D326" s="538"/>
      <c r="E326" s="538"/>
      <c r="F326" s="538"/>
      <c r="G326" s="538"/>
      <c r="H326" s="538"/>
      <c r="I326" s="538"/>
      <c r="J326" s="538"/>
      <c r="K326" s="538"/>
      <c r="L326" s="538"/>
      <c r="M326" s="538"/>
      <c r="N326" s="538"/>
      <c r="O326" s="538"/>
      <c r="P326" s="538"/>
      <c r="Q326" s="538"/>
      <c r="R326" s="538"/>
      <c r="S326" s="538"/>
      <c r="T326" s="538"/>
      <c r="U326" s="538"/>
      <c r="V326" s="538"/>
      <c r="W326" s="538"/>
      <c r="X326" s="538"/>
      <c r="Y326" s="538"/>
      <c r="Z326" s="538"/>
      <c r="AA326" s="538"/>
      <c r="AB326" s="538"/>
      <c r="AC326" s="538"/>
      <c r="AD326" s="538"/>
      <c r="AE326" s="538"/>
      <c r="AF326" s="538"/>
      <c r="AG326" s="538"/>
      <c r="AH326" s="538"/>
      <c r="AO326" s="33"/>
    </row>
    <row r="327" spans="1:43" ht="20.25" thickTop="1" thickBot="1" x14ac:dyDescent="0.45">
      <c r="A327" s="335"/>
      <c r="B327" s="581" t="s">
        <v>48</v>
      </c>
      <c r="C327" s="581"/>
      <c r="D327" s="581"/>
      <c r="E327" s="581"/>
      <c r="F327" s="581"/>
      <c r="G327" s="581"/>
      <c r="H327" s="581"/>
      <c r="I327" s="581"/>
      <c r="J327" s="581"/>
      <c r="K327" s="581"/>
      <c r="L327" s="581"/>
      <c r="M327" s="581"/>
      <c r="N327" s="581"/>
      <c r="O327" s="581"/>
      <c r="P327" s="581"/>
      <c r="Q327" s="581"/>
      <c r="R327" s="581"/>
      <c r="S327" s="581"/>
      <c r="T327" s="581"/>
      <c r="U327" s="581"/>
      <c r="V327" s="581"/>
      <c r="W327" s="581"/>
      <c r="X327" s="581"/>
      <c r="Y327" s="581"/>
      <c r="Z327" s="581"/>
      <c r="AA327" s="581"/>
      <c r="AB327" s="581"/>
      <c r="AC327" s="581"/>
      <c r="AD327" s="581"/>
      <c r="AE327" s="581"/>
      <c r="AF327" s="581"/>
      <c r="AG327" s="581"/>
      <c r="AH327" s="581"/>
      <c r="AJ327" s="531"/>
      <c r="AK327" s="532"/>
      <c r="AL327" s="532"/>
      <c r="AM327" s="532"/>
      <c r="AN327" s="533"/>
      <c r="AO327" s="28"/>
    </row>
    <row r="328" spans="1:43" s="354" customFormat="1" ht="19.5" thickTop="1" x14ac:dyDescent="0.4">
      <c r="B328" s="355"/>
      <c r="C328" s="355"/>
      <c r="D328" s="355"/>
      <c r="E328" s="355"/>
      <c r="F328" s="355"/>
      <c r="G328" s="355"/>
      <c r="H328" s="355"/>
      <c r="I328" s="355"/>
      <c r="J328" s="355"/>
      <c r="K328" s="355"/>
      <c r="L328" s="355"/>
      <c r="M328" s="355"/>
      <c r="N328" s="355"/>
      <c r="O328" s="355"/>
      <c r="P328" s="355"/>
      <c r="Q328" s="355"/>
      <c r="R328" s="355"/>
      <c r="S328" s="355"/>
      <c r="T328" s="355"/>
      <c r="U328" s="355"/>
      <c r="V328" s="355"/>
      <c r="W328" s="355"/>
      <c r="X328" s="355"/>
      <c r="Y328" s="355"/>
      <c r="Z328" s="355"/>
      <c r="AA328" s="355"/>
      <c r="AB328" s="355"/>
      <c r="AC328" s="355"/>
      <c r="AD328" s="355"/>
      <c r="AE328" s="355"/>
      <c r="AF328" s="355"/>
      <c r="AG328" s="355"/>
      <c r="AH328" s="355"/>
      <c r="AJ328" s="359"/>
    </row>
    <row r="329" spans="1:43" s="362" customFormat="1" ht="18.75" customHeight="1" thickBot="1" x14ac:dyDescent="0.45">
      <c r="A329" s="555" t="s">
        <v>659</v>
      </c>
      <c r="B329" s="555"/>
      <c r="C329" s="555"/>
      <c r="D329" s="555"/>
      <c r="E329" s="555"/>
      <c r="F329" s="555"/>
      <c r="G329" s="555"/>
      <c r="H329" s="555"/>
      <c r="I329" s="555"/>
      <c r="J329" s="555"/>
      <c r="K329" s="555"/>
      <c r="L329" s="555"/>
      <c r="M329" s="555"/>
      <c r="N329" s="555"/>
      <c r="O329" s="555"/>
      <c r="P329" s="555"/>
      <c r="Q329" s="555"/>
      <c r="R329" s="555"/>
      <c r="S329" s="555"/>
      <c r="T329" s="555"/>
      <c r="U329" s="555"/>
      <c r="V329" s="555"/>
      <c r="W329" s="555"/>
      <c r="X329" s="555"/>
      <c r="Y329" s="555"/>
      <c r="Z329" s="555"/>
      <c r="AA329" s="555"/>
      <c r="AB329" s="555"/>
      <c r="AC329" s="555"/>
      <c r="AD329" s="555"/>
      <c r="AE329" s="555"/>
      <c r="AF329" s="555"/>
      <c r="AG329" s="555"/>
      <c r="AH329" s="555"/>
      <c r="AI329" s="273"/>
      <c r="AJ329" s="273"/>
      <c r="AK329" s="273"/>
      <c r="AL329" s="273"/>
      <c r="AM329" s="273"/>
      <c r="AN329" s="273"/>
    </row>
    <row r="330" spans="1:43" s="362" customFormat="1" ht="18.75" customHeight="1" thickTop="1" thickBot="1" x14ac:dyDescent="0.45">
      <c r="A330" s="339"/>
      <c r="B330" s="619" t="s">
        <v>577</v>
      </c>
      <c r="C330" s="619"/>
      <c r="D330" s="619"/>
      <c r="E330" s="619"/>
      <c r="F330" s="619"/>
      <c r="G330" s="619"/>
      <c r="H330" s="619"/>
      <c r="I330" s="619"/>
      <c r="J330" s="619"/>
      <c r="K330" s="619"/>
      <c r="L330" s="619"/>
      <c r="M330" s="619"/>
      <c r="N330" s="619"/>
      <c r="O330" s="619"/>
      <c r="P330" s="619"/>
      <c r="Q330" s="619"/>
      <c r="R330" s="619"/>
      <c r="S330" s="619"/>
      <c r="T330" s="619"/>
      <c r="U330" s="619"/>
      <c r="V330" s="619"/>
      <c r="W330" s="619"/>
      <c r="X330" s="619"/>
      <c r="Y330" s="619"/>
      <c r="Z330" s="619"/>
      <c r="AA330" s="619"/>
      <c r="AB330" s="619"/>
      <c r="AC330" s="619"/>
      <c r="AD330" s="619"/>
      <c r="AE330" s="619"/>
      <c r="AF330" s="619"/>
      <c r="AG330" s="619"/>
      <c r="AH330" s="619"/>
      <c r="AI330" s="273"/>
      <c r="AJ330" s="531"/>
      <c r="AK330" s="532"/>
      <c r="AL330" s="532"/>
      <c r="AM330" s="532"/>
      <c r="AN330" s="533"/>
    </row>
    <row r="331" spans="1:43" ht="19.5" thickTop="1" x14ac:dyDescent="0.4"/>
    <row r="332" spans="1:43" x14ac:dyDescent="0.4">
      <c r="D332" s="5"/>
      <c r="E332" s="5"/>
      <c r="F332" s="5"/>
    </row>
    <row r="333" spans="1:43" ht="19.5" x14ac:dyDescent="0.4">
      <c r="A333" s="554" t="s">
        <v>396</v>
      </c>
      <c r="B333" s="554"/>
      <c r="C333" s="554"/>
      <c r="D333" s="554"/>
      <c r="E333" s="554"/>
      <c r="F333" s="554"/>
      <c r="G333" s="554"/>
      <c r="H333" s="554"/>
      <c r="I333" s="554"/>
      <c r="J333" s="554"/>
      <c r="K333" s="554"/>
      <c r="L333" s="554"/>
      <c r="M333" s="554"/>
      <c r="N333" s="554"/>
      <c r="O333" s="554"/>
      <c r="P333" s="554"/>
      <c r="Q333" s="554"/>
      <c r="R333" s="554"/>
      <c r="S333" s="554"/>
      <c r="T333" s="554"/>
      <c r="U333" s="554"/>
      <c r="V333" s="554"/>
      <c r="W333" s="554"/>
      <c r="X333" s="554"/>
      <c r="Y333" s="554"/>
      <c r="Z333" s="554"/>
      <c r="AA333" s="554"/>
      <c r="AB333" s="554"/>
      <c r="AC333" s="554"/>
      <c r="AD333" s="554"/>
      <c r="AE333" s="554"/>
      <c r="AF333" s="554"/>
      <c r="AG333" s="554"/>
      <c r="AH333" s="554"/>
    </row>
    <row r="334" spans="1:43" ht="19.5" thickBot="1" x14ac:dyDescent="0.45">
      <c r="A334" s="538" t="str">
        <f>"（１） 給食打合せ会議（"&amp;表紙!B2&amp;DBCS(表紙!C2-1)&amp;"年度の状況）      ★確認資料：会議録"</f>
        <v>（１） 給食打合せ会議（令和７年度の状況）      ★確認資料：会議録</v>
      </c>
      <c r="B334" s="538"/>
      <c r="C334" s="538"/>
      <c r="D334" s="538"/>
      <c r="E334" s="538"/>
      <c r="F334" s="538"/>
      <c r="G334" s="538"/>
      <c r="H334" s="538"/>
      <c r="I334" s="538"/>
      <c r="J334" s="538"/>
      <c r="K334" s="538"/>
      <c r="L334" s="538"/>
      <c r="M334" s="538"/>
      <c r="N334" s="538"/>
      <c r="O334" s="538"/>
      <c r="P334" s="538"/>
      <c r="Q334" s="538"/>
      <c r="R334" s="538"/>
      <c r="S334" s="538"/>
      <c r="T334" s="538"/>
      <c r="U334" s="538"/>
      <c r="V334" s="538"/>
      <c r="W334" s="538"/>
      <c r="X334" s="538"/>
      <c r="Y334" s="538"/>
      <c r="Z334" s="538"/>
      <c r="AA334" s="538"/>
      <c r="AB334" s="538"/>
      <c r="AC334" s="538"/>
      <c r="AD334" s="538"/>
      <c r="AE334" s="538"/>
      <c r="AF334" s="538"/>
      <c r="AG334" s="538"/>
      <c r="AH334" s="538"/>
    </row>
    <row r="335" spans="1:43" ht="20.25" thickTop="1" thickBot="1" x14ac:dyDescent="0.45">
      <c r="B335" s="538" t="s">
        <v>49</v>
      </c>
      <c r="C335" s="538"/>
      <c r="D335" s="538"/>
      <c r="E335" s="538"/>
      <c r="F335" s="538"/>
      <c r="G335" s="538"/>
      <c r="H335" s="538"/>
      <c r="I335" s="538"/>
      <c r="J335" s="538"/>
      <c r="K335" s="538"/>
      <c r="L335" s="538"/>
      <c r="M335" s="538"/>
      <c r="N335" s="538"/>
      <c r="O335" s="538"/>
      <c r="P335" s="538"/>
      <c r="Q335" s="538"/>
      <c r="R335" s="538"/>
      <c r="S335" s="538"/>
      <c r="T335" s="538"/>
      <c r="U335" s="538"/>
      <c r="V335" s="538"/>
      <c r="W335" s="538"/>
      <c r="X335" s="538"/>
      <c r="Y335" s="538"/>
      <c r="Z335" s="538"/>
      <c r="AA335" s="538"/>
      <c r="AB335" s="538"/>
      <c r="AC335" s="538"/>
      <c r="AD335" s="538"/>
      <c r="AE335" s="538"/>
      <c r="AF335" s="538"/>
      <c r="AG335" s="538"/>
      <c r="AH335" s="699" t="s">
        <v>98</v>
      </c>
      <c r="AI335" s="618"/>
      <c r="AJ335" s="646"/>
      <c r="AK335" s="647"/>
      <c r="AL335" s="647"/>
      <c r="AM335" s="648"/>
      <c r="AN335" s="15" t="s">
        <v>92</v>
      </c>
      <c r="AO335" s="33"/>
      <c r="AQ335" s="18"/>
    </row>
    <row r="336" spans="1:43" ht="20.25" thickTop="1" thickBot="1" x14ac:dyDescent="0.45">
      <c r="B336" s="574" t="s">
        <v>306</v>
      </c>
      <c r="C336" s="574"/>
      <c r="D336" s="574"/>
      <c r="E336" s="574"/>
      <c r="F336" s="574"/>
      <c r="G336" s="574"/>
      <c r="H336" s="574"/>
      <c r="I336" s="574"/>
      <c r="J336" s="574"/>
      <c r="K336" s="574"/>
      <c r="L336" s="574"/>
      <c r="M336" s="574"/>
      <c r="N336" s="574"/>
      <c r="O336" s="574"/>
      <c r="P336" s="574"/>
      <c r="Q336" s="574"/>
      <c r="R336" s="574"/>
      <c r="S336" s="574"/>
      <c r="T336" s="574"/>
      <c r="U336" s="574"/>
      <c r="V336" s="574"/>
      <c r="W336" s="574"/>
      <c r="X336" s="574"/>
      <c r="Y336" s="574"/>
      <c r="Z336" s="574"/>
      <c r="AA336" s="574"/>
      <c r="AB336" s="574"/>
      <c r="AC336" s="574"/>
      <c r="AD336" s="574"/>
      <c r="AE336" s="574"/>
      <c r="AF336" s="574"/>
      <c r="AG336" s="574"/>
      <c r="AH336" s="574"/>
      <c r="AJ336" s="607"/>
      <c r="AK336" s="608"/>
      <c r="AL336" s="608"/>
      <c r="AM336" s="608"/>
      <c r="AN336" s="533"/>
      <c r="AO336" s="28"/>
    </row>
    <row r="337" spans="1:41" ht="19.5" thickTop="1" x14ac:dyDescent="0.4">
      <c r="B337" s="574"/>
      <c r="C337" s="574"/>
      <c r="D337" s="574"/>
      <c r="E337" s="574"/>
      <c r="F337" s="574"/>
      <c r="G337" s="574"/>
      <c r="H337" s="574"/>
      <c r="I337" s="574"/>
      <c r="J337" s="574"/>
      <c r="K337" s="574"/>
      <c r="L337" s="574"/>
      <c r="M337" s="574"/>
      <c r="N337" s="574"/>
      <c r="O337" s="574"/>
      <c r="P337" s="574"/>
      <c r="Q337" s="574"/>
      <c r="R337" s="574"/>
      <c r="S337" s="574"/>
      <c r="T337" s="574"/>
      <c r="U337" s="574"/>
      <c r="V337" s="574"/>
      <c r="W337" s="574"/>
      <c r="X337" s="574"/>
      <c r="Y337" s="574"/>
      <c r="Z337" s="574"/>
      <c r="AA337" s="574"/>
      <c r="AB337" s="574"/>
      <c r="AC337" s="574"/>
      <c r="AD337" s="574"/>
      <c r="AE337" s="574"/>
      <c r="AF337" s="574"/>
      <c r="AG337" s="574"/>
      <c r="AH337" s="574"/>
    </row>
    <row r="339" spans="1:41" x14ac:dyDescent="0.4">
      <c r="A339" s="538" t="str">
        <f>"（２） 喫食状況（"&amp;表紙!B2&amp;DBCS(表紙!C2-1)&amp;"年度の状況）"</f>
        <v>（２） 喫食状況（令和７年度の状況）</v>
      </c>
      <c r="B339" s="538"/>
      <c r="C339" s="538"/>
      <c r="D339" s="538"/>
      <c r="E339" s="538"/>
      <c r="F339" s="538"/>
      <c r="G339" s="538"/>
      <c r="H339" s="538"/>
      <c r="I339" s="538"/>
      <c r="J339" s="538"/>
      <c r="K339" s="538"/>
      <c r="L339" s="538"/>
      <c r="M339" s="538"/>
      <c r="N339" s="538"/>
      <c r="O339" s="538"/>
      <c r="P339" s="538"/>
      <c r="Q339" s="538"/>
      <c r="R339" s="538"/>
      <c r="S339" s="538"/>
      <c r="T339" s="538"/>
      <c r="U339" s="538"/>
      <c r="V339" s="538"/>
      <c r="W339" s="538"/>
      <c r="X339" s="538"/>
      <c r="Y339" s="538"/>
      <c r="Z339" s="538"/>
      <c r="AA339" s="538"/>
      <c r="AB339" s="538"/>
      <c r="AC339" s="538"/>
      <c r="AD339" s="538"/>
      <c r="AE339" s="538"/>
      <c r="AF339" s="538"/>
      <c r="AG339" s="538"/>
      <c r="AH339" s="538"/>
    </row>
    <row r="340" spans="1:41" ht="19.5" thickBot="1" x14ac:dyDescent="0.45">
      <c r="B340" s="538" t="s">
        <v>255</v>
      </c>
      <c r="C340" s="538"/>
      <c r="D340" s="538"/>
      <c r="E340" s="538"/>
      <c r="F340" s="538"/>
      <c r="G340" s="538"/>
      <c r="H340" s="538"/>
      <c r="I340" s="538"/>
      <c r="J340" s="538"/>
      <c r="K340" s="538"/>
      <c r="L340" s="538"/>
      <c r="M340" s="538"/>
      <c r="N340" s="538"/>
      <c r="O340" s="538"/>
      <c r="P340" s="538"/>
      <c r="Q340" s="538"/>
      <c r="R340" s="538"/>
      <c r="S340" s="538"/>
      <c r="T340" s="538"/>
      <c r="U340" s="538"/>
      <c r="V340" s="538"/>
      <c r="W340" s="538"/>
      <c r="X340" s="538"/>
      <c r="Y340" s="538"/>
      <c r="Z340" s="538"/>
      <c r="AA340" s="538"/>
      <c r="AB340" s="538"/>
      <c r="AC340" s="538"/>
      <c r="AD340" s="538"/>
      <c r="AE340" s="538"/>
      <c r="AF340" s="538"/>
      <c r="AG340" s="538"/>
      <c r="AH340" s="538"/>
    </row>
    <row r="341" spans="1:41" ht="20.25" thickTop="1" thickBot="1" x14ac:dyDescent="0.45">
      <c r="B341" s="617" t="s">
        <v>218</v>
      </c>
      <c r="C341" s="617"/>
      <c r="D341" s="617"/>
      <c r="E341" s="617"/>
      <c r="F341" s="617"/>
      <c r="G341" s="617"/>
      <c r="H341" s="618"/>
      <c r="I341" s="590"/>
      <c r="J341" s="591"/>
      <c r="K341" s="591"/>
      <c r="L341" s="591"/>
      <c r="M341" s="592"/>
      <c r="N341" s="616" t="s">
        <v>109</v>
      </c>
      <c r="O341" s="617"/>
      <c r="P341" s="618"/>
      <c r="Q341" s="646"/>
      <c r="R341" s="647"/>
      <c r="S341" s="647"/>
      <c r="T341" s="647"/>
      <c r="U341" s="648"/>
      <c r="V341" s="616" t="s">
        <v>110</v>
      </c>
      <c r="W341" s="617"/>
      <c r="X341" s="617"/>
      <c r="Y341" s="617"/>
      <c r="Z341" s="617"/>
      <c r="AA341" s="618"/>
      <c r="AB341" s="646"/>
      <c r="AC341" s="647"/>
      <c r="AD341" s="647"/>
      <c r="AE341" s="647"/>
      <c r="AF341" s="648"/>
      <c r="AG341" s="62"/>
      <c r="AH341" s="62"/>
      <c r="AI341" s="62"/>
      <c r="AJ341" s="62"/>
      <c r="AK341" s="62"/>
      <c r="AL341" s="62"/>
      <c r="AM341" s="62"/>
      <c r="AN341" s="5"/>
      <c r="AO341" s="5"/>
    </row>
    <row r="342" spans="1:41" ht="20.25" thickTop="1" thickBot="1" x14ac:dyDescent="0.45">
      <c r="B342" s="581" t="s">
        <v>256</v>
      </c>
      <c r="C342" s="581"/>
      <c r="D342" s="581"/>
      <c r="E342" s="581"/>
      <c r="F342" s="581"/>
      <c r="G342" s="581"/>
      <c r="H342" s="581"/>
      <c r="I342" s="581"/>
      <c r="J342" s="581"/>
      <c r="K342" s="581"/>
      <c r="L342" s="581"/>
      <c r="M342" s="581"/>
      <c r="N342" s="617" t="s">
        <v>109</v>
      </c>
      <c r="O342" s="617"/>
      <c r="P342" s="618"/>
      <c r="Q342" s="600"/>
      <c r="R342" s="601"/>
      <c r="S342" s="601"/>
      <c r="T342" s="601"/>
      <c r="U342" s="602"/>
      <c r="V342" s="616" t="s">
        <v>110</v>
      </c>
      <c r="W342" s="617"/>
      <c r="X342" s="617"/>
      <c r="Y342" s="617"/>
      <c r="Z342" s="617"/>
      <c r="AA342" s="618"/>
      <c r="AB342" s="600"/>
      <c r="AC342" s="601"/>
      <c r="AD342" s="601"/>
      <c r="AE342" s="601"/>
      <c r="AF342" s="602"/>
      <c r="AG342" s="62"/>
      <c r="AH342" s="62"/>
      <c r="AI342" s="62"/>
      <c r="AJ342" s="62"/>
      <c r="AK342" s="62"/>
      <c r="AL342" s="62"/>
      <c r="AM342" s="62"/>
      <c r="AN342" s="5"/>
      <c r="AO342" s="5"/>
    </row>
    <row r="343" spans="1:41" s="471" customFormat="1" ht="19.5" thickTop="1" x14ac:dyDescent="0.4">
      <c r="B343" s="472"/>
      <c r="C343" s="472"/>
      <c r="D343" s="472"/>
      <c r="E343" s="472"/>
      <c r="F343" s="472"/>
      <c r="G343" s="472"/>
      <c r="H343" s="472"/>
      <c r="I343" s="472"/>
      <c r="J343" s="472"/>
      <c r="K343" s="472"/>
      <c r="L343" s="472"/>
      <c r="M343" s="472"/>
      <c r="N343" s="473"/>
      <c r="O343" s="473"/>
      <c r="P343" s="473"/>
      <c r="Q343" s="393"/>
      <c r="R343" s="393"/>
      <c r="S343" s="393"/>
      <c r="T343" s="393"/>
      <c r="U343" s="393"/>
      <c r="V343" s="488"/>
      <c r="W343" s="488"/>
      <c r="X343" s="488"/>
      <c r="Y343" s="488"/>
      <c r="Z343" s="488"/>
      <c r="AA343" s="488"/>
      <c r="AB343" s="393"/>
      <c r="AC343" s="393"/>
      <c r="AD343" s="393"/>
      <c r="AE343" s="393"/>
      <c r="AF343" s="393"/>
      <c r="AG343" s="477"/>
      <c r="AH343" s="477"/>
      <c r="AI343" s="477"/>
      <c r="AJ343" s="477"/>
      <c r="AK343" s="477"/>
      <c r="AL343" s="477"/>
      <c r="AM343" s="477"/>
      <c r="AN343" s="472"/>
      <c r="AO343" s="472"/>
    </row>
    <row r="344" spans="1:41" s="471" customFormat="1" ht="19.5" thickBot="1" x14ac:dyDescent="0.45">
      <c r="A344" s="538" t="s">
        <v>660</v>
      </c>
      <c r="B344" s="538"/>
      <c r="C344" s="538"/>
      <c r="D344" s="538"/>
      <c r="E344" s="538"/>
      <c r="F344" s="538"/>
      <c r="G344" s="538"/>
      <c r="H344" s="538"/>
      <c r="I344" s="538"/>
      <c r="J344" s="538"/>
      <c r="K344" s="538"/>
      <c r="L344" s="538"/>
      <c r="M344" s="538"/>
      <c r="N344" s="538"/>
      <c r="O344" s="538"/>
      <c r="P344" s="538"/>
      <c r="Q344" s="538"/>
      <c r="R344" s="538"/>
      <c r="S344" s="538"/>
      <c r="T344" s="538"/>
      <c r="U344" s="538"/>
      <c r="V344" s="538"/>
      <c r="W344" s="538"/>
      <c r="X344" s="538"/>
      <c r="Y344" s="538"/>
      <c r="Z344" s="538"/>
      <c r="AA344" s="538"/>
      <c r="AB344" s="538"/>
      <c r="AC344" s="538"/>
      <c r="AD344" s="538"/>
      <c r="AE344" s="538"/>
      <c r="AF344" s="538"/>
      <c r="AG344" s="538"/>
      <c r="AH344" s="538"/>
      <c r="AO344" s="476"/>
    </row>
    <row r="345" spans="1:41" s="471" customFormat="1" ht="19.5" thickTop="1" x14ac:dyDescent="0.4">
      <c r="B345" s="538" t="s">
        <v>666</v>
      </c>
      <c r="C345" s="538"/>
      <c r="D345" s="538"/>
      <c r="E345" s="538"/>
      <c r="F345" s="538"/>
      <c r="G345" s="538"/>
      <c r="H345" s="538"/>
      <c r="I345" s="538"/>
      <c r="J345" s="538"/>
      <c r="K345" s="538"/>
      <c r="L345" s="538"/>
      <c r="M345" s="538"/>
      <c r="N345" s="538"/>
      <c r="O345" s="538"/>
      <c r="P345" s="538"/>
      <c r="Q345" s="538"/>
      <c r="R345" s="538"/>
      <c r="S345" s="538"/>
      <c r="T345" s="538"/>
      <c r="U345" s="538"/>
      <c r="V345" s="538"/>
      <c r="W345" s="538"/>
      <c r="X345" s="538"/>
      <c r="Y345" s="538"/>
      <c r="Z345" s="538"/>
      <c r="AA345" s="538"/>
      <c r="AB345" s="538"/>
      <c r="AC345" s="538"/>
      <c r="AD345" s="538"/>
      <c r="AE345" s="538"/>
      <c r="AF345" s="538"/>
      <c r="AG345" s="538"/>
      <c r="AH345" s="538"/>
      <c r="AI345" s="599"/>
      <c r="AJ345" s="535"/>
      <c r="AK345" s="536"/>
      <c r="AL345" s="536"/>
      <c r="AM345" s="536"/>
      <c r="AN345" s="537"/>
      <c r="AO345" s="477"/>
    </row>
    <row r="346" spans="1:41" s="471" customFormat="1" ht="19.5" thickBot="1" x14ac:dyDescent="0.45">
      <c r="B346" s="538" t="s">
        <v>52</v>
      </c>
      <c r="C346" s="538"/>
      <c r="D346" s="538"/>
      <c r="E346" s="538"/>
      <c r="F346" s="538"/>
      <c r="G346" s="538"/>
      <c r="H346" s="538"/>
      <c r="I346" s="538"/>
      <c r="J346" s="538"/>
      <c r="K346" s="538"/>
      <c r="L346" s="538"/>
      <c r="M346" s="538"/>
      <c r="N346" s="538"/>
      <c r="O346" s="538"/>
      <c r="P346" s="538"/>
      <c r="Q346" s="538"/>
      <c r="R346" s="538"/>
      <c r="S346" s="538"/>
      <c r="T346" s="538"/>
      <c r="U346" s="538"/>
      <c r="V346" s="538"/>
      <c r="W346" s="538"/>
      <c r="X346" s="538"/>
      <c r="Y346" s="538"/>
      <c r="Z346" s="538"/>
      <c r="AA346" s="538"/>
      <c r="AB346" s="538"/>
      <c r="AC346" s="538"/>
      <c r="AD346" s="538"/>
      <c r="AE346" s="538"/>
      <c r="AF346" s="538"/>
      <c r="AG346" s="538"/>
      <c r="AH346" s="538"/>
      <c r="AJ346" s="562"/>
      <c r="AK346" s="563"/>
      <c r="AL346" s="563"/>
      <c r="AM346" s="563"/>
      <c r="AN346" s="564"/>
      <c r="AO346" s="477"/>
    </row>
    <row r="347" spans="1:41" ht="19.5" thickTop="1" x14ac:dyDescent="0.4">
      <c r="A347" s="471"/>
      <c r="B347" s="471"/>
      <c r="C347" s="471"/>
      <c r="D347" s="471"/>
      <c r="E347" s="471"/>
      <c r="F347" s="471"/>
      <c r="G347" s="471"/>
      <c r="H347" s="471"/>
      <c r="I347" s="471"/>
      <c r="J347" s="471"/>
      <c r="K347" s="472"/>
      <c r="L347" s="472"/>
      <c r="M347" s="472"/>
      <c r="N347" s="472"/>
      <c r="O347" s="472"/>
      <c r="P347" s="472"/>
      <c r="Q347" s="472"/>
      <c r="R347" s="472"/>
      <c r="S347" s="472"/>
      <c r="T347" s="472"/>
      <c r="U347" s="472"/>
      <c r="V347" s="472"/>
      <c r="W347" s="472"/>
      <c r="X347" s="472"/>
      <c r="Y347" s="472"/>
      <c r="Z347" s="472"/>
      <c r="AA347" s="471"/>
      <c r="AB347" s="471"/>
      <c r="AC347" s="471"/>
      <c r="AD347" s="471"/>
      <c r="AE347" s="471"/>
      <c r="AF347" s="471"/>
      <c r="AG347" s="471"/>
      <c r="AH347" s="471"/>
      <c r="AI347" s="471"/>
      <c r="AJ347" s="471"/>
      <c r="AK347" s="471"/>
      <c r="AL347" s="471"/>
      <c r="AM347" s="471"/>
      <c r="AN347" s="471"/>
      <c r="AO347" s="471"/>
    </row>
    <row r="348" spans="1:41" x14ac:dyDescent="0.4">
      <c r="A348" s="538" t="s">
        <v>661</v>
      </c>
      <c r="B348" s="538"/>
      <c r="C348" s="538"/>
      <c r="D348" s="538"/>
      <c r="E348" s="538"/>
      <c r="F348" s="538"/>
      <c r="G348" s="538"/>
      <c r="H348" s="538"/>
      <c r="I348" s="538"/>
      <c r="J348" s="538"/>
      <c r="K348" s="538"/>
      <c r="L348" s="538"/>
      <c r="M348" s="538"/>
      <c r="N348" s="538"/>
      <c r="O348" s="538"/>
      <c r="P348" s="538"/>
      <c r="Q348" s="538"/>
      <c r="R348" s="538"/>
      <c r="S348" s="538"/>
      <c r="T348" s="538"/>
      <c r="U348" s="538"/>
      <c r="V348" s="538"/>
      <c r="W348" s="538"/>
      <c r="X348" s="538"/>
      <c r="Y348" s="538"/>
      <c r="Z348" s="538"/>
      <c r="AA348" s="538"/>
      <c r="AB348" s="538"/>
      <c r="AC348" s="538"/>
      <c r="AD348" s="538"/>
      <c r="AE348" s="538"/>
      <c r="AF348" s="538"/>
      <c r="AG348" s="538"/>
      <c r="AH348" s="538"/>
    </row>
    <row r="349" spans="1:41" ht="19.5" thickBot="1" x14ac:dyDescent="0.45">
      <c r="B349" s="538" t="s">
        <v>257</v>
      </c>
      <c r="C349" s="538"/>
      <c r="D349" s="538"/>
      <c r="E349" s="538"/>
      <c r="F349" s="538"/>
      <c r="G349" s="538"/>
      <c r="H349" s="538"/>
      <c r="I349" s="538"/>
      <c r="J349" s="538"/>
      <c r="K349" s="538"/>
      <c r="L349" s="538"/>
      <c r="M349" s="538"/>
      <c r="N349" s="538"/>
      <c r="O349" s="538"/>
      <c r="P349" s="538"/>
      <c r="Q349" s="538"/>
      <c r="R349" s="538"/>
      <c r="S349" s="538"/>
      <c r="T349" s="538"/>
      <c r="U349" s="538"/>
      <c r="V349" s="538"/>
      <c r="W349" s="538"/>
      <c r="X349" s="538"/>
      <c r="Y349" s="538"/>
      <c r="Z349" s="538"/>
      <c r="AA349" s="538"/>
      <c r="AB349" s="538"/>
      <c r="AC349" s="538"/>
      <c r="AD349" s="538"/>
      <c r="AE349" s="538"/>
      <c r="AF349" s="538"/>
      <c r="AG349" s="538"/>
      <c r="AH349" s="538"/>
      <c r="AJ349" s="5"/>
      <c r="AK349" s="5"/>
      <c r="AL349" s="5"/>
      <c r="AM349" s="5"/>
      <c r="AN349" s="5"/>
      <c r="AO349" s="33"/>
    </row>
    <row r="350" spans="1:41" ht="19.5" thickTop="1" x14ac:dyDescent="0.4">
      <c r="B350" s="538" t="s">
        <v>502</v>
      </c>
      <c r="C350" s="538"/>
      <c r="D350" s="538"/>
      <c r="E350" s="538"/>
      <c r="F350" s="538"/>
      <c r="G350" s="538"/>
      <c r="H350" s="538"/>
      <c r="I350" s="538"/>
      <c r="J350" s="538"/>
      <c r="K350" s="538"/>
      <c r="L350" s="538"/>
      <c r="M350" s="538"/>
      <c r="N350" s="538"/>
      <c r="O350" s="538"/>
      <c r="P350" s="538"/>
      <c r="Q350" s="538"/>
      <c r="R350" s="538"/>
      <c r="S350" s="538"/>
      <c r="T350" s="538"/>
      <c r="U350" s="538"/>
      <c r="V350" s="538"/>
      <c r="W350" s="538"/>
      <c r="X350" s="538"/>
      <c r="Y350" s="538"/>
      <c r="Z350" s="538"/>
      <c r="AA350" s="538"/>
      <c r="AB350" s="538"/>
      <c r="AC350" s="538"/>
      <c r="AD350" s="538"/>
      <c r="AE350" s="538"/>
      <c r="AF350" s="538"/>
      <c r="AG350" s="538"/>
      <c r="AH350" s="538"/>
      <c r="AJ350" s="535"/>
      <c r="AK350" s="536"/>
      <c r="AL350" s="536"/>
      <c r="AM350" s="536"/>
      <c r="AN350" s="537"/>
      <c r="AO350" s="28"/>
    </row>
    <row r="351" spans="1:41" x14ac:dyDescent="0.4">
      <c r="B351" s="538" t="s">
        <v>503</v>
      </c>
      <c r="C351" s="538"/>
      <c r="D351" s="538"/>
      <c r="E351" s="538"/>
      <c r="F351" s="538"/>
      <c r="G351" s="538"/>
      <c r="H351" s="538"/>
      <c r="I351" s="538"/>
      <c r="J351" s="538"/>
      <c r="K351" s="538"/>
      <c r="L351" s="538"/>
      <c r="M351" s="538"/>
      <c r="N351" s="538"/>
      <c r="O351" s="538"/>
      <c r="P351" s="538"/>
      <c r="Q351" s="538"/>
      <c r="R351" s="538"/>
      <c r="S351" s="538"/>
      <c r="T351" s="538"/>
      <c r="U351" s="538"/>
      <c r="V351" s="538"/>
      <c r="W351" s="538"/>
      <c r="X351" s="538"/>
      <c r="Y351" s="538"/>
      <c r="Z351" s="538"/>
      <c r="AA351" s="538"/>
      <c r="AB351" s="538"/>
      <c r="AC351" s="538"/>
      <c r="AD351" s="538"/>
      <c r="AE351" s="538"/>
      <c r="AF351" s="538"/>
      <c r="AG351" s="538"/>
      <c r="AH351" s="538"/>
      <c r="AJ351" s="670"/>
      <c r="AK351" s="671"/>
      <c r="AL351" s="671"/>
      <c r="AM351" s="671"/>
      <c r="AN351" s="672"/>
      <c r="AO351" s="28"/>
    </row>
    <row r="352" spans="1:41" ht="19.5" thickBot="1" x14ac:dyDescent="0.45">
      <c r="B352" s="538" t="s">
        <v>504</v>
      </c>
      <c r="C352" s="538"/>
      <c r="D352" s="538"/>
      <c r="E352" s="538"/>
      <c r="F352" s="538"/>
      <c r="G352" s="538"/>
      <c r="H352" s="538"/>
      <c r="I352" s="538"/>
      <c r="J352" s="538"/>
      <c r="K352" s="538"/>
      <c r="L352" s="538"/>
      <c r="M352" s="538"/>
      <c r="N352" s="538"/>
      <c r="O352" s="538"/>
      <c r="P352" s="538"/>
      <c r="Q352" s="538"/>
      <c r="R352" s="538"/>
      <c r="S352" s="538"/>
      <c r="T352" s="538"/>
      <c r="U352" s="538"/>
      <c r="V352" s="538"/>
      <c r="W352" s="538"/>
      <c r="X352" s="538"/>
      <c r="Y352" s="538"/>
      <c r="Z352" s="538"/>
      <c r="AA352" s="538"/>
      <c r="AB352" s="538"/>
      <c r="AC352" s="538"/>
      <c r="AD352" s="538"/>
      <c r="AE352" s="538"/>
      <c r="AF352" s="538"/>
      <c r="AG352" s="538"/>
      <c r="AH352" s="538"/>
      <c r="AJ352" s="562"/>
      <c r="AK352" s="563"/>
      <c r="AL352" s="563"/>
      <c r="AM352" s="563"/>
      <c r="AN352" s="564"/>
      <c r="AO352" s="28"/>
    </row>
    <row r="353" spans="1:41" ht="19.5" thickTop="1" x14ac:dyDescent="0.4">
      <c r="B353" s="538" t="s">
        <v>505</v>
      </c>
      <c r="C353" s="538"/>
      <c r="D353" s="538"/>
      <c r="E353" s="538"/>
      <c r="F353" s="538"/>
      <c r="G353" s="538"/>
      <c r="H353" s="538"/>
      <c r="I353" s="538"/>
      <c r="J353" s="538"/>
      <c r="K353" s="538"/>
      <c r="L353" s="538"/>
      <c r="M353" s="538"/>
      <c r="N353" s="538"/>
      <c r="O353" s="538"/>
      <c r="P353" s="538"/>
      <c r="Q353" s="538"/>
      <c r="R353" s="538"/>
      <c r="S353" s="538"/>
      <c r="T353" s="538"/>
      <c r="U353" s="538"/>
      <c r="V353" s="538"/>
      <c r="W353" s="538"/>
      <c r="X353" s="538"/>
      <c r="Y353" s="538"/>
      <c r="Z353" s="538"/>
      <c r="AA353" s="538"/>
      <c r="AB353" s="538"/>
      <c r="AC353" s="538"/>
      <c r="AD353" s="538"/>
      <c r="AE353" s="538"/>
      <c r="AF353" s="538"/>
      <c r="AG353" s="538"/>
      <c r="AH353" s="538"/>
    </row>
    <row r="355" spans="1:41" ht="19.5" thickBot="1" x14ac:dyDescent="0.45">
      <c r="A355" s="538" t="s">
        <v>662</v>
      </c>
      <c r="B355" s="538"/>
      <c r="C355" s="538"/>
      <c r="D355" s="538"/>
      <c r="E355" s="538"/>
      <c r="F355" s="538"/>
      <c r="G355" s="538"/>
      <c r="H355" s="538"/>
      <c r="I355" s="538"/>
      <c r="J355" s="538"/>
      <c r="K355" s="538"/>
      <c r="L355" s="538"/>
      <c r="M355" s="538"/>
      <c r="N355" s="538"/>
      <c r="O355" s="538"/>
      <c r="P355" s="538"/>
      <c r="Q355" s="538"/>
      <c r="R355" s="538"/>
      <c r="S355" s="538"/>
      <c r="T355" s="538"/>
      <c r="U355" s="538"/>
      <c r="V355" s="538"/>
      <c r="W355" s="538"/>
      <c r="X355" s="538"/>
      <c r="Y355" s="538"/>
      <c r="Z355" s="538"/>
      <c r="AA355" s="538"/>
      <c r="AB355" s="538"/>
      <c r="AC355" s="538"/>
      <c r="AD355" s="538"/>
      <c r="AE355" s="538"/>
      <c r="AF355" s="538"/>
      <c r="AG355" s="538"/>
      <c r="AH355" s="538"/>
      <c r="AJ355" s="5"/>
      <c r="AK355" s="5"/>
      <c r="AL355" s="5"/>
      <c r="AM355" s="5"/>
      <c r="AN355" s="5"/>
      <c r="AO355" s="33"/>
    </row>
    <row r="356" spans="1:41" ht="20.25" thickTop="1" thickBot="1" x14ac:dyDescent="0.45">
      <c r="B356" s="534" t="s">
        <v>461</v>
      </c>
      <c r="C356" s="534"/>
      <c r="D356" s="534"/>
      <c r="E356" s="534"/>
      <c r="F356" s="534"/>
      <c r="G356" s="534"/>
      <c r="H356" s="534"/>
      <c r="I356" s="534"/>
      <c r="J356" s="534"/>
      <c r="K356" s="534"/>
      <c r="L356" s="534"/>
      <c r="M356" s="534"/>
      <c r="N356" s="534"/>
      <c r="O356" s="534"/>
      <c r="P356" s="534"/>
      <c r="Q356" s="534"/>
      <c r="R356" s="534"/>
      <c r="S356" s="534"/>
      <c r="T356" s="534"/>
      <c r="U356" s="534"/>
      <c r="V356" s="534"/>
      <c r="W356" s="534"/>
      <c r="X356" s="534"/>
      <c r="Y356" s="534"/>
      <c r="Z356" s="534"/>
      <c r="AA356" s="534"/>
      <c r="AB356" s="534"/>
      <c r="AC356" s="534"/>
      <c r="AD356" s="534"/>
      <c r="AE356" s="534"/>
      <c r="AF356" s="534"/>
      <c r="AG356" s="534"/>
      <c r="AH356" s="534"/>
      <c r="AJ356" s="531"/>
      <c r="AK356" s="532"/>
      <c r="AL356" s="532"/>
      <c r="AM356" s="532"/>
      <c r="AN356" s="533"/>
      <c r="AO356" s="28"/>
    </row>
    <row r="357" spans="1:41" ht="19.5" thickTop="1" x14ac:dyDescent="0.4">
      <c r="B357" s="675" t="s">
        <v>50</v>
      </c>
      <c r="C357" s="675"/>
      <c r="D357" s="675"/>
      <c r="E357" s="675"/>
      <c r="F357" s="675"/>
      <c r="G357" s="675"/>
      <c r="H357" s="675"/>
      <c r="I357" s="675"/>
      <c r="J357" s="675"/>
      <c r="K357" s="675"/>
      <c r="L357" s="675"/>
      <c r="M357" s="675"/>
      <c r="N357" s="675"/>
      <c r="O357" s="675"/>
      <c r="P357" s="675"/>
      <c r="Q357" s="675"/>
      <c r="R357" s="675"/>
      <c r="S357" s="675"/>
      <c r="T357" s="675"/>
      <c r="U357" s="675"/>
      <c r="V357" s="675"/>
      <c r="W357" s="675"/>
      <c r="X357" s="675"/>
      <c r="Y357" s="675"/>
      <c r="Z357" s="675"/>
      <c r="AA357" s="675"/>
      <c r="AB357" s="675"/>
      <c r="AC357" s="675"/>
      <c r="AD357" s="675"/>
      <c r="AE357" s="675"/>
      <c r="AF357" s="675"/>
      <c r="AG357" s="675"/>
      <c r="AH357" s="675"/>
    </row>
    <row r="358" spans="1:41" ht="18.75" customHeight="1" thickBot="1" x14ac:dyDescent="0.45">
      <c r="B358" s="695"/>
      <c r="C358" s="695"/>
      <c r="D358" s="695"/>
      <c r="E358" s="695"/>
      <c r="F358" s="695"/>
      <c r="G358" s="694" t="s">
        <v>113</v>
      </c>
      <c r="H358" s="694"/>
      <c r="I358" s="694"/>
      <c r="J358" s="694"/>
      <c r="K358" s="694"/>
      <c r="L358" s="694"/>
      <c r="M358" s="694"/>
      <c r="N358" s="694"/>
      <c r="O358" s="694"/>
      <c r="P358" s="694"/>
      <c r="Q358" s="694"/>
      <c r="R358" s="694"/>
      <c r="S358" s="694"/>
      <c r="T358" s="694"/>
      <c r="U358" s="694"/>
      <c r="V358" s="694"/>
      <c r="W358" s="694"/>
      <c r="X358" s="694"/>
      <c r="Y358" s="694"/>
      <c r="Z358" s="694"/>
      <c r="AA358" s="694"/>
      <c r="AB358" s="694"/>
      <c r="AC358" s="694"/>
      <c r="AD358" s="694"/>
      <c r="AE358" s="694"/>
      <c r="AF358" s="694"/>
      <c r="AG358" s="694"/>
      <c r="AH358" s="694"/>
      <c r="AI358" s="694"/>
      <c r="AJ358" s="694"/>
      <c r="AK358" s="694"/>
      <c r="AL358" s="694"/>
      <c r="AM358" s="694"/>
      <c r="AN358" s="694"/>
      <c r="AO358" s="28"/>
    </row>
    <row r="359" spans="1:41" ht="18.75" customHeight="1" thickTop="1" x14ac:dyDescent="0.4">
      <c r="B359" s="568" t="s">
        <v>111</v>
      </c>
      <c r="C359" s="569"/>
      <c r="D359" s="569"/>
      <c r="E359" s="569"/>
      <c r="F359" s="569"/>
      <c r="G359" s="685"/>
      <c r="H359" s="686"/>
      <c r="I359" s="686"/>
      <c r="J359" s="686"/>
      <c r="K359" s="686"/>
      <c r="L359" s="686"/>
      <c r="M359" s="686"/>
      <c r="N359" s="686"/>
      <c r="O359" s="686"/>
      <c r="P359" s="686"/>
      <c r="Q359" s="686"/>
      <c r="R359" s="686"/>
      <c r="S359" s="686"/>
      <c r="T359" s="686"/>
      <c r="U359" s="686"/>
      <c r="V359" s="686"/>
      <c r="W359" s="686"/>
      <c r="X359" s="686"/>
      <c r="Y359" s="686"/>
      <c r="Z359" s="686"/>
      <c r="AA359" s="686"/>
      <c r="AB359" s="686"/>
      <c r="AC359" s="686"/>
      <c r="AD359" s="686"/>
      <c r="AE359" s="686"/>
      <c r="AF359" s="686"/>
      <c r="AG359" s="686"/>
      <c r="AH359" s="686"/>
      <c r="AI359" s="686"/>
      <c r="AJ359" s="686"/>
      <c r="AK359" s="686"/>
      <c r="AL359" s="686"/>
      <c r="AM359" s="686"/>
      <c r="AN359" s="687"/>
      <c r="AO359" s="58"/>
    </row>
    <row r="360" spans="1:41" ht="18.75" customHeight="1" x14ac:dyDescent="0.4">
      <c r="B360" s="570"/>
      <c r="C360" s="571"/>
      <c r="D360" s="571"/>
      <c r="E360" s="571"/>
      <c r="F360" s="571"/>
      <c r="G360" s="682"/>
      <c r="H360" s="683"/>
      <c r="I360" s="683"/>
      <c r="J360" s="683"/>
      <c r="K360" s="683"/>
      <c r="L360" s="683"/>
      <c r="M360" s="683"/>
      <c r="N360" s="683"/>
      <c r="O360" s="683"/>
      <c r="P360" s="683"/>
      <c r="Q360" s="683"/>
      <c r="R360" s="683"/>
      <c r="S360" s="683"/>
      <c r="T360" s="683"/>
      <c r="U360" s="683"/>
      <c r="V360" s="683"/>
      <c r="W360" s="683"/>
      <c r="X360" s="683"/>
      <c r="Y360" s="683"/>
      <c r="Z360" s="683"/>
      <c r="AA360" s="683"/>
      <c r="AB360" s="683"/>
      <c r="AC360" s="683"/>
      <c r="AD360" s="683"/>
      <c r="AE360" s="683"/>
      <c r="AF360" s="683"/>
      <c r="AG360" s="683"/>
      <c r="AH360" s="683"/>
      <c r="AI360" s="683"/>
      <c r="AJ360" s="683"/>
      <c r="AK360" s="683"/>
      <c r="AL360" s="683"/>
      <c r="AM360" s="683"/>
      <c r="AN360" s="684"/>
      <c r="AO360" s="58"/>
    </row>
    <row r="361" spans="1:41" ht="18.75" customHeight="1" x14ac:dyDescent="0.4">
      <c r="B361" s="572"/>
      <c r="C361" s="573"/>
      <c r="D361" s="573"/>
      <c r="E361" s="573"/>
      <c r="F361" s="573"/>
      <c r="G361" s="682"/>
      <c r="H361" s="683"/>
      <c r="I361" s="683"/>
      <c r="J361" s="683"/>
      <c r="K361" s="683"/>
      <c r="L361" s="683"/>
      <c r="M361" s="683"/>
      <c r="N361" s="683"/>
      <c r="O361" s="683"/>
      <c r="P361" s="683"/>
      <c r="Q361" s="683"/>
      <c r="R361" s="683"/>
      <c r="S361" s="683"/>
      <c r="T361" s="683"/>
      <c r="U361" s="683"/>
      <c r="V361" s="683"/>
      <c r="W361" s="683"/>
      <c r="X361" s="683"/>
      <c r="Y361" s="683"/>
      <c r="Z361" s="683"/>
      <c r="AA361" s="683"/>
      <c r="AB361" s="683"/>
      <c r="AC361" s="683"/>
      <c r="AD361" s="683"/>
      <c r="AE361" s="683"/>
      <c r="AF361" s="683"/>
      <c r="AG361" s="683"/>
      <c r="AH361" s="683"/>
      <c r="AI361" s="683"/>
      <c r="AJ361" s="683"/>
      <c r="AK361" s="683"/>
      <c r="AL361" s="683"/>
      <c r="AM361" s="683"/>
      <c r="AN361" s="684"/>
      <c r="AO361" s="28"/>
    </row>
    <row r="362" spans="1:41" ht="18.75" customHeight="1" x14ac:dyDescent="0.4">
      <c r="B362" s="676" t="s">
        <v>112</v>
      </c>
      <c r="C362" s="677"/>
      <c r="D362" s="677"/>
      <c r="E362" s="677"/>
      <c r="F362" s="677"/>
      <c r="G362" s="682"/>
      <c r="H362" s="683"/>
      <c r="I362" s="683"/>
      <c r="J362" s="683"/>
      <c r="K362" s="683"/>
      <c r="L362" s="683"/>
      <c r="M362" s="683"/>
      <c r="N362" s="683"/>
      <c r="O362" s="683"/>
      <c r="P362" s="683"/>
      <c r="Q362" s="683"/>
      <c r="R362" s="683"/>
      <c r="S362" s="683"/>
      <c r="T362" s="683"/>
      <c r="U362" s="683"/>
      <c r="V362" s="683"/>
      <c r="W362" s="683"/>
      <c r="X362" s="683"/>
      <c r="Y362" s="683"/>
      <c r="Z362" s="683"/>
      <c r="AA362" s="683"/>
      <c r="AB362" s="683"/>
      <c r="AC362" s="683"/>
      <c r="AD362" s="683"/>
      <c r="AE362" s="683"/>
      <c r="AF362" s="683"/>
      <c r="AG362" s="683"/>
      <c r="AH362" s="683"/>
      <c r="AI362" s="683"/>
      <c r="AJ362" s="683"/>
      <c r="AK362" s="683"/>
      <c r="AL362" s="683"/>
      <c r="AM362" s="683"/>
      <c r="AN362" s="684"/>
      <c r="AO362" s="58"/>
    </row>
    <row r="363" spans="1:41" ht="18.75" customHeight="1" x14ac:dyDescent="0.4">
      <c r="B363" s="678"/>
      <c r="C363" s="679"/>
      <c r="D363" s="679"/>
      <c r="E363" s="679"/>
      <c r="F363" s="679"/>
      <c r="G363" s="682"/>
      <c r="H363" s="683"/>
      <c r="I363" s="683"/>
      <c r="J363" s="683"/>
      <c r="K363" s="683"/>
      <c r="L363" s="683"/>
      <c r="M363" s="683"/>
      <c r="N363" s="683"/>
      <c r="O363" s="683"/>
      <c r="P363" s="683"/>
      <c r="Q363" s="683"/>
      <c r="R363" s="683"/>
      <c r="S363" s="683"/>
      <c r="T363" s="683"/>
      <c r="U363" s="683"/>
      <c r="V363" s="683"/>
      <c r="W363" s="683"/>
      <c r="X363" s="683"/>
      <c r="Y363" s="683"/>
      <c r="Z363" s="683"/>
      <c r="AA363" s="683"/>
      <c r="AB363" s="683"/>
      <c r="AC363" s="683"/>
      <c r="AD363" s="683"/>
      <c r="AE363" s="683"/>
      <c r="AF363" s="683"/>
      <c r="AG363" s="683"/>
      <c r="AH363" s="683"/>
      <c r="AI363" s="683"/>
      <c r="AJ363" s="683"/>
      <c r="AK363" s="683"/>
      <c r="AL363" s="683"/>
      <c r="AM363" s="683"/>
      <c r="AN363" s="684"/>
      <c r="AO363" s="58"/>
    </row>
    <row r="364" spans="1:41" ht="18.75" customHeight="1" x14ac:dyDescent="0.4">
      <c r="B364" s="680"/>
      <c r="C364" s="681"/>
      <c r="D364" s="681"/>
      <c r="E364" s="681"/>
      <c r="F364" s="681"/>
      <c r="G364" s="682"/>
      <c r="H364" s="683"/>
      <c r="I364" s="683"/>
      <c r="J364" s="683"/>
      <c r="K364" s="683"/>
      <c r="L364" s="683"/>
      <c r="M364" s="683"/>
      <c r="N364" s="683"/>
      <c r="O364" s="683"/>
      <c r="P364" s="683"/>
      <c r="Q364" s="683"/>
      <c r="R364" s="683"/>
      <c r="S364" s="683"/>
      <c r="T364" s="683"/>
      <c r="U364" s="683"/>
      <c r="V364" s="683"/>
      <c r="W364" s="683"/>
      <c r="X364" s="683"/>
      <c r="Y364" s="683"/>
      <c r="Z364" s="683"/>
      <c r="AA364" s="683"/>
      <c r="AB364" s="683"/>
      <c r="AC364" s="683"/>
      <c r="AD364" s="683"/>
      <c r="AE364" s="683"/>
      <c r="AF364" s="683"/>
      <c r="AG364" s="683"/>
      <c r="AH364" s="683"/>
      <c r="AI364" s="683"/>
      <c r="AJ364" s="683"/>
      <c r="AK364" s="683"/>
      <c r="AL364" s="683"/>
      <c r="AM364" s="683"/>
      <c r="AN364" s="684"/>
      <c r="AO364" s="28"/>
    </row>
    <row r="365" spans="1:41" ht="18.75" customHeight="1" x14ac:dyDescent="0.4">
      <c r="B365" s="629" t="s">
        <v>51</v>
      </c>
      <c r="C365" s="630"/>
      <c r="D365" s="630"/>
      <c r="E365" s="630"/>
      <c r="F365" s="630"/>
      <c r="G365" s="682"/>
      <c r="H365" s="683"/>
      <c r="I365" s="683"/>
      <c r="J365" s="683"/>
      <c r="K365" s="683"/>
      <c r="L365" s="683"/>
      <c r="M365" s="683"/>
      <c r="N365" s="683"/>
      <c r="O365" s="683"/>
      <c r="P365" s="683"/>
      <c r="Q365" s="683"/>
      <c r="R365" s="683"/>
      <c r="S365" s="683"/>
      <c r="T365" s="683"/>
      <c r="U365" s="683"/>
      <c r="V365" s="683"/>
      <c r="W365" s="683"/>
      <c r="X365" s="683"/>
      <c r="Y365" s="683"/>
      <c r="Z365" s="683"/>
      <c r="AA365" s="683"/>
      <c r="AB365" s="683"/>
      <c r="AC365" s="683"/>
      <c r="AD365" s="683"/>
      <c r="AE365" s="683"/>
      <c r="AF365" s="683"/>
      <c r="AG365" s="683"/>
      <c r="AH365" s="683"/>
      <c r="AI365" s="683"/>
      <c r="AJ365" s="683"/>
      <c r="AK365" s="683"/>
      <c r="AL365" s="683"/>
      <c r="AM365" s="683"/>
      <c r="AN365" s="684"/>
      <c r="AO365" s="58"/>
    </row>
    <row r="366" spans="1:41" ht="18.75" customHeight="1" x14ac:dyDescent="0.4">
      <c r="B366" s="631"/>
      <c r="C366" s="632"/>
      <c r="D366" s="632"/>
      <c r="E366" s="632"/>
      <c r="F366" s="632"/>
      <c r="G366" s="682"/>
      <c r="H366" s="683"/>
      <c r="I366" s="683"/>
      <c r="J366" s="683"/>
      <c r="K366" s="683"/>
      <c r="L366" s="683"/>
      <c r="M366" s="683"/>
      <c r="N366" s="683"/>
      <c r="O366" s="683"/>
      <c r="P366" s="683"/>
      <c r="Q366" s="683"/>
      <c r="R366" s="683"/>
      <c r="S366" s="683"/>
      <c r="T366" s="683"/>
      <c r="U366" s="683"/>
      <c r="V366" s="683"/>
      <c r="W366" s="683"/>
      <c r="X366" s="683"/>
      <c r="Y366" s="683"/>
      <c r="Z366" s="683"/>
      <c r="AA366" s="683"/>
      <c r="AB366" s="683"/>
      <c r="AC366" s="683"/>
      <c r="AD366" s="683"/>
      <c r="AE366" s="683"/>
      <c r="AF366" s="683"/>
      <c r="AG366" s="683"/>
      <c r="AH366" s="683"/>
      <c r="AI366" s="683"/>
      <c r="AJ366" s="683"/>
      <c r="AK366" s="683"/>
      <c r="AL366" s="683"/>
      <c r="AM366" s="683"/>
      <c r="AN366" s="684"/>
      <c r="AO366" s="58"/>
    </row>
    <row r="367" spans="1:41" ht="18.75" customHeight="1" thickBot="1" x14ac:dyDescent="0.45">
      <c r="B367" s="633"/>
      <c r="C367" s="634"/>
      <c r="D367" s="634"/>
      <c r="E367" s="634"/>
      <c r="F367" s="634"/>
      <c r="G367" s="688"/>
      <c r="H367" s="689"/>
      <c r="I367" s="689"/>
      <c r="J367" s="689"/>
      <c r="K367" s="689"/>
      <c r="L367" s="689"/>
      <c r="M367" s="689"/>
      <c r="N367" s="689"/>
      <c r="O367" s="689"/>
      <c r="P367" s="689"/>
      <c r="Q367" s="689"/>
      <c r="R367" s="689"/>
      <c r="S367" s="689"/>
      <c r="T367" s="689"/>
      <c r="U367" s="689"/>
      <c r="V367" s="689"/>
      <c r="W367" s="689"/>
      <c r="X367" s="689"/>
      <c r="Y367" s="689"/>
      <c r="Z367" s="689"/>
      <c r="AA367" s="689"/>
      <c r="AB367" s="689"/>
      <c r="AC367" s="689"/>
      <c r="AD367" s="689"/>
      <c r="AE367" s="689"/>
      <c r="AF367" s="689"/>
      <c r="AG367" s="689"/>
      <c r="AH367" s="689"/>
      <c r="AI367" s="689"/>
      <c r="AJ367" s="689"/>
      <c r="AK367" s="689"/>
      <c r="AL367" s="689"/>
      <c r="AM367" s="689"/>
      <c r="AN367" s="690"/>
      <c r="AO367" s="28"/>
    </row>
    <row r="368" spans="1:41" ht="18.75" customHeight="1" thickTop="1" thickBot="1" x14ac:dyDescent="0.45">
      <c r="B368" s="60"/>
      <c r="C368" s="60"/>
      <c r="D368" s="60"/>
      <c r="E368" s="60"/>
      <c r="F368" s="60"/>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row>
    <row r="369" spans="1:41" s="375" customFormat="1" ht="18.75" customHeight="1" thickTop="1" x14ac:dyDescent="0.4">
      <c r="B369" s="593" t="s">
        <v>711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378"/>
      <c r="AJ369" s="646"/>
      <c r="AK369" s="647"/>
      <c r="AL369" s="647"/>
      <c r="AM369" s="647"/>
      <c r="AN369" s="648"/>
      <c r="AO369" s="378"/>
    </row>
    <row r="370" spans="1:41" ht="19.5" thickBot="1" x14ac:dyDescent="0.45">
      <c r="B370" s="593" t="s">
        <v>558</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335"/>
      <c r="AJ370" s="607"/>
      <c r="AK370" s="608"/>
      <c r="AL370" s="608"/>
      <c r="AM370" s="608"/>
      <c r="AN370" s="609"/>
    </row>
    <row r="371" spans="1:41" s="335" customFormat="1" ht="19.5" thickTop="1" x14ac:dyDescent="0.4">
      <c r="B371" s="303"/>
      <c r="C371" s="340"/>
      <c r="D371" s="340"/>
      <c r="E371" s="340"/>
      <c r="F371" s="340"/>
      <c r="G371" s="340"/>
      <c r="H371" s="340"/>
      <c r="I371" s="340"/>
      <c r="J371" s="340"/>
      <c r="K371" s="340"/>
      <c r="L371" s="340"/>
      <c r="M371" s="340"/>
      <c r="N371" s="340"/>
      <c r="O371" s="340"/>
      <c r="P371" s="340"/>
      <c r="Q371" s="340"/>
      <c r="R371" s="340"/>
      <c r="S371" s="340"/>
      <c r="T371" s="340"/>
      <c r="U371" s="340"/>
      <c r="V371" s="340"/>
      <c r="W371" s="340"/>
      <c r="X371" s="340"/>
      <c r="Y371" s="340"/>
      <c r="Z371" s="340"/>
      <c r="AA371" s="340"/>
      <c r="AB371" s="340"/>
      <c r="AC371" s="340"/>
      <c r="AD371" s="340"/>
      <c r="AE371" s="340"/>
      <c r="AF371" s="340"/>
      <c r="AG371" s="340"/>
      <c r="AH371" s="340"/>
    </row>
    <row r="372" spans="1:41" ht="19.5" thickBot="1" x14ac:dyDescent="0.45">
      <c r="A372" s="538" t="s">
        <v>663</v>
      </c>
      <c r="B372" s="538"/>
      <c r="C372" s="538"/>
      <c r="D372" s="538"/>
      <c r="E372" s="538"/>
      <c r="F372" s="538"/>
      <c r="G372" s="538"/>
      <c r="H372" s="538"/>
      <c r="I372" s="538"/>
      <c r="J372" s="538"/>
      <c r="K372" s="538"/>
      <c r="L372" s="538"/>
      <c r="M372" s="538"/>
      <c r="N372" s="538"/>
      <c r="O372" s="538"/>
      <c r="P372" s="538"/>
      <c r="Q372" s="538"/>
      <c r="R372" s="538"/>
      <c r="S372" s="538"/>
      <c r="T372" s="538"/>
      <c r="U372" s="538"/>
      <c r="V372" s="538"/>
      <c r="W372" s="538"/>
      <c r="X372" s="538"/>
      <c r="Y372" s="538"/>
      <c r="Z372" s="538"/>
      <c r="AA372" s="538"/>
      <c r="AB372" s="538"/>
      <c r="AC372" s="538"/>
      <c r="AD372" s="538"/>
      <c r="AE372" s="538"/>
      <c r="AF372" s="538"/>
      <c r="AG372" s="538"/>
      <c r="AH372" s="538"/>
      <c r="AJ372" s="5"/>
      <c r="AK372" s="5"/>
      <c r="AL372" s="5"/>
      <c r="AM372" s="5"/>
      <c r="AN372" s="5"/>
    </row>
    <row r="373" spans="1:41" ht="20.25" thickTop="1" thickBot="1" x14ac:dyDescent="0.45">
      <c r="B373" s="538" t="s">
        <v>53</v>
      </c>
      <c r="C373" s="538"/>
      <c r="D373" s="538"/>
      <c r="E373" s="538"/>
      <c r="F373" s="538"/>
      <c r="G373" s="538"/>
      <c r="H373" s="538"/>
      <c r="I373" s="538"/>
      <c r="J373" s="538"/>
      <c r="K373" s="538"/>
      <c r="L373" s="538"/>
      <c r="M373" s="538"/>
      <c r="N373" s="538"/>
      <c r="O373" s="538"/>
      <c r="P373" s="538"/>
      <c r="Q373" s="538"/>
      <c r="R373" s="538"/>
      <c r="S373" s="538"/>
      <c r="T373" s="538"/>
      <c r="U373" s="538"/>
      <c r="V373" s="538"/>
      <c r="W373" s="538"/>
      <c r="X373" s="538"/>
      <c r="Y373" s="538"/>
      <c r="Z373" s="538"/>
      <c r="AA373" s="538"/>
      <c r="AB373" s="538"/>
      <c r="AC373" s="538"/>
      <c r="AD373" s="538"/>
      <c r="AE373" s="538"/>
      <c r="AF373" s="538"/>
      <c r="AG373" s="538"/>
      <c r="AH373" s="538"/>
      <c r="AJ373" s="531"/>
      <c r="AK373" s="532"/>
      <c r="AL373" s="532"/>
      <c r="AM373" s="532"/>
      <c r="AN373" s="533"/>
    </row>
    <row r="374" spans="1:41" ht="19.5" thickTop="1" x14ac:dyDescent="0.4">
      <c r="B374" s="538" t="s">
        <v>506</v>
      </c>
      <c r="C374" s="538"/>
      <c r="D374" s="538"/>
      <c r="E374" s="538"/>
      <c r="F374" s="538"/>
      <c r="G374" s="538"/>
      <c r="H374" s="538"/>
      <c r="I374" s="538"/>
      <c r="J374" s="538"/>
      <c r="K374" s="538"/>
      <c r="L374" s="538"/>
      <c r="M374" s="538"/>
      <c r="N374" s="538"/>
      <c r="O374" s="538"/>
      <c r="P374" s="538"/>
      <c r="Q374" s="538"/>
      <c r="R374" s="538"/>
      <c r="S374" s="538"/>
      <c r="T374" s="538"/>
      <c r="U374" s="538"/>
      <c r="V374" s="538"/>
      <c r="W374" s="538"/>
      <c r="X374" s="538"/>
      <c r="Y374" s="538"/>
      <c r="Z374" s="538"/>
      <c r="AA374" s="538"/>
      <c r="AB374" s="538"/>
      <c r="AC374" s="538"/>
      <c r="AD374" s="538"/>
      <c r="AE374" s="538"/>
      <c r="AF374" s="538"/>
      <c r="AG374" s="538"/>
      <c r="AH374" s="538"/>
    </row>
    <row r="377" spans="1:41" ht="19.5" thickBot="1" x14ac:dyDescent="0.45">
      <c r="A377" s="538" t="s">
        <v>664</v>
      </c>
      <c r="B377" s="538"/>
      <c r="C377" s="538"/>
      <c r="D377" s="538"/>
      <c r="E377" s="538"/>
      <c r="F377" s="538"/>
      <c r="G377" s="538"/>
      <c r="H377" s="538"/>
      <c r="I377" s="538"/>
      <c r="J377" s="538"/>
      <c r="K377" s="538"/>
      <c r="L377" s="538"/>
      <c r="M377" s="538"/>
      <c r="N377" s="538"/>
      <c r="O377" s="538"/>
      <c r="P377" s="538"/>
      <c r="Q377" s="538"/>
      <c r="R377" s="538"/>
      <c r="S377" s="538"/>
      <c r="T377" s="538"/>
      <c r="U377" s="538"/>
      <c r="V377" s="538"/>
      <c r="W377" s="538"/>
      <c r="X377" s="538"/>
      <c r="Y377" s="538"/>
      <c r="Z377" s="538"/>
      <c r="AA377" s="538"/>
      <c r="AB377" s="538"/>
      <c r="AC377" s="538"/>
      <c r="AD377" s="538"/>
      <c r="AE377" s="538"/>
      <c r="AF377" s="538"/>
      <c r="AG377" s="538"/>
      <c r="AH377" s="538"/>
    </row>
    <row r="378" spans="1:41" ht="19.5" thickTop="1" x14ac:dyDescent="0.4">
      <c r="B378" s="538" t="s">
        <v>114</v>
      </c>
      <c r="C378" s="538"/>
      <c r="D378" s="538"/>
      <c r="E378" s="538"/>
      <c r="F378" s="538"/>
      <c r="G378" s="538"/>
      <c r="H378" s="538"/>
      <c r="I378" s="538"/>
      <c r="J378" s="538"/>
      <c r="K378" s="538"/>
      <c r="L378" s="538"/>
      <c r="M378" s="538"/>
      <c r="N378" s="538"/>
      <c r="O378" s="538"/>
      <c r="P378" s="538"/>
      <c r="Q378" s="538"/>
      <c r="R378" s="538"/>
      <c r="S378" s="538"/>
      <c r="T378" s="538"/>
      <c r="U378" s="538"/>
      <c r="V378" s="538"/>
      <c r="W378" s="538"/>
      <c r="X378" s="538"/>
      <c r="Y378" s="538"/>
      <c r="Z378" s="538"/>
      <c r="AA378" s="538"/>
      <c r="AB378" s="538"/>
      <c r="AC378" s="538"/>
      <c r="AD378" s="538"/>
      <c r="AE378" s="538"/>
      <c r="AF378" s="538"/>
      <c r="AG378" s="538"/>
      <c r="AH378" s="538"/>
      <c r="AJ378" s="535"/>
      <c r="AK378" s="536"/>
      <c r="AL378" s="536"/>
      <c r="AM378" s="536"/>
      <c r="AN378" s="537"/>
    </row>
    <row r="379" spans="1:41" x14ac:dyDescent="0.4">
      <c r="B379" s="538" t="s">
        <v>307</v>
      </c>
      <c r="C379" s="538"/>
      <c r="D379" s="538"/>
      <c r="E379" s="538"/>
      <c r="F379" s="538"/>
      <c r="G379" s="538"/>
      <c r="H379" s="538"/>
      <c r="I379" s="538"/>
      <c r="J379" s="538"/>
      <c r="K379" s="538"/>
      <c r="L379" s="538"/>
      <c r="M379" s="538"/>
      <c r="N379" s="538"/>
      <c r="O379" s="538"/>
      <c r="P379" s="538"/>
      <c r="Q379" s="538"/>
      <c r="R379" s="538"/>
      <c r="S379" s="538"/>
      <c r="T379" s="538"/>
      <c r="U379" s="538"/>
      <c r="V379" s="538"/>
      <c r="W379" s="538"/>
      <c r="X379" s="538"/>
      <c r="Y379" s="538"/>
      <c r="Z379" s="538"/>
      <c r="AA379" s="538"/>
      <c r="AB379" s="538"/>
      <c r="AC379" s="538"/>
      <c r="AD379" s="538"/>
      <c r="AE379" s="538"/>
      <c r="AF379" s="538"/>
      <c r="AG379" s="538"/>
      <c r="AH379" s="538"/>
      <c r="AJ379" s="587"/>
      <c r="AK379" s="588"/>
      <c r="AL379" s="588"/>
      <c r="AM379" s="588"/>
      <c r="AN379" s="589"/>
    </row>
    <row r="380" spans="1:41" x14ac:dyDescent="0.4">
      <c r="B380" s="538" t="s">
        <v>308</v>
      </c>
      <c r="C380" s="538"/>
      <c r="D380" s="538"/>
      <c r="E380" s="538"/>
      <c r="F380" s="538"/>
      <c r="G380" s="538"/>
      <c r="H380" s="538"/>
      <c r="I380" s="538"/>
      <c r="J380" s="538"/>
      <c r="K380" s="538"/>
      <c r="L380" s="538"/>
      <c r="M380" s="538"/>
      <c r="N380" s="538"/>
      <c r="O380" s="538"/>
      <c r="P380" s="538"/>
      <c r="Q380" s="538"/>
      <c r="R380" s="538"/>
      <c r="S380" s="538"/>
      <c r="T380" s="538"/>
      <c r="U380" s="538"/>
      <c r="V380" s="538"/>
      <c r="W380" s="538"/>
      <c r="X380" s="538"/>
      <c r="Y380" s="538"/>
      <c r="Z380" s="538"/>
      <c r="AA380" s="538"/>
      <c r="AB380" s="538"/>
      <c r="AC380" s="538"/>
      <c r="AD380" s="538"/>
      <c r="AE380" s="538"/>
      <c r="AF380" s="538"/>
      <c r="AG380" s="538"/>
      <c r="AH380" s="538"/>
      <c r="AJ380" s="587"/>
      <c r="AK380" s="588"/>
      <c r="AL380" s="588"/>
      <c r="AM380" s="588"/>
      <c r="AN380" s="589"/>
    </row>
    <row r="381" spans="1:41" ht="19.5" thickBot="1" x14ac:dyDescent="0.45">
      <c r="B381" s="538" t="s">
        <v>309</v>
      </c>
      <c r="C381" s="538"/>
      <c r="D381" s="538"/>
      <c r="E381" s="538"/>
      <c r="F381" s="538"/>
      <c r="G381" s="538"/>
      <c r="H381" s="538"/>
      <c r="I381" s="538"/>
      <c r="J381" s="538"/>
      <c r="K381" s="538"/>
      <c r="L381" s="538"/>
      <c r="M381" s="538"/>
      <c r="N381" s="538"/>
      <c r="O381" s="538"/>
      <c r="P381" s="538"/>
      <c r="Q381" s="538"/>
      <c r="R381" s="538"/>
      <c r="S381" s="538"/>
      <c r="T381" s="538"/>
      <c r="U381" s="538"/>
      <c r="V381" s="538"/>
      <c r="W381" s="538"/>
      <c r="X381" s="538"/>
      <c r="Y381" s="538"/>
      <c r="Z381" s="538"/>
      <c r="AA381" s="538"/>
      <c r="AB381" s="538"/>
      <c r="AC381" s="538"/>
      <c r="AD381" s="538"/>
      <c r="AE381" s="538"/>
      <c r="AF381" s="538"/>
      <c r="AG381" s="538"/>
      <c r="AH381" s="538"/>
      <c r="AJ381" s="562"/>
      <c r="AK381" s="563"/>
      <c r="AL381" s="563"/>
      <c r="AM381" s="563"/>
      <c r="AN381" s="564"/>
    </row>
    <row r="382" spans="1:41" ht="19.5" thickTop="1" x14ac:dyDescent="0.4"/>
    <row r="383" spans="1:41" x14ac:dyDescent="0.4">
      <c r="A383" s="538" t="str">
        <f>"（８） 検便の実施状況（"&amp;表紙!B2&amp;DBCS(表紙!C2-1)&amp;"年度の状況）　　※休業中の職員は除く"</f>
        <v>（８） 検便の実施状況（令和７年度の状況）　　※休業中の職員は除く</v>
      </c>
      <c r="B383" s="538"/>
      <c r="C383" s="538"/>
      <c r="D383" s="538"/>
      <c r="E383" s="538"/>
      <c r="F383" s="538"/>
      <c r="G383" s="538"/>
      <c r="H383" s="538"/>
      <c r="I383" s="538"/>
      <c r="J383" s="538"/>
      <c r="K383" s="538"/>
      <c r="L383" s="538"/>
      <c r="M383" s="538"/>
      <c r="N383" s="538"/>
      <c r="O383" s="538"/>
      <c r="P383" s="538"/>
      <c r="Q383" s="538"/>
      <c r="R383" s="538"/>
      <c r="S383" s="538"/>
      <c r="T383" s="538"/>
      <c r="U383" s="538"/>
      <c r="V383" s="538"/>
      <c r="W383" s="538"/>
      <c r="X383" s="538"/>
      <c r="Y383" s="538"/>
      <c r="Z383" s="538"/>
      <c r="AA383" s="538"/>
      <c r="AB383" s="538"/>
      <c r="AC383" s="538"/>
      <c r="AD383" s="538"/>
      <c r="AE383" s="538"/>
      <c r="AF383" s="538"/>
      <c r="AG383" s="538"/>
      <c r="AH383" s="538"/>
    </row>
    <row r="385" spans="2:37" ht="19.5" thickBot="1" x14ac:dyDescent="0.45">
      <c r="B385" s="596"/>
      <c r="C385" s="597"/>
      <c r="D385" s="597"/>
      <c r="E385" s="597"/>
      <c r="F385" s="597"/>
      <c r="G385" s="597"/>
      <c r="H385" s="597"/>
      <c r="I385" s="597"/>
      <c r="J385" s="597"/>
      <c r="K385" s="597"/>
      <c r="L385" s="597"/>
      <c r="M385" s="598"/>
      <c r="N385" s="558" t="s">
        <v>115</v>
      </c>
      <c r="O385" s="559"/>
      <c r="P385" s="558" t="s">
        <v>116</v>
      </c>
      <c r="Q385" s="559"/>
      <c r="R385" s="558" t="s">
        <v>117</v>
      </c>
      <c r="S385" s="559"/>
      <c r="T385" s="558" t="s">
        <v>118</v>
      </c>
      <c r="U385" s="559"/>
      <c r="V385" s="556" t="s">
        <v>119</v>
      </c>
      <c r="W385" s="557"/>
      <c r="X385" s="558" t="s">
        <v>120</v>
      </c>
      <c r="Y385" s="559"/>
      <c r="Z385" s="558" t="s">
        <v>121</v>
      </c>
      <c r="AA385" s="559"/>
      <c r="AB385" s="558" t="s">
        <v>122</v>
      </c>
      <c r="AC385" s="559"/>
      <c r="AD385" s="558" t="s">
        <v>123</v>
      </c>
      <c r="AE385" s="559"/>
      <c r="AF385" s="797" t="s">
        <v>124</v>
      </c>
      <c r="AG385" s="798"/>
      <c r="AH385" s="558" t="s">
        <v>125</v>
      </c>
      <c r="AI385" s="559"/>
      <c r="AJ385" s="558" t="s">
        <v>126</v>
      </c>
      <c r="AK385" s="559"/>
    </row>
    <row r="386" spans="2:37" ht="19.5" thickTop="1" x14ac:dyDescent="0.4">
      <c r="B386" s="527" t="s">
        <v>54</v>
      </c>
      <c r="C386" s="567"/>
      <c r="D386" s="567"/>
      <c r="E386" s="567"/>
      <c r="F386" s="567"/>
      <c r="G386" s="567"/>
      <c r="H386" s="567"/>
      <c r="I386" s="567"/>
      <c r="J386" s="567"/>
      <c r="K386" s="567"/>
      <c r="L386" s="567"/>
      <c r="M386" s="567"/>
      <c r="N386" s="594"/>
      <c r="O386" s="595"/>
      <c r="P386" s="530"/>
      <c r="Q386" s="530"/>
      <c r="R386" s="530"/>
      <c r="S386" s="530"/>
      <c r="T386" s="530"/>
      <c r="U386" s="530"/>
      <c r="V386" s="530"/>
      <c r="W386" s="530"/>
      <c r="X386" s="530"/>
      <c r="Y386" s="530"/>
      <c r="Z386" s="530"/>
      <c r="AA386" s="530"/>
      <c r="AB386" s="530"/>
      <c r="AC386" s="530"/>
      <c r="AD386" s="530"/>
      <c r="AE386" s="530"/>
      <c r="AF386" s="530"/>
      <c r="AG386" s="530"/>
      <c r="AH386" s="530"/>
      <c r="AI386" s="530"/>
      <c r="AJ386" s="530"/>
      <c r="AK386" s="691"/>
    </row>
    <row r="387" spans="2:37" x14ac:dyDescent="0.4">
      <c r="B387" s="637" t="s">
        <v>55</v>
      </c>
      <c r="C387" s="638"/>
      <c r="D387" s="638"/>
      <c r="E387" s="638"/>
      <c r="F387" s="639"/>
      <c r="G387" s="527" t="s">
        <v>62</v>
      </c>
      <c r="H387" s="567"/>
      <c r="I387" s="567"/>
      <c r="J387" s="567"/>
      <c r="K387" s="567"/>
      <c r="L387" s="567"/>
      <c r="M387" s="567"/>
      <c r="N387" s="692"/>
      <c r="O387" s="693"/>
      <c r="P387" s="539"/>
      <c r="Q387" s="539"/>
      <c r="R387" s="539"/>
      <c r="S387" s="539"/>
      <c r="T387" s="539"/>
      <c r="U387" s="539"/>
      <c r="V387" s="539"/>
      <c r="W387" s="539"/>
      <c r="X387" s="539"/>
      <c r="Y387" s="539"/>
      <c r="Z387" s="539"/>
      <c r="AA387" s="539"/>
      <c r="AB387" s="539"/>
      <c r="AC387" s="539"/>
      <c r="AD387" s="539"/>
      <c r="AE387" s="539"/>
      <c r="AF387" s="539"/>
      <c r="AG387" s="539"/>
      <c r="AH387" s="539"/>
      <c r="AI387" s="539"/>
      <c r="AJ387" s="539"/>
      <c r="AK387" s="540"/>
    </row>
    <row r="388" spans="2:37" x14ac:dyDescent="0.4">
      <c r="B388" s="640"/>
      <c r="C388" s="641"/>
      <c r="D388" s="641"/>
      <c r="E388" s="641"/>
      <c r="F388" s="642"/>
      <c r="G388" s="527" t="s">
        <v>60</v>
      </c>
      <c r="H388" s="567"/>
      <c r="I388" s="567"/>
      <c r="J388" s="567"/>
      <c r="K388" s="567"/>
      <c r="L388" s="567"/>
      <c r="M388" s="567"/>
      <c r="N388" s="692"/>
      <c r="O388" s="693"/>
      <c r="P388" s="539"/>
      <c r="Q388" s="539"/>
      <c r="R388" s="539"/>
      <c r="S388" s="539"/>
      <c r="T388" s="539"/>
      <c r="U388" s="539"/>
      <c r="V388" s="539"/>
      <c r="W388" s="539"/>
      <c r="X388" s="539"/>
      <c r="Y388" s="539"/>
      <c r="Z388" s="539"/>
      <c r="AA388" s="539"/>
      <c r="AB388" s="539"/>
      <c r="AC388" s="539"/>
      <c r="AD388" s="539"/>
      <c r="AE388" s="539"/>
      <c r="AF388" s="539"/>
      <c r="AG388" s="539"/>
      <c r="AH388" s="539"/>
      <c r="AI388" s="539"/>
      <c r="AJ388" s="539"/>
      <c r="AK388" s="540"/>
    </row>
    <row r="389" spans="2:37" x14ac:dyDescent="0.4">
      <c r="B389" s="643"/>
      <c r="C389" s="644"/>
      <c r="D389" s="644"/>
      <c r="E389" s="644"/>
      <c r="F389" s="645"/>
      <c r="G389" s="527" t="s">
        <v>61</v>
      </c>
      <c r="H389" s="567"/>
      <c r="I389" s="567"/>
      <c r="J389" s="567"/>
      <c r="K389" s="567"/>
      <c r="L389" s="567"/>
      <c r="M389" s="567"/>
      <c r="N389" s="692"/>
      <c r="O389" s="693"/>
      <c r="P389" s="539"/>
      <c r="Q389" s="539"/>
      <c r="R389" s="539"/>
      <c r="S389" s="539"/>
      <c r="T389" s="539"/>
      <c r="U389" s="539"/>
      <c r="V389" s="539"/>
      <c r="W389" s="539"/>
      <c r="X389" s="539"/>
      <c r="Y389" s="539"/>
      <c r="Z389" s="539"/>
      <c r="AA389" s="539"/>
      <c r="AB389" s="539"/>
      <c r="AC389" s="539"/>
      <c r="AD389" s="539"/>
      <c r="AE389" s="539"/>
      <c r="AF389" s="539"/>
      <c r="AG389" s="539"/>
      <c r="AH389" s="539"/>
      <c r="AI389" s="539"/>
      <c r="AJ389" s="539"/>
      <c r="AK389" s="540"/>
    </row>
    <row r="390" spans="2:37" x14ac:dyDescent="0.4">
      <c r="B390" s="637" t="s">
        <v>56</v>
      </c>
      <c r="C390" s="638"/>
      <c r="D390" s="638"/>
      <c r="E390" s="638"/>
      <c r="F390" s="639"/>
      <c r="G390" s="527" t="s">
        <v>62</v>
      </c>
      <c r="H390" s="567"/>
      <c r="I390" s="567"/>
      <c r="J390" s="567"/>
      <c r="K390" s="567"/>
      <c r="L390" s="567"/>
      <c r="M390" s="567"/>
      <c r="N390" s="692"/>
      <c r="O390" s="693"/>
      <c r="P390" s="539"/>
      <c r="Q390" s="539"/>
      <c r="R390" s="539"/>
      <c r="S390" s="539"/>
      <c r="T390" s="539"/>
      <c r="U390" s="539"/>
      <c r="V390" s="539"/>
      <c r="W390" s="539"/>
      <c r="X390" s="539"/>
      <c r="Y390" s="539"/>
      <c r="Z390" s="539"/>
      <c r="AA390" s="539"/>
      <c r="AB390" s="539"/>
      <c r="AC390" s="539"/>
      <c r="AD390" s="539"/>
      <c r="AE390" s="539"/>
      <c r="AF390" s="539"/>
      <c r="AG390" s="539"/>
      <c r="AH390" s="539"/>
      <c r="AI390" s="539"/>
      <c r="AJ390" s="539"/>
      <c r="AK390" s="540"/>
    </row>
    <row r="391" spans="2:37" x14ac:dyDescent="0.4">
      <c r="B391" s="640"/>
      <c r="C391" s="641"/>
      <c r="D391" s="641"/>
      <c r="E391" s="641"/>
      <c r="F391" s="642"/>
      <c r="G391" s="527" t="s">
        <v>60</v>
      </c>
      <c r="H391" s="567"/>
      <c r="I391" s="567"/>
      <c r="J391" s="567"/>
      <c r="K391" s="567"/>
      <c r="L391" s="567"/>
      <c r="M391" s="567"/>
      <c r="N391" s="692"/>
      <c r="O391" s="693"/>
      <c r="P391" s="539"/>
      <c r="Q391" s="539"/>
      <c r="R391" s="539"/>
      <c r="S391" s="539"/>
      <c r="T391" s="539"/>
      <c r="U391" s="539"/>
      <c r="V391" s="539"/>
      <c r="W391" s="539"/>
      <c r="X391" s="539"/>
      <c r="Y391" s="539"/>
      <c r="Z391" s="539"/>
      <c r="AA391" s="539"/>
      <c r="AB391" s="539"/>
      <c r="AC391" s="539"/>
      <c r="AD391" s="539"/>
      <c r="AE391" s="539"/>
      <c r="AF391" s="539"/>
      <c r="AG391" s="539"/>
      <c r="AH391" s="539"/>
      <c r="AI391" s="539"/>
      <c r="AJ391" s="539"/>
      <c r="AK391" s="540"/>
    </row>
    <row r="392" spans="2:37" x14ac:dyDescent="0.4">
      <c r="B392" s="643"/>
      <c r="C392" s="644"/>
      <c r="D392" s="644"/>
      <c r="E392" s="644"/>
      <c r="F392" s="645"/>
      <c r="G392" s="527" t="s">
        <v>61</v>
      </c>
      <c r="H392" s="567"/>
      <c r="I392" s="567"/>
      <c r="J392" s="567"/>
      <c r="K392" s="567"/>
      <c r="L392" s="567"/>
      <c r="M392" s="567"/>
      <c r="N392" s="692"/>
      <c r="O392" s="693"/>
      <c r="P392" s="539"/>
      <c r="Q392" s="539"/>
      <c r="R392" s="539"/>
      <c r="S392" s="539"/>
      <c r="T392" s="539"/>
      <c r="U392" s="539"/>
      <c r="V392" s="539"/>
      <c r="W392" s="539"/>
      <c r="X392" s="539"/>
      <c r="Y392" s="539"/>
      <c r="Z392" s="539"/>
      <c r="AA392" s="539"/>
      <c r="AB392" s="539"/>
      <c r="AC392" s="539"/>
      <c r="AD392" s="539"/>
      <c r="AE392" s="539"/>
      <c r="AF392" s="539"/>
      <c r="AG392" s="539"/>
      <c r="AH392" s="539"/>
      <c r="AI392" s="539"/>
      <c r="AJ392" s="539"/>
      <c r="AK392" s="540"/>
    </row>
    <row r="393" spans="2:37" ht="19.5" thickBot="1" x14ac:dyDescent="0.45">
      <c r="B393" s="696" t="s">
        <v>57</v>
      </c>
      <c r="C393" s="697"/>
      <c r="D393" s="697"/>
      <c r="E393" s="697"/>
      <c r="F393" s="698"/>
      <c r="G393" s="527" t="s">
        <v>60</v>
      </c>
      <c r="H393" s="567"/>
      <c r="I393" s="567"/>
      <c r="J393" s="567"/>
      <c r="K393" s="567"/>
      <c r="L393" s="567"/>
      <c r="M393" s="567"/>
      <c r="N393" s="813"/>
      <c r="O393" s="814"/>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1"/>
    </row>
    <row r="394" spans="2:37" ht="19.5" thickTop="1" x14ac:dyDescent="0.4">
      <c r="B394" s="527" t="s">
        <v>58</v>
      </c>
      <c r="C394" s="567"/>
      <c r="D394" s="567"/>
      <c r="E394" s="567"/>
      <c r="F394" s="567"/>
      <c r="G394" s="567"/>
      <c r="H394" s="567"/>
      <c r="I394" s="567"/>
      <c r="J394" s="567"/>
      <c r="K394" s="567"/>
      <c r="L394" s="567"/>
      <c r="M394" s="528"/>
      <c r="N394" s="524">
        <f>SUM(N387,N390,N393)</f>
        <v>0</v>
      </c>
      <c r="O394" s="525"/>
      <c r="P394" s="524">
        <f>SUM(P387,P390,P393)</f>
        <v>0</v>
      </c>
      <c r="Q394" s="525"/>
      <c r="R394" s="524">
        <f>SUM(R387,R390,R393)</f>
        <v>0</v>
      </c>
      <c r="S394" s="525"/>
      <c r="T394" s="524">
        <f>SUM(T387,T390,T393)</f>
        <v>0</v>
      </c>
      <c r="U394" s="525"/>
      <c r="V394" s="524">
        <f>SUM(V387,V390,V393)</f>
        <v>0</v>
      </c>
      <c r="W394" s="525"/>
      <c r="X394" s="524">
        <f>SUM(X387,X390,X393)</f>
        <v>0</v>
      </c>
      <c r="Y394" s="525"/>
      <c r="Z394" s="524">
        <f>SUM(Z387,Z390,Z393)</f>
        <v>0</v>
      </c>
      <c r="AA394" s="525"/>
      <c r="AB394" s="524">
        <f>SUM(AB387,AB390,AB393)</f>
        <v>0</v>
      </c>
      <c r="AC394" s="525"/>
      <c r="AD394" s="524">
        <f>SUM(AD387,AD390,AD393)</f>
        <v>0</v>
      </c>
      <c r="AE394" s="525"/>
      <c r="AF394" s="524">
        <f>SUM(AF387,AF390,AF393)</f>
        <v>0</v>
      </c>
      <c r="AG394" s="525"/>
      <c r="AH394" s="524">
        <f>SUM(AH387,AH390,AH393)</f>
        <v>0</v>
      </c>
      <c r="AI394" s="525"/>
      <c r="AJ394" s="524">
        <f>SUM(AJ387,AJ390,AJ393)</f>
        <v>0</v>
      </c>
      <c r="AK394" s="525"/>
    </row>
    <row r="395" spans="2:37" x14ac:dyDescent="0.4">
      <c r="B395" s="25"/>
      <c r="C395" s="25"/>
      <c r="D395" s="25"/>
      <c r="E395" s="25"/>
      <c r="F395" s="25"/>
      <c r="G395" s="25"/>
      <c r="H395" s="25"/>
      <c r="I395" s="25"/>
      <c r="J395" s="29"/>
      <c r="K395" s="25"/>
      <c r="L395" s="25"/>
      <c r="O395" s="25"/>
      <c r="P395" s="25"/>
      <c r="Q395" s="25"/>
      <c r="R395" s="25"/>
      <c r="S395" s="25"/>
      <c r="U395" s="25"/>
      <c r="V395" s="25"/>
      <c r="W395" s="25"/>
      <c r="X395" s="25"/>
      <c r="Y395" s="25"/>
      <c r="Z395" s="25"/>
      <c r="AA395" s="25"/>
      <c r="AB395" s="25"/>
      <c r="AE395" s="25"/>
      <c r="AF395" s="25"/>
    </row>
    <row r="396" spans="2:37" x14ac:dyDescent="0.4">
      <c r="B396" t="s">
        <v>59</v>
      </c>
      <c r="O396" s="25"/>
      <c r="P396" s="529"/>
      <c r="Q396" s="529"/>
      <c r="R396" s="529"/>
      <c r="S396" s="529"/>
      <c r="U396" s="529"/>
      <c r="V396" s="529"/>
      <c r="W396" s="529"/>
      <c r="X396" s="529"/>
      <c r="Y396" s="529"/>
      <c r="Z396" s="529"/>
      <c r="AA396" s="529"/>
      <c r="AB396" s="529"/>
      <c r="AE396" s="529"/>
      <c r="AF396" s="529"/>
    </row>
    <row r="397" spans="2:37" x14ac:dyDescent="0.4">
      <c r="B397" s="596"/>
      <c r="C397" s="597"/>
      <c r="D397" s="597"/>
      <c r="E397" s="597"/>
      <c r="F397" s="597"/>
      <c r="G397" s="597"/>
      <c r="H397" s="597"/>
      <c r="I397" s="597"/>
      <c r="J397" s="597"/>
      <c r="K397" s="597"/>
      <c r="L397" s="597"/>
      <c r="M397" s="598"/>
      <c r="N397" s="69" t="s">
        <v>115</v>
      </c>
      <c r="O397" s="70"/>
      <c r="P397" s="69" t="s">
        <v>116</v>
      </c>
      <c r="Q397" s="70"/>
      <c r="R397" s="66" t="s">
        <v>117</v>
      </c>
      <c r="S397" s="66"/>
      <c r="T397" s="66" t="s">
        <v>118</v>
      </c>
      <c r="U397" s="66"/>
      <c r="V397" s="27" t="s">
        <v>119</v>
      </c>
      <c r="W397" s="9"/>
      <c r="X397" s="66" t="s">
        <v>120</v>
      </c>
      <c r="Y397" s="66"/>
      <c r="Z397" s="66" t="s">
        <v>121</v>
      </c>
      <c r="AA397" s="66"/>
      <c r="AB397" s="66" t="s">
        <v>122</v>
      </c>
      <c r="AC397" s="66"/>
      <c r="AD397" s="66" t="s">
        <v>123</v>
      </c>
      <c r="AE397" s="66"/>
      <c r="AF397" s="67" t="s">
        <v>124</v>
      </c>
      <c r="AG397" s="67"/>
      <c r="AH397" s="66" t="s">
        <v>125</v>
      </c>
      <c r="AI397" s="66"/>
      <c r="AJ397" s="66" t="s">
        <v>126</v>
      </c>
      <c r="AK397" s="66"/>
    </row>
    <row r="398" spans="2:37" x14ac:dyDescent="0.4">
      <c r="B398" s="527" t="s">
        <v>54</v>
      </c>
      <c r="C398" s="567"/>
      <c r="D398" s="567"/>
      <c r="E398" s="567"/>
      <c r="F398" s="567"/>
      <c r="G398" s="567"/>
      <c r="H398" s="567"/>
      <c r="I398" s="567"/>
      <c r="J398" s="567"/>
      <c r="K398" s="567"/>
      <c r="L398" s="567"/>
      <c r="M398" s="528"/>
      <c r="N398" s="527">
        <v>16</v>
      </c>
      <c r="O398" s="528"/>
      <c r="P398" s="527">
        <v>16</v>
      </c>
      <c r="Q398" s="528"/>
      <c r="R398" s="527">
        <v>16</v>
      </c>
      <c r="S398" s="528"/>
      <c r="T398" s="526">
        <v>17</v>
      </c>
      <c r="U398" s="526"/>
      <c r="V398" s="526">
        <v>17</v>
      </c>
      <c r="W398" s="526"/>
      <c r="X398" s="526">
        <v>17</v>
      </c>
      <c r="Y398" s="526"/>
      <c r="Z398" s="526">
        <v>17</v>
      </c>
      <c r="AA398" s="526"/>
      <c r="AB398" s="526">
        <v>19</v>
      </c>
      <c r="AC398" s="526"/>
      <c r="AD398" s="526">
        <v>19</v>
      </c>
      <c r="AE398" s="526"/>
      <c r="AF398" s="635">
        <v>19</v>
      </c>
      <c r="AG398" s="636"/>
      <c r="AH398" s="526">
        <v>19</v>
      </c>
      <c r="AI398" s="526"/>
      <c r="AJ398" s="526">
        <v>19</v>
      </c>
      <c r="AK398" s="526"/>
    </row>
    <row r="399" spans="2:37" x14ac:dyDescent="0.4">
      <c r="B399" s="637" t="s">
        <v>55</v>
      </c>
      <c r="C399" s="638"/>
      <c r="D399" s="638"/>
      <c r="E399" s="638"/>
      <c r="F399" s="639"/>
      <c r="G399" s="527" t="s">
        <v>62</v>
      </c>
      <c r="H399" s="567"/>
      <c r="I399" s="567"/>
      <c r="J399" s="567"/>
      <c r="K399" s="567"/>
      <c r="L399" s="567"/>
      <c r="M399" s="567"/>
      <c r="N399" s="527">
        <v>2</v>
      </c>
      <c r="O399" s="528"/>
      <c r="P399" s="527">
        <v>2</v>
      </c>
      <c r="Q399" s="528"/>
      <c r="R399" s="527">
        <v>2</v>
      </c>
      <c r="S399" s="528"/>
      <c r="T399" s="527">
        <v>2</v>
      </c>
      <c r="U399" s="528"/>
      <c r="V399" s="527">
        <v>2</v>
      </c>
      <c r="W399" s="528"/>
      <c r="X399" s="527">
        <v>2</v>
      </c>
      <c r="Y399" s="528"/>
      <c r="Z399" s="527">
        <v>2</v>
      </c>
      <c r="AA399" s="528"/>
      <c r="AB399" s="527">
        <v>2</v>
      </c>
      <c r="AC399" s="528"/>
      <c r="AD399" s="527">
        <v>2</v>
      </c>
      <c r="AE399" s="528"/>
      <c r="AF399" s="527">
        <v>2</v>
      </c>
      <c r="AG399" s="528"/>
      <c r="AH399" s="527">
        <v>2</v>
      </c>
      <c r="AI399" s="528"/>
      <c r="AJ399" s="527">
        <v>2</v>
      </c>
      <c r="AK399" s="528"/>
    </row>
    <row r="400" spans="2:37" x14ac:dyDescent="0.4">
      <c r="B400" s="640"/>
      <c r="C400" s="641"/>
      <c r="D400" s="641"/>
      <c r="E400" s="641"/>
      <c r="F400" s="642"/>
      <c r="G400" s="527" t="s">
        <v>60</v>
      </c>
      <c r="H400" s="567"/>
      <c r="I400" s="567"/>
      <c r="J400" s="567"/>
      <c r="K400" s="567"/>
      <c r="L400" s="567"/>
      <c r="M400" s="567"/>
      <c r="N400" s="527">
        <v>2</v>
      </c>
      <c r="O400" s="528"/>
      <c r="P400" s="527">
        <v>2</v>
      </c>
      <c r="Q400" s="528"/>
      <c r="R400" s="527">
        <v>2</v>
      </c>
      <c r="S400" s="528"/>
      <c r="T400" s="527">
        <v>2</v>
      </c>
      <c r="U400" s="528"/>
      <c r="V400" s="527">
        <v>2</v>
      </c>
      <c r="W400" s="528"/>
      <c r="X400" s="527">
        <v>2</v>
      </c>
      <c r="Y400" s="528"/>
      <c r="Z400" s="527">
        <v>2</v>
      </c>
      <c r="AA400" s="528"/>
      <c r="AB400" s="527">
        <v>2</v>
      </c>
      <c r="AC400" s="528"/>
      <c r="AD400" s="527">
        <v>2</v>
      </c>
      <c r="AE400" s="528"/>
      <c r="AF400" s="527">
        <v>2</v>
      </c>
      <c r="AG400" s="528"/>
      <c r="AH400" s="527">
        <v>2</v>
      </c>
      <c r="AI400" s="528"/>
      <c r="AJ400" s="527">
        <v>2</v>
      </c>
      <c r="AK400" s="528"/>
    </row>
    <row r="401" spans="1:41" x14ac:dyDescent="0.4">
      <c r="B401" s="643"/>
      <c r="C401" s="644"/>
      <c r="D401" s="644"/>
      <c r="E401" s="644"/>
      <c r="F401" s="645"/>
      <c r="G401" s="527" t="s">
        <v>61</v>
      </c>
      <c r="H401" s="567"/>
      <c r="I401" s="567"/>
      <c r="J401" s="567"/>
      <c r="K401" s="567"/>
      <c r="L401" s="567"/>
      <c r="M401" s="567"/>
      <c r="N401" s="527">
        <v>2</v>
      </c>
      <c r="O401" s="528"/>
      <c r="P401" s="527">
        <v>2</v>
      </c>
      <c r="Q401" s="528"/>
      <c r="R401" s="527">
        <v>1</v>
      </c>
      <c r="S401" s="528"/>
      <c r="T401" s="527">
        <v>2</v>
      </c>
      <c r="U401" s="528"/>
      <c r="V401" s="527">
        <v>2</v>
      </c>
      <c r="W401" s="528"/>
      <c r="X401" s="527">
        <v>2</v>
      </c>
      <c r="Y401" s="528"/>
      <c r="Z401" s="527">
        <v>2</v>
      </c>
      <c r="AA401" s="528"/>
      <c r="AB401" s="527">
        <v>2</v>
      </c>
      <c r="AC401" s="528"/>
      <c r="AD401" s="527">
        <v>2</v>
      </c>
      <c r="AE401" s="528"/>
      <c r="AF401" s="527">
        <v>2</v>
      </c>
      <c r="AG401" s="528"/>
      <c r="AH401" s="527">
        <v>2</v>
      </c>
      <c r="AI401" s="528"/>
      <c r="AJ401" s="527">
        <v>2</v>
      </c>
      <c r="AK401" s="528"/>
    </row>
    <row r="402" spans="1:41" x14ac:dyDescent="0.4">
      <c r="B402" s="637" t="s">
        <v>56</v>
      </c>
      <c r="C402" s="638"/>
      <c r="D402" s="638"/>
      <c r="E402" s="638"/>
      <c r="F402" s="639"/>
      <c r="G402" s="527" t="s">
        <v>62</v>
      </c>
      <c r="H402" s="567"/>
      <c r="I402" s="567"/>
      <c r="J402" s="567"/>
      <c r="K402" s="567"/>
      <c r="L402" s="567"/>
      <c r="M402" s="567"/>
      <c r="N402" s="527">
        <v>3</v>
      </c>
      <c r="O402" s="528"/>
      <c r="P402" s="527">
        <v>3</v>
      </c>
      <c r="Q402" s="528"/>
      <c r="R402" s="527">
        <v>3</v>
      </c>
      <c r="S402" s="528"/>
      <c r="T402" s="527">
        <v>4</v>
      </c>
      <c r="U402" s="528"/>
      <c r="V402" s="527">
        <v>4</v>
      </c>
      <c r="W402" s="528"/>
      <c r="X402" s="527">
        <v>4</v>
      </c>
      <c r="Y402" s="528"/>
      <c r="Z402" s="527">
        <v>4</v>
      </c>
      <c r="AA402" s="528"/>
      <c r="AB402" s="526">
        <v>5</v>
      </c>
      <c r="AC402" s="526"/>
      <c r="AD402" s="526">
        <v>5</v>
      </c>
      <c r="AE402" s="526"/>
      <c r="AF402" s="526">
        <v>5</v>
      </c>
      <c r="AG402" s="526"/>
      <c r="AH402" s="526">
        <v>5</v>
      </c>
      <c r="AI402" s="526"/>
      <c r="AJ402" s="526">
        <v>5</v>
      </c>
      <c r="AK402" s="526"/>
    </row>
    <row r="403" spans="1:41" x14ac:dyDescent="0.4">
      <c r="B403" s="640"/>
      <c r="C403" s="641"/>
      <c r="D403" s="641"/>
      <c r="E403" s="641"/>
      <c r="F403" s="642"/>
      <c r="G403" s="527" t="s">
        <v>60</v>
      </c>
      <c r="H403" s="567"/>
      <c r="I403" s="567"/>
      <c r="J403" s="567"/>
      <c r="K403" s="567"/>
      <c r="L403" s="567"/>
      <c r="M403" s="567"/>
      <c r="N403" s="527">
        <v>3</v>
      </c>
      <c r="O403" s="528"/>
      <c r="P403" s="527">
        <v>3</v>
      </c>
      <c r="Q403" s="528"/>
      <c r="R403" s="527">
        <v>3</v>
      </c>
      <c r="S403" s="528"/>
      <c r="T403" s="527">
        <v>4</v>
      </c>
      <c r="U403" s="528"/>
      <c r="V403" s="527">
        <v>4</v>
      </c>
      <c r="W403" s="528"/>
      <c r="X403" s="527">
        <v>4</v>
      </c>
      <c r="Y403" s="528"/>
      <c r="Z403" s="527">
        <v>4</v>
      </c>
      <c r="AA403" s="528"/>
      <c r="AB403" s="526">
        <v>5</v>
      </c>
      <c r="AC403" s="526"/>
      <c r="AD403" s="526">
        <v>5</v>
      </c>
      <c r="AE403" s="526"/>
      <c r="AF403" s="526">
        <v>5</v>
      </c>
      <c r="AG403" s="526"/>
      <c r="AH403" s="526">
        <v>5</v>
      </c>
      <c r="AI403" s="526"/>
      <c r="AJ403" s="526">
        <v>5</v>
      </c>
      <c r="AK403" s="526"/>
    </row>
    <row r="404" spans="1:41" x14ac:dyDescent="0.4">
      <c r="B404" s="643"/>
      <c r="C404" s="644"/>
      <c r="D404" s="644"/>
      <c r="E404" s="644"/>
      <c r="F404" s="645"/>
      <c r="G404" s="527" t="s">
        <v>61</v>
      </c>
      <c r="H404" s="567"/>
      <c r="I404" s="567"/>
      <c r="J404" s="567"/>
      <c r="K404" s="567"/>
      <c r="L404" s="567"/>
      <c r="M404" s="567"/>
      <c r="N404" s="527">
        <v>3</v>
      </c>
      <c r="O404" s="528"/>
      <c r="P404" s="527">
        <v>3</v>
      </c>
      <c r="Q404" s="528"/>
      <c r="R404" s="527">
        <v>1</v>
      </c>
      <c r="S404" s="528"/>
      <c r="T404" s="527">
        <v>4</v>
      </c>
      <c r="U404" s="528"/>
      <c r="V404" s="527">
        <v>4</v>
      </c>
      <c r="W404" s="528"/>
      <c r="X404" s="527">
        <v>4</v>
      </c>
      <c r="Y404" s="528"/>
      <c r="Z404" s="527">
        <v>4</v>
      </c>
      <c r="AA404" s="528"/>
      <c r="AB404" s="526">
        <v>5</v>
      </c>
      <c r="AC404" s="526"/>
      <c r="AD404" s="526">
        <v>5</v>
      </c>
      <c r="AE404" s="526"/>
      <c r="AF404" s="526">
        <v>5</v>
      </c>
      <c r="AG404" s="526"/>
      <c r="AH404" s="526">
        <v>5</v>
      </c>
      <c r="AI404" s="526"/>
      <c r="AJ404" s="526">
        <v>5</v>
      </c>
      <c r="AK404" s="526"/>
    </row>
    <row r="405" spans="1:41" x14ac:dyDescent="0.4">
      <c r="B405" s="696" t="s">
        <v>57</v>
      </c>
      <c r="C405" s="697"/>
      <c r="D405" s="697"/>
      <c r="E405" s="697"/>
      <c r="F405" s="698"/>
      <c r="G405" s="527" t="s">
        <v>60</v>
      </c>
      <c r="H405" s="567"/>
      <c r="I405" s="567"/>
      <c r="J405" s="567"/>
      <c r="K405" s="567"/>
      <c r="L405" s="567"/>
      <c r="M405" s="528"/>
      <c r="N405" s="527">
        <v>11</v>
      </c>
      <c r="O405" s="528"/>
      <c r="P405" s="635">
        <v>0</v>
      </c>
      <c r="Q405" s="636"/>
      <c r="R405" s="526">
        <v>0</v>
      </c>
      <c r="S405" s="526"/>
      <c r="T405" s="526">
        <v>11</v>
      </c>
      <c r="U405" s="526"/>
      <c r="V405" s="526">
        <v>0</v>
      </c>
      <c r="W405" s="526"/>
      <c r="X405" s="526">
        <v>0</v>
      </c>
      <c r="Y405" s="526"/>
      <c r="Z405" s="526">
        <v>10</v>
      </c>
      <c r="AA405" s="526"/>
      <c r="AB405" s="526">
        <v>1</v>
      </c>
      <c r="AC405" s="526"/>
      <c r="AD405" s="526">
        <v>0</v>
      </c>
      <c r="AE405" s="526"/>
      <c r="AF405" s="635">
        <v>11</v>
      </c>
      <c r="AG405" s="636"/>
      <c r="AH405" s="526">
        <v>1</v>
      </c>
      <c r="AI405" s="526"/>
      <c r="AJ405" s="526">
        <v>0</v>
      </c>
      <c r="AK405" s="526"/>
    </row>
    <row r="406" spans="1:41" x14ac:dyDescent="0.4">
      <c r="B406" s="527" t="s">
        <v>58</v>
      </c>
      <c r="C406" s="567"/>
      <c r="D406" s="567"/>
      <c r="E406" s="567"/>
      <c r="F406" s="567"/>
      <c r="G406" s="567"/>
      <c r="H406" s="567"/>
      <c r="I406" s="567"/>
      <c r="J406" s="567"/>
      <c r="K406" s="567"/>
      <c r="L406" s="567"/>
      <c r="M406" s="528"/>
      <c r="N406" s="524">
        <f>SUM(N399,N402,N405)</f>
        <v>16</v>
      </c>
      <c r="O406" s="525"/>
      <c r="P406" s="524">
        <f>SUM(P399,P402,P405)</f>
        <v>5</v>
      </c>
      <c r="Q406" s="525"/>
      <c r="R406" s="524">
        <f>SUM(R399,R402,R405)</f>
        <v>5</v>
      </c>
      <c r="S406" s="525"/>
      <c r="T406" s="524">
        <f>SUM(T399,T402,T405)</f>
        <v>17</v>
      </c>
      <c r="U406" s="525"/>
      <c r="V406" s="524">
        <f>SUM(V399,V402,V405)</f>
        <v>6</v>
      </c>
      <c r="W406" s="525"/>
      <c r="X406" s="524">
        <f>SUM(X399,X402,X405)</f>
        <v>6</v>
      </c>
      <c r="Y406" s="525"/>
      <c r="Z406" s="524">
        <f>SUM(Z399,Z402,Z405)</f>
        <v>16</v>
      </c>
      <c r="AA406" s="525"/>
      <c r="AB406" s="524">
        <f>SUM(AB399,AB402,AB405)</f>
        <v>8</v>
      </c>
      <c r="AC406" s="525"/>
      <c r="AD406" s="524">
        <f>SUM(AD399,AD402,AD405)</f>
        <v>7</v>
      </c>
      <c r="AE406" s="525"/>
      <c r="AF406" s="524">
        <f>SUM(AF399,AF402,AF405)</f>
        <v>18</v>
      </c>
      <c r="AG406" s="525"/>
      <c r="AH406" s="524">
        <f>SUM(AH399,AH402,AH405)</f>
        <v>8</v>
      </c>
      <c r="AI406" s="525"/>
      <c r="AJ406" s="524">
        <f>SUM(AJ399,AJ402,AJ405)</f>
        <v>7</v>
      </c>
      <c r="AK406" s="525"/>
    </row>
    <row r="407" spans="1:41" ht="19.5" thickBot="1" x14ac:dyDescent="0.45"/>
    <row r="408" spans="1:41" ht="20.25" thickTop="1" thickBot="1" x14ac:dyDescent="0.45">
      <c r="B408" s="585" t="s">
        <v>543</v>
      </c>
      <c r="C408" s="585"/>
      <c r="D408" s="585"/>
      <c r="E408" s="585"/>
      <c r="F408" s="585"/>
      <c r="G408" s="585"/>
      <c r="H408" s="585"/>
      <c r="I408" s="585"/>
      <c r="J408" s="585"/>
      <c r="K408" s="585"/>
      <c r="L408" s="585"/>
      <c r="M408" s="585"/>
      <c r="N408" s="585"/>
      <c r="O408" s="585"/>
      <c r="P408" s="585"/>
      <c r="Q408" s="585"/>
      <c r="R408" s="585"/>
      <c r="S408" s="585"/>
      <c r="T408" s="585"/>
      <c r="U408" s="585"/>
      <c r="V408" s="585"/>
      <c r="W408" s="585"/>
      <c r="X408" s="585"/>
      <c r="Y408" s="585"/>
      <c r="Z408" s="585"/>
      <c r="AA408" s="585"/>
      <c r="AB408" s="585"/>
      <c r="AC408" s="585"/>
      <c r="AD408" s="585"/>
      <c r="AE408" s="585"/>
      <c r="AF408" s="585"/>
      <c r="AG408" s="585"/>
      <c r="AH408" s="585"/>
      <c r="AJ408" s="531"/>
      <c r="AK408" s="532"/>
      <c r="AL408" s="532"/>
      <c r="AM408" s="532"/>
      <c r="AN408" s="533"/>
    </row>
    <row r="409" spans="1:41" s="362" customFormat="1" ht="19.5" thickTop="1" x14ac:dyDescent="0.4">
      <c r="B409" s="366"/>
      <c r="C409" s="366"/>
      <c r="D409" s="366"/>
      <c r="E409" s="366"/>
      <c r="F409" s="366"/>
      <c r="G409" s="366"/>
      <c r="H409" s="366"/>
      <c r="I409" s="366"/>
      <c r="J409" s="366"/>
      <c r="K409" s="366"/>
      <c r="L409" s="366"/>
      <c r="M409" s="366"/>
      <c r="N409" s="366"/>
      <c r="O409" s="366"/>
      <c r="P409" s="366"/>
      <c r="Q409" s="366"/>
      <c r="R409" s="366"/>
      <c r="S409" s="366"/>
      <c r="T409" s="366"/>
      <c r="U409" s="366"/>
      <c r="V409" s="366"/>
      <c r="W409" s="366"/>
      <c r="X409" s="366"/>
      <c r="Y409" s="366"/>
      <c r="Z409" s="366"/>
      <c r="AA409" s="366"/>
      <c r="AB409" s="366"/>
      <c r="AC409" s="366"/>
      <c r="AD409" s="366"/>
      <c r="AE409" s="366"/>
      <c r="AF409" s="366"/>
      <c r="AG409" s="366"/>
      <c r="AH409" s="366"/>
    </row>
    <row r="410" spans="1:41" s="335" customFormat="1" ht="19.5" thickBot="1" x14ac:dyDescent="0.45">
      <c r="A410" s="538" t="s">
        <v>665</v>
      </c>
      <c r="B410" s="538"/>
      <c r="C410" s="538"/>
      <c r="D410" s="538"/>
      <c r="E410" s="538"/>
      <c r="F410" s="538"/>
      <c r="G410" s="538"/>
      <c r="H410" s="538"/>
      <c r="I410" s="538"/>
      <c r="J410" s="538"/>
      <c r="K410" s="538"/>
      <c r="L410" s="538"/>
      <c r="M410" s="538"/>
      <c r="N410" s="538"/>
      <c r="O410" s="538"/>
      <c r="P410" s="538"/>
      <c r="Q410" s="538"/>
      <c r="R410" s="538"/>
      <c r="S410" s="538"/>
      <c r="T410" s="538"/>
      <c r="U410" s="538"/>
      <c r="V410" s="538"/>
      <c r="W410" s="538"/>
      <c r="X410" s="538"/>
      <c r="Y410" s="538"/>
      <c r="Z410" s="538"/>
      <c r="AA410" s="538"/>
      <c r="AB410" s="538"/>
      <c r="AC410" s="538"/>
      <c r="AD410" s="538"/>
      <c r="AE410" s="538"/>
      <c r="AF410" s="538"/>
      <c r="AG410" s="538"/>
      <c r="AH410" s="538"/>
    </row>
    <row r="411" spans="1:41" ht="20.25" thickTop="1" thickBot="1" x14ac:dyDescent="0.45">
      <c r="A411" s="335"/>
      <c r="B411" s="873" t="s">
        <v>559</v>
      </c>
      <c r="C411" s="873"/>
      <c r="D411" s="873"/>
      <c r="E411" s="873"/>
      <c r="F411" s="873"/>
      <c r="G411" s="873"/>
      <c r="H411" s="873"/>
      <c r="I411" s="873"/>
      <c r="J411" s="873"/>
      <c r="K411" s="873"/>
      <c r="L411" s="873"/>
      <c r="M411" s="873"/>
      <c r="N411" s="873"/>
      <c r="O411" s="873"/>
      <c r="P411" s="873"/>
      <c r="Q411" s="873"/>
      <c r="R411" s="873"/>
      <c r="S411" s="873"/>
      <c r="T411" s="873"/>
      <c r="U411" s="873"/>
      <c r="V411" s="873"/>
      <c r="W411" s="873"/>
      <c r="X411" s="873"/>
      <c r="Y411" s="873"/>
      <c r="Z411" s="873"/>
      <c r="AA411" s="873"/>
      <c r="AB411" s="873"/>
      <c r="AC411" s="873"/>
      <c r="AD411" s="873"/>
      <c r="AE411" s="873"/>
      <c r="AF411" s="873"/>
      <c r="AG411" s="873"/>
      <c r="AH411" s="873"/>
      <c r="AI411" s="335"/>
      <c r="AJ411" s="531"/>
      <c r="AK411" s="532"/>
      <c r="AL411" s="532"/>
      <c r="AM411" s="532"/>
      <c r="AN411" s="533"/>
      <c r="AO411" s="33"/>
    </row>
    <row r="412" spans="1:41" ht="20.25" customHeight="1" thickTop="1" thickBot="1" x14ac:dyDescent="0.45">
      <c r="A412" s="335"/>
      <c r="B412" s="873"/>
      <c r="C412" s="873"/>
      <c r="D412" s="873"/>
      <c r="E412" s="873"/>
      <c r="F412" s="873"/>
      <c r="G412" s="873"/>
      <c r="H412" s="873"/>
      <c r="I412" s="873"/>
      <c r="J412" s="873"/>
      <c r="K412" s="873"/>
      <c r="L412" s="873"/>
      <c r="M412" s="873"/>
      <c r="N412" s="873"/>
      <c r="O412" s="873"/>
      <c r="P412" s="873"/>
      <c r="Q412" s="873"/>
      <c r="R412" s="873"/>
      <c r="S412" s="873"/>
      <c r="T412" s="873"/>
      <c r="U412" s="873"/>
      <c r="V412" s="873"/>
      <c r="W412" s="873"/>
      <c r="X412" s="873"/>
      <c r="Y412" s="873"/>
      <c r="Z412" s="873"/>
      <c r="AA412" s="873"/>
      <c r="AB412" s="873"/>
      <c r="AC412" s="873"/>
      <c r="AD412" s="873"/>
      <c r="AE412" s="873"/>
      <c r="AF412" s="873"/>
      <c r="AG412" s="873"/>
      <c r="AH412" s="873"/>
      <c r="AI412" s="335"/>
      <c r="AJ412" s="335"/>
      <c r="AK412" s="335"/>
      <c r="AL412" s="335"/>
      <c r="AM412" s="335"/>
      <c r="AN412" s="335"/>
      <c r="AO412" s="28"/>
    </row>
    <row r="413" spans="1:41" ht="19.5" thickTop="1" x14ac:dyDescent="0.4">
      <c r="A413" s="335"/>
      <c r="B413" s="534" t="s">
        <v>462</v>
      </c>
      <c r="C413" s="534"/>
      <c r="D413" s="534"/>
      <c r="E413" s="534"/>
      <c r="F413" s="534"/>
      <c r="G413" s="534"/>
      <c r="H413" s="534"/>
      <c r="I413" s="534"/>
      <c r="J413" s="534"/>
      <c r="K413" s="534"/>
      <c r="L413" s="534"/>
      <c r="M413" s="534"/>
      <c r="N413" s="534"/>
      <c r="O413" s="534"/>
      <c r="P413" s="534"/>
      <c r="Q413" s="534"/>
      <c r="R413" s="534"/>
      <c r="S413" s="534"/>
      <c r="T413" s="534"/>
      <c r="U413" s="534"/>
      <c r="V413" s="534"/>
      <c r="W413" s="534"/>
      <c r="X413" s="534"/>
      <c r="Y413" s="534"/>
      <c r="Z413" s="534"/>
      <c r="AA413" s="534"/>
      <c r="AB413" s="534"/>
      <c r="AC413" s="534"/>
      <c r="AD413" s="534"/>
      <c r="AE413" s="534"/>
      <c r="AF413" s="534"/>
      <c r="AG413" s="534"/>
      <c r="AH413" s="534"/>
      <c r="AI413" s="335"/>
      <c r="AJ413" s="535"/>
      <c r="AK413" s="536"/>
      <c r="AL413" s="536"/>
      <c r="AM413" s="536"/>
      <c r="AN413" s="537"/>
      <c r="AO413" s="33"/>
    </row>
    <row r="414" spans="1:41" ht="19.5" thickBot="1" x14ac:dyDescent="0.45">
      <c r="A414" s="335"/>
      <c r="B414" s="538" t="s">
        <v>63</v>
      </c>
      <c r="C414" s="538"/>
      <c r="D414" s="538"/>
      <c r="E414" s="538"/>
      <c r="F414" s="538"/>
      <c r="G414" s="538"/>
      <c r="H414" s="538"/>
      <c r="I414" s="538"/>
      <c r="J414" s="538"/>
      <c r="K414" s="538"/>
      <c r="L414" s="538"/>
      <c r="M414" s="538"/>
      <c r="N414" s="538"/>
      <c r="O414" s="538"/>
      <c r="P414" s="538"/>
      <c r="Q414" s="538"/>
      <c r="R414" s="538"/>
      <c r="S414" s="538"/>
      <c r="T414" s="538"/>
      <c r="U414" s="538"/>
      <c r="V414" s="538"/>
      <c r="W414" s="538"/>
      <c r="X414" s="538"/>
      <c r="Y414" s="538"/>
      <c r="Z414" s="538"/>
      <c r="AA414" s="538"/>
      <c r="AB414" s="538"/>
      <c r="AC414" s="538"/>
      <c r="AD414" s="538"/>
      <c r="AE414" s="538"/>
      <c r="AF414" s="538"/>
      <c r="AG414" s="538"/>
      <c r="AH414" s="538"/>
      <c r="AI414" s="335"/>
      <c r="AJ414" s="562"/>
      <c r="AK414" s="563"/>
      <c r="AL414" s="563"/>
      <c r="AM414" s="563"/>
      <c r="AN414" s="564"/>
      <c r="AO414" s="28"/>
    </row>
    <row r="415" spans="1:41" ht="19.5" thickTop="1" x14ac:dyDescent="0.4">
      <c r="A415" s="335"/>
      <c r="B415" s="335"/>
      <c r="C415" s="335"/>
      <c r="D415" s="335"/>
      <c r="E415" s="335"/>
      <c r="F415" s="335"/>
      <c r="G415" s="335"/>
      <c r="H415" s="335"/>
      <c r="I415" s="335"/>
      <c r="J415" s="335"/>
      <c r="K415" s="335"/>
      <c r="L415" s="335"/>
      <c r="M415" s="335"/>
      <c r="N415" s="335"/>
      <c r="O415" s="335"/>
      <c r="P415" s="335"/>
      <c r="Q415" s="335"/>
      <c r="R415" s="335"/>
      <c r="S415" s="335"/>
      <c r="T415" s="335"/>
      <c r="U415" s="335"/>
      <c r="V415" s="335"/>
      <c r="W415" s="335"/>
      <c r="X415" s="335"/>
      <c r="Y415" s="335"/>
      <c r="Z415" s="335"/>
      <c r="AA415" s="335"/>
      <c r="AB415" s="335"/>
      <c r="AC415" s="335"/>
      <c r="AD415" s="335"/>
      <c r="AE415" s="335"/>
      <c r="AF415" s="335"/>
      <c r="AG415" s="335"/>
      <c r="AH415" s="335"/>
      <c r="AI415" s="335"/>
      <c r="AJ415" s="335"/>
      <c r="AK415" s="335"/>
      <c r="AL415" s="335"/>
      <c r="AM415" s="335"/>
      <c r="AN415" s="335"/>
      <c r="AO415" s="28"/>
    </row>
    <row r="417" spans="1:49" ht="3.75" customHeight="1" x14ac:dyDescent="0.4"/>
    <row r="418" spans="1:49" ht="19.5" x14ac:dyDescent="0.4">
      <c r="A418" s="554" t="s">
        <v>448</v>
      </c>
      <c r="B418" s="554"/>
      <c r="C418" s="554"/>
      <c r="D418" s="554"/>
      <c r="E418" s="554"/>
      <c r="F418" s="554"/>
      <c r="G418" s="554"/>
      <c r="H418" s="554"/>
      <c r="I418" s="554"/>
      <c r="J418" s="554"/>
      <c r="K418" s="554"/>
      <c r="L418" s="554"/>
      <c r="M418" s="554"/>
      <c r="N418" s="554"/>
      <c r="O418" s="554"/>
      <c r="P418" s="554"/>
      <c r="Q418" s="554"/>
      <c r="R418" s="554"/>
      <c r="S418" s="554"/>
      <c r="T418" s="554"/>
      <c r="U418" s="554"/>
      <c r="V418" s="554"/>
      <c r="W418" s="554"/>
      <c r="X418" s="554"/>
      <c r="Y418" s="554"/>
      <c r="Z418" s="554"/>
      <c r="AA418" s="554"/>
      <c r="AB418" s="554"/>
      <c r="AC418" s="554"/>
      <c r="AD418" s="554"/>
      <c r="AE418" s="554"/>
      <c r="AF418" s="554"/>
      <c r="AG418" s="554"/>
      <c r="AH418" s="554"/>
    </row>
    <row r="419" spans="1:49" ht="19.5" thickBot="1" x14ac:dyDescent="0.45">
      <c r="A419" s="555" t="s">
        <v>689</v>
      </c>
      <c r="B419" s="555"/>
      <c r="C419" s="555"/>
      <c r="D419" s="555"/>
      <c r="E419" s="555"/>
      <c r="F419" s="555"/>
      <c r="G419" s="555"/>
      <c r="H419" s="555"/>
      <c r="I419" s="555"/>
      <c r="J419" s="555"/>
      <c r="K419" s="555"/>
      <c r="L419" s="555"/>
      <c r="M419" s="555"/>
      <c r="N419" s="555"/>
      <c r="O419" s="555"/>
      <c r="P419" s="555"/>
      <c r="Q419" s="555"/>
      <c r="R419" s="555"/>
      <c r="S419" s="555"/>
      <c r="T419" s="555"/>
      <c r="U419" s="555"/>
      <c r="V419" s="555"/>
      <c r="W419" s="555"/>
      <c r="X419" s="555"/>
      <c r="Y419" s="555"/>
      <c r="Z419" s="555"/>
      <c r="AA419" s="555"/>
      <c r="AB419" s="555"/>
      <c r="AC419" s="555"/>
      <c r="AD419" s="555"/>
      <c r="AE419" s="555"/>
      <c r="AF419" s="555"/>
      <c r="AG419" s="555"/>
      <c r="AH419" s="555"/>
      <c r="AO419" s="33"/>
    </row>
    <row r="420" spans="1:49" ht="20.25" thickTop="1" thickBot="1" x14ac:dyDescent="0.45">
      <c r="B420" s="872" t="s">
        <v>259</v>
      </c>
      <c r="C420" s="872"/>
      <c r="D420" s="872"/>
      <c r="E420" s="872"/>
      <c r="F420" s="872"/>
      <c r="G420" s="872"/>
      <c r="H420" s="872"/>
      <c r="I420" s="872"/>
      <c r="J420" s="872"/>
      <c r="K420" s="872"/>
      <c r="L420" s="872"/>
      <c r="M420" s="872"/>
      <c r="N420" s="872"/>
      <c r="O420" s="872"/>
      <c r="P420" s="872"/>
      <c r="Q420" s="872"/>
      <c r="R420" s="872"/>
      <c r="S420" s="872"/>
      <c r="T420" s="872"/>
      <c r="U420" s="872"/>
      <c r="V420" s="872"/>
      <c r="W420" s="872"/>
      <c r="X420" s="872"/>
      <c r="Y420" s="872"/>
      <c r="Z420" s="872"/>
      <c r="AA420" s="872"/>
      <c r="AB420" s="872"/>
      <c r="AC420" s="872"/>
      <c r="AD420" s="872"/>
      <c r="AE420" s="872"/>
      <c r="AF420" s="872"/>
      <c r="AG420" s="872"/>
      <c r="AH420" s="872"/>
      <c r="AJ420" s="531"/>
      <c r="AK420" s="532"/>
      <c r="AL420" s="532"/>
      <c r="AM420" s="532"/>
      <c r="AN420" s="533"/>
      <c r="AO420" s="28"/>
    </row>
    <row r="421" spans="1:49" ht="20.25" thickTop="1" thickBot="1" x14ac:dyDescent="0.45">
      <c r="B421" s="872"/>
      <c r="C421" s="872"/>
      <c r="D421" s="872"/>
      <c r="E421" s="872"/>
      <c r="F421" s="872"/>
      <c r="G421" s="872"/>
      <c r="H421" s="872"/>
      <c r="I421" s="872"/>
      <c r="J421" s="872"/>
      <c r="K421" s="872"/>
      <c r="L421" s="872"/>
      <c r="M421" s="872"/>
      <c r="N421" s="872"/>
      <c r="O421" s="872"/>
      <c r="P421" s="872"/>
      <c r="Q421" s="872"/>
      <c r="R421" s="872"/>
      <c r="S421" s="872"/>
      <c r="T421" s="872"/>
      <c r="U421" s="872"/>
      <c r="V421" s="872"/>
      <c r="W421" s="872"/>
      <c r="X421" s="872"/>
      <c r="Y421" s="872"/>
      <c r="Z421" s="872"/>
      <c r="AA421" s="872"/>
      <c r="AB421" s="872"/>
      <c r="AC421" s="872"/>
      <c r="AD421" s="872"/>
      <c r="AE421" s="872"/>
      <c r="AF421" s="872"/>
      <c r="AG421" s="872"/>
      <c r="AH421" s="872"/>
    </row>
    <row r="422" spans="1:49" ht="20.25" thickTop="1" thickBot="1" x14ac:dyDescent="0.45">
      <c r="B422" s="574" t="s">
        <v>258</v>
      </c>
      <c r="C422" s="574"/>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J422" s="531"/>
      <c r="AK422" s="532"/>
      <c r="AL422" s="532"/>
      <c r="AM422" s="532"/>
      <c r="AN422" s="533"/>
      <c r="AO422" s="33"/>
    </row>
    <row r="423" spans="1:49" ht="19.5" thickTop="1" x14ac:dyDescent="0.4">
      <c r="B423" s="574"/>
      <c r="C423" s="574"/>
      <c r="D423" s="574"/>
      <c r="E423" s="574"/>
      <c r="F423" s="574"/>
      <c r="G423" s="574"/>
      <c r="H423" s="574"/>
      <c r="I423" s="574"/>
      <c r="J423" s="574"/>
      <c r="K423" s="574"/>
      <c r="L423" s="574"/>
      <c r="M423" s="574"/>
      <c r="N423" s="574"/>
      <c r="O423" s="574"/>
      <c r="P423" s="574"/>
      <c r="Q423" s="574"/>
      <c r="R423" s="574"/>
      <c r="S423" s="574"/>
      <c r="T423" s="574"/>
      <c r="U423" s="574"/>
      <c r="V423" s="574"/>
      <c r="W423" s="574"/>
      <c r="X423" s="574"/>
      <c r="Y423" s="574"/>
      <c r="Z423" s="574"/>
      <c r="AA423" s="574"/>
      <c r="AB423" s="574"/>
      <c r="AC423" s="574"/>
      <c r="AD423" s="574"/>
      <c r="AE423" s="574"/>
      <c r="AF423" s="574"/>
      <c r="AG423" s="574"/>
      <c r="AH423" s="574"/>
      <c r="AO423" s="28"/>
      <c r="AS423" s="257"/>
      <c r="AT423" s="257"/>
      <c r="AU423" s="257"/>
      <c r="AV423" s="257"/>
      <c r="AW423" s="257"/>
    </row>
    <row r="424" spans="1:49" s="257" customFormat="1" x14ac:dyDescent="0.4">
      <c r="B424" s="544" t="s">
        <v>507</v>
      </c>
      <c r="C424" s="544"/>
      <c r="D424" s="544"/>
      <c r="E424" s="544"/>
      <c r="F424" s="544"/>
      <c r="G424" s="544"/>
      <c r="H424" s="544"/>
      <c r="I424" s="544"/>
      <c r="J424" s="544"/>
      <c r="K424" s="544"/>
      <c r="L424" s="544"/>
      <c r="M424" s="544"/>
      <c r="N424" s="544"/>
      <c r="O424" s="544"/>
      <c r="P424" s="544"/>
      <c r="Q424" s="544"/>
      <c r="R424" s="544"/>
      <c r="S424" s="544"/>
      <c r="T424" s="544"/>
      <c r="U424" s="544"/>
      <c r="V424" s="544"/>
      <c r="W424" s="544"/>
      <c r="X424" s="544"/>
      <c r="Y424" s="544"/>
      <c r="Z424" s="544"/>
      <c r="AA424" s="544"/>
      <c r="AB424" s="544"/>
      <c r="AC424" s="544"/>
      <c r="AD424" s="544"/>
      <c r="AE424" s="544"/>
      <c r="AF424" s="544"/>
      <c r="AG424" s="544"/>
      <c r="AH424" s="258"/>
      <c r="AO424" s="259"/>
    </row>
    <row r="425" spans="1:49" s="257" customFormat="1" ht="19.5" thickBot="1" x14ac:dyDescent="0.45">
      <c r="B425" s="281"/>
      <c r="C425" s="281"/>
      <c r="D425" s="282"/>
      <c r="E425" s="283"/>
      <c r="F425" s="283"/>
      <c r="G425" s="283"/>
      <c r="H425" s="283"/>
      <c r="I425" s="283"/>
      <c r="J425" s="283"/>
      <c r="K425" s="284"/>
      <c r="L425" s="551" t="s">
        <v>463</v>
      </c>
      <c r="M425" s="552"/>
      <c r="N425" s="552"/>
      <c r="O425" s="552"/>
      <c r="P425" s="552"/>
      <c r="Q425" s="553"/>
      <c r="R425" s="551" t="s">
        <v>464</v>
      </c>
      <c r="S425" s="552"/>
      <c r="T425" s="552"/>
      <c r="U425" s="552"/>
      <c r="V425" s="552"/>
      <c r="W425" s="553"/>
      <c r="X425" s="551" t="s">
        <v>465</v>
      </c>
      <c r="Y425" s="552"/>
      <c r="Z425" s="552"/>
      <c r="AA425" s="552"/>
      <c r="AB425" s="552"/>
      <c r="AC425" s="552"/>
      <c r="AD425" s="552"/>
      <c r="AE425" s="552"/>
      <c r="AF425" s="552"/>
      <c r="AG425" s="553"/>
      <c r="AH425" s="258"/>
      <c r="AO425" s="259"/>
      <c r="AS425" s="297"/>
      <c r="AT425" s="297"/>
      <c r="AU425" s="297"/>
      <c r="AV425" s="297"/>
      <c r="AW425" s="297"/>
    </row>
    <row r="426" spans="1:49" s="297" customFormat="1" ht="20.25" customHeight="1" thickBot="1" x14ac:dyDescent="0.45">
      <c r="B426" s="281"/>
      <c r="C426" s="281"/>
      <c r="D426" s="809" t="s">
        <v>481</v>
      </c>
      <c r="E426" s="810"/>
      <c r="F426" s="810"/>
      <c r="G426" s="810"/>
      <c r="H426" s="810"/>
      <c r="I426" s="810"/>
      <c r="J426" s="810"/>
      <c r="K426" s="810"/>
      <c r="L426" s="541"/>
      <c r="M426" s="542"/>
      <c r="N426" s="542"/>
      <c r="O426" s="542"/>
      <c r="P426" s="542"/>
      <c r="Q426" s="543"/>
      <c r="R426" s="541"/>
      <c r="S426" s="542"/>
      <c r="T426" s="542"/>
      <c r="U426" s="542"/>
      <c r="V426" s="542"/>
      <c r="W426" s="543"/>
      <c r="X426" s="541"/>
      <c r="Y426" s="542"/>
      <c r="Z426" s="542"/>
      <c r="AA426" s="542"/>
      <c r="AB426" s="542"/>
      <c r="AC426" s="542"/>
      <c r="AD426" s="542"/>
      <c r="AE426" s="542"/>
      <c r="AF426" s="542"/>
      <c r="AG426" s="793"/>
      <c r="AH426" s="298"/>
      <c r="AO426" s="299"/>
      <c r="AS426" s="257"/>
      <c r="AT426" s="257"/>
      <c r="AU426" s="257"/>
      <c r="AV426" s="257"/>
      <c r="AW426" s="257"/>
    </row>
    <row r="427" spans="1:49" s="257" customFormat="1" ht="19.5" thickBot="1" x14ac:dyDescent="0.45">
      <c r="B427" s="285"/>
      <c r="C427" s="285"/>
      <c r="D427" s="809" t="s">
        <v>522</v>
      </c>
      <c r="E427" s="810"/>
      <c r="F427" s="810"/>
      <c r="G427" s="810"/>
      <c r="H427" s="810"/>
      <c r="I427" s="810"/>
      <c r="J427" s="810"/>
      <c r="K427" s="810"/>
      <c r="L427" s="541"/>
      <c r="M427" s="542"/>
      <c r="N427" s="542"/>
      <c r="O427" s="542"/>
      <c r="P427" s="542"/>
      <c r="Q427" s="543"/>
      <c r="R427" s="541"/>
      <c r="S427" s="542"/>
      <c r="T427" s="542"/>
      <c r="U427" s="542"/>
      <c r="V427" s="542"/>
      <c r="W427" s="543"/>
      <c r="X427" s="541"/>
      <c r="Y427" s="542"/>
      <c r="Z427" s="542"/>
      <c r="AA427" s="542"/>
      <c r="AB427" s="542"/>
      <c r="AC427" s="542"/>
      <c r="AD427" s="542"/>
      <c r="AE427" s="542"/>
      <c r="AF427" s="542"/>
      <c r="AG427" s="793"/>
      <c r="AJ427" s="259"/>
      <c r="AK427" s="259"/>
      <c r="AL427" s="259"/>
      <c r="AM427" s="259"/>
      <c r="AO427" s="259"/>
    </row>
    <row r="428" spans="1:49" s="257" customFormat="1" ht="19.5" thickBot="1" x14ac:dyDescent="0.45">
      <c r="B428" s="285"/>
      <c r="C428" s="285"/>
      <c r="D428" s="545" t="s">
        <v>453</v>
      </c>
      <c r="E428" s="546"/>
      <c r="F428" s="546"/>
      <c r="G428" s="546"/>
      <c r="H428" s="546"/>
      <c r="I428" s="546"/>
      <c r="J428" s="546"/>
      <c r="K428" s="546"/>
      <c r="L428" s="869"/>
      <c r="M428" s="870"/>
      <c r="N428" s="870"/>
      <c r="O428" s="870"/>
      <c r="P428" s="870"/>
      <c r="Q428" s="871"/>
      <c r="R428" s="869"/>
      <c r="S428" s="870"/>
      <c r="T428" s="870"/>
      <c r="U428" s="870"/>
      <c r="V428" s="870"/>
      <c r="W428" s="871"/>
      <c r="X428" s="869"/>
      <c r="Y428" s="870"/>
      <c r="Z428" s="870"/>
      <c r="AA428" s="870"/>
      <c r="AB428" s="870"/>
      <c r="AC428" s="870"/>
      <c r="AD428" s="870"/>
      <c r="AE428" s="870"/>
      <c r="AF428" s="870"/>
      <c r="AG428" s="891"/>
      <c r="AO428" s="259"/>
      <c r="AS428"/>
      <c r="AT428"/>
      <c r="AU428"/>
      <c r="AV428"/>
      <c r="AW428"/>
    </row>
    <row r="429" spans="1:49" ht="20.25" thickTop="1" thickBot="1" x14ac:dyDescent="0.45">
      <c r="A429" s="403"/>
      <c r="B429" s="550" t="s">
        <v>716</v>
      </c>
      <c r="C429" s="550"/>
      <c r="D429" s="550"/>
      <c r="E429" s="550"/>
      <c r="F429" s="550"/>
      <c r="G429" s="550"/>
      <c r="H429" s="550"/>
      <c r="I429" s="550"/>
      <c r="J429" s="550"/>
      <c r="K429" s="550"/>
      <c r="L429" s="550"/>
      <c r="M429" s="550"/>
      <c r="N429" s="550"/>
      <c r="O429" s="550"/>
      <c r="P429" s="550"/>
      <c r="Q429" s="550"/>
      <c r="R429" s="550"/>
      <c r="S429" s="550"/>
      <c r="T429" s="550"/>
      <c r="U429" s="550"/>
      <c r="V429" s="550"/>
      <c r="W429" s="550"/>
      <c r="X429" s="550"/>
      <c r="Y429" s="550"/>
      <c r="Z429" s="550"/>
      <c r="AA429" s="550"/>
      <c r="AB429" s="550"/>
      <c r="AC429" s="550"/>
      <c r="AD429" s="550"/>
      <c r="AE429" s="550"/>
      <c r="AF429" s="550"/>
      <c r="AG429" s="550"/>
      <c r="AH429" s="550"/>
      <c r="AI429" s="550"/>
      <c r="AJ429" s="531"/>
      <c r="AK429" s="532"/>
      <c r="AL429" s="532"/>
      <c r="AM429" s="532"/>
      <c r="AN429" s="533"/>
    </row>
    <row r="430" spans="1:49" s="506" customFormat="1" ht="36" customHeight="1" thickTop="1" x14ac:dyDescent="0.4">
      <c r="B430" s="550" t="s">
        <v>717</v>
      </c>
      <c r="C430" s="550"/>
      <c r="D430" s="550"/>
      <c r="E430" s="550"/>
      <c r="F430" s="550"/>
      <c r="G430" s="550"/>
      <c r="H430" s="550"/>
      <c r="I430" s="550"/>
      <c r="J430" s="550"/>
      <c r="K430" s="550"/>
      <c r="L430" s="550"/>
      <c r="M430" s="550"/>
      <c r="N430" s="550"/>
      <c r="O430" s="550"/>
      <c r="P430" s="550"/>
      <c r="Q430" s="550"/>
      <c r="R430" s="550"/>
      <c r="S430" s="550"/>
      <c r="T430" s="550"/>
      <c r="U430" s="550"/>
      <c r="V430" s="550"/>
      <c r="W430" s="550"/>
      <c r="X430" s="550"/>
      <c r="Y430" s="550"/>
      <c r="Z430" s="550"/>
      <c r="AA430" s="550"/>
      <c r="AB430" s="550"/>
      <c r="AC430" s="550"/>
      <c r="AD430" s="550"/>
      <c r="AE430" s="550"/>
      <c r="AF430" s="550"/>
      <c r="AG430" s="550"/>
      <c r="AH430" s="550"/>
      <c r="AI430" s="550"/>
      <c r="AJ430" s="393"/>
      <c r="AK430" s="393"/>
      <c r="AL430" s="393"/>
      <c r="AM430" s="393"/>
      <c r="AN430" s="393"/>
    </row>
    <row r="431" spans="1:49" s="403" customFormat="1" x14ac:dyDescent="0.4">
      <c r="B431" s="550" t="s">
        <v>592</v>
      </c>
      <c r="C431" s="550"/>
      <c r="D431" s="550"/>
      <c r="E431" s="550"/>
      <c r="F431" s="550"/>
      <c r="G431" s="550"/>
      <c r="H431" s="550"/>
      <c r="I431" s="550"/>
      <c r="J431" s="550"/>
      <c r="K431" s="550"/>
      <c r="L431" s="550"/>
      <c r="M431" s="550"/>
      <c r="N431" s="550"/>
      <c r="O431" s="550"/>
      <c r="P431" s="550"/>
      <c r="Q431" s="550"/>
      <c r="R431" s="550"/>
      <c r="S431" s="550"/>
      <c r="T431" s="550"/>
      <c r="U431" s="550"/>
      <c r="V431" s="550"/>
      <c r="W431" s="550"/>
      <c r="X431" s="550"/>
      <c r="Y431" s="550"/>
      <c r="Z431" s="550"/>
      <c r="AA431" s="550"/>
      <c r="AB431" s="550"/>
      <c r="AC431" s="550"/>
      <c r="AD431" s="550"/>
      <c r="AE431" s="550"/>
      <c r="AF431" s="550"/>
      <c r="AG431" s="550"/>
      <c r="AH431" s="550"/>
      <c r="AI431" s="550"/>
    </row>
    <row r="432" spans="1:49" s="403" customFormat="1" ht="19.5" thickBot="1" x14ac:dyDescent="0.45">
      <c r="B432" s="418"/>
      <c r="C432" s="418"/>
      <c r="D432" s="282"/>
      <c r="E432" s="283"/>
      <c r="F432" s="283"/>
      <c r="G432" s="283"/>
      <c r="H432" s="283"/>
      <c r="I432" s="283"/>
      <c r="J432" s="283"/>
      <c r="K432" s="284"/>
      <c r="L432" s="551" t="s">
        <v>593</v>
      </c>
      <c r="M432" s="552"/>
      <c r="N432" s="552"/>
      <c r="O432" s="552"/>
      <c r="P432" s="552"/>
      <c r="Q432" s="553"/>
      <c r="R432" s="551" t="s">
        <v>464</v>
      </c>
      <c r="S432" s="552"/>
      <c r="T432" s="552"/>
      <c r="U432" s="552"/>
      <c r="V432" s="552"/>
      <c r="W432" s="553"/>
      <c r="X432" s="551" t="s">
        <v>593</v>
      </c>
      <c r="Y432" s="552"/>
      <c r="Z432" s="552"/>
      <c r="AA432" s="552"/>
      <c r="AB432" s="552"/>
      <c r="AC432" s="553"/>
      <c r="AD432" s="551" t="s">
        <v>464</v>
      </c>
      <c r="AE432" s="552"/>
      <c r="AF432" s="552"/>
      <c r="AG432" s="552"/>
      <c r="AH432" s="552"/>
      <c r="AI432" s="553"/>
    </row>
    <row r="433" spans="1:49" s="403" customFormat="1" ht="19.5" thickBot="1" x14ac:dyDescent="0.45">
      <c r="B433" s="418"/>
      <c r="C433" s="418"/>
      <c r="D433" s="545" t="s">
        <v>594</v>
      </c>
      <c r="E433" s="546"/>
      <c r="F433" s="546"/>
      <c r="G433" s="546"/>
      <c r="H433" s="546"/>
      <c r="I433" s="546"/>
      <c r="J433" s="546"/>
      <c r="K433" s="546"/>
      <c r="L433" s="547"/>
      <c r="M433" s="548"/>
      <c r="N433" s="548"/>
      <c r="O433" s="548"/>
      <c r="P433" s="548"/>
      <c r="Q433" s="549"/>
      <c r="R433" s="547"/>
      <c r="S433" s="548"/>
      <c r="T433" s="548"/>
      <c r="U433" s="548"/>
      <c r="V433" s="548"/>
      <c r="W433" s="549"/>
      <c r="X433" s="874"/>
      <c r="Y433" s="875"/>
      <c r="Z433" s="875"/>
      <c r="AA433" s="875"/>
      <c r="AB433" s="875"/>
      <c r="AC433" s="876"/>
      <c r="AD433" s="874"/>
      <c r="AE433" s="875"/>
      <c r="AF433" s="875"/>
      <c r="AG433" s="875"/>
      <c r="AH433" s="875"/>
      <c r="AI433" s="876"/>
    </row>
    <row r="434" spans="1:49" s="403" customFormat="1" ht="19.5" thickBot="1" x14ac:dyDescent="0.45">
      <c r="B434" s="412"/>
      <c r="C434" s="412"/>
      <c r="D434" s="545" t="s">
        <v>595</v>
      </c>
      <c r="E434" s="546"/>
      <c r="F434" s="546"/>
      <c r="G434" s="546"/>
      <c r="H434" s="546"/>
      <c r="I434" s="546"/>
      <c r="J434" s="546"/>
      <c r="K434" s="546"/>
      <c r="L434" s="547"/>
      <c r="M434" s="548"/>
      <c r="N434" s="548"/>
      <c r="O434" s="548"/>
      <c r="P434" s="548"/>
      <c r="Q434" s="549"/>
      <c r="R434" s="547"/>
      <c r="S434" s="548"/>
      <c r="T434" s="548"/>
      <c r="U434" s="548"/>
      <c r="V434" s="548"/>
      <c r="W434" s="549"/>
      <c r="X434" s="547"/>
      <c r="Y434" s="548"/>
      <c r="Z434" s="548"/>
      <c r="AA434" s="548"/>
      <c r="AB434" s="548"/>
      <c r="AC434" s="549"/>
      <c r="AD434" s="547"/>
      <c r="AE434" s="548"/>
      <c r="AF434" s="548"/>
      <c r="AG434" s="548"/>
      <c r="AH434" s="548"/>
      <c r="AI434" s="549"/>
    </row>
    <row r="435" spans="1:49" s="403" customFormat="1" ht="19.5" thickBot="1" x14ac:dyDescent="0.45">
      <c r="B435" s="412"/>
      <c r="C435" s="412"/>
      <c r="D435" s="545" t="s">
        <v>596</v>
      </c>
      <c r="E435" s="546"/>
      <c r="F435" s="546"/>
      <c r="G435" s="546"/>
      <c r="H435" s="546"/>
      <c r="I435" s="546"/>
      <c r="J435" s="546"/>
      <c r="K435" s="546"/>
      <c r="L435" s="794"/>
      <c r="M435" s="795"/>
      <c r="N435" s="795"/>
      <c r="O435" s="795"/>
      <c r="P435" s="795"/>
      <c r="Q435" s="796"/>
      <c r="R435" s="794"/>
      <c r="S435" s="795"/>
      <c r="T435" s="795"/>
      <c r="U435" s="795"/>
      <c r="V435" s="795"/>
      <c r="W435" s="796"/>
      <c r="X435" s="794"/>
      <c r="Y435" s="795"/>
      <c r="Z435" s="795"/>
      <c r="AA435" s="795"/>
      <c r="AB435" s="795"/>
      <c r="AC435" s="796"/>
      <c r="AD435" s="794"/>
      <c r="AE435" s="795"/>
      <c r="AF435" s="795"/>
      <c r="AG435" s="795"/>
      <c r="AH435" s="795"/>
      <c r="AI435" s="796"/>
    </row>
    <row r="436" spans="1:49" s="403" customFormat="1" x14ac:dyDescent="0.4">
      <c r="B436" s="412"/>
      <c r="C436" s="412"/>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c r="AA436" s="419"/>
      <c r="AB436" s="419"/>
      <c r="AC436" s="419"/>
      <c r="AD436" s="419"/>
      <c r="AE436" s="419"/>
      <c r="AF436" s="419"/>
      <c r="AG436" s="419"/>
      <c r="AH436" s="412"/>
      <c r="AI436" s="412"/>
    </row>
    <row r="437" spans="1:49" ht="19.5" x14ac:dyDescent="0.4">
      <c r="A437" s="554" t="s">
        <v>397</v>
      </c>
      <c r="B437" s="554"/>
      <c r="C437" s="554"/>
      <c r="D437" s="554"/>
      <c r="E437" s="554"/>
      <c r="F437" s="554"/>
      <c r="G437" s="554"/>
      <c r="H437" s="554"/>
      <c r="I437" s="554"/>
      <c r="J437" s="554"/>
      <c r="K437" s="554"/>
      <c r="L437" s="554"/>
      <c r="M437" s="554"/>
      <c r="N437" s="554"/>
      <c r="O437" s="554"/>
      <c r="P437" s="554"/>
      <c r="Q437" s="554"/>
      <c r="R437" s="554"/>
      <c r="S437" s="554"/>
      <c r="T437" s="554"/>
      <c r="U437" s="554"/>
      <c r="V437" s="554"/>
      <c r="W437" s="554"/>
      <c r="X437" s="554"/>
      <c r="Y437" s="554"/>
      <c r="Z437" s="554"/>
      <c r="AA437" s="554"/>
      <c r="AB437" s="554"/>
      <c r="AC437" s="554"/>
      <c r="AD437" s="554"/>
      <c r="AE437" s="554"/>
      <c r="AF437" s="554"/>
      <c r="AG437" s="554"/>
      <c r="AH437" s="554"/>
    </row>
    <row r="438" spans="1:49" ht="19.5" thickBot="1" x14ac:dyDescent="0.45">
      <c r="A438" s="649" t="s">
        <v>690</v>
      </c>
      <c r="B438" s="649"/>
      <c r="C438" s="649"/>
      <c r="D438" s="649"/>
      <c r="E438" s="649"/>
      <c r="F438" s="649"/>
      <c r="G438" s="649"/>
      <c r="H438" s="649"/>
      <c r="I438" s="649"/>
      <c r="J438" s="649"/>
      <c r="K438" s="649"/>
      <c r="L438" s="649"/>
      <c r="M438" s="649"/>
      <c r="N438" s="649"/>
      <c r="O438" s="649"/>
      <c r="P438" s="649"/>
      <c r="Q438" s="649"/>
      <c r="R438" s="649"/>
      <c r="S438" s="649"/>
      <c r="T438" s="649"/>
      <c r="U438" s="649"/>
      <c r="V438" s="649"/>
      <c r="W438" s="649"/>
      <c r="X438" s="649"/>
      <c r="Y438" s="649"/>
      <c r="Z438" s="649"/>
      <c r="AA438" s="649"/>
      <c r="AB438" s="649"/>
      <c r="AC438" s="649"/>
      <c r="AD438" s="649"/>
      <c r="AE438" s="649"/>
      <c r="AF438" s="649"/>
      <c r="AG438" s="649"/>
      <c r="AH438" s="649"/>
      <c r="AI438" s="649"/>
      <c r="AJ438" s="649"/>
      <c r="AK438" s="649"/>
      <c r="AL438" s="649"/>
      <c r="AM438" s="484"/>
      <c r="AN438" s="484"/>
      <c r="AO438" s="33"/>
    </row>
    <row r="439" spans="1:49" ht="19.5" thickTop="1" x14ac:dyDescent="0.4">
      <c r="A439" s="484"/>
      <c r="B439" s="555" t="s">
        <v>621</v>
      </c>
      <c r="C439" s="555"/>
      <c r="D439" s="555"/>
      <c r="E439" s="555"/>
      <c r="F439" s="555"/>
      <c r="G439" s="555"/>
      <c r="H439" s="555"/>
      <c r="I439" s="555"/>
      <c r="J439" s="555"/>
      <c r="K439" s="555"/>
      <c r="L439" s="555"/>
      <c r="M439" s="555"/>
      <c r="N439" s="555"/>
      <c r="O439" s="555"/>
      <c r="P439" s="555"/>
      <c r="Q439" s="555"/>
      <c r="R439" s="555"/>
      <c r="S439" s="555"/>
      <c r="T439" s="555"/>
      <c r="U439" s="555"/>
      <c r="V439" s="555"/>
      <c r="W439" s="555"/>
      <c r="X439" s="555"/>
      <c r="Y439" s="555"/>
      <c r="Z439" s="555"/>
      <c r="AA439" s="555"/>
      <c r="AB439" s="555"/>
      <c r="AC439" s="555"/>
      <c r="AD439" s="555"/>
      <c r="AE439" s="555"/>
      <c r="AF439" s="555"/>
      <c r="AG439" s="555"/>
      <c r="AH439" s="555"/>
      <c r="AI439" s="484"/>
      <c r="AJ439" s="832"/>
      <c r="AK439" s="833"/>
      <c r="AL439" s="833"/>
      <c r="AM439" s="833"/>
      <c r="AN439" s="834"/>
      <c r="AO439" s="28"/>
    </row>
    <row r="440" spans="1:49" x14ac:dyDescent="0.4">
      <c r="A440" s="484"/>
      <c r="B440" s="555" t="s">
        <v>622</v>
      </c>
      <c r="C440" s="555"/>
      <c r="D440" s="555"/>
      <c r="E440" s="555"/>
      <c r="F440" s="555"/>
      <c r="G440" s="555"/>
      <c r="H440" s="555"/>
      <c r="I440" s="555"/>
      <c r="J440" s="555"/>
      <c r="K440" s="555"/>
      <c r="L440" s="555"/>
      <c r="M440" s="555"/>
      <c r="N440" s="555"/>
      <c r="O440" s="555"/>
      <c r="P440" s="555"/>
      <c r="Q440" s="555"/>
      <c r="R440" s="555"/>
      <c r="S440" s="555"/>
      <c r="T440" s="555"/>
      <c r="U440" s="555"/>
      <c r="V440" s="555"/>
      <c r="W440" s="555"/>
      <c r="X440" s="555"/>
      <c r="Y440" s="555"/>
      <c r="Z440" s="555"/>
      <c r="AA440" s="555"/>
      <c r="AB440" s="555"/>
      <c r="AC440" s="555"/>
      <c r="AD440" s="555"/>
      <c r="AE440" s="555"/>
      <c r="AF440" s="555"/>
      <c r="AG440" s="555"/>
      <c r="AH440" s="555"/>
      <c r="AI440" s="484"/>
      <c r="AJ440" s="887"/>
      <c r="AK440" s="888"/>
      <c r="AL440" s="888"/>
      <c r="AM440" s="888"/>
      <c r="AN440" s="889"/>
      <c r="AO440" s="28"/>
    </row>
    <row r="441" spans="1:49" x14ac:dyDescent="0.4">
      <c r="A441" s="484"/>
      <c r="B441" s="649" t="s">
        <v>623</v>
      </c>
      <c r="C441" s="649"/>
      <c r="D441" s="649"/>
      <c r="E441" s="649"/>
      <c r="F441" s="649"/>
      <c r="G441" s="649"/>
      <c r="H441" s="649"/>
      <c r="I441" s="649"/>
      <c r="J441" s="649"/>
      <c r="K441" s="649"/>
      <c r="L441" s="649"/>
      <c r="M441" s="649"/>
      <c r="N441" s="649"/>
      <c r="O441" s="649"/>
      <c r="P441" s="649"/>
      <c r="Q441" s="649"/>
      <c r="R441" s="649"/>
      <c r="S441" s="649"/>
      <c r="T441" s="649"/>
      <c r="U441" s="649"/>
      <c r="V441" s="649"/>
      <c r="W441" s="649"/>
      <c r="X441" s="649"/>
      <c r="Y441" s="649"/>
      <c r="Z441" s="649"/>
      <c r="AA441" s="649"/>
      <c r="AB441" s="649"/>
      <c r="AC441" s="649"/>
      <c r="AD441" s="649"/>
      <c r="AE441" s="649"/>
      <c r="AF441" s="649"/>
      <c r="AG441" s="484"/>
      <c r="AH441" s="484"/>
      <c r="AI441" s="484"/>
      <c r="AJ441" s="887"/>
      <c r="AK441" s="888"/>
      <c r="AL441" s="888"/>
      <c r="AM441" s="888"/>
      <c r="AN441" s="889"/>
      <c r="AO441" s="28"/>
    </row>
    <row r="442" spans="1:49" ht="19.5" thickBot="1" x14ac:dyDescent="0.45">
      <c r="A442" s="484"/>
      <c r="B442" s="555" t="s">
        <v>624</v>
      </c>
      <c r="C442" s="555"/>
      <c r="D442" s="555"/>
      <c r="E442" s="555"/>
      <c r="F442" s="555"/>
      <c r="G442" s="555"/>
      <c r="H442" s="555"/>
      <c r="I442" s="555"/>
      <c r="J442" s="555"/>
      <c r="K442" s="555"/>
      <c r="L442" s="555"/>
      <c r="M442" s="555"/>
      <c r="N442" s="555"/>
      <c r="O442" s="555"/>
      <c r="P442" s="555"/>
      <c r="Q442" s="555"/>
      <c r="R442" s="555"/>
      <c r="S442" s="555"/>
      <c r="T442" s="555"/>
      <c r="U442" s="555"/>
      <c r="V442" s="555"/>
      <c r="W442" s="555"/>
      <c r="X442" s="555"/>
      <c r="Y442" s="555"/>
      <c r="Z442" s="555"/>
      <c r="AA442" s="555"/>
      <c r="AB442" s="555"/>
      <c r="AC442" s="555"/>
      <c r="AD442" s="555"/>
      <c r="AE442" s="555"/>
      <c r="AF442" s="555"/>
      <c r="AG442" s="555"/>
      <c r="AH442" s="555"/>
      <c r="AI442" s="484"/>
      <c r="AJ442" s="799"/>
      <c r="AK442" s="800"/>
      <c r="AL442" s="800"/>
      <c r="AM442" s="800"/>
      <c r="AN442" s="801"/>
      <c r="AO442" s="28"/>
    </row>
    <row r="443" spans="1:49" ht="19.5" thickTop="1" x14ac:dyDescent="0.4">
      <c r="A443" s="484"/>
      <c r="B443" s="669"/>
      <c r="C443" s="669"/>
      <c r="D443" s="669"/>
      <c r="E443" s="669"/>
      <c r="F443" s="669"/>
      <c r="G443" s="669"/>
      <c r="H443" s="669"/>
      <c r="I443" s="669"/>
      <c r="J443" s="669"/>
      <c r="K443" s="669"/>
      <c r="L443" s="669"/>
      <c r="M443" s="669"/>
      <c r="N443" s="669"/>
      <c r="O443" s="669"/>
      <c r="P443" s="669"/>
      <c r="Q443" s="669"/>
      <c r="R443" s="669"/>
      <c r="S443" s="669"/>
      <c r="T443" s="669"/>
      <c r="U443" s="669"/>
      <c r="V443" s="669"/>
      <c r="W443" s="669"/>
      <c r="X443" s="669"/>
      <c r="Y443" s="669"/>
      <c r="Z443" s="669"/>
      <c r="AA443" s="669"/>
      <c r="AB443" s="483"/>
      <c r="AC443" s="483"/>
      <c r="AD443" s="483"/>
      <c r="AE443" s="483"/>
      <c r="AF443" s="483"/>
      <c r="AG443" s="483"/>
      <c r="AH443" s="483"/>
      <c r="AI443" s="484"/>
      <c r="AJ443" s="484"/>
      <c r="AK443" s="484"/>
      <c r="AL443" s="484"/>
      <c r="AM443" s="484"/>
      <c r="AN443" s="484"/>
    </row>
    <row r="444" spans="1:49" ht="19.5" thickBot="1" x14ac:dyDescent="0.45">
      <c r="A444" s="555" t="s">
        <v>691</v>
      </c>
      <c r="B444" s="555"/>
      <c r="C444" s="555"/>
      <c r="D444" s="555"/>
      <c r="E444" s="555"/>
      <c r="F444" s="555"/>
      <c r="G444" s="555"/>
      <c r="H444" s="555"/>
      <c r="I444" s="555"/>
      <c r="J444" s="555"/>
      <c r="K444" s="555"/>
      <c r="L444" s="555"/>
      <c r="M444" s="555"/>
      <c r="N444" s="555"/>
      <c r="O444" s="555"/>
      <c r="P444" s="555"/>
      <c r="Q444" s="555"/>
      <c r="R444" s="555"/>
      <c r="S444" s="555"/>
      <c r="T444" s="555"/>
      <c r="U444" s="555"/>
      <c r="V444" s="555"/>
      <c r="W444" s="555"/>
      <c r="X444" s="555"/>
      <c r="Y444" s="555"/>
      <c r="Z444" s="555"/>
      <c r="AA444" s="555"/>
      <c r="AB444" s="555"/>
      <c r="AC444" s="555"/>
      <c r="AD444" s="555"/>
      <c r="AE444" s="555"/>
      <c r="AF444" s="555"/>
      <c r="AG444" s="555"/>
      <c r="AH444" s="555"/>
      <c r="AI444" s="484"/>
      <c r="AJ444" s="484"/>
      <c r="AK444" s="484"/>
      <c r="AL444" s="484"/>
      <c r="AM444" s="484"/>
      <c r="AN444" s="484"/>
      <c r="AO444" s="352"/>
      <c r="AP444" s="347"/>
    </row>
    <row r="445" spans="1:49" ht="19.5" thickTop="1" x14ac:dyDescent="0.4">
      <c r="A445" s="484"/>
      <c r="B445" s="555" t="s">
        <v>625</v>
      </c>
      <c r="C445" s="555"/>
      <c r="D445" s="555"/>
      <c r="E445" s="555"/>
      <c r="F445" s="555"/>
      <c r="G445" s="555"/>
      <c r="H445" s="555"/>
      <c r="I445" s="555"/>
      <c r="J445" s="555"/>
      <c r="K445" s="555"/>
      <c r="L445" s="555"/>
      <c r="M445" s="555"/>
      <c r="N445" s="555"/>
      <c r="O445" s="555"/>
      <c r="P445" s="555"/>
      <c r="Q445" s="555"/>
      <c r="R445" s="555"/>
      <c r="S445" s="555"/>
      <c r="T445" s="555"/>
      <c r="U445" s="555"/>
      <c r="V445" s="555"/>
      <c r="W445" s="555"/>
      <c r="X445" s="555"/>
      <c r="Y445" s="555"/>
      <c r="Z445" s="555"/>
      <c r="AA445" s="555"/>
      <c r="AB445" s="555"/>
      <c r="AC445" s="555"/>
      <c r="AD445" s="555"/>
      <c r="AE445" s="555"/>
      <c r="AF445" s="555"/>
      <c r="AG445" s="555"/>
      <c r="AH445" s="555"/>
      <c r="AI445" s="484"/>
      <c r="AJ445" s="839"/>
      <c r="AK445" s="840"/>
      <c r="AL445" s="840"/>
      <c r="AM445" s="840"/>
      <c r="AN445" s="841"/>
      <c r="AO445" s="349"/>
      <c r="AP445" s="347"/>
      <c r="AS445" s="251"/>
      <c r="AT445" s="251"/>
      <c r="AU445" s="251"/>
      <c r="AV445" s="251"/>
      <c r="AW445" s="251"/>
    </row>
    <row r="446" spans="1:49" s="251" customFormat="1" x14ac:dyDescent="0.4">
      <c r="A446" s="484"/>
      <c r="B446" s="555" t="s">
        <v>626</v>
      </c>
      <c r="C446" s="555"/>
      <c r="D446" s="555"/>
      <c r="E446" s="555"/>
      <c r="F446" s="555"/>
      <c r="G446" s="555"/>
      <c r="H446" s="555"/>
      <c r="I446" s="555"/>
      <c r="J446" s="555"/>
      <c r="K446" s="555"/>
      <c r="L446" s="555"/>
      <c r="M446" s="555"/>
      <c r="N446" s="555"/>
      <c r="O446" s="555"/>
      <c r="P446" s="555"/>
      <c r="Q446" s="555"/>
      <c r="R446" s="555"/>
      <c r="S446" s="555"/>
      <c r="T446" s="555"/>
      <c r="U446" s="555"/>
      <c r="V446" s="555"/>
      <c r="W446" s="555"/>
      <c r="X446" s="555"/>
      <c r="Y446" s="555"/>
      <c r="Z446" s="555"/>
      <c r="AA446" s="555"/>
      <c r="AB446" s="555"/>
      <c r="AC446" s="555"/>
      <c r="AD446" s="555"/>
      <c r="AE446" s="555"/>
      <c r="AF446" s="555"/>
      <c r="AG446" s="555"/>
      <c r="AH446" s="555"/>
      <c r="AI446" s="484"/>
      <c r="AJ446" s="842"/>
      <c r="AK446" s="843"/>
      <c r="AL446" s="843"/>
      <c r="AM446" s="843"/>
      <c r="AN446" s="844"/>
      <c r="AO446" s="349"/>
      <c r="AP446" s="347"/>
      <c r="AS446" s="297"/>
      <c r="AT446" s="297"/>
      <c r="AU446" s="297"/>
      <c r="AV446" s="297"/>
      <c r="AW446" s="297"/>
    </row>
    <row r="447" spans="1:49" s="297" customFormat="1" ht="19.5" customHeight="1" x14ac:dyDescent="0.4">
      <c r="A447" s="484"/>
      <c r="B447" s="649" t="s">
        <v>627</v>
      </c>
      <c r="C447" s="649"/>
      <c r="D447" s="649"/>
      <c r="E447" s="649"/>
      <c r="F447" s="649"/>
      <c r="G447" s="649"/>
      <c r="H447" s="649"/>
      <c r="I447" s="649"/>
      <c r="J447" s="649"/>
      <c r="K447" s="649"/>
      <c r="L447" s="649"/>
      <c r="M447" s="649"/>
      <c r="N447" s="649"/>
      <c r="O447" s="649"/>
      <c r="P447" s="649"/>
      <c r="Q447" s="649"/>
      <c r="R447" s="649"/>
      <c r="S447" s="649"/>
      <c r="T447" s="649"/>
      <c r="U447" s="649"/>
      <c r="V447" s="649"/>
      <c r="W447" s="649"/>
      <c r="X447" s="649"/>
      <c r="Y447" s="649"/>
      <c r="Z447" s="649"/>
      <c r="AA447" s="649"/>
      <c r="AB447" s="649"/>
      <c r="AC447" s="649"/>
      <c r="AD447" s="649"/>
      <c r="AE447" s="649"/>
      <c r="AF447" s="649"/>
      <c r="AG447" s="484"/>
      <c r="AH447" s="484"/>
      <c r="AI447" s="484"/>
      <c r="AJ447" s="842"/>
      <c r="AK447" s="843"/>
      <c r="AL447" s="843"/>
      <c r="AM447" s="843"/>
      <c r="AN447" s="844"/>
      <c r="AO447" s="349"/>
      <c r="AP447" s="347"/>
    </row>
    <row r="448" spans="1:49" s="257" customFormat="1" x14ac:dyDescent="0.4">
      <c r="A448" s="484"/>
      <c r="B448" s="555" t="s">
        <v>628</v>
      </c>
      <c r="C448" s="555"/>
      <c r="D448" s="555"/>
      <c r="E448" s="555"/>
      <c r="F448" s="555"/>
      <c r="G448" s="555"/>
      <c r="H448" s="555"/>
      <c r="I448" s="555"/>
      <c r="J448" s="555"/>
      <c r="K448" s="555"/>
      <c r="L448" s="555"/>
      <c r="M448" s="555"/>
      <c r="N448" s="555"/>
      <c r="O448" s="555"/>
      <c r="P448" s="555"/>
      <c r="Q448" s="555"/>
      <c r="R448" s="555"/>
      <c r="S448" s="555"/>
      <c r="T448" s="555"/>
      <c r="U448" s="555"/>
      <c r="V448" s="555"/>
      <c r="W448" s="555"/>
      <c r="X448" s="555"/>
      <c r="Y448" s="555"/>
      <c r="Z448" s="555"/>
      <c r="AA448" s="555"/>
      <c r="AB448" s="555"/>
      <c r="AC448" s="555"/>
      <c r="AD448" s="555"/>
      <c r="AE448" s="555"/>
      <c r="AF448" s="555"/>
      <c r="AG448" s="555"/>
      <c r="AH448" s="555"/>
      <c r="AI448" s="489"/>
      <c r="AJ448" s="842"/>
      <c r="AK448" s="843"/>
      <c r="AL448" s="843"/>
      <c r="AM448" s="843"/>
      <c r="AN448" s="844"/>
      <c r="AS448"/>
      <c r="AT448"/>
      <c r="AU448"/>
      <c r="AV448"/>
      <c r="AW448"/>
    </row>
    <row r="449" spans="1:41" s="446" customFormat="1" x14ac:dyDescent="0.4">
      <c r="A449" s="484"/>
      <c r="B449" s="649" t="s">
        <v>629</v>
      </c>
      <c r="C449" s="649"/>
      <c r="D449" s="649"/>
      <c r="E449" s="649"/>
      <c r="F449" s="649"/>
      <c r="G449" s="649"/>
      <c r="H449" s="649"/>
      <c r="I449" s="649"/>
      <c r="J449" s="649"/>
      <c r="K449" s="649"/>
      <c r="L449" s="649"/>
      <c r="M449" s="649"/>
      <c r="N449" s="649"/>
      <c r="O449" s="649"/>
      <c r="P449" s="649"/>
      <c r="Q449" s="649"/>
      <c r="R449" s="649"/>
      <c r="S449" s="649"/>
      <c r="T449" s="649"/>
      <c r="U449" s="649"/>
      <c r="V449" s="649"/>
      <c r="W449" s="649"/>
      <c r="X449" s="649"/>
      <c r="Y449" s="649"/>
      <c r="Z449" s="649"/>
      <c r="AA449" s="649"/>
      <c r="AB449" s="484"/>
      <c r="AC449" s="484"/>
      <c r="AD449" s="484"/>
      <c r="AE449" s="484"/>
      <c r="AF449" s="484"/>
      <c r="AG449" s="484"/>
      <c r="AH449" s="484"/>
      <c r="AI449" s="489"/>
      <c r="AJ449" s="842"/>
      <c r="AK449" s="843"/>
      <c r="AL449" s="843"/>
      <c r="AM449" s="843"/>
      <c r="AN449" s="844"/>
    </row>
    <row r="450" spans="1:41" s="446" customFormat="1" ht="19.5" thickBot="1" x14ac:dyDescent="0.45">
      <c r="A450" s="484"/>
      <c r="B450" s="723" t="s">
        <v>630</v>
      </c>
      <c r="C450" s="723"/>
      <c r="D450" s="723"/>
      <c r="E450" s="723"/>
      <c r="F450" s="723"/>
      <c r="G450" s="723"/>
      <c r="H450" s="723"/>
      <c r="I450" s="723"/>
      <c r="J450" s="723"/>
      <c r="K450" s="723"/>
      <c r="L450" s="723"/>
      <c r="M450" s="723"/>
      <c r="N450" s="723"/>
      <c r="O450" s="723"/>
      <c r="P450" s="723"/>
      <c r="Q450" s="723"/>
      <c r="R450" s="723"/>
      <c r="S450" s="723"/>
      <c r="T450" s="723"/>
      <c r="U450" s="723"/>
      <c r="V450" s="723"/>
      <c r="W450" s="723"/>
      <c r="X450" s="723"/>
      <c r="Y450" s="723"/>
      <c r="Z450" s="723"/>
      <c r="AA450" s="723"/>
      <c r="AB450" s="723"/>
      <c r="AC450" s="723"/>
      <c r="AD450" s="723"/>
      <c r="AE450" s="723"/>
      <c r="AF450" s="723"/>
      <c r="AG450" s="723"/>
      <c r="AH450" s="484"/>
      <c r="AI450" s="489"/>
      <c r="AJ450" s="881"/>
      <c r="AK450" s="882"/>
      <c r="AL450" s="882"/>
      <c r="AM450" s="882"/>
      <c r="AN450" s="883"/>
    </row>
    <row r="451" spans="1:41" s="446" customFormat="1" ht="20.25" thickTop="1" thickBot="1" x14ac:dyDescent="0.45">
      <c r="A451" s="484"/>
      <c r="B451" s="723"/>
      <c r="C451" s="723"/>
      <c r="D451" s="723"/>
      <c r="E451" s="723"/>
      <c r="F451" s="723"/>
      <c r="G451" s="723"/>
      <c r="H451" s="723"/>
      <c r="I451" s="723"/>
      <c r="J451" s="723"/>
      <c r="K451" s="723"/>
      <c r="L451" s="723"/>
      <c r="M451" s="723"/>
      <c r="N451" s="723"/>
      <c r="O451" s="723"/>
      <c r="P451" s="723"/>
      <c r="Q451" s="723"/>
      <c r="R451" s="723"/>
      <c r="S451" s="723"/>
      <c r="T451" s="723"/>
      <c r="U451" s="723"/>
      <c r="V451" s="723"/>
      <c r="W451" s="723"/>
      <c r="X451" s="723"/>
      <c r="Y451" s="723"/>
      <c r="Z451" s="723"/>
      <c r="AA451" s="723"/>
      <c r="AB451" s="723"/>
      <c r="AC451" s="723"/>
      <c r="AD451" s="723"/>
      <c r="AE451" s="723"/>
      <c r="AF451" s="723"/>
      <c r="AG451" s="723"/>
      <c r="AH451" s="484"/>
      <c r="AI451" s="489"/>
      <c r="AJ451" s="260"/>
      <c r="AK451" s="490"/>
      <c r="AL451" s="261"/>
      <c r="AM451" s="260"/>
      <c r="AN451" s="486"/>
    </row>
    <row r="452" spans="1:41" s="446" customFormat="1" ht="20.25" thickTop="1" thickBot="1" x14ac:dyDescent="0.45">
      <c r="A452" s="484"/>
      <c r="B452" s="649" t="s">
        <v>631</v>
      </c>
      <c r="C452" s="649"/>
      <c r="D452" s="649"/>
      <c r="E452" s="649"/>
      <c r="F452" s="649"/>
      <c r="G452" s="649"/>
      <c r="H452" s="649"/>
      <c r="I452" s="649"/>
      <c r="J452" s="649"/>
      <c r="K452" s="649"/>
      <c r="L452" s="649"/>
      <c r="M452" s="649"/>
      <c r="N452" s="649"/>
      <c r="O452" s="649"/>
      <c r="P452" s="649"/>
      <c r="Q452" s="649"/>
      <c r="R452" s="649"/>
      <c r="S452" s="649"/>
      <c r="T452" s="649"/>
      <c r="U452" s="649"/>
      <c r="V452" s="649"/>
      <c r="W452" s="649"/>
      <c r="X452" s="649"/>
      <c r="Y452" s="649"/>
      <c r="Z452" s="649"/>
      <c r="AA452" s="649"/>
      <c r="AB452" s="649"/>
      <c r="AC452" s="649"/>
      <c r="AD452" s="649"/>
      <c r="AE452" s="649"/>
      <c r="AF452" s="649"/>
      <c r="AG452" s="649"/>
      <c r="AH452" s="484"/>
      <c r="AI452" s="489"/>
      <c r="AJ452" s="884"/>
      <c r="AK452" s="885"/>
      <c r="AL452" s="885"/>
      <c r="AM452" s="885"/>
      <c r="AN452" s="886"/>
    </row>
    <row r="453" spans="1:41" ht="19.5" thickTop="1" x14ac:dyDescent="0.4">
      <c r="A453" s="484"/>
      <c r="B453" s="484"/>
      <c r="C453" s="484"/>
      <c r="D453" s="484"/>
      <c r="E453" s="484"/>
      <c r="F453" s="484"/>
      <c r="G453" s="484"/>
      <c r="H453" s="484"/>
      <c r="I453" s="484"/>
      <c r="J453" s="484"/>
      <c r="K453" s="484"/>
      <c r="L453" s="484"/>
      <c r="M453" s="484"/>
      <c r="N453" s="484"/>
      <c r="O453" s="484"/>
      <c r="P453" s="484"/>
      <c r="Q453" s="484"/>
      <c r="R453" s="484"/>
      <c r="S453" s="484"/>
      <c r="T453" s="484"/>
      <c r="U453" s="484"/>
      <c r="V453" s="484"/>
      <c r="W453" s="484"/>
      <c r="X453" s="484"/>
      <c r="Y453" s="484"/>
      <c r="Z453" s="484"/>
      <c r="AA453" s="484"/>
      <c r="AB453" s="484"/>
      <c r="AC453" s="484"/>
      <c r="AD453" s="484"/>
      <c r="AE453" s="484"/>
      <c r="AF453" s="484"/>
      <c r="AG453" s="484"/>
      <c r="AH453" s="484"/>
      <c r="AI453" s="484"/>
      <c r="AJ453" s="484"/>
      <c r="AK453" s="484"/>
      <c r="AL453" s="484"/>
      <c r="AM453" s="484"/>
      <c r="AN453" s="484"/>
    </row>
    <row r="454" spans="1:41" s="446" customFormat="1" ht="19.5" thickBot="1" x14ac:dyDescent="0.45">
      <c r="A454" s="484" t="s">
        <v>692</v>
      </c>
      <c r="B454" s="484"/>
      <c r="C454" s="484"/>
      <c r="D454" s="484"/>
      <c r="E454" s="484"/>
      <c r="F454" s="484"/>
      <c r="G454" s="484"/>
      <c r="H454" s="484"/>
      <c r="I454" s="484"/>
      <c r="J454" s="484"/>
      <c r="K454" s="484"/>
      <c r="L454" s="484"/>
      <c r="M454" s="484"/>
      <c r="N454" s="484"/>
      <c r="O454" s="484"/>
      <c r="P454" s="484"/>
      <c r="Q454" s="484"/>
      <c r="R454" s="484"/>
      <c r="S454" s="484"/>
      <c r="T454" s="484"/>
      <c r="U454" s="484"/>
      <c r="V454" s="484"/>
      <c r="W454" s="484"/>
      <c r="X454" s="484"/>
      <c r="Y454" s="484"/>
      <c r="Z454" s="484"/>
      <c r="AA454" s="484"/>
      <c r="AB454" s="484"/>
      <c r="AC454" s="484"/>
      <c r="AD454" s="484"/>
      <c r="AE454" s="484"/>
      <c r="AF454" s="484"/>
      <c r="AG454" s="484"/>
      <c r="AH454" s="484"/>
      <c r="AI454" s="484"/>
      <c r="AJ454" s="484"/>
      <c r="AK454" s="484"/>
      <c r="AL454" s="484"/>
      <c r="AM454" s="484"/>
      <c r="AN454" s="484"/>
    </row>
    <row r="455" spans="1:41" s="446" customFormat="1" ht="19.5" thickTop="1" x14ac:dyDescent="0.4">
      <c r="A455" s="484"/>
      <c r="B455" s="555" t="s">
        <v>693</v>
      </c>
      <c r="C455" s="555"/>
      <c r="D455" s="555"/>
      <c r="E455" s="555"/>
      <c r="F455" s="555"/>
      <c r="G455" s="555"/>
      <c r="H455" s="555"/>
      <c r="I455" s="555"/>
      <c r="J455" s="555"/>
      <c r="K455" s="555"/>
      <c r="L455" s="555"/>
      <c r="M455" s="555"/>
      <c r="N455" s="555"/>
      <c r="O455" s="555"/>
      <c r="P455" s="555"/>
      <c r="Q455" s="555"/>
      <c r="R455" s="555"/>
      <c r="S455" s="555"/>
      <c r="T455" s="555"/>
      <c r="U455" s="555"/>
      <c r="V455" s="555"/>
      <c r="W455" s="555"/>
      <c r="X455" s="555"/>
      <c r="Y455" s="555"/>
      <c r="Z455" s="555"/>
      <c r="AA455" s="555"/>
      <c r="AB455" s="555"/>
      <c r="AC455" s="555"/>
      <c r="AD455" s="555"/>
      <c r="AE455" s="555"/>
      <c r="AF455" s="555"/>
      <c r="AG455" s="555"/>
      <c r="AH455" s="555"/>
      <c r="AI455" s="484"/>
      <c r="AJ455" s="832"/>
      <c r="AK455" s="833"/>
      <c r="AL455" s="833"/>
      <c r="AM455" s="833"/>
      <c r="AN455" s="834"/>
    </row>
    <row r="456" spans="1:41" s="446" customFormat="1" x14ac:dyDescent="0.4">
      <c r="A456" s="484"/>
      <c r="B456" s="649" t="s">
        <v>547</v>
      </c>
      <c r="C456" s="649"/>
      <c r="D456" s="649"/>
      <c r="E456" s="649"/>
      <c r="F456" s="649"/>
      <c r="G456" s="649"/>
      <c r="H456" s="649"/>
      <c r="I456" s="649"/>
      <c r="J456" s="649"/>
      <c r="K456" s="649"/>
      <c r="L456" s="649"/>
      <c r="M456" s="649"/>
      <c r="N456" s="649"/>
      <c r="O456" s="649"/>
      <c r="P456" s="649"/>
      <c r="Q456" s="649"/>
      <c r="R456" s="649"/>
      <c r="S456" s="649"/>
      <c r="T456" s="649"/>
      <c r="U456" s="649"/>
      <c r="V456" s="649"/>
      <c r="W456" s="484"/>
      <c r="X456" s="484"/>
      <c r="Y456" s="484"/>
      <c r="Z456" s="484"/>
      <c r="AA456" s="484"/>
      <c r="AB456" s="484"/>
      <c r="AC456" s="484"/>
      <c r="AD456" s="484"/>
      <c r="AE456" s="484"/>
      <c r="AF456" s="484"/>
      <c r="AG456" s="484"/>
      <c r="AH456" s="484"/>
      <c r="AI456" s="484"/>
      <c r="AJ456" s="887"/>
      <c r="AK456" s="888"/>
      <c r="AL456" s="888"/>
      <c r="AM456" s="888"/>
      <c r="AN456" s="889"/>
    </row>
    <row r="457" spans="1:41" s="446" customFormat="1" ht="19.5" thickBot="1" x14ac:dyDescent="0.45">
      <c r="A457" s="484"/>
      <c r="B457" s="555" t="s">
        <v>694</v>
      </c>
      <c r="C457" s="555"/>
      <c r="D457" s="555"/>
      <c r="E457" s="555"/>
      <c r="F457" s="555"/>
      <c r="G457" s="555"/>
      <c r="H457" s="555"/>
      <c r="I457" s="555"/>
      <c r="J457" s="555"/>
      <c r="K457" s="555"/>
      <c r="L457" s="555"/>
      <c r="M457" s="555"/>
      <c r="N457" s="555"/>
      <c r="O457" s="555"/>
      <c r="P457" s="555"/>
      <c r="Q457" s="555"/>
      <c r="R457" s="555"/>
      <c r="S457" s="555"/>
      <c r="T457" s="555"/>
      <c r="U457" s="555"/>
      <c r="V457" s="555"/>
      <c r="W457" s="555"/>
      <c r="X457" s="555"/>
      <c r="Y457" s="555"/>
      <c r="Z457" s="555"/>
      <c r="AA457" s="555"/>
      <c r="AB457" s="555"/>
      <c r="AC457" s="555"/>
      <c r="AD457" s="555"/>
      <c r="AE457" s="555"/>
      <c r="AF457" s="555"/>
      <c r="AG457" s="555"/>
      <c r="AH457" s="555"/>
      <c r="AI457" s="484"/>
      <c r="AJ457" s="799"/>
      <c r="AK457" s="800"/>
      <c r="AL457" s="800"/>
      <c r="AM457" s="800"/>
      <c r="AN457" s="801"/>
    </row>
    <row r="458" spans="1:41" s="446" customFormat="1" ht="19.5" thickTop="1" x14ac:dyDescent="0.4">
      <c r="A458" s="484"/>
      <c r="B458" s="484"/>
      <c r="C458" s="484"/>
      <c r="D458" s="484"/>
      <c r="E458" s="484"/>
      <c r="F458" s="484"/>
      <c r="G458" s="484"/>
      <c r="H458" s="484"/>
      <c r="I458" s="484"/>
      <c r="J458" s="484"/>
      <c r="K458" s="484"/>
      <c r="L458" s="484"/>
      <c r="M458" s="484"/>
      <c r="N458" s="484"/>
      <c r="O458" s="484"/>
      <c r="P458" s="484"/>
      <c r="Q458" s="484"/>
      <c r="R458" s="484"/>
      <c r="S458" s="484"/>
      <c r="T458" s="484"/>
      <c r="U458" s="484"/>
      <c r="V458" s="484"/>
      <c r="W458" s="484"/>
      <c r="X458" s="484"/>
      <c r="Y458" s="484"/>
      <c r="Z458" s="484"/>
      <c r="AA458" s="484"/>
      <c r="AB458" s="484"/>
      <c r="AC458" s="484"/>
      <c r="AD458" s="484"/>
      <c r="AE458" s="484"/>
      <c r="AF458" s="484"/>
      <c r="AG458" s="484"/>
      <c r="AH458" s="484"/>
      <c r="AI458" s="484"/>
      <c r="AJ458" s="484"/>
      <c r="AK458" s="484"/>
      <c r="AL458" s="484"/>
      <c r="AM458" s="484"/>
      <c r="AN458" s="484"/>
    </row>
    <row r="459" spans="1:41" ht="19.5" x14ac:dyDescent="0.4">
      <c r="A459" s="890" t="s">
        <v>560</v>
      </c>
      <c r="B459" s="890"/>
      <c r="C459" s="890"/>
      <c r="D459" s="890"/>
      <c r="E459" s="890"/>
      <c r="F459" s="890"/>
      <c r="G459" s="890"/>
      <c r="H459" s="890"/>
      <c r="I459" s="890"/>
      <c r="J459" s="890"/>
      <c r="K459" s="890"/>
      <c r="L459" s="890"/>
      <c r="M459" s="890"/>
      <c r="N459" s="890"/>
      <c r="O459" s="890"/>
      <c r="P459" s="890"/>
      <c r="Q459" s="890"/>
      <c r="R459" s="890"/>
      <c r="S459" s="890"/>
      <c r="T459" s="890"/>
      <c r="U459" s="890"/>
      <c r="V459" s="890"/>
      <c r="W459" s="890"/>
      <c r="X459" s="890"/>
      <c r="Y459" s="890"/>
      <c r="Z459" s="890"/>
      <c r="AA459" s="890"/>
      <c r="AB459" s="890"/>
      <c r="AC459" s="890"/>
      <c r="AD459" s="890"/>
      <c r="AE459" s="890"/>
      <c r="AF459" s="890"/>
      <c r="AG459" s="890"/>
      <c r="AH459" s="890"/>
      <c r="AI459" s="484"/>
      <c r="AJ459" s="484"/>
      <c r="AK459" s="484"/>
      <c r="AL459" s="484"/>
      <c r="AM459" s="484"/>
      <c r="AN459" s="484"/>
      <c r="AO459" s="347"/>
    </row>
    <row r="460" spans="1:41" ht="19.5" thickBot="1" x14ac:dyDescent="0.45">
      <c r="A460" s="555" t="s">
        <v>128</v>
      </c>
      <c r="B460" s="555"/>
      <c r="C460" s="555"/>
      <c r="D460" s="555"/>
      <c r="E460" s="555"/>
      <c r="F460" s="555"/>
      <c r="G460" s="555"/>
      <c r="H460" s="555"/>
      <c r="I460" s="555"/>
      <c r="J460" s="555"/>
      <c r="K460" s="555"/>
      <c r="L460" s="555"/>
      <c r="M460" s="555"/>
      <c r="N460" s="555"/>
      <c r="O460" s="555"/>
      <c r="P460" s="555"/>
      <c r="Q460" s="555"/>
      <c r="R460" s="555"/>
      <c r="S460" s="555"/>
      <c r="T460" s="555"/>
      <c r="U460" s="555"/>
      <c r="V460" s="555"/>
      <c r="W460" s="555"/>
      <c r="X460" s="555"/>
      <c r="Y460" s="555"/>
      <c r="Z460" s="555"/>
      <c r="AA460" s="555"/>
      <c r="AB460" s="555"/>
      <c r="AC460" s="555"/>
      <c r="AD460" s="555"/>
      <c r="AE460" s="555"/>
      <c r="AF460" s="555"/>
      <c r="AG460" s="555"/>
      <c r="AH460" s="555"/>
      <c r="AI460" s="484"/>
      <c r="AJ460" s="484"/>
      <c r="AK460" s="484"/>
      <c r="AL460" s="484"/>
      <c r="AM460" s="484"/>
      <c r="AN460" s="484"/>
      <c r="AO460" s="352"/>
    </row>
    <row r="461" spans="1:41" ht="19.5" thickTop="1" x14ac:dyDescent="0.4">
      <c r="A461" s="484"/>
      <c r="B461" s="484" t="s">
        <v>695</v>
      </c>
      <c r="C461" s="484"/>
      <c r="D461" s="484"/>
      <c r="E461" s="484"/>
      <c r="F461" s="484"/>
      <c r="G461" s="484"/>
      <c r="H461" s="484"/>
      <c r="I461" s="484"/>
      <c r="J461" s="484"/>
      <c r="K461" s="484"/>
      <c r="L461" s="484"/>
      <c r="M461" s="484"/>
      <c r="N461" s="484"/>
      <c r="O461" s="484"/>
      <c r="P461" s="484"/>
      <c r="Q461" s="484"/>
      <c r="R461" s="484"/>
      <c r="S461" s="484"/>
      <c r="T461" s="484"/>
      <c r="U461" s="484"/>
      <c r="V461" s="484"/>
      <c r="W461" s="484"/>
      <c r="X461" s="484"/>
      <c r="Y461" s="484"/>
      <c r="Z461" s="484"/>
      <c r="AA461" s="484"/>
      <c r="AB461" s="484"/>
      <c r="AC461" s="484"/>
      <c r="AD461" s="484"/>
      <c r="AE461" s="484"/>
      <c r="AF461" s="484"/>
      <c r="AG461" s="484"/>
      <c r="AH461" s="484"/>
      <c r="AI461" s="484"/>
      <c r="AJ461" s="832"/>
      <c r="AK461" s="833"/>
      <c r="AL461" s="833"/>
      <c r="AM461" s="833"/>
      <c r="AN461" s="834"/>
      <c r="AO461" s="349"/>
    </row>
    <row r="462" spans="1:41" s="370" customFormat="1" x14ac:dyDescent="0.4">
      <c r="A462" s="484"/>
      <c r="B462" s="555" t="s">
        <v>632</v>
      </c>
      <c r="C462" s="555"/>
      <c r="D462" s="555"/>
      <c r="E462" s="555"/>
      <c r="F462" s="555"/>
      <c r="G462" s="555"/>
      <c r="H462" s="555"/>
      <c r="I462" s="555"/>
      <c r="J462" s="555"/>
      <c r="K462" s="555"/>
      <c r="L462" s="555"/>
      <c r="M462" s="555"/>
      <c r="N462" s="555"/>
      <c r="O462" s="555"/>
      <c r="P462" s="555"/>
      <c r="Q462" s="555"/>
      <c r="R462" s="555"/>
      <c r="S462" s="555"/>
      <c r="T462" s="555"/>
      <c r="U462" s="555"/>
      <c r="V462" s="555"/>
      <c r="W462" s="555"/>
      <c r="X462" s="555"/>
      <c r="Y462" s="555"/>
      <c r="Z462" s="555"/>
      <c r="AA462" s="555"/>
      <c r="AB462" s="555"/>
      <c r="AC462" s="555"/>
      <c r="AD462" s="555"/>
      <c r="AE462" s="555"/>
      <c r="AF462" s="555"/>
      <c r="AG462" s="555"/>
      <c r="AH462" s="555"/>
      <c r="AI462" s="484"/>
      <c r="AJ462" s="887"/>
      <c r="AK462" s="888"/>
      <c r="AL462" s="888"/>
      <c r="AM462" s="888"/>
      <c r="AN462" s="889"/>
      <c r="AO462" s="371"/>
    </row>
    <row r="463" spans="1:41" x14ac:dyDescent="0.4">
      <c r="A463" s="484"/>
      <c r="B463" s="555" t="s">
        <v>633</v>
      </c>
      <c r="C463" s="555"/>
      <c r="D463" s="555"/>
      <c r="E463" s="555"/>
      <c r="F463" s="555"/>
      <c r="G463" s="555"/>
      <c r="H463" s="555"/>
      <c r="I463" s="555"/>
      <c r="J463" s="555"/>
      <c r="K463" s="555"/>
      <c r="L463" s="555"/>
      <c r="M463" s="555"/>
      <c r="N463" s="555"/>
      <c r="O463" s="555"/>
      <c r="P463" s="555"/>
      <c r="Q463" s="555"/>
      <c r="R463" s="555"/>
      <c r="S463" s="555"/>
      <c r="T463" s="555"/>
      <c r="U463" s="555"/>
      <c r="V463" s="555"/>
      <c r="W463" s="555"/>
      <c r="X463" s="555"/>
      <c r="Y463" s="555"/>
      <c r="Z463" s="555"/>
      <c r="AA463" s="555"/>
      <c r="AB463" s="555"/>
      <c r="AC463" s="555"/>
      <c r="AD463" s="555"/>
      <c r="AE463" s="555"/>
      <c r="AF463" s="555"/>
      <c r="AG463" s="555"/>
      <c r="AH463" s="555"/>
      <c r="AI463" s="484"/>
      <c r="AJ463" s="887"/>
      <c r="AK463" s="888"/>
      <c r="AL463" s="888"/>
      <c r="AM463" s="888"/>
      <c r="AN463" s="889"/>
      <c r="AO463" s="349"/>
    </row>
    <row r="464" spans="1:41" ht="19.5" thickBot="1" x14ac:dyDescent="0.45">
      <c r="A464" s="484"/>
      <c r="B464" s="555" t="s">
        <v>696</v>
      </c>
      <c r="C464" s="555"/>
      <c r="D464" s="555"/>
      <c r="E464" s="555"/>
      <c r="F464" s="555"/>
      <c r="G464" s="555"/>
      <c r="H464" s="555"/>
      <c r="I464" s="555"/>
      <c r="J464" s="555"/>
      <c r="K464" s="555"/>
      <c r="L464" s="555"/>
      <c r="M464" s="555"/>
      <c r="N464" s="555"/>
      <c r="O464" s="555"/>
      <c r="P464" s="555"/>
      <c r="Q464" s="555"/>
      <c r="R464" s="555"/>
      <c r="S464" s="555"/>
      <c r="T464" s="555"/>
      <c r="U464" s="555"/>
      <c r="V464" s="555"/>
      <c r="W464" s="555"/>
      <c r="X464" s="555"/>
      <c r="Y464" s="555"/>
      <c r="Z464" s="555"/>
      <c r="AA464" s="555"/>
      <c r="AB464" s="555"/>
      <c r="AC464" s="555"/>
      <c r="AD464" s="555"/>
      <c r="AE464" s="555"/>
      <c r="AF464" s="555"/>
      <c r="AG464" s="555"/>
      <c r="AH464" s="555"/>
      <c r="AI464" s="484"/>
      <c r="AJ464" s="799"/>
      <c r="AK464" s="800"/>
      <c r="AL464" s="800"/>
      <c r="AM464" s="800"/>
      <c r="AN464" s="801"/>
      <c r="AO464" s="349"/>
    </row>
    <row r="465" spans="1:49" ht="19.5" thickTop="1" x14ac:dyDescent="0.4">
      <c r="A465" s="484"/>
      <c r="B465" s="555"/>
      <c r="C465" s="555"/>
      <c r="D465" s="555"/>
      <c r="E465" s="555"/>
      <c r="F465" s="555"/>
      <c r="G465" s="555"/>
      <c r="H465" s="555"/>
      <c r="I465" s="555"/>
      <c r="J465" s="555"/>
      <c r="K465" s="555"/>
      <c r="L465" s="555"/>
      <c r="M465" s="555"/>
      <c r="N465" s="555"/>
      <c r="O465" s="555"/>
      <c r="P465" s="555"/>
      <c r="Q465" s="555"/>
      <c r="R465" s="555"/>
      <c r="S465" s="555"/>
      <c r="T465" s="555"/>
      <c r="U465" s="555"/>
      <c r="V465" s="555"/>
      <c r="W465" s="555"/>
      <c r="X465" s="555"/>
      <c r="Y465" s="555"/>
      <c r="Z465" s="555"/>
      <c r="AA465" s="555"/>
      <c r="AB465" s="555"/>
      <c r="AC465" s="555"/>
      <c r="AD465" s="555"/>
      <c r="AE465" s="555"/>
      <c r="AF465" s="555"/>
      <c r="AG465" s="555"/>
      <c r="AH465" s="555"/>
      <c r="AI465" s="555"/>
      <c r="AJ465" s="555"/>
      <c r="AK465" s="555"/>
      <c r="AL465" s="555"/>
      <c r="AM465" s="555"/>
      <c r="AN465" s="555"/>
      <c r="AO465" s="347"/>
    </row>
    <row r="466" spans="1:49" x14ac:dyDescent="0.4">
      <c r="A466" s="484"/>
      <c r="B466" s="484"/>
      <c r="C466" s="484"/>
      <c r="D466" s="484"/>
      <c r="E466" s="484"/>
      <c r="F466" s="484"/>
      <c r="G466" s="484"/>
      <c r="H466" s="484"/>
      <c r="I466" s="484"/>
      <c r="J466" s="484"/>
      <c r="K466" s="484"/>
      <c r="L466" s="484"/>
      <c r="M466" s="484"/>
      <c r="N466" s="484"/>
      <c r="O466" s="484"/>
      <c r="P466" s="484"/>
      <c r="Q466" s="484"/>
      <c r="R466" s="484"/>
      <c r="S466" s="484"/>
      <c r="T466" s="484"/>
      <c r="U466" s="484"/>
      <c r="V466" s="484"/>
      <c r="W466" s="484"/>
      <c r="X466" s="484"/>
      <c r="Y466" s="484"/>
      <c r="Z466" s="484"/>
      <c r="AA466" s="484"/>
      <c r="AB466" s="484"/>
      <c r="AC466" s="484"/>
      <c r="AD466" s="484"/>
      <c r="AE466" s="484"/>
      <c r="AF466" s="484"/>
      <c r="AG466" s="484"/>
      <c r="AH466" s="484"/>
      <c r="AI466" s="484"/>
      <c r="AJ466" s="484"/>
      <c r="AK466" s="484"/>
      <c r="AL466" s="484"/>
      <c r="AM466" s="484"/>
      <c r="AN466" s="484"/>
    </row>
    <row r="467" spans="1:49" ht="19.5" thickBot="1" x14ac:dyDescent="0.45">
      <c r="A467" s="555" t="s">
        <v>129</v>
      </c>
      <c r="B467" s="555"/>
      <c r="C467" s="555"/>
      <c r="D467" s="555"/>
      <c r="E467" s="555"/>
      <c r="F467" s="555"/>
      <c r="G467" s="555"/>
      <c r="H467" s="555"/>
      <c r="I467" s="555"/>
      <c r="J467" s="555"/>
      <c r="K467" s="555"/>
      <c r="L467" s="555"/>
      <c r="M467" s="555"/>
      <c r="N467" s="555"/>
      <c r="O467" s="555"/>
      <c r="P467" s="555"/>
      <c r="Q467" s="555"/>
      <c r="R467" s="555"/>
      <c r="S467" s="555"/>
      <c r="T467" s="555"/>
      <c r="U467" s="555"/>
      <c r="V467" s="555"/>
      <c r="W467" s="555"/>
      <c r="X467" s="555"/>
      <c r="Y467" s="555"/>
      <c r="Z467" s="555"/>
      <c r="AA467" s="555"/>
      <c r="AB467" s="555"/>
      <c r="AC467" s="555"/>
      <c r="AD467" s="555"/>
      <c r="AE467" s="555"/>
      <c r="AF467" s="555"/>
      <c r="AG467" s="555"/>
      <c r="AH467" s="555"/>
      <c r="AI467" s="484"/>
      <c r="AJ467" s="484"/>
      <c r="AK467" s="484"/>
      <c r="AL467" s="484"/>
      <c r="AM467" s="484"/>
      <c r="AN467" s="484"/>
      <c r="AO467" s="352"/>
    </row>
    <row r="468" spans="1:49" ht="19.5" thickTop="1" x14ac:dyDescent="0.4">
      <c r="A468" s="484"/>
      <c r="B468" s="555" t="s">
        <v>130</v>
      </c>
      <c r="C468" s="555"/>
      <c r="D468" s="555"/>
      <c r="E468" s="555"/>
      <c r="F468" s="555"/>
      <c r="G468" s="555"/>
      <c r="H468" s="555"/>
      <c r="I468" s="555"/>
      <c r="J468" s="555"/>
      <c r="K468" s="555"/>
      <c r="L468" s="555"/>
      <c r="M468" s="555"/>
      <c r="N468" s="555"/>
      <c r="O468" s="555"/>
      <c r="P468" s="555"/>
      <c r="Q468" s="555"/>
      <c r="R468" s="555"/>
      <c r="S468" s="555"/>
      <c r="T468" s="555"/>
      <c r="U468" s="555"/>
      <c r="V468" s="555"/>
      <c r="W468" s="555"/>
      <c r="X468" s="555"/>
      <c r="Y468" s="555"/>
      <c r="Z468" s="555"/>
      <c r="AA468" s="555"/>
      <c r="AB468" s="555"/>
      <c r="AC468" s="555"/>
      <c r="AD468" s="555"/>
      <c r="AE468" s="555"/>
      <c r="AF468" s="555"/>
      <c r="AG468" s="555"/>
      <c r="AH468" s="555"/>
      <c r="AI468" s="484"/>
      <c r="AJ468" s="832"/>
      <c r="AK468" s="833"/>
      <c r="AL468" s="833"/>
      <c r="AM468" s="833"/>
      <c r="AN468" s="834"/>
      <c r="AO468" s="349"/>
    </row>
    <row r="469" spans="1:49" x14ac:dyDescent="0.4">
      <c r="A469" s="484"/>
      <c r="B469" s="555" t="s">
        <v>635</v>
      </c>
      <c r="C469" s="555"/>
      <c r="D469" s="555"/>
      <c r="E469" s="555"/>
      <c r="F469" s="555"/>
      <c r="G469" s="555"/>
      <c r="H469" s="555"/>
      <c r="I469" s="555"/>
      <c r="J469" s="555"/>
      <c r="K469" s="555"/>
      <c r="L469" s="555"/>
      <c r="M469" s="555"/>
      <c r="N469" s="555"/>
      <c r="O469" s="555"/>
      <c r="P469" s="555"/>
      <c r="Q469" s="555"/>
      <c r="R469" s="555"/>
      <c r="S469" s="555"/>
      <c r="T469" s="555"/>
      <c r="U469" s="555"/>
      <c r="V469" s="555"/>
      <c r="W469" s="555"/>
      <c r="X469" s="555"/>
      <c r="Y469" s="555"/>
      <c r="Z469" s="555"/>
      <c r="AA469" s="555"/>
      <c r="AB469" s="555"/>
      <c r="AC469" s="555"/>
      <c r="AD469" s="555"/>
      <c r="AE469" s="555"/>
      <c r="AF469" s="555"/>
      <c r="AG469" s="555"/>
      <c r="AH469" s="555"/>
      <c r="AI469" s="484"/>
      <c r="AJ469" s="887"/>
      <c r="AK469" s="888"/>
      <c r="AL469" s="888"/>
      <c r="AM469" s="888"/>
      <c r="AN469" s="889"/>
      <c r="AO469" s="349"/>
    </row>
    <row r="470" spans="1:49" ht="19.5" customHeight="1" thickBot="1" x14ac:dyDescent="0.45">
      <c r="A470" s="484"/>
      <c r="B470" s="845" t="s">
        <v>636</v>
      </c>
      <c r="C470" s="845"/>
      <c r="D470" s="845"/>
      <c r="E470" s="845"/>
      <c r="F470" s="845"/>
      <c r="G470" s="845"/>
      <c r="H470" s="845"/>
      <c r="I470" s="845"/>
      <c r="J470" s="845"/>
      <c r="K470" s="845"/>
      <c r="L470" s="845"/>
      <c r="M470" s="845"/>
      <c r="N470" s="845"/>
      <c r="O470" s="845"/>
      <c r="P470" s="845"/>
      <c r="Q470" s="845"/>
      <c r="R470" s="845"/>
      <c r="S470" s="845"/>
      <c r="T470" s="845"/>
      <c r="U470" s="845"/>
      <c r="V470" s="845"/>
      <c r="W470" s="845"/>
      <c r="X470" s="845"/>
      <c r="Y470" s="845"/>
      <c r="Z470" s="845"/>
      <c r="AA470" s="845"/>
      <c r="AB470" s="845"/>
      <c r="AC470" s="845"/>
      <c r="AD470" s="845"/>
      <c r="AE470" s="845"/>
      <c r="AF470" s="845"/>
      <c r="AG470" s="845"/>
      <c r="AH470" s="845"/>
      <c r="AI470" s="484"/>
      <c r="AJ470" s="799"/>
      <c r="AK470" s="800"/>
      <c r="AL470" s="800"/>
      <c r="AM470" s="800"/>
      <c r="AN470" s="801"/>
      <c r="AO470" s="349"/>
      <c r="AR470" s="364"/>
    </row>
    <row r="471" spans="1:49" ht="20.25" thickTop="1" thickBot="1" x14ac:dyDescent="0.45">
      <c r="A471" s="484"/>
      <c r="B471" s="845"/>
      <c r="C471" s="845"/>
      <c r="D471" s="845"/>
      <c r="E471" s="845"/>
      <c r="F471" s="845"/>
      <c r="G471" s="845"/>
      <c r="H471" s="845"/>
      <c r="I471" s="845"/>
      <c r="J471" s="845"/>
      <c r="K471" s="845"/>
      <c r="L471" s="845"/>
      <c r="M471" s="845"/>
      <c r="N471" s="845"/>
      <c r="O471" s="845"/>
      <c r="P471" s="845"/>
      <c r="Q471" s="845"/>
      <c r="R471" s="845"/>
      <c r="S471" s="845"/>
      <c r="T471" s="845"/>
      <c r="U471" s="845"/>
      <c r="V471" s="845"/>
      <c r="W471" s="845"/>
      <c r="X471" s="845"/>
      <c r="Y471" s="845"/>
      <c r="Z471" s="845"/>
      <c r="AA471" s="845"/>
      <c r="AB471" s="845"/>
      <c r="AC471" s="845"/>
      <c r="AD471" s="845"/>
      <c r="AE471" s="845"/>
      <c r="AF471" s="845"/>
      <c r="AG471" s="845"/>
      <c r="AH471" s="845"/>
      <c r="AI471" s="484"/>
      <c r="AJ471" s="484"/>
      <c r="AK471" s="484"/>
      <c r="AL471" s="484"/>
      <c r="AM471" s="484"/>
      <c r="AN471" s="484"/>
      <c r="AO471" s="352"/>
      <c r="AR471" s="364"/>
    </row>
    <row r="472" spans="1:49" ht="18.75" customHeight="1" thickTop="1" thickBot="1" x14ac:dyDescent="0.45">
      <c r="A472" s="484"/>
      <c r="B472" s="550" t="s">
        <v>637</v>
      </c>
      <c r="C472" s="550"/>
      <c r="D472" s="550"/>
      <c r="E472" s="550"/>
      <c r="F472" s="550"/>
      <c r="G472" s="550"/>
      <c r="H472" s="550"/>
      <c r="I472" s="550"/>
      <c r="J472" s="550"/>
      <c r="K472" s="550"/>
      <c r="L472" s="550"/>
      <c r="M472" s="550"/>
      <c r="N472" s="550"/>
      <c r="O472" s="550"/>
      <c r="P472" s="550"/>
      <c r="Q472" s="550"/>
      <c r="R472" s="550"/>
      <c r="S472" s="550"/>
      <c r="T472" s="550"/>
      <c r="U472" s="550"/>
      <c r="V472" s="550"/>
      <c r="W472" s="550"/>
      <c r="X472" s="550"/>
      <c r="Y472" s="550"/>
      <c r="Z472" s="550"/>
      <c r="AA472" s="550"/>
      <c r="AB472" s="550"/>
      <c r="AC472" s="550"/>
      <c r="AD472" s="550"/>
      <c r="AE472" s="550"/>
      <c r="AF472" s="550"/>
      <c r="AG472" s="550"/>
      <c r="AH472" s="550"/>
      <c r="AI472" s="484"/>
      <c r="AJ472" s="713"/>
      <c r="AK472" s="714"/>
      <c r="AL472" s="714"/>
      <c r="AM472" s="714"/>
      <c r="AN472" s="715"/>
    </row>
    <row r="473" spans="1:49" ht="18.75" customHeight="1" thickTop="1" thickBot="1" x14ac:dyDescent="0.45">
      <c r="A473" s="484"/>
      <c r="B473" s="550" t="s">
        <v>567</v>
      </c>
      <c r="C473" s="550"/>
      <c r="D473" s="550"/>
      <c r="E473" s="550"/>
      <c r="F473" s="550"/>
      <c r="G473" s="550"/>
      <c r="H473" s="550"/>
      <c r="I473" s="550"/>
      <c r="J473" s="550"/>
      <c r="K473" s="550"/>
      <c r="L473" s="550"/>
      <c r="M473" s="550"/>
      <c r="N473" s="550"/>
      <c r="O473" s="550"/>
      <c r="P473" s="550"/>
      <c r="Q473" s="550"/>
      <c r="R473" s="550"/>
      <c r="S473" s="550"/>
      <c r="T473" s="550"/>
      <c r="U473" s="550"/>
      <c r="V473" s="550"/>
      <c r="W473" s="550"/>
      <c r="X473" s="550"/>
      <c r="Y473" s="550"/>
      <c r="Z473" s="550"/>
      <c r="AA473" s="550"/>
      <c r="AB473" s="550"/>
      <c r="AC473" s="550"/>
      <c r="AD473" s="550"/>
      <c r="AE473" s="550"/>
      <c r="AF473" s="550"/>
      <c r="AG473" s="491"/>
      <c r="AH473" s="491"/>
      <c r="AI473" s="484"/>
      <c r="AJ473" s="713"/>
      <c r="AK473" s="714"/>
      <c r="AL473" s="714"/>
      <c r="AM473" s="714"/>
      <c r="AN473" s="715"/>
      <c r="AO473" s="347"/>
    </row>
    <row r="474" spans="1:49" ht="20.25" thickTop="1" thickBot="1" x14ac:dyDescent="0.45">
      <c r="A474" s="484"/>
      <c r="B474" s="555" t="s">
        <v>64</v>
      </c>
      <c r="C474" s="555"/>
      <c r="D474" s="555"/>
      <c r="E474" s="555"/>
      <c r="F474" s="555"/>
      <c r="G474" s="555"/>
      <c r="H474" s="555"/>
      <c r="I474" s="555"/>
      <c r="J474" s="555"/>
      <c r="K474" s="555"/>
      <c r="L474" s="555"/>
      <c r="M474" s="555"/>
      <c r="N474" s="555"/>
      <c r="O474" s="555"/>
      <c r="P474" s="555"/>
      <c r="Q474" s="555"/>
      <c r="R474" s="555"/>
      <c r="S474" s="555"/>
      <c r="T474" s="555"/>
      <c r="U474" s="555"/>
      <c r="V474" s="555"/>
      <c r="W474" s="555"/>
      <c r="X474" s="555"/>
      <c r="Y474" s="555"/>
      <c r="Z474" s="555"/>
      <c r="AA474" s="555"/>
      <c r="AB474" s="555"/>
      <c r="AC474" s="555"/>
      <c r="AD474" s="555"/>
      <c r="AE474" s="555"/>
      <c r="AF474" s="555"/>
      <c r="AG474" s="555"/>
      <c r="AH474" s="555"/>
      <c r="AI474" s="484"/>
      <c r="AJ474" s="713"/>
      <c r="AK474" s="714"/>
      <c r="AL474" s="714"/>
      <c r="AM474" s="714"/>
      <c r="AN474" s="715"/>
      <c r="AO474" s="352"/>
    </row>
    <row r="475" spans="1:49" ht="20.25" thickTop="1" thickBot="1" x14ac:dyDescent="0.45">
      <c r="A475" s="484"/>
      <c r="B475" s="593" t="s">
        <v>697</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484"/>
      <c r="AJ475" s="484"/>
      <c r="AK475" s="484"/>
      <c r="AL475" s="484"/>
      <c r="AM475" s="484"/>
      <c r="AN475" s="484"/>
      <c r="AO475" s="349"/>
    </row>
    <row r="476" spans="1:49" ht="19.5" thickTop="1" x14ac:dyDescent="0.4">
      <c r="A476" s="484"/>
      <c r="B476" s="649" t="s">
        <v>698</v>
      </c>
      <c r="C476" s="649"/>
      <c r="D476" s="649"/>
      <c r="E476" s="649"/>
      <c r="F476" s="649"/>
      <c r="G476" s="649"/>
      <c r="H476" s="649"/>
      <c r="I476" s="649"/>
      <c r="J476" s="649"/>
      <c r="K476" s="649"/>
      <c r="L476" s="649"/>
      <c r="M476" s="649"/>
      <c r="N476" s="649"/>
      <c r="O476" s="649"/>
      <c r="P476" s="649"/>
      <c r="Q476" s="649"/>
      <c r="R476" s="649"/>
      <c r="S476" s="649"/>
      <c r="T476" s="649"/>
      <c r="U476" s="649"/>
      <c r="V476" s="649"/>
      <c r="W476" s="649"/>
      <c r="X476" s="649"/>
      <c r="Y476" s="649"/>
      <c r="Z476" s="649"/>
      <c r="AA476" s="649"/>
      <c r="AB476" s="649"/>
      <c r="AC476" s="649"/>
      <c r="AD476" s="649"/>
      <c r="AE476" s="649"/>
      <c r="AF476" s="649"/>
      <c r="AG476" s="483"/>
      <c r="AH476" s="483"/>
      <c r="AI476" s="484"/>
      <c r="AJ476" s="832"/>
      <c r="AK476" s="833"/>
      <c r="AL476" s="833"/>
      <c r="AM476" s="833"/>
      <c r="AN476" s="834"/>
      <c r="AO476" s="352"/>
      <c r="AS476" s="251"/>
      <c r="AT476" s="251"/>
      <c r="AU476" s="251"/>
      <c r="AV476" s="251"/>
      <c r="AW476" s="251"/>
    </row>
    <row r="477" spans="1:49" ht="19.5" thickBot="1" x14ac:dyDescent="0.45">
      <c r="A477" s="484"/>
      <c r="B477" s="649" t="s">
        <v>634</v>
      </c>
      <c r="C477" s="649"/>
      <c r="D477" s="649"/>
      <c r="E477" s="649"/>
      <c r="F477" s="649"/>
      <c r="G477" s="649"/>
      <c r="H477" s="649"/>
      <c r="I477" s="649"/>
      <c r="J477" s="649"/>
      <c r="K477" s="649"/>
      <c r="L477" s="649"/>
      <c r="M477" s="649"/>
      <c r="N477" s="649"/>
      <c r="O477" s="649"/>
      <c r="P477" s="649"/>
      <c r="Q477" s="649"/>
      <c r="R477" s="649"/>
      <c r="S477" s="649"/>
      <c r="T477" s="649"/>
      <c r="U477" s="649"/>
      <c r="V477" s="649"/>
      <c r="W477" s="649"/>
      <c r="X477" s="649"/>
      <c r="Y477" s="649"/>
      <c r="Z477" s="649"/>
      <c r="AA477" s="649"/>
      <c r="AB477" s="649"/>
      <c r="AC477" s="649"/>
      <c r="AD477" s="649"/>
      <c r="AE477" s="649"/>
      <c r="AF477" s="649"/>
      <c r="AG477" s="484"/>
      <c r="AH477" s="484"/>
      <c r="AI477" s="484"/>
      <c r="AJ477" s="799"/>
      <c r="AK477" s="800"/>
      <c r="AL477" s="800"/>
      <c r="AM477" s="800"/>
      <c r="AN477" s="801"/>
      <c r="AO477" s="347"/>
    </row>
    <row r="478" spans="1:49" ht="20.25" thickTop="1" x14ac:dyDescent="0.4">
      <c r="A478" s="554" t="s">
        <v>561</v>
      </c>
      <c r="B478" s="554"/>
      <c r="C478" s="554"/>
      <c r="D478" s="554"/>
      <c r="E478" s="554"/>
      <c r="F478" s="554"/>
      <c r="G478" s="554"/>
      <c r="H478" s="554"/>
      <c r="I478" s="554"/>
      <c r="J478" s="554"/>
      <c r="K478" s="554"/>
      <c r="L478" s="554"/>
      <c r="M478" s="554"/>
      <c r="N478" s="554"/>
      <c r="O478" s="554"/>
      <c r="P478" s="554"/>
      <c r="Q478" s="554"/>
      <c r="R478" s="554"/>
      <c r="S478" s="554"/>
      <c r="T478" s="554"/>
      <c r="U478" s="554"/>
      <c r="V478" s="554"/>
      <c r="W478" s="554"/>
      <c r="X478" s="554"/>
      <c r="Y478" s="554"/>
      <c r="Z478" s="554"/>
      <c r="AA478" s="554"/>
      <c r="AB478" s="554"/>
      <c r="AC478" s="554"/>
      <c r="AD478" s="554"/>
      <c r="AE478" s="554"/>
      <c r="AF478" s="554"/>
      <c r="AG478" s="554"/>
      <c r="AH478" s="554"/>
      <c r="AI478" s="554"/>
      <c r="AJ478" s="554"/>
      <c r="AK478" s="554"/>
      <c r="AL478" s="554"/>
      <c r="AM478" s="554"/>
      <c r="AN478" s="554"/>
      <c r="AO478" s="347"/>
    </row>
    <row r="479" spans="1:49" ht="19.5" thickBot="1" x14ac:dyDescent="0.45">
      <c r="A479" s="818" t="s">
        <v>399</v>
      </c>
      <c r="B479" s="818"/>
      <c r="C479" s="818"/>
      <c r="D479" s="818"/>
      <c r="E479" s="818"/>
      <c r="F479" s="818"/>
      <c r="G479" s="818"/>
      <c r="H479" s="818"/>
      <c r="I479" s="818"/>
      <c r="J479" s="818"/>
      <c r="K479" s="818"/>
      <c r="L479" s="818"/>
      <c r="M479" s="818"/>
      <c r="N479" s="818"/>
      <c r="O479" s="818"/>
      <c r="P479" s="818"/>
      <c r="Q479" s="818"/>
      <c r="R479" s="818"/>
      <c r="S479" s="818"/>
      <c r="T479" s="818"/>
      <c r="U479" s="818"/>
      <c r="V479" s="818"/>
      <c r="W479" s="818"/>
      <c r="X479" s="818"/>
      <c r="Y479" s="818"/>
      <c r="Z479" s="818"/>
      <c r="AA479" s="818"/>
      <c r="AB479" s="818"/>
      <c r="AC479" s="818"/>
      <c r="AD479" s="818"/>
      <c r="AE479" s="818"/>
      <c r="AF479" s="818"/>
      <c r="AG479" s="818"/>
      <c r="AH479" s="818"/>
      <c r="AI479" s="347"/>
      <c r="AJ479" s="348"/>
      <c r="AK479" s="348"/>
      <c r="AL479" s="348"/>
      <c r="AM479" s="348"/>
      <c r="AN479" s="348"/>
      <c r="AO479" s="347"/>
    </row>
    <row r="480" spans="1:49" ht="20.25" thickTop="1" thickBot="1" x14ac:dyDescent="0.45">
      <c r="B480" s="581" t="s">
        <v>131</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1"/>
      <c r="Z480" s="581"/>
      <c r="AA480" s="581"/>
      <c r="AB480" s="581"/>
      <c r="AC480" s="581"/>
      <c r="AD480" s="581"/>
      <c r="AE480" s="581"/>
      <c r="AF480" s="581"/>
      <c r="AG480" s="581"/>
      <c r="AH480" s="581"/>
      <c r="AJ480" s="531"/>
      <c r="AK480" s="532"/>
      <c r="AL480" s="532"/>
      <c r="AM480" s="532"/>
      <c r="AN480" s="533"/>
      <c r="AO480" s="33"/>
    </row>
    <row r="481" spans="1:49" ht="19.5" thickTop="1" x14ac:dyDescent="0.4">
      <c r="B481" t="s">
        <v>65</v>
      </c>
      <c r="C481" s="5"/>
      <c r="D481" s="5"/>
      <c r="E481" s="5"/>
      <c r="F481" s="5"/>
      <c r="G481" s="5"/>
      <c r="H481" s="5"/>
      <c r="I481" s="5"/>
      <c r="J481" s="5"/>
      <c r="AO481" s="28"/>
    </row>
    <row r="482" spans="1:49" ht="19.5" thickBot="1" x14ac:dyDescent="0.45">
      <c r="B482" s="821" t="s">
        <v>66</v>
      </c>
      <c r="C482" s="821"/>
      <c r="D482" s="821"/>
      <c r="E482" s="821"/>
      <c r="F482" s="821"/>
      <c r="G482" s="821"/>
      <c r="H482" s="821"/>
      <c r="I482" s="821" t="s">
        <v>223</v>
      </c>
      <c r="J482" s="821"/>
      <c r="K482" s="821"/>
      <c r="L482" s="821"/>
      <c r="M482" s="821"/>
      <c r="N482" s="821"/>
      <c r="O482" s="821"/>
      <c r="P482" s="821"/>
      <c r="Q482" s="797" t="s">
        <v>132</v>
      </c>
      <c r="R482" s="835"/>
      <c r="S482" s="835"/>
      <c r="T482" s="835"/>
      <c r="U482" s="835"/>
      <c r="V482" s="835"/>
      <c r="W482" s="835"/>
      <c r="X482" s="835"/>
      <c r="Y482" s="835"/>
      <c r="Z482" s="835"/>
      <c r="AA482" s="835"/>
      <c r="AB482" s="835"/>
      <c r="AC482" s="835"/>
      <c r="AD482" s="835"/>
      <c r="AE482" s="835"/>
      <c r="AF482" s="835"/>
      <c r="AG482" s="835"/>
      <c r="AH482" s="835"/>
      <c r="AI482" s="835"/>
      <c r="AJ482" s="835"/>
      <c r="AK482" s="835"/>
      <c r="AL482" s="835"/>
      <c r="AM482" s="835"/>
      <c r="AN482" s="798"/>
      <c r="AO482" s="28"/>
    </row>
    <row r="483" spans="1:49" ht="19.5" thickTop="1" x14ac:dyDescent="0.4">
      <c r="B483" s="625" t="s">
        <v>569</v>
      </c>
      <c r="C483" s="626"/>
      <c r="D483" s="626"/>
      <c r="E483" s="626"/>
      <c r="F483" s="626"/>
      <c r="G483" s="626"/>
      <c r="H483" s="626"/>
      <c r="I483" s="802"/>
      <c r="J483" s="802"/>
      <c r="K483" s="802"/>
      <c r="L483" s="802"/>
      <c r="M483" s="802"/>
      <c r="N483" s="802"/>
      <c r="O483" s="802"/>
      <c r="P483" s="802"/>
      <c r="Q483" s="807"/>
      <c r="R483" s="777"/>
      <c r="S483" s="777"/>
      <c r="T483" s="777"/>
      <c r="U483" s="777"/>
      <c r="V483" s="777"/>
      <c r="W483" s="777"/>
      <c r="X483" s="777"/>
      <c r="Y483" s="777"/>
      <c r="Z483" s="777"/>
      <c r="AA483" s="777"/>
      <c r="AB483" s="777"/>
      <c r="AC483" s="777"/>
      <c r="AD483" s="777"/>
      <c r="AE483" s="777"/>
      <c r="AF483" s="777"/>
      <c r="AG483" s="777"/>
      <c r="AH483" s="777"/>
      <c r="AI483" s="777"/>
      <c r="AJ483" s="777"/>
      <c r="AK483" s="777"/>
      <c r="AL483" s="777"/>
      <c r="AM483" s="777"/>
      <c r="AN483" s="778"/>
      <c r="AO483" s="28"/>
    </row>
    <row r="484" spans="1:49" ht="19.5" thickBot="1" x14ac:dyDescent="0.45">
      <c r="B484" s="627"/>
      <c r="C484" s="628"/>
      <c r="D484" s="628"/>
      <c r="E484" s="628"/>
      <c r="F484" s="628"/>
      <c r="G484" s="628"/>
      <c r="H484" s="628"/>
      <c r="I484" s="803"/>
      <c r="J484" s="803"/>
      <c r="K484" s="803"/>
      <c r="L484" s="803"/>
      <c r="M484" s="803"/>
      <c r="N484" s="803"/>
      <c r="O484" s="803"/>
      <c r="P484" s="803"/>
      <c r="Q484" s="808"/>
      <c r="R484" s="780"/>
      <c r="S484" s="780"/>
      <c r="T484" s="780"/>
      <c r="U484" s="780"/>
      <c r="V484" s="780"/>
      <c r="W484" s="780"/>
      <c r="X484" s="780"/>
      <c r="Y484" s="780"/>
      <c r="Z484" s="780"/>
      <c r="AA484" s="780"/>
      <c r="AB484" s="780"/>
      <c r="AC484" s="780"/>
      <c r="AD484" s="780"/>
      <c r="AE484" s="780"/>
      <c r="AF484" s="780"/>
      <c r="AG484" s="780"/>
      <c r="AH484" s="780"/>
      <c r="AI484" s="780"/>
      <c r="AJ484" s="780"/>
      <c r="AK484" s="780"/>
      <c r="AL484" s="780"/>
      <c r="AM484" s="780"/>
      <c r="AN484" s="781"/>
      <c r="AO484" s="28"/>
    </row>
    <row r="485" spans="1:49" ht="20.25" thickTop="1" thickBot="1" x14ac:dyDescent="0.45">
      <c r="AJ485" s="5"/>
      <c r="AK485" s="5"/>
      <c r="AL485" s="5"/>
      <c r="AM485" s="5"/>
      <c r="AN485" s="5"/>
      <c r="AO485" s="33"/>
    </row>
    <row r="486" spans="1:49" ht="20.25" thickTop="1" thickBot="1" x14ac:dyDescent="0.45">
      <c r="B486" s="538" t="s">
        <v>400</v>
      </c>
      <c r="C486" s="538"/>
      <c r="D486" s="538"/>
      <c r="E486" s="538"/>
      <c r="F486" s="538"/>
      <c r="G486" s="538"/>
      <c r="H486" s="538"/>
      <c r="I486" s="538"/>
      <c r="J486" s="538"/>
      <c r="K486" s="538"/>
      <c r="L486" s="538"/>
      <c r="M486" s="538"/>
      <c r="N486" s="538"/>
      <c r="O486" s="538"/>
      <c r="P486" s="538"/>
      <c r="Q486" s="538"/>
      <c r="R486" s="538"/>
      <c r="S486" s="538"/>
      <c r="T486" s="538"/>
      <c r="U486" s="538"/>
      <c r="V486" s="538"/>
      <c r="W486" s="538"/>
      <c r="X486" s="538"/>
      <c r="Y486" s="538"/>
      <c r="Z486" s="538"/>
      <c r="AA486" s="538"/>
      <c r="AB486" s="538"/>
      <c r="AC486" s="538"/>
      <c r="AD486" s="538"/>
      <c r="AE486" s="538"/>
      <c r="AF486" s="538"/>
      <c r="AG486" s="538"/>
      <c r="AH486" s="538"/>
      <c r="AJ486" s="531"/>
      <c r="AK486" s="532"/>
      <c r="AL486" s="532"/>
      <c r="AM486" s="532"/>
      <c r="AN486" s="533"/>
      <c r="AO486" s="28"/>
      <c r="AS486" s="219"/>
      <c r="AT486" s="219"/>
      <c r="AU486" s="219"/>
      <c r="AV486" s="219"/>
      <c r="AW486" s="219"/>
    </row>
    <row r="487" spans="1:49" s="219" customFormat="1" ht="19.5" thickTop="1" x14ac:dyDescent="0.4">
      <c r="B487" s="219" t="s">
        <v>65</v>
      </c>
      <c r="C487" s="220"/>
      <c r="D487" s="220"/>
      <c r="E487" s="220"/>
      <c r="F487" s="220"/>
      <c r="G487" s="220"/>
      <c r="H487" s="220"/>
      <c r="I487" s="220"/>
      <c r="J487" s="220"/>
      <c r="AO487" s="222"/>
    </row>
    <row r="488" spans="1:49" s="219" customFormat="1" ht="19.5" thickBot="1" x14ac:dyDescent="0.45">
      <c r="B488" s="821" t="s">
        <v>66</v>
      </c>
      <c r="C488" s="821"/>
      <c r="D488" s="821"/>
      <c r="E488" s="821"/>
      <c r="F488" s="821"/>
      <c r="G488" s="821"/>
      <c r="H488" s="821"/>
      <c r="I488" s="821" t="s">
        <v>223</v>
      </c>
      <c r="J488" s="821"/>
      <c r="K488" s="821"/>
      <c r="L488" s="821"/>
      <c r="M488" s="821"/>
      <c r="N488" s="821"/>
      <c r="O488" s="821"/>
      <c r="P488" s="821"/>
      <c r="Q488" s="797" t="s">
        <v>132</v>
      </c>
      <c r="R488" s="835"/>
      <c r="S488" s="835"/>
      <c r="T488" s="835"/>
      <c r="U488" s="835"/>
      <c r="V488" s="835"/>
      <c r="W488" s="835"/>
      <c r="X488" s="835"/>
      <c r="Y488" s="835"/>
      <c r="Z488" s="835"/>
      <c r="AA488" s="835"/>
      <c r="AB488" s="835"/>
      <c r="AC488" s="835"/>
      <c r="AD488" s="835"/>
      <c r="AE488" s="835"/>
      <c r="AF488" s="835"/>
      <c r="AG488" s="835"/>
      <c r="AH488" s="835"/>
      <c r="AI488" s="835"/>
      <c r="AJ488" s="835"/>
      <c r="AK488" s="835"/>
      <c r="AL488" s="835"/>
      <c r="AM488" s="835"/>
      <c r="AN488" s="798"/>
      <c r="AO488" s="222"/>
    </row>
    <row r="489" spans="1:49" s="219" customFormat="1" ht="19.5" thickTop="1" x14ac:dyDescent="0.4">
      <c r="B489" s="625"/>
      <c r="C489" s="626"/>
      <c r="D489" s="626"/>
      <c r="E489" s="626"/>
      <c r="F489" s="626"/>
      <c r="G489" s="626"/>
      <c r="H489" s="626"/>
      <c r="I489" s="802"/>
      <c r="J489" s="802"/>
      <c r="K489" s="802"/>
      <c r="L489" s="802"/>
      <c r="M489" s="802"/>
      <c r="N489" s="802"/>
      <c r="O489" s="802"/>
      <c r="P489" s="802"/>
      <c r="Q489" s="807"/>
      <c r="R489" s="777"/>
      <c r="S489" s="777"/>
      <c r="T489" s="777"/>
      <c r="U489" s="777"/>
      <c r="V489" s="777"/>
      <c r="W489" s="777"/>
      <c r="X489" s="777"/>
      <c r="Y489" s="777"/>
      <c r="Z489" s="777"/>
      <c r="AA489" s="777"/>
      <c r="AB489" s="777"/>
      <c r="AC489" s="777"/>
      <c r="AD489" s="777"/>
      <c r="AE489" s="777"/>
      <c r="AF489" s="777"/>
      <c r="AG489" s="777"/>
      <c r="AH489" s="777"/>
      <c r="AI489" s="777"/>
      <c r="AJ489" s="777"/>
      <c r="AK489" s="777"/>
      <c r="AL489" s="777"/>
      <c r="AM489" s="777"/>
      <c r="AN489" s="778"/>
      <c r="AO489" s="222"/>
    </row>
    <row r="490" spans="1:49" s="219" customFormat="1" ht="19.5" thickBot="1" x14ac:dyDescent="0.45">
      <c r="B490" s="627"/>
      <c r="C490" s="628"/>
      <c r="D490" s="628"/>
      <c r="E490" s="628"/>
      <c r="F490" s="628"/>
      <c r="G490" s="628"/>
      <c r="H490" s="628"/>
      <c r="I490" s="803"/>
      <c r="J490" s="803"/>
      <c r="K490" s="803"/>
      <c r="L490" s="803"/>
      <c r="M490" s="803"/>
      <c r="N490" s="803"/>
      <c r="O490" s="803"/>
      <c r="P490" s="803"/>
      <c r="Q490" s="808"/>
      <c r="R490" s="780"/>
      <c r="S490" s="780"/>
      <c r="T490" s="780"/>
      <c r="U490" s="780"/>
      <c r="V490" s="780"/>
      <c r="W490" s="780"/>
      <c r="X490" s="780"/>
      <c r="Y490" s="780"/>
      <c r="Z490" s="780"/>
      <c r="AA490" s="780"/>
      <c r="AB490" s="780"/>
      <c r="AC490" s="780"/>
      <c r="AD490" s="780"/>
      <c r="AE490" s="780"/>
      <c r="AF490" s="780"/>
      <c r="AG490" s="780"/>
      <c r="AH490" s="780"/>
      <c r="AI490" s="780"/>
      <c r="AJ490" s="780"/>
      <c r="AK490" s="780"/>
      <c r="AL490" s="780"/>
      <c r="AM490" s="780"/>
      <c r="AN490" s="781"/>
      <c r="AO490" s="222"/>
    </row>
    <row r="491" spans="1:49" s="219" customFormat="1" ht="19.5" thickTop="1" x14ac:dyDescent="0.4">
      <c r="AJ491" s="220"/>
      <c r="AK491" s="220"/>
      <c r="AL491" s="220"/>
      <c r="AM491" s="220"/>
      <c r="AN491" s="220"/>
      <c r="AO491" s="221"/>
      <c r="AS491"/>
      <c r="AT491"/>
      <c r="AU491"/>
      <c r="AV491"/>
      <c r="AW491"/>
    </row>
    <row r="492" spans="1:49" ht="19.5" thickBot="1" x14ac:dyDescent="0.45">
      <c r="A492" s="818" t="s">
        <v>141</v>
      </c>
      <c r="B492" s="818"/>
      <c r="C492" s="818"/>
      <c r="D492" s="818"/>
      <c r="E492" s="818"/>
      <c r="F492" s="818"/>
      <c r="G492" s="818"/>
      <c r="H492" s="818"/>
      <c r="I492" s="818"/>
      <c r="J492" s="818"/>
      <c r="K492" s="818"/>
      <c r="L492" s="818"/>
      <c r="M492" s="818"/>
      <c r="N492" s="818"/>
      <c r="O492" s="818"/>
      <c r="P492" s="818"/>
      <c r="Q492" s="818"/>
      <c r="R492" s="818"/>
      <c r="S492" s="818"/>
      <c r="T492" s="818"/>
      <c r="U492" s="818"/>
      <c r="V492" s="818"/>
      <c r="W492" s="818"/>
      <c r="X492" s="818"/>
      <c r="Y492" s="818"/>
      <c r="Z492" s="818"/>
      <c r="AA492" s="818"/>
      <c r="AB492" s="818"/>
      <c r="AC492" s="818"/>
      <c r="AD492" s="818"/>
      <c r="AE492" s="818"/>
      <c r="AF492" s="818"/>
      <c r="AG492" s="818"/>
      <c r="AH492" s="818"/>
      <c r="AO492" s="28"/>
    </row>
    <row r="493" spans="1:49" ht="19.5" thickTop="1" x14ac:dyDescent="0.4">
      <c r="B493" s="538" t="s">
        <v>67</v>
      </c>
      <c r="C493" s="538"/>
      <c r="D493" s="538"/>
      <c r="E493" s="538"/>
      <c r="F493" s="538"/>
      <c r="G493" s="538"/>
      <c r="H493" s="538"/>
      <c r="I493" s="538"/>
      <c r="J493" s="538"/>
      <c r="K493" s="538"/>
      <c r="L493" s="538"/>
      <c r="M493" s="538"/>
      <c r="N493" s="538"/>
      <c r="O493" s="538"/>
      <c r="P493" s="538"/>
      <c r="Q493" s="538"/>
      <c r="R493" s="538"/>
      <c r="S493" s="538"/>
      <c r="T493" s="599"/>
      <c r="U493" s="646"/>
      <c r="V493" s="647"/>
      <c r="W493" s="647"/>
      <c r="X493" s="648"/>
      <c r="Y493" s="616" t="s">
        <v>574</v>
      </c>
      <c r="Z493" s="617"/>
      <c r="AA493" s="617"/>
      <c r="AB493" s="617"/>
      <c r="AC493" s="617"/>
      <c r="AD493" s="617"/>
      <c r="AE493" s="617"/>
      <c r="AF493" s="618"/>
      <c r="AG493" s="822"/>
      <c r="AH493" s="823"/>
      <c r="AI493" s="823"/>
      <c r="AJ493" s="823"/>
      <c r="AK493" s="823"/>
      <c r="AL493" s="823"/>
      <c r="AM493" s="824"/>
      <c r="AN493" s="62" t="s">
        <v>76</v>
      </c>
      <c r="AO493" s="28"/>
    </row>
    <row r="494" spans="1:49" x14ac:dyDescent="0.4">
      <c r="B494" s="538" t="s">
        <v>68</v>
      </c>
      <c r="C494" s="538"/>
      <c r="D494" s="538"/>
      <c r="E494" s="538"/>
      <c r="F494" s="538"/>
      <c r="G494" s="538"/>
      <c r="H494" s="538"/>
      <c r="I494" s="538"/>
      <c r="J494" s="538"/>
      <c r="K494" s="538"/>
      <c r="L494" s="538"/>
      <c r="M494" s="538"/>
      <c r="N494" s="538"/>
      <c r="O494" s="538"/>
      <c r="P494" s="538"/>
      <c r="Q494" s="538"/>
      <c r="R494" s="538"/>
      <c r="S494" s="538"/>
      <c r="T494" s="599"/>
      <c r="U494" s="653"/>
      <c r="V494" s="654"/>
      <c r="W494" s="654"/>
      <c r="X494" s="655"/>
      <c r="Y494" s="616" t="s">
        <v>574</v>
      </c>
      <c r="Z494" s="617"/>
      <c r="AA494" s="617"/>
      <c r="AB494" s="617"/>
      <c r="AC494" s="617"/>
      <c r="AD494" s="617"/>
      <c r="AE494" s="617"/>
      <c r="AF494" s="618"/>
      <c r="AG494" s="825"/>
      <c r="AH494" s="826"/>
      <c r="AI494" s="826"/>
      <c r="AJ494" s="826"/>
      <c r="AK494" s="826"/>
      <c r="AL494" s="826"/>
      <c r="AM494" s="827"/>
      <c r="AN494" s="62" t="s">
        <v>76</v>
      </c>
      <c r="AO494" s="28"/>
    </row>
    <row r="495" spans="1:49" x14ac:dyDescent="0.4">
      <c r="B495" s="538" t="s">
        <v>69</v>
      </c>
      <c r="C495" s="538"/>
      <c r="D495" s="538"/>
      <c r="E495" s="538"/>
      <c r="F495" s="538"/>
      <c r="G495" s="538"/>
      <c r="H495" s="538"/>
      <c r="I495" s="538"/>
      <c r="J495" s="538"/>
      <c r="K495" s="538"/>
      <c r="L495" s="538"/>
      <c r="M495" s="538"/>
      <c r="N495" s="538"/>
      <c r="O495" s="538"/>
      <c r="P495" s="538"/>
      <c r="Q495" s="538"/>
      <c r="R495" s="538"/>
      <c r="S495" s="538"/>
      <c r="T495" s="599"/>
      <c r="U495" s="653"/>
      <c r="V495" s="654"/>
      <c r="W495" s="654"/>
      <c r="X495" s="655"/>
      <c r="Y495" s="616" t="s">
        <v>574</v>
      </c>
      <c r="Z495" s="617"/>
      <c r="AA495" s="617"/>
      <c r="AB495" s="617"/>
      <c r="AC495" s="617"/>
      <c r="AD495" s="617"/>
      <c r="AE495" s="617"/>
      <c r="AF495" s="618"/>
      <c r="AG495" s="825"/>
      <c r="AH495" s="826"/>
      <c r="AI495" s="826"/>
      <c r="AJ495" s="826"/>
      <c r="AK495" s="826"/>
      <c r="AL495" s="826"/>
      <c r="AM495" s="827"/>
      <c r="AN495" s="62" t="s">
        <v>76</v>
      </c>
      <c r="AO495" s="62"/>
    </row>
    <row r="496" spans="1:49" ht="19.5" thickBot="1" x14ac:dyDescent="0.45">
      <c r="B496" s="538" t="s">
        <v>70</v>
      </c>
      <c r="C496" s="538"/>
      <c r="D496" s="538"/>
      <c r="E496" s="538"/>
      <c r="F496" s="538"/>
      <c r="G496" s="538"/>
      <c r="H496" s="538"/>
      <c r="I496" s="538"/>
      <c r="J496" s="538"/>
      <c r="K496" s="538"/>
      <c r="L496" s="538"/>
      <c r="M496" s="538"/>
      <c r="N496" s="538"/>
      <c r="O496" s="538"/>
      <c r="P496" s="538"/>
      <c r="Q496" s="538"/>
      <c r="R496" s="538"/>
      <c r="S496" s="538"/>
      <c r="T496" s="599"/>
      <c r="U496" s="600"/>
      <c r="V496" s="601"/>
      <c r="W496" s="601"/>
      <c r="X496" s="602"/>
      <c r="Y496" s="616" t="s">
        <v>574</v>
      </c>
      <c r="Z496" s="617"/>
      <c r="AA496" s="617"/>
      <c r="AB496" s="617"/>
      <c r="AC496" s="617"/>
      <c r="AD496" s="617"/>
      <c r="AE496" s="617"/>
      <c r="AF496" s="618"/>
      <c r="AG496" s="804"/>
      <c r="AH496" s="805"/>
      <c r="AI496" s="805"/>
      <c r="AJ496" s="805"/>
      <c r="AK496" s="805"/>
      <c r="AL496" s="805"/>
      <c r="AM496" s="806"/>
      <c r="AN496" s="62" t="s">
        <v>76</v>
      </c>
      <c r="AO496" s="28"/>
    </row>
    <row r="497" spans="1:41" ht="19.5" thickTop="1" x14ac:dyDescent="0.4"/>
    <row r="498" spans="1:41" x14ac:dyDescent="0.4">
      <c r="A498" s="818" t="s">
        <v>140</v>
      </c>
      <c r="B498" s="818"/>
      <c r="C498" s="818"/>
      <c r="D498" s="818"/>
      <c r="E498" s="818"/>
      <c r="F498" s="818"/>
      <c r="G498" s="818"/>
      <c r="H498" s="818"/>
      <c r="I498" s="818"/>
      <c r="J498" s="818"/>
      <c r="K498" s="818"/>
      <c r="L498" s="818"/>
      <c r="M498" s="818"/>
      <c r="N498" s="818"/>
      <c r="O498" s="818"/>
      <c r="P498" s="818"/>
      <c r="Q498" s="818"/>
      <c r="R498" s="818"/>
      <c r="S498" s="818"/>
      <c r="T498" s="818"/>
      <c r="U498" s="818"/>
      <c r="V498" s="818"/>
      <c r="W498" s="818"/>
      <c r="X498" s="818"/>
      <c r="Y498" s="818"/>
      <c r="Z498" s="818"/>
      <c r="AA498" s="818"/>
      <c r="AB498" s="818"/>
      <c r="AC498" s="818"/>
      <c r="AD498" s="818"/>
      <c r="AE498" s="818"/>
      <c r="AF498" s="818"/>
      <c r="AG498" s="818"/>
      <c r="AH498" s="818"/>
    </row>
    <row r="499" spans="1:41" ht="19.5" thickBot="1" x14ac:dyDescent="0.45">
      <c r="A499" s="11"/>
      <c r="B499" s="538" t="s">
        <v>191</v>
      </c>
      <c r="C499" s="538"/>
      <c r="D499" s="538"/>
      <c r="E499" s="538"/>
      <c r="F499" s="538"/>
      <c r="G499" s="538"/>
      <c r="H499" s="538"/>
      <c r="I499" s="538"/>
      <c r="J499" s="538"/>
      <c r="K499" s="538"/>
      <c r="L499" s="538"/>
      <c r="M499" s="538"/>
      <c r="N499" s="538"/>
      <c r="O499" s="538"/>
      <c r="P499" s="538"/>
      <c r="Q499" s="538"/>
      <c r="R499" s="538"/>
      <c r="S499" s="538"/>
      <c r="T499" s="538"/>
      <c r="U499" s="538"/>
      <c r="V499" s="538"/>
      <c r="W499" s="538"/>
      <c r="X499" s="538"/>
      <c r="Y499" s="538"/>
      <c r="Z499" s="538"/>
      <c r="AA499" s="538"/>
      <c r="AB499" s="538"/>
      <c r="AC499" s="538"/>
      <c r="AD499" s="538"/>
      <c r="AE499" s="538"/>
      <c r="AF499" s="538"/>
      <c r="AG499" s="538"/>
      <c r="AH499" s="538"/>
      <c r="AJ499" s="5"/>
      <c r="AK499" s="5"/>
      <c r="AL499" s="5"/>
      <c r="AM499" s="5"/>
      <c r="AN499" s="5"/>
    </row>
    <row r="500" spans="1:41" ht="20.25" thickTop="1" thickBot="1" x14ac:dyDescent="0.45">
      <c r="B500" s="538" t="s">
        <v>133</v>
      </c>
      <c r="C500" s="538"/>
      <c r="D500" s="538"/>
      <c r="E500" s="538"/>
      <c r="F500" s="538"/>
      <c r="G500" s="538"/>
      <c r="H500" s="538"/>
      <c r="I500" s="538"/>
      <c r="J500" s="538"/>
      <c r="K500" s="538"/>
      <c r="L500" s="538"/>
      <c r="M500" s="538"/>
      <c r="N500" s="538"/>
      <c r="O500" s="538"/>
      <c r="P500" s="538"/>
      <c r="Q500" s="538"/>
      <c r="R500" s="538"/>
      <c r="S500" s="538"/>
      <c r="T500" s="538"/>
      <c r="U500" s="538"/>
      <c r="V500" s="538"/>
      <c r="W500" s="538"/>
      <c r="X500" s="538"/>
      <c r="Y500" s="538"/>
      <c r="Z500" s="538"/>
      <c r="AA500" s="538"/>
      <c r="AB500" s="538"/>
      <c r="AC500" s="538"/>
      <c r="AD500" s="538"/>
      <c r="AE500" s="699" t="s">
        <v>219</v>
      </c>
      <c r="AF500" s="699"/>
      <c r="AG500" s="699"/>
      <c r="AH500" s="699"/>
      <c r="AI500" s="618"/>
      <c r="AJ500" s="531"/>
      <c r="AK500" s="532"/>
      <c r="AL500" s="532"/>
      <c r="AM500" s="532"/>
      <c r="AN500" s="533"/>
      <c r="AO500" s="33"/>
    </row>
    <row r="501" spans="1:41" ht="19.5" thickTop="1" x14ac:dyDescent="0.4">
      <c r="B501" s="675" t="s">
        <v>65</v>
      </c>
      <c r="C501" s="675"/>
      <c r="D501" s="675"/>
      <c r="E501" s="675"/>
      <c r="F501" s="675"/>
      <c r="G501" s="675"/>
      <c r="H501" s="675"/>
      <c r="I501" s="675"/>
      <c r="J501" s="675"/>
      <c r="K501" s="675"/>
      <c r="L501" s="675"/>
      <c r="M501" s="675"/>
      <c r="N501" s="675"/>
      <c r="O501" s="675"/>
      <c r="P501" s="675"/>
      <c r="Q501" s="675"/>
      <c r="R501" s="675"/>
      <c r="S501" s="675"/>
      <c r="T501" s="675"/>
      <c r="U501" s="675"/>
      <c r="V501" s="675"/>
      <c r="W501" s="675"/>
      <c r="X501" s="675"/>
      <c r="Y501" s="675"/>
      <c r="Z501" s="675"/>
      <c r="AA501" s="675"/>
      <c r="AB501" s="675"/>
      <c r="AC501" s="675"/>
      <c r="AD501" s="675"/>
      <c r="AE501" s="675"/>
      <c r="AF501" s="675"/>
      <c r="AG501" s="675"/>
      <c r="AH501" s="675"/>
      <c r="AI501" s="675"/>
      <c r="AJ501" s="675"/>
      <c r="AK501" s="675"/>
      <c r="AL501" s="675"/>
      <c r="AM501" s="675"/>
      <c r="AN501" s="675"/>
      <c r="AO501" s="28"/>
    </row>
    <row r="502" spans="1:41" ht="19.5" thickBot="1" x14ac:dyDescent="0.45">
      <c r="B502" s="821" t="s">
        <v>71</v>
      </c>
      <c r="C502" s="821"/>
      <c r="D502" s="821"/>
      <c r="E502" s="821"/>
      <c r="F502" s="821"/>
      <c r="G502" s="821"/>
      <c r="H502" s="821"/>
      <c r="I502" s="821"/>
      <c r="J502" s="821"/>
      <c r="K502" s="821"/>
      <c r="L502" s="821" t="s">
        <v>222</v>
      </c>
      <c r="M502" s="821"/>
      <c r="N502" s="821"/>
      <c r="O502" s="821"/>
      <c r="P502" s="821"/>
      <c r="Q502" s="821"/>
      <c r="R502" s="821"/>
      <c r="S502" s="821"/>
      <c r="T502" s="821"/>
      <c r="U502" s="797" t="s">
        <v>134</v>
      </c>
      <c r="V502" s="835"/>
      <c r="W502" s="835"/>
      <c r="X502" s="835"/>
      <c r="Y502" s="835"/>
      <c r="Z502" s="835"/>
      <c r="AA502" s="835"/>
      <c r="AB502" s="835"/>
      <c r="AC502" s="835"/>
      <c r="AD502" s="835"/>
      <c r="AE502" s="835"/>
      <c r="AF502" s="835"/>
      <c r="AG502" s="835"/>
      <c r="AH502" s="835"/>
      <c r="AI502" s="835"/>
      <c r="AJ502" s="835"/>
      <c r="AK502" s="835"/>
      <c r="AL502" s="835"/>
      <c r="AM502" s="835"/>
      <c r="AN502" s="798"/>
    </row>
    <row r="503" spans="1:41" ht="19.5" thickTop="1" x14ac:dyDescent="0.4">
      <c r="B503" s="594"/>
      <c r="C503" s="595"/>
      <c r="D503" s="595"/>
      <c r="E503" s="595"/>
      <c r="F503" s="595"/>
      <c r="G503" s="595"/>
      <c r="H503" s="595"/>
      <c r="I503" s="595"/>
      <c r="J503" s="595"/>
      <c r="K503" s="595"/>
      <c r="L503" s="812"/>
      <c r="M503" s="812"/>
      <c r="N503" s="812"/>
      <c r="O503" s="812"/>
      <c r="P503" s="812"/>
      <c r="Q503" s="812"/>
      <c r="R503" s="812"/>
      <c r="S503" s="812"/>
      <c r="T503" s="812"/>
      <c r="U503" s="838"/>
      <c r="V503" s="686"/>
      <c r="W503" s="686"/>
      <c r="X503" s="686"/>
      <c r="Y503" s="686"/>
      <c r="Z503" s="686"/>
      <c r="AA503" s="686"/>
      <c r="AB503" s="686"/>
      <c r="AC503" s="686"/>
      <c r="AD503" s="686"/>
      <c r="AE503" s="686"/>
      <c r="AF503" s="686"/>
      <c r="AG503" s="686"/>
      <c r="AH503" s="686"/>
      <c r="AI503" s="686"/>
      <c r="AJ503" s="686"/>
      <c r="AK503" s="686"/>
      <c r="AL503" s="686"/>
      <c r="AM503" s="686"/>
      <c r="AN503" s="687"/>
      <c r="AO503" s="28"/>
    </row>
    <row r="504" spans="1:41" ht="19.5" thickBot="1" x14ac:dyDescent="0.45">
      <c r="B504" s="813"/>
      <c r="C504" s="814"/>
      <c r="D504" s="814"/>
      <c r="E504" s="814"/>
      <c r="F504" s="814"/>
      <c r="G504" s="814"/>
      <c r="H504" s="814"/>
      <c r="I504" s="814"/>
      <c r="J504" s="814"/>
      <c r="K504" s="814"/>
      <c r="L504" s="836"/>
      <c r="M504" s="836"/>
      <c r="N504" s="836"/>
      <c r="O504" s="836"/>
      <c r="P504" s="836"/>
      <c r="Q504" s="836"/>
      <c r="R504" s="836"/>
      <c r="S504" s="836"/>
      <c r="T504" s="836"/>
      <c r="U504" s="837"/>
      <c r="V504" s="689"/>
      <c r="W504" s="689"/>
      <c r="X504" s="689"/>
      <c r="Y504" s="689"/>
      <c r="Z504" s="689"/>
      <c r="AA504" s="689"/>
      <c r="AB504" s="689"/>
      <c r="AC504" s="689"/>
      <c r="AD504" s="689"/>
      <c r="AE504" s="689"/>
      <c r="AF504" s="689"/>
      <c r="AG504" s="689"/>
      <c r="AH504" s="689"/>
      <c r="AI504" s="689"/>
      <c r="AJ504" s="689"/>
      <c r="AK504" s="689"/>
      <c r="AL504" s="689"/>
      <c r="AM504" s="689"/>
      <c r="AN504" s="690"/>
      <c r="AO504" s="28"/>
    </row>
    <row r="505" spans="1:41" ht="19.5" thickTop="1" x14ac:dyDescent="0.4">
      <c r="AJ505" s="84"/>
      <c r="AK505" s="84"/>
      <c r="AL505" s="84"/>
      <c r="AM505" s="84"/>
      <c r="AN505" s="84"/>
      <c r="AO505" s="28"/>
    </row>
    <row r="506" spans="1:41" ht="19.5" thickBot="1" x14ac:dyDescent="0.45">
      <c r="B506" s="538" t="s">
        <v>192</v>
      </c>
      <c r="C506" s="538"/>
      <c r="D506" s="538"/>
      <c r="E506" s="538"/>
      <c r="F506" s="538"/>
      <c r="G506" s="538"/>
      <c r="H506" s="538"/>
      <c r="I506" s="538"/>
      <c r="J506" s="538"/>
      <c r="K506" s="538"/>
      <c r="L506" s="538"/>
      <c r="M506" s="538"/>
      <c r="N506" s="538"/>
      <c r="O506" s="538"/>
      <c r="P506" s="538"/>
      <c r="Q506" s="538"/>
      <c r="R506" s="538"/>
      <c r="S506" s="538"/>
      <c r="T506" s="538"/>
      <c r="U506" s="538"/>
      <c r="V506" s="538"/>
      <c r="W506" s="538"/>
      <c r="X506" s="538"/>
      <c r="Y506" s="538"/>
      <c r="Z506" s="538"/>
      <c r="AA506" s="538"/>
      <c r="AB506" s="538"/>
      <c r="AC506" s="538"/>
      <c r="AD506" s="538"/>
      <c r="AE506" s="538"/>
      <c r="AF506" s="538"/>
      <c r="AG506" s="538"/>
      <c r="AH506" s="538"/>
      <c r="AJ506" s="85"/>
      <c r="AK506" s="85"/>
      <c r="AL506" s="85"/>
      <c r="AM506" s="85"/>
      <c r="AN506" s="85"/>
    </row>
    <row r="507" spans="1:41" ht="20.25" thickTop="1" thickBot="1" x14ac:dyDescent="0.45">
      <c r="B507" s="538" t="s">
        <v>135</v>
      </c>
      <c r="C507" s="538"/>
      <c r="D507" s="538"/>
      <c r="E507" s="538"/>
      <c r="F507" s="538"/>
      <c r="G507" s="538"/>
      <c r="H507" s="538"/>
      <c r="I507" s="538"/>
      <c r="J507" s="538"/>
      <c r="K507" s="538"/>
      <c r="L507" s="538"/>
      <c r="M507" s="538"/>
      <c r="N507" s="538"/>
      <c r="O507" s="538"/>
      <c r="P507" s="538"/>
      <c r="Q507" s="538"/>
      <c r="R507" s="538"/>
      <c r="S507" s="538"/>
      <c r="T507" s="538"/>
      <c r="U507" s="538"/>
      <c r="V507" s="538"/>
      <c r="W507" s="538"/>
      <c r="X507" s="538"/>
      <c r="Y507" s="538"/>
      <c r="Z507" s="538"/>
      <c r="AA507" s="538"/>
      <c r="AB507" s="538"/>
      <c r="AC507" s="538"/>
      <c r="AD507" s="538"/>
      <c r="AE507" s="699" t="s">
        <v>219</v>
      </c>
      <c r="AF507" s="699"/>
      <c r="AG507" s="699"/>
      <c r="AH507" s="699"/>
      <c r="AI507" s="618"/>
      <c r="AJ507" s="531"/>
      <c r="AK507" s="532"/>
      <c r="AL507" s="532"/>
      <c r="AM507" s="532"/>
      <c r="AN507" s="533"/>
      <c r="AO507" s="33"/>
    </row>
    <row r="508" spans="1:41" ht="19.5" thickTop="1" x14ac:dyDescent="0.4">
      <c r="B508" s="675" t="s">
        <v>65</v>
      </c>
      <c r="C508" s="675"/>
      <c r="D508" s="675"/>
      <c r="E508" s="675"/>
      <c r="F508" s="675"/>
      <c r="G508" s="675"/>
      <c r="H508" s="675"/>
      <c r="I508" s="675"/>
      <c r="J508" s="675"/>
      <c r="K508" s="675"/>
      <c r="L508" s="675"/>
      <c r="M508" s="675"/>
      <c r="N508" s="675"/>
      <c r="O508" s="675"/>
      <c r="P508" s="675"/>
      <c r="Q508" s="675"/>
      <c r="R508" s="675"/>
      <c r="S508" s="675"/>
      <c r="T508" s="675"/>
      <c r="U508" s="675"/>
      <c r="V508" s="675"/>
      <c r="W508" s="675"/>
      <c r="X508" s="675"/>
      <c r="Y508" s="675"/>
      <c r="Z508" s="675"/>
      <c r="AA508" s="675"/>
      <c r="AB508" s="675"/>
      <c r="AC508" s="675"/>
      <c r="AD508" s="675"/>
      <c r="AE508" s="675"/>
      <c r="AF508" s="675"/>
      <c r="AG508" s="675"/>
      <c r="AH508" s="675"/>
      <c r="AI508" s="675"/>
      <c r="AJ508" s="675"/>
      <c r="AK508" s="675"/>
      <c r="AL508" s="675"/>
      <c r="AM508" s="675"/>
      <c r="AN508" s="675"/>
      <c r="AO508" s="28"/>
    </row>
    <row r="509" spans="1:41" ht="19.5" thickBot="1" x14ac:dyDescent="0.45">
      <c r="B509" s="695" t="s">
        <v>71</v>
      </c>
      <c r="C509" s="695"/>
      <c r="D509" s="695"/>
      <c r="E509" s="695"/>
      <c r="F509" s="695"/>
      <c r="G509" s="695"/>
      <c r="H509" s="695"/>
      <c r="I509" s="695"/>
      <c r="J509" s="695"/>
      <c r="K509" s="695"/>
      <c r="L509" s="695" t="s">
        <v>222</v>
      </c>
      <c r="M509" s="695"/>
      <c r="N509" s="695"/>
      <c r="O509" s="695"/>
      <c r="P509" s="695"/>
      <c r="Q509" s="695"/>
      <c r="R509" s="695"/>
      <c r="S509" s="695"/>
      <c r="T509" s="695"/>
      <c r="U509" s="797" t="s">
        <v>134</v>
      </c>
      <c r="V509" s="835"/>
      <c r="W509" s="835"/>
      <c r="X509" s="835"/>
      <c r="Y509" s="835"/>
      <c r="Z509" s="835"/>
      <c r="AA509" s="835"/>
      <c r="AB509" s="835"/>
      <c r="AC509" s="835"/>
      <c r="AD509" s="835"/>
      <c r="AE509" s="835"/>
      <c r="AF509" s="835"/>
      <c r="AG509" s="835"/>
      <c r="AH509" s="835"/>
      <c r="AI509" s="835"/>
      <c r="AJ509" s="835"/>
      <c r="AK509" s="835"/>
      <c r="AL509" s="835"/>
      <c r="AM509" s="835"/>
      <c r="AN509" s="798"/>
    </row>
    <row r="510" spans="1:41" ht="19.5" thickTop="1" x14ac:dyDescent="0.4">
      <c r="B510" s="594"/>
      <c r="C510" s="595"/>
      <c r="D510" s="595"/>
      <c r="E510" s="595"/>
      <c r="F510" s="595"/>
      <c r="G510" s="595"/>
      <c r="H510" s="595"/>
      <c r="I510" s="595"/>
      <c r="J510" s="595"/>
      <c r="K510" s="595"/>
      <c r="L510" s="812"/>
      <c r="M510" s="812"/>
      <c r="N510" s="812"/>
      <c r="O510" s="812"/>
      <c r="P510" s="812"/>
      <c r="Q510" s="812"/>
      <c r="R510" s="812"/>
      <c r="S510" s="812"/>
      <c r="T510" s="812"/>
      <c r="U510" s="838"/>
      <c r="V510" s="686"/>
      <c r="W510" s="686"/>
      <c r="X510" s="686"/>
      <c r="Y510" s="686"/>
      <c r="Z510" s="686"/>
      <c r="AA510" s="686"/>
      <c r="AB510" s="686"/>
      <c r="AC510" s="686"/>
      <c r="AD510" s="686"/>
      <c r="AE510" s="686"/>
      <c r="AF510" s="686"/>
      <c r="AG510" s="686"/>
      <c r="AH510" s="686"/>
      <c r="AI510" s="686"/>
      <c r="AJ510" s="686"/>
      <c r="AK510" s="686"/>
      <c r="AL510" s="686"/>
      <c r="AM510" s="686"/>
      <c r="AN510" s="687"/>
      <c r="AO510" s="28"/>
    </row>
    <row r="511" spans="1:41" ht="19.5" thickBot="1" x14ac:dyDescent="0.45">
      <c r="B511" s="813"/>
      <c r="C511" s="814"/>
      <c r="D511" s="814"/>
      <c r="E511" s="814"/>
      <c r="F511" s="814"/>
      <c r="G511" s="814"/>
      <c r="H511" s="814"/>
      <c r="I511" s="814"/>
      <c r="J511" s="814"/>
      <c r="K511" s="814"/>
      <c r="L511" s="836"/>
      <c r="M511" s="836"/>
      <c r="N511" s="836"/>
      <c r="O511" s="836"/>
      <c r="P511" s="836"/>
      <c r="Q511" s="836"/>
      <c r="R511" s="836"/>
      <c r="S511" s="836"/>
      <c r="T511" s="836"/>
      <c r="U511" s="837"/>
      <c r="V511" s="689"/>
      <c r="W511" s="689"/>
      <c r="X511" s="689"/>
      <c r="Y511" s="689"/>
      <c r="Z511" s="689"/>
      <c r="AA511" s="689"/>
      <c r="AB511" s="689"/>
      <c r="AC511" s="689"/>
      <c r="AD511" s="689"/>
      <c r="AE511" s="689"/>
      <c r="AF511" s="689"/>
      <c r="AG511" s="689"/>
      <c r="AH511" s="689"/>
      <c r="AI511" s="689"/>
      <c r="AJ511" s="689"/>
      <c r="AK511" s="689"/>
      <c r="AL511" s="689"/>
      <c r="AM511" s="689"/>
      <c r="AN511" s="690"/>
      <c r="AO511" s="28"/>
    </row>
    <row r="512" spans="1:41" ht="20.25" thickTop="1" thickBot="1" x14ac:dyDescent="0.45">
      <c r="B512" s="5"/>
      <c r="C512" s="5"/>
      <c r="E512" s="5"/>
      <c r="F512" s="5"/>
      <c r="AJ512" s="59"/>
      <c r="AK512" s="59"/>
      <c r="AL512" s="59"/>
      <c r="AM512" s="59"/>
      <c r="AN512" s="59"/>
      <c r="AO512" s="28"/>
    </row>
    <row r="513" spans="1:41" ht="20.25" thickTop="1" thickBot="1" x14ac:dyDescent="0.45">
      <c r="B513" s="538" t="s">
        <v>72</v>
      </c>
      <c r="C513" s="538"/>
      <c r="D513" s="538"/>
      <c r="E513" s="538"/>
      <c r="F513" s="538"/>
      <c r="G513" s="538"/>
      <c r="H513" s="538"/>
      <c r="I513" s="538"/>
      <c r="J513" s="538"/>
      <c r="K513" s="538"/>
      <c r="L513" s="538"/>
      <c r="M513" s="538"/>
      <c r="N513" s="538"/>
      <c r="O513" s="538"/>
      <c r="P513" s="538"/>
      <c r="Q513" s="538"/>
      <c r="R513" s="538"/>
      <c r="S513" s="538"/>
      <c r="T513" s="538"/>
      <c r="U513" s="538"/>
      <c r="V513" s="538"/>
      <c r="W513" s="538"/>
      <c r="X513" s="538"/>
      <c r="Y513" s="538"/>
      <c r="Z513" s="538"/>
      <c r="AA513" s="538"/>
      <c r="AB513" s="538"/>
      <c r="AC513" s="538"/>
      <c r="AD513" s="538"/>
      <c r="AE513" s="538"/>
      <c r="AF513" s="538"/>
      <c r="AG513" s="538"/>
      <c r="AH513" s="538"/>
      <c r="AJ513" s="531"/>
      <c r="AK513" s="532"/>
      <c r="AL513" s="532"/>
      <c r="AM513" s="532"/>
      <c r="AN513" s="533"/>
      <c r="AO513" s="33"/>
    </row>
    <row r="514" spans="1:41" ht="19.5" thickTop="1" x14ac:dyDescent="0.4"/>
    <row r="515" spans="1:41" x14ac:dyDescent="0.4">
      <c r="A515" s="818" t="s">
        <v>401</v>
      </c>
      <c r="B515" s="818"/>
      <c r="C515" s="818"/>
      <c r="D515" s="818"/>
      <c r="E515" s="818"/>
      <c r="F515" s="818"/>
      <c r="G515" s="818"/>
      <c r="H515" s="818"/>
      <c r="I515" s="818"/>
      <c r="J515" s="818"/>
      <c r="K515" s="818"/>
      <c r="L515" s="818"/>
      <c r="M515" s="818"/>
      <c r="N515" s="818"/>
      <c r="O515" s="818"/>
      <c r="P515" s="818"/>
      <c r="Q515" s="818"/>
      <c r="R515" s="818"/>
      <c r="S515" s="818"/>
      <c r="T515" s="818"/>
      <c r="U515" s="818"/>
      <c r="V515" s="818"/>
      <c r="W515" s="818"/>
      <c r="X515" s="818"/>
      <c r="Y515" s="818"/>
      <c r="Z515" s="818"/>
      <c r="AA515" s="818"/>
      <c r="AB515" s="818"/>
      <c r="AC515" s="818"/>
      <c r="AD515" s="818"/>
      <c r="AE515" s="818"/>
      <c r="AF515" s="818"/>
      <c r="AG515" s="818"/>
      <c r="AH515" s="818"/>
    </row>
    <row r="516" spans="1:41" ht="19.5" thickBot="1" x14ac:dyDescent="0.45">
      <c r="A516" s="11"/>
      <c r="B516" s="538" t="s">
        <v>193</v>
      </c>
      <c r="C516" s="538"/>
      <c r="D516" s="538"/>
      <c r="E516" s="538"/>
      <c r="F516" s="538"/>
      <c r="G516" s="538"/>
      <c r="H516" s="538"/>
      <c r="I516" s="538"/>
      <c r="J516" s="538"/>
      <c r="K516" s="538"/>
      <c r="L516" s="538"/>
      <c r="M516" s="538"/>
      <c r="N516" s="538"/>
      <c r="O516" s="538"/>
      <c r="P516" s="538"/>
      <c r="Q516" s="538"/>
      <c r="R516" s="538"/>
      <c r="S516" s="538"/>
      <c r="T516" s="538"/>
      <c r="U516" s="538"/>
      <c r="V516" s="538"/>
      <c r="W516" s="538"/>
      <c r="X516" s="538"/>
      <c r="Y516" s="538"/>
      <c r="Z516" s="538"/>
      <c r="AA516" s="538"/>
      <c r="AB516" s="538"/>
      <c r="AC516" s="538"/>
      <c r="AD516" s="538"/>
      <c r="AE516" s="538"/>
      <c r="AF516" s="538"/>
      <c r="AG516" s="538"/>
      <c r="AH516" s="538"/>
    </row>
    <row r="517" spans="1:41" ht="20.25" thickTop="1" thickBot="1" x14ac:dyDescent="0.45">
      <c r="B517" s="538" t="s">
        <v>508</v>
      </c>
      <c r="C517" s="538"/>
      <c r="D517" s="538"/>
      <c r="E517" s="538"/>
      <c r="F517" s="538"/>
      <c r="G517" s="538"/>
      <c r="H517" s="538"/>
      <c r="I517" s="538"/>
      <c r="J517" s="538"/>
      <c r="K517" s="538"/>
      <c r="L517" s="538"/>
      <c r="M517" s="538"/>
      <c r="N517" s="538"/>
      <c r="O517" s="538"/>
      <c r="P517" s="538"/>
      <c r="Q517" s="538"/>
      <c r="R517" s="538"/>
      <c r="S517" s="538"/>
      <c r="T517" s="538"/>
      <c r="U517" s="538"/>
      <c r="V517" s="538"/>
      <c r="W517" s="538"/>
      <c r="X517" s="538"/>
      <c r="Y517" s="538"/>
      <c r="Z517" s="538"/>
      <c r="AA517" s="538"/>
      <c r="AB517" s="538"/>
      <c r="AC517" s="538"/>
      <c r="AD517" s="538"/>
      <c r="AE517" s="538"/>
      <c r="AF517" s="699" t="s">
        <v>219</v>
      </c>
      <c r="AG517" s="699"/>
      <c r="AH517" s="699"/>
      <c r="AI517" s="618"/>
      <c r="AJ517" s="531"/>
      <c r="AK517" s="532"/>
      <c r="AL517" s="532"/>
      <c r="AM517" s="532"/>
      <c r="AN517" s="533"/>
      <c r="AO517" s="71"/>
    </row>
    <row r="518" spans="1:41" ht="19.5" thickTop="1" x14ac:dyDescent="0.4">
      <c r="B518" s="675" t="s">
        <v>509</v>
      </c>
      <c r="C518" s="675"/>
      <c r="D518" s="675"/>
      <c r="E518" s="675"/>
      <c r="F518" s="675"/>
      <c r="G518" s="675"/>
      <c r="H518" s="675"/>
      <c r="I518" s="675"/>
      <c r="J518" s="675"/>
      <c r="K518" s="675"/>
      <c r="L518" s="675"/>
      <c r="M518" s="675"/>
      <c r="N518" s="675"/>
      <c r="O518" s="675"/>
      <c r="P518" s="675"/>
      <c r="Q518" s="675"/>
      <c r="R518" s="675"/>
      <c r="S518" s="675"/>
      <c r="T518" s="675"/>
      <c r="U518" s="675"/>
      <c r="V518" s="675"/>
      <c r="W518" s="675"/>
      <c r="X518" s="675"/>
      <c r="Y518" s="675"/>
      <c r="Z518" s="675"/>
      <c r="AA518" s="675"/>
      <c r="AB518" s="675"/>
      <c r="AC518" s="675"/>
      <c r="AD518" s="675"/>
      <c r="AE518" s="675"/>
      <c r="AF518" s="675"/>
      <c r="AG518" s="675"/>
      <c r="AH518" s="675"/>
      <c r="AI518" s="675"/>
      <c r="AJ518" s="675"/>
      <c r="AK518" s="675"/>
      <c r="AL518" s="675"/>
      <c r="AM518" s="675"/>
      <c r="AN518" s="675"/>
      <c r="AO518" s="62"/>
    </row>
    <row r="519" spans="1:41" ht="19.5" thickBot="1" x14ac:dyDescent="0.45">
      <c r="B519" s="821" t="s">
        <v>222</v>
      </c>
      <c r="C519" s="821"/>
      <c r="D519" s="821"/>
      <c r="E519" s="821"/>
      <c r="F519" s="821"/>
      <c r="G519" s="821"/>
      <c r="H519" s="821"/>
      <c r="I519" s="821"/>
      <c r="J519" s="821"/>
      <c r="K519" s="821"/>
      <c r="L519" s="821" t="s">
        <v>136</v>
      </c>
      <c r="M519" s="821"/>
      <c r="N519" s="821"/>
      <c r="O519" s="821"/>
      <c r="P519" s="821"/>
      <c r="Q519" s="821"/>
      <c r="R519" s="821"/>
      <c r="S519" s="821"/>
      <c r="T519" s="821"/>
      <c r="U519" s="797" t="s">
        <v>134</v>
      </c>
      <c r="V519" s="835"/>
      <c r="W519" s="835"/>
      <c r="X519" s="835"/>
      <c r="Y519" s="835"/>
      <c r="Z519" s="835"/>
      <c r="AA519" s="835"/>
      <c r="AB519" s="835"/>
      <c r="AC519" s="835"/>
      <c r="AD519" s="835"/>
      <c r="AE519" s="835"/>
      <c r="AF519" s="835"/>
      <c r="AG519" s="835"/>
      <c r="AH519" s="835"/>
      <c r="AI519" s="835"/>
      <c r="AJ519" s="835"/>
      <c r="AK519" s="835"/>
      <c r="AL519" s="835"/>
      <c r="AM519" s="835"/>
      <c r="AN519" s="798"/>
    </row>
    <row r="520" spans="1:41" ht="19.5" thickTop="1" x14ac:dyDescent="0.4">
      <c r="B520" s="828"/>
      <c r="C520" s="829"/>
      <c r="D520" s="829"/>
      <c r="E520" s="829"/>
      <c r="F520" s="829"/>
      <c r="G520" s="829"/>
      <c r="H520" s="829"/>
      <c r="I520" s="829"/>
      <c r="J520" s="829"/>
      <c r="K520" s="829"/>
      <c r="L520" s="846"/>
      <c r="M520" s="846"/>
      <c r="N520" s="846"/>
      <c r="O520" s="846"/>
      <c r="P520" s="846"/>
      <c r="Q520" s="846"/>
      <c r="R520" s="846"/>
      <c r="S520" s="846"/>
      <c r="T520" s="846"/>
      <c r="U520" s="807"/>
      <c r="V520" s="777"/>
      <c r="W520" s="777"/>
      <c r="X520" s="777"/>
      <c r="Y520" s="777"/>
      <c r="Z520" s="777"/>
      <c r="AA520" s="777"/>
      <c r="AB520" s="777"/>
      <c r="AC520" s="777"/>
      <c r="AD520" s="777"/>
      <c r="AE520" s="777"/>
      <c r="AF520" s="777"/>
      <c r="AG520" s="777"/>
      <c r="AH520" s="777"/>
      <c r="AI520" s="777"/>
      <c r="AJ520" s="777"/>
      <c r="AK520" s="777"/>
      <c r="AL520" s="777"/>
      <c r="AM520" s="777"/>
      <c r="AN520" s="778"/>
      <c r="AO520" s="28"/>
    </row>
    <row r="521" spans="1:41" ht="19.5" thickBot="1" x14ac:dyDescent="0.45">
      <c r="B521" s="830"/>
      <c r="C521" s="831"/>
      <c r="D521" s="831"/>
      <c r="E521" s="831"/>
      <c r="F521" s="831"/>
      <c r="G521" s="831"/>
      <c r="H521" s="831"/>
      <c r="I521" s="831"/>
      <c r="J521" s="831"/>
      <c r="K521" s="831"/>
      <c r="L521" s="847"/>
      <c r="M521" s="847"/>
      <c r="N521" s="847"/>
      <c r="O521" s="847"/>
      <c r="P521" s="847"/>
      <c r="Q521" s="847"/>
      <c r="R521" s="847"/>
      <c r="S521" s="847"/>
      <c r="T521" s="847"/>
      <c r="U521" s="808"/>
      <c r="V521" s="780"/>
      <c r="W521" s="780"/>
      <c r="X521" s="780"/>
      <c r="Y521" s="780"/>
      <c r="Z521" s="780"/>
      <c r="AA521" s="780"/>
      <c r="AB521" s="780"/>
      <c r="AC521" s="780"/>
      <c r="AD521" s="780"/>
      <c r="AE521" s="780"/>
      <c r="AF521" s="780"/>
      <c r="AG521" s="780"/>
      <c r="AH521" s="780"/>
      <c r="AI521" s="780"/>
      <c r="AJ521" s="780"/>
      <c r="AK521" s="780"/>
      <c r="AL521" s="780"/>
      <c r="AM521" s="780"/>
      <c r="AN521" s="781"/>
      <c r="AO521" s="28"/>
    </row>
    <row r="522" spans="1:41" ht="19.5" thickTop="1" x14ac:dyDescent="0.4">
      <c r="B522" s="30"/>
      <c r="C522" s="57"/>
      <c r="D522" s="57"/>
      <c r="E522" s="57"/>
      <c r="F522" s="57"/>
      <c r="G522" s="57"/>
      <c r="H522" s="57"/>
      <c r="I522" s="57"/>
      <c r="J522" s="57"/>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84"/>
      <c r="AK522" s="84"/>
      <c r="AL522" s="84"/>
      <c r="AM522" s="84"/>
      <c r="AN522" s="84"/>
      <c r="AO522" s="28"/>
    </row>
    <row r="523" spans="1:41" x14ac:dyDescent="0.4">
      <c r="B523" s="538" t="s">
        <v>194</v>
      </c>
      <c r="C523" s="538"/>
      <c r="D523" s="538"/>
      <c r="E523" s="538"/>
      <c r="F523" s="538"/>
      <c r="G523" s="538"/>
      <c r="H523" s="538"/>
      <c r="I523" s="538"/>
      <c r="J523" s="538"/>
      <c r="K523" s="538"/>
      <c r="L523" s="538"/>
      <c r="M523" s="538"/>
      <c r="N523" s="538"/>
      <c r="O523" s="538"/>
      <c r="P523" s="538"/>
      <c r="Q523" s="538"/>
      <c r="R523" s="538"/>
      <c r="S523" s="538"/>
      <c r="T523" s="538"/>
      <c r="U523" s="538"/>
      <c r="V523" s="538"/>
      <c r="W523" s="538"/>
      <c r="X523" s="538"/>
      <c r="Y523" s="538"/>
      <c r="Z523" s="538"/>
      <c r="AA523" s="538"/>
      <c r="AB523" s="538"/>
      <c r="AC523" s="538"/>
      <c r="AD523" s="538"/>
      <c r="AE523" s="538"/>
      <c r="AF523" s="538"/>
      <c r="AG523" s="538"/>
      <c r="AH523" s="538"/>
      <c r="AJ523" s="220"/>
      <c r="AK523" s="220"/>
      <c r="AL523" s="220"/>
      <c r="AM523" s="220"/>
      <c r="AN523" s="220"/>
    </row>
    <row r="524" spans="1:41" ht="20.25" thickBot="1" x14ac:dyDescent="0.45">
      <c r="A524" s="5"/>
      <c r="B524" s="581" t="s">
        <v>73</v>
      </c>
      <c r="C524" s="581"/>
      <c r="D524" s="581"/>
      <c r="E524" s="581"/>
      <c r="F524" s="581"/>
      <c r="G524" s="581"/>
      <c r="H524" s="811" t="e">
        <f>ROUND((I525+U525)/AF525*100,1)</f>
        <v>#DIV/0!</v>
      </c>
      <c r="I524" s="811"/>
      <c r="J524" s="811"/>
      <c r="K524" s="811"/>
      <c r="L524" s="5" t="s">
        <v>137</v>
      </c>
      <c r="M524" s="254" t="s">
        <v>221</v>
      </c>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row>
    <row r="525" spans="1:41" ht="20.25" thickTop="1" thickBot="1" x14ac:dyDescent="0.45">
      <c r="A525" s="5"/>
      <c r="B525" s="624" t="s">
        <v>294</v>
      </c>
      <c r="C525" s="529"/>
      <c r="D525" s="621" t="s">
        <v>293</v>
      </c>
      <c r="E525" s="622"/>
      <c r="F525" s="622"/>
      <c r="G525" s="622"/>
      <c r="H525" s="623"/>
      <c r="I525" s="815"/>
      <c r="J525" s="816"/>
      <c r="K525" s="816"/>
      <c r="L525" s="816"/>
      <c r="M525" s="817"/>
      <c r="N525" s="86" t="s">
        <v>290</v>
      </c>
      <c r="P525" s="621" t="s">
        <v>295</v>
      </c>
      <c r="Q525" s="622"/>
      <c r="R525" s="622"/>
      <c r="S525" s="622"/>
      <c r="T525" s="623"/>
      <c r="U525" s="815"/>
      <c r="V525" s="816"/>
      <c r="W525" s="816"/>
      <c r="X525" s="816"/>
      <c r="Y525" s="817"/>
      <c r="Z525" s="86" t="s">
        <v>291</v>
      </c>
      <c r="AA525" s="5"/>
      <c r="AB525" s="819" t="s">
        <v>292</v>
      </c>
      <c r="AC525" s="819"/>
      <c r="AD525" s="819"/>
      <c r="AE525" s="820"/>
      <c r="AF525" s="815"/>
      <c r="AG525" s="816"/>
      <c r="AH525" s="816"/>
      <c r="AI525" s="816"/>
      <c r="AJ525" s="817"/>
      <c r="AK525" s="86" t="s">
        <v>220</v>
      </c>
    </row>
    <row r="526" spans="1:41" ht="19.5" thickTop="1" x14ac:dyDescent="0.4">
      <c r="A526" s="5"/>
      <c r="C526" t="s">
        <v>138</v>
      </c>
      <c r="AJ526" s="17"/>
      <c r="AO526" s="30"/>
    </row>
    <row r="527" spans="1:41" x14ac:dyDescent="0.4">
      <c r="C527" t="s">
        <v>402</v>
      </c>
    </row>
    <row r="531" spans="39:42" x14ac:dyDescent="0.4">
      <c r="AM531" s="58"/>
    </row>
    <row r="532" spans="39:42" x14ac:dyDescent="0.4">
      <c r="AM532" s="58"/>
    </row>
    <row r="533" spans="39:42" x14ac:dyDescent="0.4">
      <c r="AM533" s="5"/>
    </row>
    <row r="534" spans="39:42" x14ac:dyDescent="0.4">
      <c r="AM534" s="5"/>
    </row>
    <row r="535" spans="39:42" x14ac:dyDescent="0.4">
      <c r="AM535" s="5"/>
    </row>
    <row r="536" spans="39:42" x14ac:dyDescent="0.4">
      <c r="AM536" s="58"/>
      <c r="AP536" s="5"/>
    </row>
    <row r="537" spans="39:42" x14ac:dyDescent="0.4">
      <c r="AM537" s="5"/>
    </row>
  </sheetData>
  <sheetProtection sheet="1" selectLockedCells="1"/>
  <mergeCells count="958">
    <mergeCell ref="A438:AL438"/>
    <mergeCell ref="B447:AF447"/>
    <mergeCell ref="B446:AH446"/>
    <mergeCell ref="B439:AH439"/>
    <mergeCell ref="B430:AI430"/>
    <mergeCell ref="AJ414:AN414"/>
    <mergeCell ref="AJ468:AN468"/>
    <mergeCell ref="B457:AH457"/>
    <mergeCell ref="B462:AH462"/>
    <mergeCell ref="AJ448:AN448"/>
    <mergeCell ref="AJ446:AN446"/>
    <mergeCell ref="AJ439:AN439"/>
    <mergeCell ref="AJ441:AN441"/>
    <mergeCell ref="L428:Q428"/>
    <mergeCell ref="X428:AG428"/>
    <mergeCell ref="AJ455:AN455"/>
    <mergeCell ref="AJ456:AN456"/>
    <mergeCell ref="AJ457:AN457"/>
    <mergeCell ref="AJ461:AN461"/>
    <mergeCell ref="B442:AH442"/>
    <mergeCell ref="B440:AH440"/>
    <mergeCell ref="AJ440:AN440"/>
    <mergeCell ref="L425:Q425"/>
    <mergeCell ref="X427:AG427"/>
    <mergeCell ref="D427:K427"/>
    <mergeCell ref="AJ477:AN477"/>
    <mergeCell ref="B449:AA449"/>
    <mergeCell ref="B450:AG451"/>
    <mergeCell ref="AJ449:AN449"/>
    <mergeCell ref="AJ450:AN450"/>
    <mergeCell ref="B474:AH474"/>
    <mergeCell ref="B475:AH475"/>
    <mergeCell ref="B452:AG452"/>
    <mergeCell ref="AJ452:AN452"/>
    <mergeCell ref="B455:AH455"/>
    <mergeCell ref="B456:V456"/>
    <mergeCell ref="AJ474:AN474"/>
    <mergeCell ref="AJ462:AN462"/>
    <mergeCell ref="AJ463:AN463"/>
    <mergeCell ref="AJ464:AN464"/>
    <mergeCell ref="B464:AH464"/>
    <mergeCell ref="AJ469:AN469"/>
    <mergeCell ref="B465:AN465"/>
    <mergeCell ref="B468:AH468"/>
    <mergeCell ref="A459:AH459"/>
    <mergeCell ref="B472:AH472"/>
    <mergeCell ref="B196:E197"/>
    <mergeCell ref="AH391:AI391"/>
    <mergeCell ref="B223:AH223"/>
    <mergeCell ref="Z394:AA394"/>
    <mergeCell ref="B306:P306"/>
    <mergeCell ref="G392:M392"/>
    <mergeCell ref="Z392:AA392"/>
    <mergeCell ref="N403:O403"/>
    <mergeCell ref="Z401:AA401"/>
    <mergeCell ref="B277:AH277"/>
    <mergeCell ref="B268:AH268"/>
    <mergeCell ref="A383:AH383"/>
    <mergeCell ref="AF403:AG403"/>
    <mergeCell ref="AH402:AI402"/>
    <mergeCell ref="AF402:AG402"/>
    <mergeCell ref="G401:M401"/>
    <mergeCell ref="X401:Y401"/>
    <mergeCell ref="AD402:AE402"/>
    <mergeCell ref="V400:W400"/>
    <mergeCell ref="X400:Y400"/>
    <mergeCell ref="R425:W425"/>
    <mergeCell ref="A437:AH437"/>
    <mergeCell ref="R406:S406"/>
    <mergeCell ref="R428:W428"/>
    <mergeCell ref="L427:Q427"/>
    <mergeCell ref="B422:AH423"/>
    <mergeCell ref="B420:AH421"/>
    <mergeCell ref="G405:M405"/>
    <mergeCell ref="B408:AH408"/>
    <mergeCell ref="B411:AH412"/>
    <mergeCell ref="D433:K433"/>
    <mergeCell ref="L433:Q433"/>
    <mergeCell ref="R433:W433"/>
    <mergeCell ref="X433:AC433"/>
    <mergeCell ref="AD433:AI433"/>
    <mergeCell ref="B431:AI431"/>
    <mergeCell ref="L432:Q432"/>
    <mergeCell ref="R432:W432"/>
    <mergeCell ref="X432:AC432"/>
    <mergeCell ref="B405:F405"/>
    <mergeCell ref="AD406:AE406"/>
    <mergeCell ref="AH405:AI405"/>
    <mergeCell ref="P406:Q406"/>
    <mergeCell ref="B406:M406"/>
    <mergeCell ref="P403:Q403"/>
    <mergeCell ref="X404:Y404"/>
    <mergeCell ref="AF404:AG404"/>
    <mergeCell ref="AF405:AG405"/>
    <mergeCell ref="G402:M402"/>
    <mergeCell ref="T402:U402"/>
    <mergeCell ref="V402:W402"/>
    <mergeCell ref="X403:Y403"/>
    <mergeCell ref="N402:O402"/>
    <mergeCell ref="AD405:AE405"/>
    <mergeCell ref="R405:S405"/>
    <mergeCell ref="P405:Q405"/>
    <mergeCell ref="AB403:AC403"/>
    <mergeCell ref="AD403:AE403"/>
    <mergeCell ref="N404:O404"/>
    <mergeCell ref="R404:S404"/>
    <mergeCell ref="G404:M404"/>
    <mergeCell ref="P401:Q401"/>
    <mergeCell ref="V405:W405"/>
    <mergeCell ref="X405:Y405"/>
    <mergeCell ref="A9:AH9"/>
    <mergeCell ref="A8:AH8"/>
    <mergeCell ref="B10:AH11"/>
    <mergeCell ref="B12:AH12"/>
    <mergeCell ref="B15:AH15"/>
    <mergeCell ref="B20:AH20"/>
    <mergeCell ref="B49:AH49"/>
    <mergeCell ref="B241:AH241"/>
    <mergeCell ref="B13:AH14"/>
    <mergeCell ref="R152:AH152"/>
    <mergeCell ref="R78:V78"/>
    <mergeCell ref="R77:V77"/>
    <mergeCell ref="A65:AH65"/>
    <mergeCell ref="A167:AH167"/>
    <mergeCell ref="R163:U163"/>
    <mergeCell ref="B165:Q165"/>
    <mergeCell ref="B164:Q164"/>
    <mergeCell ref="R153:AH153"/>
    <mergeCell ref="R144:AN144"/>
    <mergeCell ref="B144:Q144"/>
    <mergeCell ref="B143:Q143"/>
    <mergeCell ref="B146:AH147"/>
    <mergeCell ref="AJ157:AN157"/>
    <mergeCell ref="G230:I230"/>
    <mergeCell ref="N400:O400"/>
    <mergeCell ref="N401:O401"/>
    <mergeCell ref="AJ116:AN116"/>
    <mergeCell ref="AJ117:AN117"/>
    <mergeCell ref="K195:L195"/>
    <mergeCell ref="R164:U164"/>
    <mergeCell ref="R165:AN165"/>
    <mergeCell ref="B232:AH232"/>
    <mergeCell ref="B136:AH136"/>
    <mergeCell ref="V195:Z195"/>
    <mergeCell ref="AJ224:AN224"/>
    <mergeCell ref="AJ222:AN222"/>
    <mergeCell ref="AJ219:AM219"/>
    <mergeCell ref="AE197:AM197"/>
    <mergeCell ref="AA197:AC197"/>
    <mergeCell ref="N198:Q198"/>
    <mergeCell ref="B220:AH220"/>
    <mergeCell ref="AJ208:AN208"/>
    <mergeCell ref="B227:AH227"/>
    <mergeCell ref="AJ118:AN118"/>
    <mergeCell ref="AJ159:AN159"/>
    <mergeCell ref="AJ158:AN158"/>
    <mergeCell ref="AJ147:AN147"/>
    <mergeCell ref="B185:AH185"/>
    <mergeCell ref="L509:T509"/>
    <mergeCell ref="AE507:AI507"/>
    <mergeCell ref="B507:AD507"/>
    <mergeCell ref="A492:AH492"/>
    <mergeCell ref="Y496:AF496"/>
    <mergeCell ref="W196:AA196"/>
    <mergeCell ref="B500:AD500"/>
    <mergeCell ref="B506:AH506"/>
    <mergeCell ref="B508:AN508"/>
    <mergeCell ref="U502:AN502"/>
    <mergeCell ref="A218:AH218"/>
    <mergeCell ref="B209:AH209"/>
    <mergeCell ref="AJ209:AN209"/>
    <mergeCell ref="B469:AH469"/>
    <mergeCell ref="AD432:AI432"/>
    <mergeCell ref="B494:T494"/>
    <mergeCell ref="I482:P482"/>
    <mergeCell ref="N393:O393"/>
    <mergeCell ref="Z402:AA402"/>
    <mergeCell ref="AB405:AC405"/>
    <mergeCell ref="T398:U398"/>
    <mergeCell ref="L426:Q426"/>
    <mergeCell ref="B445:AH445"/>
    <mergeCell ref="I525:M525"/>
    <mergeCell ref="AJ500:AN500"/>
    <mergeCell ref="U503:AN503"/>
    <mergeCell ref="B496:T496"/>
    <mergeCell ref="Q488:AN488"/>
    <mergeCell ref="Q489:AN490"/>
    <mergeCell ref="B488:H488"/>
    <mergeCell ref="I488:P488"/>
    <mergeCell ref="AJ445:AN445"/>
    <mergeCell ref="AJ447:AN447"/>
    <mergeCell ref="B470:AH471"/>
    <mergeCell ref="B499:AH499"/>
    <mergeCell ref="B509:K509"/>
    <mergeCell ref="B493:T493"/>
    <mergeCell ref="U494:X494"/>
    <mergeCell ref="I483:P484"/>
    <mergeCell ref="B495:T495"/>
    <mergeCell ref="U519:AN519"/>
    <mergeCell ref="U520:AN521"/>
    <mergeCell ref="L520:T521"/>
    <mergeCell ref="A444:AH444"/>
    <mergeCell ref="AJ472:AN472"/>
    <mergeCell ref="B520:K521"/>
    <mergeCell ref="B523:AH523"/>
    <mergeCell ref="AJ513:AN513"/>
    <mergeCell ref="AJ476:AN476"/>
    <mergeCell ref="AJ473:AN473"/>
    <mergeCell ref="U495:X495"/>
    <mergeCell ref="B480:AH480"/>
    <mergeCell ref="Q482:AN482"/>
    <mergeCell ref="B482:H482"/>
    <mergeCell ref="A479:AH479"/>
    <mergeCell ref="B489:H490"/>
    <mergeCell ref="AJ486:AN486"/>
    <mergeCell ref="B486:AH486"/>
    <mergeCell ref="L504:T504"/>
    <mergeCell ref="U504:AN504"/>
    <mergeCell ref="U510:AN510"/>
    <mergeCell ref="U511:AN511"/>
    <mergeCell ref="U509:AN509"/>
    <mergeCell ref="B511:K511"/>
    <mergeCell ref="L510:T510"/>
    <mergeCell ref="L511:T511"/>
    <mergeCell ref="B502:K502"/>
    <mergeCell ref="L502:T502"/>
    <mergeCell ref="B477:AF477"/>
    <mergeCell ref="B463:AH463"/>
    <mergeCell ref="U525:Y525"/>
    <mergeCell ref="AF525:AJ525"/>
    <mergeCell ref="A498:AH498"/>
    <mergeCell ref="B524:G524"/>
    <mergeCell ref="AB525:AE525"/>
    <mergeCell ref="AJ507:AN507"/>
    <mergeCell ref="B510:K510"/>
    <mergeCell ref="AJ517:AN517"/>
    <mergeCell ref="B519:K519"/>
    <mergeCell ref="L519:T519"/>
    <mergeCell ref="B518:AN518"/>
    <mergeCell ref="B513:AH513"/>
    <mergeCell ref="A515:AH515"/>
    <mergeCell ref="B516:AH516"/>
    <mergeCell ref="AF517:AI517"/>
    <mergeCell ref="B517:AE517"/>
    <mergeCell ref="AG493:AM493"/>
    <mergeCell ref="A478:AN478"/>
    <mergeCell ref="Y494:AF494"/>
    <mergeCell ref="AG494:AM494"/>
    <mergeCell ref="AG495:AM495"/>
    <mergeCell ref="AJ480:AN480"/>
    <mergeCell ref="Y495:AF495"/>
    <mergeCell ref="H524:K524"/>
    <mergeCell ref="X391:Y391"/>
    <mergeCell ref="V389:W389"/>
    <mergeCell ref="P390:Q390"/>
    <mergeCell ref="U496:X496"/>
    <mergeCell ref="B503:K503"/>
    <mergeCell ref="L503:T503"/>
    <mergeCell ref="B504:K504"/>
    <mergeCell ref="B473:AF473"/>
    <mergeCell ref="B476:AF476"/>
    <mergeCell ref="B441:AF441"/>
    <mergeCell ref="B443:AA443"/>
    <mergeCell ref="B390:F392"/>
    <mergeCell ref="P389:Q389"/>
    <mergeCell ref="P394:Q394"/>
    <mergeCell ref="N398:O398"/>
    <mergeCell ref="N394:O394"/>
    <mergeCell ref="AD404:AE404"/>
    <mergeCell ref="T404:U404"/>
    <mergeCell ref="V404:W404"/>
    <mergeCell ref="V403:W403"/>
    <mergeCell ref="G400:M400"/>
    <mergeCell ref="AE500:AI500"/>
    <mergeCell ref="B501:AN501"/>
    <mergeCell ref="AJ442:AN442"/>
    <mergeCell ref="AD435:AI435"/>
    <mergeCell ref="I489:P490"/>
    <mergeCell ref="AG496:AM496"/>
    <mergeCell ref="AJ470:AN470"/>
    <mergeCell ref="A460:AH460"/>
    <mergeCell ref="Q483:AN484"/>
    <mergeCell ref="Y493:AF493"/>
    <mergeCell ref="B402:F404"/>
    <mergeCell ref="U493:X493"/>
    <mergeCell ref="G403:M403"/>
    <mergeCell ref="T403:U403"/>
    <mergeCell ref="X406:Y406"/>
    <mergeCell ref="V406:W406"/>
    <mergeCell ref="T405:U405"/>
    <mergeCell ref="D428:K428"/>
    <mergeCell ref="A467:AH467"/>
    <mergeCell ref="D426:K426"/>
    <mergeCell ref="N405:O405"/>
    <mergeCell ref="Z404:AA404"/>
    <mergeCell ref="AB404:AC404"/>
    <mergeCell ref="P404:Q404"/>
    <mergeCell ref="X402:Y402"/>
    <mergeCell ref="Z403:AA403"/>
    <mergeCell ref="B448:AH448"/>
    <mergeCell ref="X426:AG426"/>
    <mergeCell ref="D435:K435"/>
    <mergeCell ref="L435:Q435"/>
    <mergeCell ref="R435:W435"/>
    <mergeCell ref="X435:AC435"/>
    <mergeCell ref="R385:S385"/>
    <mergeCell ref="P385:Q385"/>
    <mergeCell ref="P388:Q388"/>
    <mergeCell ref="AF385:AG385"/>
    <mergeCell ref="AD385:AE385"/>
    <mergeCell ref="R388:S388"/>
    <mergeCell ref="P402:Q402"/>
    <mergeCell ref="AB402:AC402"/>
    <mergeCell ref="Z400:AA400"/>
    <mergeCell ref="R401:S401"/>
    <mergeCell ref="T392:U392"/>
    <mergeCell ref="V392:W392"/>
    <mergeCell ref="Z387:AA387"/>
    <mergeCell ref="AH403:AI403"/>
    <mergeCell ref="Y396:Z396"/>
    <mergeCell ref="AB401:AC401"/>
    <mergeCell ref="V393:W393"/>
    <mergeCell ref="R402:S402"/>
    <mergeCell ref="A377:AH377"/>
    <mergeCell ref="AD388:AE388"/>
    <mergeCell ref="B380:AH380"/>
    <mergeCell ref="B381:AH381"/>
    <mergeCell ref="B398:M398"/>
    <mergeCell ref="N399:O399"/>
    <mergeCell ref="R392:S392"/>
    <mergeCell ref="AJ389:AK389"/>
    <mergeCell ref="AJ390:AK390"/>
    <mergeCell ref="P399:Q399"/>
    <mergeCell ref="G399:M399"/>
    <mergeCell ref="P398:Q398"/>
    <mergeCell ref="AH392:AI392"/>
    <mergeCell ref="T387:U387"/>
    <mergeCell ref="R393:S393"/>
    <mergeCell ref="AA396:AB396"/>
    <mergeCell ref="G391:M391"/>
    <mergeCell ref="Z390:AA390"/>
    <mergeCell ref="R391:S391"/>
    <mergeCell ref="P391:Q391"/>
    <mergeCell ref="V391:W391"/>
    <mergeCell ref="AB390:AC390"/>
    <mergeCell ref="T390:U390"/>
    <mergeCell ref="X392:Y392"/>
    <mergeCell ref="M87:Q87"/>
    <mergeCell ref="B124:AH124"/>
    <mergeCell ref="B128:AH128"/>
    <mergeCell ref="AJ112:AN112"/>
    <mergeCell ref="AJ128:AN128"/>
    <mergeCell ref="M88:Q88"/>
    <mergeCell ref="R88:V88"/>
    <mergeCell ref="B89:AH89"/>
    <mergeCell ref="AJ95:AN95"/>
    <mergeCell ref="B96:AH96"/>
    <mergeCell ref="AJ96:AN96"/>
    <mergeCell ref="D108:AH111"/>
    <mergeCell ref="D122:AH123"/>
    <mergeCell ref="B16:AH17"/>
    <mergeCell ref="AJ17:AN17"/>
    <mergeCell ref="AJ24:AN24"/>
    <mergeCell ref="AJ25:AN25"/>
    <mergeCell ref="AJ26:AN26"/>
    <mergeCell ref="B81:AH82"/>
    <mergeCell ref="V36:AG36"/>
    <mergeCell ref="B35:AI35"/>
    <mergeCell ref="AJ132:AN132"/>
    <mergeCell ref="B132:AH132"/>
    <mergeCell ref="A131:AH131"/>
    <mergeCell ref="AJ94:AN94"/>
    <mergeCell ref="AJ47:AN47"/>
    <mergeCell ref="AJ50:AN50"/>
    <mergeCell ref="AJ46:AN46"/>
    <mergeCell ref="L51:N51"/>
    <mergeCell ref="J36:R36"/>
    <mergeCell ref="S36:U36"/>
    <mergeCell ref="AJ58:AN58"/>
    <mergeCell ref="B79:G79"/>
    <mergeCell ref="B57:AH57"/>
    <mergeCell ref="H79:L79"/>
    <mergeCell ref="B41:AH41"/>
    <mergeCell ref="A40:AH40"/>
    <mergeCell ref="AJ11:AN11"/>
    <mergeCell ref="AJ12:AN12"/>
    <mergeCell ref="AJ13:AN13"/>
    <mergeCell ref="AJ15:AN15"/>
    <mergeCell ref="AJ16:AN16"/>
    <mergeCell ref="AJ18:AN18"/>
    <mergeCell ref="AJ20:AN20"/>
    <mergeCell ref="AJ21:AN21"/>
    <mergeCell ref="AJ23:AN23"/>
    <mergeCell ref="AJ19:AN19"/>
    <mergeCell ref="AJ14:AN14"/>
    <mergeCell ref="AJ28:AN28"/>
    <mergeCell ref="B23:AH23"/>
    <mergeCell ref="B24:AH24"/>
    <mergeCell ref="B25:AH25"/>
    <mergeCell ref="B26:AH26"/>
    <mergeCell ref="B29:AH30"/>
    <mergeCell ref="B18:AH19"/>
    <mergeCell ref="AJ22:AN22"/>
    <mergeCell ref="B21:AH22"/>
    <mergeCell ref="AJ29:AN29"/>
    <mergeCell ref="AJ30:AN30"/>
    <mergeCell ref="C27:AH28"/>
    <mergeCell ref="AJ31:AN31"/>
    <mergeCell ref="AJ36:AN36"/>
    <mergeCell ref="AJ41:AN41"/>
    <mergeCell ref="B135:AH135"/>
    <mergeCell ref="Q51:S51"/>
    <mergeCell ref="V51:X51"/>
    <mergeCell ref="B52:AH53"/>
    <mergeCell ref="AJ52:AN52"/>
    <mergeCell ref="AJ35:AN35"/>
    <mergeCell ref="AJ135:AN135"/>
    <mergeCell ref="A130:AH130"/>
    <mergeCell ref="R79:V79"/>
    <mergeCell ref="C37:AG38"/>
    <mergeCell ref="B62:AH63"/>
    <mergeCell ref="AJ104:AN104"/>
    <mergeCell ref="B94:AH94"/>
    <mergeCell ref="A93:AH93"/>
    <mergeCell ref="B88:G88"/>
    <mergeCell ref="B31:AH32"/>
    <mergeCell ref="AJ133:AN133"/>
    <mergeCell ref="B133:AH133"/>
    <mergeCell ref="B45:AH45"/>
    <mergeCell ref="AJ45:AN45"/>
    <mergeCell ref="B86:G86"/>
    <mergeCell ref="AJ55:AN55"/>
    <mergeCell ref="AJ54:AN54"/>
    <mergeCell ref="H78:L78"/>
    <mergeCell ref="A69:AH69"/>
    <mergeCell ref="B67:Y67"/>
    <mergeCell ref="B77:G77"/>
    <mergeCell ref="B58:AH58"/>
    <mergeCell ref="AJ66:AN66"/>
    <mergeCell ref="AJ67:AN67"/>
    <mergeCell ref="AJ71:AN71"/>
    <mergeCell ref="AJ60:AN60"/>
    <mergeCell ref="M77:Q77"/>
    <mergeCell ref="M78:Q78"/>
    <mergeCell ref="B54:AH54"/>
    <mergeCell ref="B55:AH56"/>
    <mergeCell ref="AJ57:AN57"/>
    <mergeCell ref="B59:AH59"/>
    <mergeCell ref="B60:AH60"/>
    <mergeCell ref="B70:AH70"/>
    <mergeCell ref="AJ70:AN70"/>
    <mergeCell ref="AJ59:AN59"/>
    <mergeCell ref="B78:G78"/>
    <mergeCell ref="B76:AH76"/>
    <mergeCell ref="A75:AH75"/>
    <mergeCell ref="A34:AH34"/>
    <mergeCell ref="A137:AH137"/>
    <mergeCell ref="B101:AH101"/>
    <mergeCell ref="B100:AH100"/>
    <mergeCell ref="B36:I36"/>
    <mergeCell ref="B46:AH46"/>
    <mergeCell ref="B102:AH102"/>
    <mergeCell ref="B105:AH105"/>
    <mergeCell ref="B125:AH125"/>
    <mergeCell ref="H87:L87"/>
    <mergeCell ref="H77:L77"/>
    <mergeCell ref="A44:AH44"/>
    <mergeCell ref="B47:AH47"/>
    <mergeCell ref="B50:AH50"/>
    <mergeCell ref="M79:Q79"/>
    <mergeCell ref="A74:AH74"/>
    <mergeCell ref="B80:AH80"/>
    <mergeCell ref="M86:Q86"/>
    <mergeCell ref="H86:L86"/>
    <mergeCell ref="E118:AI119"/>
    <mergeCell ref="B90:AH91"/>
    <mergeCell ref="A84:AH84"/>
    <mergeCell ref="R86:V86"/>
    <mergeCell ref="B87:G87"/>
    <mergeCell ref="A141:AH141"/>
    <mergeCell ref="B142:AD142"/>
    <mergeCell ref="B169:AH170"/>
    <mergeCell ref="A177:AH177"/>
    <mergeCell ref="B153:Q153"/>
    <mergeCell ref="B152:Q152"/>
    <mergeCell ref="B139:AH139"/>
    <mergeCell ref="B138:AH138"/>
    <mergeCell ref="B85:AH85"/>
    <mergeCell ref="B103:AH103"/>
    <mergeCell ref="R145:AN145"/>
    <mergeCell ref="R143:AN143"/>
    <mergeCell ref="B145:Q145"/>
    <mergeCell ref="AJ175:AN175"/>
    <mergeCell ref="AJ99:AN99"/>
    <mergeCell ref="H88:L88"/>
    <mergeCell ref="R87:V87"/>
    <mergeCell ref="A98:AH98"/>
    <mergeCell ref="B134:AH134"/>
    <mergeCell ref="AJ108:AN108"/>
    <mergeCell ref="AJ138:AN138"/>
    <mergeCell ref="AJ122:AN122"/>
    <mergeCell ref="AJ105:AN105"/>
    <mergeCell ref="B95:AH95"/>
    <mergeCell ref="B104:AH104"/>
    <mergeCell ref="AJ124:AN124"/>
    <mergeCell ref="AJ125:AN125"/>
    <mergeCell ref="AJ151:AN151"/>
    <mergeCell ref="AJ139:AN139"/>
    <mergeCell ref="AJ134:AN134"/>
    <mergeCell ref="AE142:AI142"/>
    <mergeCell ref="AJ259:AN259"/>
    <mergeCell ref="B230:F230"/>
    <mergeCell ref="B233:AH233"/>
    <mergeCell ref="P234:R234"/>
    <mergeCell ref="U234:W234"/>
    <mergeCell ref="AJ206:AN206"/>
    <mergeCell ref="A182:AH182"/>
    <mergeCell ref="A187:AH187"/>
    <mergeCell ref="B155:AH155"/>
    <mergeCell ref="B156:AH157"/>
    <mergeCell ref="AJ245:AN245"/>
    <mergeCell ref="K234:M234"/>
    <mergeCell ref="B194:E194"/>
    <mergeCell ref="AJ233:AN233"/>
    <mergeCell ref="AJ171:AN171"/>
    <mergeCell ref="AJ184:AN184"/>
    <mergeCell ref="W198:Z198"/>
    <mergeCell ref="Q341:U341"/>
    <mergeCell ref="AJ335:AM335"/>
    <mergeCell ref="B280:AH280"/>
    <mergeCell ref="AJ315:AN315"/>
    <mergeCell ref="AJ336:AN336"/>
    <mergeCell ref="A339:AH339"/>
    <mergeCell ref="AH335:AI335"/>
    <mergeCell ref="B336:AH337"/>
    <mergeCell ref="B304:AH304"/>
    <mergeCell ref="A303:AH303"/>
    <mergeCell ref="A302:AH302"/>
    <mergeCell ref="AJ309:AN309"/>
    <mergeCell ref="AJ312:AN312"/>
    <mergeCell ref="B335:AG335"/>
    <mergeCell ref="B305:F305"/>
    <mergeCell ref="AJ307:AN307"/>
    <mergeCell ref="B340:AH340"/>
    <mergeCell ref="AB341:AF341"/>
    <mergeCell ref="B288:AH288"/>
    <mergeCell ref="AJ49:AN49"/>
    <mergeCell ref="AJ373:AN373"/>
    <mergeCell ref="AJ379:AN379"/>
    <mergeCell ref="AJ369:AN369"/>
    <mergeCell ref="AJ142:AN142"/>
    <mergeCell ref="H198:L198"/>
    <mergeCell ref="B198:E198"/>
    <mergeCell ref="S196:V196"/>
    <mergeCell ref="P195:T195"/>
    <mergeCell ref="Q306:AH306"/>
    <mergeCell ref="AJ205:AN205"/>
    <mergeCell ref="B175:AH175"/>
    <mergeCell ref="AJ190:AN190"/>
    <mergeCell ref="B178:AH178"/>
    <mergeCell ref="B179:AH180"/>
    <mergeCell ref="B191:AH192"/>
    <mergeCell ref="AJ179:AN179"/>
    <mergeCell ref="AJ356:AN356"/>
    <mergeCell ref="N342:P342"/>
    <mergeCell ref="B342:M342"/>
    <mergeCell ref="B353:AH353"/>
    <mergeCell ref="B270:AH270"/>
    <mergeCell ref="A276:AH276"/>
    <mergeCell ref="B341:H341"/>
    <mergeCell ref="B351:AH351"/>
    <mergeCell ref="AJ241:AN241"/>
    <mergeCell ref="B219:AH219"/>
    <mergeCell ref="AJ251:AN251"/>
    <mergeCell ref="B349:AH349"/>
    <mergeCell ref="AQ154:AR154"/>
    <mergeCell ref="AQ155:AR155"/>
    <mergeCell ref="AQ156:AR156"/>
    <mergeCell ref="AJ191:AN191"/>
    <mergeCell ref="AJ322:AN322"/>
    <mergeCell ref="AJ185:AN185"/>
    <mergeCell ref="AJ281:AN281"/>
    <mergeCell ref="AJ270:AN270"/>
    <mergeCell ref="AJ274:AN274"/>
    <mergeCell ref="AJ236:AN236"/>
    <mergeCell ref="AJ237:AN237"/>
    <mergeCell ref="AJ240:AN240"/>
    <mergeCell ref="AB195:AN195"/>
    <mergeCell ref="B202:AH202"/>
    <mergeCell ref="A272:AH272"/>
    <mergeCell ref="B281:AH282"/>
    <mergeCell ref="B285:AH285"/>
    <mergeCell ref="B296:AH296"/>
    <mergeCell ref="AJ173:AN173"/>
    <mergeCell ref="AQ158:AR158"/>
    <mergeCell ref="O196:R196"/>
    <mergeCell ref="B160:AH160"/>
    <mergeCell ref="B159:AH159"/>
    <mergeCell ref="H195:J195"/>
    <mergeCell ref="B190:AH190"/>
    <mergeCell ref="AJ220:AM220"/>
    <mergeCell ref="AJ232:AN232"/>
    <mergeCell ref="AJ212:AN212"/>
    <mergeCell ref="AB198:AN198"/>
    <mergeCell ref="M195:N195"/>
    <mergeCell ref="A211:AH211"/>
    <mergeCell ref="V197:Y197"/>
    <mergeCell ref="Q197:T197"/>
    <mergeCell ref="L197:O197"/>
    <mergeCell ref="B162:Q162"/>
    <mergeCell ref="AD230:AH230"/>
    <mergeCell ref="J230:N230"/>
    <mergeCell ref="B208:AH208"/>
    <mergeCell ref="B221:AH222"/>
    <mergeCell ref="B224:AH224"/>
    <mergeCell ref="AJ227:AN227"/>
    <mergeCell ref="O230:Z230"/>
    <mergeCell ref="A200:AH200"/>
    <mergeCell ref="AJ351:AN351"/>
    <mergeCell ref="B356:AH356"/>
    <mergeCell ref="AJ400:AK400"/>
    <mergeCell ref="B397:M397"/>
    <mergeCell ref="B393:F393"/>
    <mergeCell ref="AH390:AI390"/>
    <mergeCell ref="AH389:AI389"/>
    <mergeCell ref="R390:S390"/>
    <mergeCell ref="N390:O390"/>
    <mergeCell ref="R396:S396"/>
    <mergeCell ref="P396:Q396"/>
    <mergeCell ref="AB391:AC391"/>
    <mergeCell ref="V394:W394"/>
    <mergeCell ref="N389:O389"/>
    <mergeCell ref="N391:O391"/>
    <mergeCell ref="AD389:AE389"/>
    <mergeCell ref="N392:O392"/>
    <mergeCell ref="AD392:AE392"/>
    <mergeCell ref="AD390:AE390"/>
    <mergeCell ref="X390:Y390"/>
    <mergeCell ref="Z389:AA389"/>
    <mergeCell ref="R387:S387"/>
    <mergeCell ref="Z386:AA386"/>
    <mergeCell ref="AB386:AC386"/>
    <mergeCell ref="B357:AH357"/>
    <mergeCell ref="B350:AH350"/>
    <mergeCell ref="B352:AH352"/>
    <mergeCell ref="B362:F364"/>
    <mergeCell ref="G362:AN364"/>
    <mergeCell ref="AJ388:AK388"/>
    <mergeCell ref="B387:F389"/>
    <mergeCell ref="B374:AH374"/>
    <mergeCell ref="G359:AN361"/>
    <mergeCell ref="B378:AH378"/>
    <mergeCell ref="G365:AN367"/>
    <mergeCell ref="AH385:AI385"/>
    <mergeCell ref="AJ386:AK386"/>
    <mergeCell ref="N387:O387"/>
    <mergeCell ref="G388:M388"/>
    <mergeCell ref="N388:O388"/>
    <mergeCell ref="AJ350:AN350"/>
    <mergeCell ref="G358:AN358"/>
    <mergeCell ref="B358:F358"/>
    <mergeCell ref="A355:AH355"/>
    <mergeCell ref="AJ370:AN370"/>
    <mergeCell ref="G387:M387"/>
    <mergeCell ref="AJ380:AN380"/>
    <mergeCell ref="N385:O385"/>
    <mergeCell ref="X394:Y394"/>
    <mergeCell ref="AH394:AI394"/>
    <mergeCell ref="T394:U394"/>
    <mergeCell ref="R398:S398"/>
    <mergeCell ref="AF401:AG401"/>
    <mergeCell ref="T401:U401"/>
    <mergeCell ref="T393:U393"/>
    <mergeCell ref="R394:S394"/>
    <mergeCell ref="X399:Y399"/>
    <mergeCell ref="T399:U399"/>
    <mergeCell ref="R400:S400"/>
    <mergeCell ref="AF400:AG400"/>
    <mergeCell ref="AF394:AG394"/>
    <mergeCell ref="AD399:AE399"/>
    <mergeCell ref="AD401:AE401"/>
    <mergeCell ref="R399:S399"/>
    <mergeCell ref="AH393:AI393"/>
    <mergeCell ref="V399:W399"/>
    <mergeCell ref="AB394:AC394"/>
    <mergeCell ref="AD400:AE400"/>
    <mergeCell ref="V398:W398"/>
    <mergeCell ref="V401:W401"/>
    <mergeCell ref="A149:AH149"/>
    <mergeCell ref="AJ246:AN246"/>
    <mergeCell ref="AJ252:AN252"/>
    <mergeCell ref="A333:AH333"/>
    <mergeCell ref="B205:AH205"/>
    <mergeCell ref="AA230:AC230"/>
    <mergeCell ref="AJ269:AN269"/>
    <mergeCell ref="B206:AH206"/>
    <mergeCell ref="A229:AM229"/>
    <mergeCell ref="A265:AH265"/>
    <mergeCell ref="AJ249:AN249"/>
    <mergeCell ref="AJ266:AN266"/>
    <mergeCell ref="AJ258:AN258"/>
    <mergeCell ref="B266:AH266"/>
    <mergeCell ref="AJ178:AN178"/>
    <mergeCell ref="AJ150:AN150"/>
    <mergeCell ref="B298:AH298"/>
    <mergeCell ref="AJ298:AN298"/>
    <mergeCell ref="B299:AH299"/>
    <mergeCell ref="B300:AH300"/>
    <mergeCell ref="F194:AN194"/>
    <mergeCell ref="AJ183:AN183"/>
    <mergeCell ref="S198:U198"/>
    <mergeCell ref="B193:AH193"/>
    <mergeCell ref="AJ225:AN225"/>
    <mergeCell ref="B225:AH226"/>
    <mergeCell ref="AJ204:AN204"/>
    <mergeCell ref="B207:AH207"/>
    <mergeCell ref="B244:AH244"/>
    <mergeCell ref="B243:AG243"/>
    <mergeCell ref="N234:O234"/>
    <mergeCell ref="AJ257:AN257"/>
    <mergeCell ref="AJ202:AN202"/>
    <mergeCell ref="AJ154:AN154"/>
    <mergeCell ref="B151:AH151"/>
    <mergeCell ref="B150:AH150"/>
    <mergeCell ref="B168:AI168"/>
    <mergeCell ref="B212:AH213"/>
    <mergeCell ref="B214:AH214"/>
    <mergeCell ref="B215:AI215"/>
    <mergeCell ref="B216:AI216"/>
    <mergeCell ref="AJ214:AN214"/>
    <mergeCell ref="AJ215:AN215"/>
    <mergeCell ref="AJ216:AN216"/>
    <mergeCell ref="H196:M196"/>
    <mergeCell ref="AD196:AN196"/>
    <mergeCell ref="A189:AH189"/>
    <mergeCell ref="A188:AH188"/>
    <mergeCell ref="B158:AH158"/>
    <mergeCell ref="R161:U161"/>
    <mergeCell ref="R162:U162"/>
    <mergeCell ref="B195:E195"/>
    <mergeCell ref="H197:J197"/>
    <mergeCell ref="B163:Q163"/>
    <mergeCell ref="B161:Q161"/>
    <mergeCell ref="B184:AH184"/>
    <mergeCell ref="B183:AH183"/>
    <mergeCell ref="D525:H525"/>
    <mergeCell ref="B525:C525"/>
    <mergeCell ref="P525:T525"/>
    <mergeCell ref="AB392:AC392"/>
    <mergeCell ref="B483:H484"/>
    <mergeCell ref="AH406:AI406"/>
    <mergeCell ref="B394:M394"/>
    <mergeCell ref="P386:Q386"/>
    <mergeCell ref="B365:F367"/>
    <mergeCell ref="AH399:AI399"/>
    <mergeCell ref="AD398:AE398"/>
    <mergeCell ref="AB393:AC393"/>
    <mergeCell ref="AB399:AC399"/>
    <mergeCell ref="Z398:AA398"/>
    <mergeCell ref="AF398:AG398"/>
    <mergeCell ref="AH398:AI398"/>
    <mergeCell ref="AF393:AG393"/>
    <mergeCell ref="T400:U400"/>
    <mergeCell ref="B399:F401"/>
    <mergeCell ref="X398:Y398"/>
    <mergeCell ref="G390:M390"/>
    <mergeCell ref="G393:M393"/>
    <mergeCell ref="AF406:AG406"/>
    <mergeCell ref="B369:AH369"/>
    <mergeCell ref="V342:AA342"/>
    <mergeCell ref="AB342:AF342"/>
    <mergeCell ref="AJ296:AN296"/>
    <mergeCell ref="AJ297:AN297"/>
    <mergeCell ref="B295:AH295"/>
    <mergeCell ref="AJ299:AN299"/>
    <mergeCell ref="B330:AH330"/>
    <mergeCell ref="H305:J305"/>
    <mergeCell ref="B309:AH309"/>
    <mergeCell ref="B308:F308"/>
    <mergeCell ref="A329:AH329"/>
    <mergeCell ref="AJ304:AN304"/>
    <mergeCell ref="AJ330:AN330"/>
    <mergeCell ref="A326:AH326"/>
    <mergeCell ref="A334:AH334"/>
    <mergeCell ref="AJ318:AN318"/>
    <mergeCell ref="B324:AH324"/>
    <mergeCell ref="B327:AH327"/>
    <mergeCell ref="AJ324:AN324"/>
    <mergeCell ref="AJ300:AN300"/>
    <mergeCell ref="AJ327:AN327"/>
    <mergeCell ref="B297:AH297"/>
    <mergeCell ref="V341:AA341"/>
    <mergeCell ref="N341:P341"/>
    <mergeCell ref="AJ242:AN242"/>
    <mergeCell ref="A279:AH279"/>
    <mergeCell ref="A264:AH264"/>
    <mergeCell ref="X234:AH234"/>
    <mergeCell ref="S234:T234"/>
    <mergeCell ref="B274:M274"/>
    <mergeCell ref="B237:AH237"/>
    <mergeCell ref="B238:AH238"/>
    <mergeCell ref="B267:AH267"/>
    <mergeCell ref="AJ268:AN268"/>
    <mergeCell ref="B269:AH269"/>
    <mergeCell ref="AJ260:AN260"/>
    <mergeCell ref="AJ253:AN253"/>
    <mergeCell ref="AJ256:AN256"/>
    <mergeCell ref="AJ244:AN244"/>
    <mergeCell ref="C234:J234"/>
    <mergeCell ref="B235:AH235"/>
    <mergeCell ref="B239:AH240"/>
    <mergeCell ref="B242:AH242"/>
    <mergeCell ref="B236:AH236"/>
    <mergeCell ref="AJ238:AN238"/>
    <mergeCell ref="AJ285:AN285"/>
    <mergeCell ref="B273:AH273"/>
    <mergeCell ref="AJ288:AN288"/>
    <mergeCell ref="AJ277:AN277"/>
    <mergeCell ref="I341:M341"/>
    <mergeCell ref="AJ352:AN352"/>
    <mergeCell ref="B370:AH370"/>
    <mergeCell ref="AF386:AG386"/>
    <mergeCell ref="N386:O386"/>
    <mergeCell ref="B385:M385"/>
    <mergeCell ref="R386:S386"/>
    <mergeCell ref="V386:W386"/>
    <mergeCell ref="AJ385:AK385"/>
    <mergeCell ref="AJ378:AN378"/>
    <mergeCell ref="AB385:AC385"/>
    <mergeCell ref="AJ381:AN381"/>
    <mergeCell ref="B386:M386"/>
    <mergeCell ref="A344:AH344"/>
    <mergeCell ref="AJ345:AN345"/>
    <mergeCell ref="B346:AH346"/>
    <mergeCell ref="AJ346:AN346"/>
    <mergeCell ref="B345:AI345"/>
    <mergeCell ref="Q342:U342"/>
    <mergeCell ref="B373:AH373"/>
    <mergeCell ref="B359:F361"/>
    <mergeCell ref="A372:AH372"/>
    <mergeCell ref="B379:AH379"/>
    <mergeCell ref="AJ280:AN280"/>
    <mergeCell ref="B315:AH316"/>
    <mergeCell ref="B319:AH319"/>
    <mergeCell ref="B322:AH323"/>
    <mergeCell ref="M308:P308"/>
    <mergeCell ref="H308:J308"/>
    <mergeCell ref="M305:P305"/>
    <mergeCell ref="K305:L305"/>
    <mergeCell ref="B307:AH307"/>
    <mergeCell ref="AJ319:AN319"/>
    <mergeCell ref="B312:AH314"/>
    <mergeCell ref="A311:AH311"/>
    <mergeCell ref="B318:AH318"/>
    <mergeCell ref="A321:AH321"/>
    <mergeCell ref="AJ286:AN286"/>
    <mergeCell ref="AJ293:AN293"/>
    <mergeCell ref="B317:AH317"/>
    <mergeCell ref="B286:AH286"/>
    <mergeCell ref="A292:AH292"/>
    <mergeCell ref="A284:AH284"/>
    <mergeCell ref="B293:AH294"/>
    <mergeCell ref="AJ287:AN287"/>
    <mergeCell ref="AJ289:AN289"/>
    <mergeCell ref="B289:AH289"/>
    <mergeCell ref="AH400:AI400"/>
    <mergeCell ref="AF390:AG390"/>
    <mergeCell ref="V390:W390"/>
    <mergeCell ref="AF387:AG387"/>
    <mergeCell ref="AF388:AG388"/>
    <mergeCell ref="X386:Y386"/>
    <mergeCell ref="A348:AH348"/>
    <mergeCell ref="X393:Y393"/>
    <mergeCell ref="X385:Y385"/>
    <mergeCell ref="AF392:AG392"/>
    <mergeCell ref="V387:W387"/>
    <mergeCell ref="X387:Y387"/>
    <mergeCell ref="X388:Y388"/>
    <mergeCell ref="Z388:AA388"/>
    <mergeCell ref="P393:Q393"/>
    <mergeCell ref="G389:M389"/>
    <mergeCell ref="T388:U388"/>
    <mergeCell ref="R389:S389"/>
    <mergeCell ref="V388:W388"/>
    <mergeCell ref="P387:Q387"/>
    <mergeCell ref="X389:Y389"/>
    <mergeCell ref="T389:U389"/>
    <mergeCell ref="AB387:AC387"/>
    <mergeCell ref="P392:Q392"/>
    <mergeCell ref="Z399:AA399"/>
    <mergeCell ref="V385:W385"/>
    <mergeCell ref="T385:U385"/>
    <mergeCell ref="AH386:AI386"/>
    <mergeCell ref="AJ391:AK391"/>
    <mergeCell ref="Z391:AA391"/>
    <mergeCell ref="AJ393:AK393"/>
    <mergeCell ref="AD394:AE394"/>
    <mergeCell ref="AB398:AC398"/>
    <mergeCell ref="AD393:AE393"/>
    <mergeCell ref="U396:V396"/>
    <mergeCell ref="AF389:AG389"/>
    <mergeCell ref="AH388:AI388"/>
    <mergeCell ref="T391:U391"/>
    <mergeCell ref="Z385:AA385"/>
    <mergeCell ref="T386:U386"/>
    <mergeCell ref="AJ394:AK394"/>
    <mergeCell ref="Z393:AA393"/>
    <mergeCell ref="AB388:AC388"/>
    <mergeCell ref="AB389:AC389"/>
    <mergeCell ref="AF391:AG391"/>
    <mergeCell ref="AD391:AE391"/>
    <mergeCell ref="AD387:AE387"/>
    <mergeCell ref="AH387:AI387"/>
    <mergeCell ref="R427:W427"/>
    <mergeCell ref="R426:W426"/>
    <mergeCell ref="B424:AG424"/>
    <mergeCell ref="AJ405:AK405"/>
    <mergeCell ref="D434:K434"/>
    <mergeCell ref="L434:Q434"/>
    <mergeCell ref="R434:W434"/>
    <mergeCell ref="X434:AC434"/>
    <mergeCell ref="AD434:AI434"/>
    <mergeCell ref="B429:AI429"/>
    <mergeCell ref="Z406:AA406"/>
    <mergeCell ref="AB406:AC406"/>
    <mergeCell ref="AJ420:AN420"/>
    <mergeCell ref="AJ422:AN422"/>
    <mergeCell ref="AJ406:AK406"/>
    <mergeCell ref="AJ429:AN429"/>
    <mergeCell ref="B414:AH414"/>
    <mergeCell ref="X425:AG425"/>
    <mergeCell ref="Z405:AA405"/>
    <mergeCell ref="A418:AH418"/>
    <mergeCell ref="A419:AH419"/>
    <mergeCell ref="N406:O406"/>
    <mergeCell ref="AJ398:AK398"/>
    <mergeCell ref="AJ399:AK399"/>
    <mergeCell ref="AE396:AF396"/>
    <mergeCell ref="P400:Q400"/>
    <mergeCell ref="AD386:AE386"/>
    <mergeCell ref="AJ411:AN411"/>
    <mergeCell ref="B413:AH413"/>
    <mergeCell ref="AJ413:AN413"/>
    <mergeCell ref="A410:AH410"/>
    <mergeCell ref="AJ408:AN408"/>
    <mergeCell ref="T406:U406"/>
    <mergeCell ref="AJ387:AK387"/>
    <mergeCell ref="AJ401:AK401"/>
    <mergeCell ref="AJ402:AK402"/>
    <mergeCell ref="W396:X396"/>
    <mergeCell ref="AJ403:AK403"/>
    <mergeCell ref="AJ404:AK404"/>
    <mergeCell ref="AH404:AI404"/>
    <mergeCell ref="R403:S403"/>
    <mergeCell ref="AJ392:AK392"/>
    <mergeCell ref="AH401:AI401"/>
    <mergeCell ref="AF399:AG399"/>
    <mergeCell ref="AB400:AC400"/>
  </mergeCells>
  <phoneticPr fontId="1"/>
  <dataValidations count="19">
    <dataValidation type="list" allowBlank="1" showInputMessage="1" showErrorMessage="1" prompt="プルダウンメニューから選んでください" sqref="AJ94:AN96 AJ104:AN105 AJ112:AN112 AJ117:AN118 AJ124:AN125 AJ128:AN128 AJ132:AN132 AJ474:AN474 AJ138:AN139 AJ150:AN151 AJ178:AN179 AJ202:AN202 AJ232:AN233 AJ293:AN293 AJ266:AN266 AJ268:AN270 AJ280:AN281 AJ307:AN307 AJ309:AN309 AJ312:AN312 AJ318:AN319 AJ336:AN336 AJ378:AN381 AJ422:AN422 AJ420:AN420 AJ468:AN468 AJ29:AN29 AJ31:AN31 AJ35:AN35 AJ322:AN322 AJ327:AN327 AJ190:AN191 AJ260:AN260 AJ183:AN184 AJ70:AN71 AJ241:AN242 AJ257:AN257 AJ66:AN66 AJ214:AN216 AJ204:AN206 AJ244:AN246 AJ411:AN411 AJ464:AN464 AJ134:AN135 AJ41:AN41 AJ212:AN212 AJ224:AN225 AJ227:AN227 AJ277:AN277 AJ369:AN370 AJ157:AN157 AJ413:AN414 AJ285:AN289 AJ408:AN408 AJ330:AN330 AJ455:AN457 AJ439:AN442 AJ429:AN430 AJ173:AN173 AJ175:AN175 AJ249:AN249 AJ251:AN253 AJ324:AN324 AJ345:AN346 AJ304:AN304" xr:uid="{00000000-0002-0000-0200-000001000000}">
      <formula1>"いる,いない"</formula1>
    </dataValidation>
    <dataValidation imeMode="off" allowBlank="1" showInputMessage="1" showErrorMessage="1" sqref="H78:V79 K195:L195 AJ219:AM220 G230:I230 AA230:AC230 K234:M234 P234:R234 U234:W234 H305:J305 AJ335:AM335 I489:P490 H87:V88 N386:AK393 I483:P484 AG493:AM496 L503:T504 L510:T511 B520:K521 I525:M525 U525:Y525 AF525:AJ525 H308:J308 L51:N51 V51:X51 Q51:S51" xr:uid="{00000000-0002-0000-0200-000002000000}"/>
    <dataValidation imeMode="on" allowBlank="1" showInputMessage="1" showErrorMessage="1" sqref="J36:R36 V36:AG36 AE197 R143:AN145 R152:R153 R165:AN165 Q306:AH306 L520:T521 B483:H484 B503:K504 U503:AN504 B510:K511 U510:AN511 B489:H490 L426:L428 R426:R428 X426:X428 L433:L435 R433:R435 AD433:AD435 X433:X435" xr:uid="{00000000-0002-0000-0200-000003000000}"/>
    <dataValidation type="list" allowBlank="1" showInputMessage="1" showErrorMessage="1" prompt="プルダウンメニューから選んでください" sqref="AJ108:AN108 AJ116:AN116 AJ122:AN122 AJ142:AN142 AJ274:AN274 AJ208:AN209 AJ350:AN351 AJ356:AN356 AJ480:AN480 AJ517:AN517 AJ500:AN500 AJ507:AN507 U493:U496 AJ486:AN486 AJ12:AN13 AJ15:AN16 AJ18:AN18 AJ20:AN21 AJ23:AN26" xr:uid="{00000000-0002-0000-0200-000004000000}">
      <formula1>"有,無"</formula1>
    </dataValidation>
    <dataValidation type="list" allowBlank="1" showInputMessage="1" showErrorMessage="1" prompt="プルダウンメニューから選んでください_x000a_" sqref="AJ54:AN54 AJ46:AN47 AJ49:AN50 AJ67:AN67 AJ57:AJ60 AK57:AN58 AK60:AN60" xr:uid="{00000000-0002-0000-0200-000005000000}">
      <formula1>"いる,いない"</formula1>
    </dataValidation>
    <dataValidation type="list" allowBlank="1" showInputMessage="1" showErrorMessage="1" prompt="プルダウンメニューから選んでください" sqref="AJ133:AN133 AJ158:AN159 AJ222:AN222 AJ236:AN237 AJ315:AN315 AJ259:AN259 AJ256:AN256 AJ513:AN513 AJ55 AJ240:AN240 AJ52:AN52 AJ461:AN463 AJ472:AN473 AJ99:AN99 AJ171:AN171 AJ445:AN450 AJ452:AN452 AJ469:AN470 AJ476:AN477" xr:uid="{00000000-0002-0000-0200-000006000000}">
      <formula1>"いる,いない,該当なし"</formula1>
    </dataValidation>
    <dataValidation type="list" allowBlank="1" showInputMessage="1" showErrorMessage="1" prompt="プルダウンメニューから選んでください" sqref="AJ147:AN147" xr:uid="{00000000-0002-0000-0200-000007000000}">
      <formula1>"いる,いない,短縮していない"</formula1>
    </dataValidation>
    <dataValidation type="list" allowBlank="1" showInputMessage="1" showErrorMessage="1" prompt="プルダウンメニューから選んでください" sqref="AJ154:AN154" xr:uid="{00000000-0002-0000-0200-000008000000}">
      <formula1>"いる,いない,１名のみ"</formula1>
    </dataValidation>
    <dataValidation type="list" allowBlank="1" showInputMessage="1" showErrorMessage="1" prompt="整備されている装置器具等について 「 ☑ 」 を選んでください" sqref="G195:G198 K197 M198 P197 R198 U195 U197 V198 AA195 Z197 AA198 AC196 AQ198:AS198 O195 I48 M48 R48" xr:uid="{00000000-0002-0000-0200-000009000000}">
      <formula1>"☑,□"</formula1>
    </dataValidation>
    <dataValidation type="list" allowBlank="1" showInputMessage="1" showErrorMessage="1" prompt="プルダウンメニューから選んでください" sqref="AJ238:AN238" xr:uid="{00000000-0002-0000-0200-00000A000000}">
      <formula1>"いる,いない,立地していない"</formula1>
    </dataValidation>
    <dataValidation type="list" allowBlank="1" showInputMessage="1" showErrorMessage="1" prompt="プルダウンメニューから選んでください" sqref="AJ352:AN352 AJ373:AN373" xr:uid="{00000000-0002-0000-0200-00000B000000}">
      <formula1>"有,無,該当なし"</formula1>
    </dataValidation>
    <dataValidation type="list" allowBlank="1" showInputMessage="1" showErrorMessage="1" prompt="プルダウンメニューから選んでください" sqref="AJ296:AN300" xr:uid="{00000000-0002-0000-0200-00000D000000}">
      <formula1>"○"</formula1>
    </dataValidation>
    <dataValidation type="list" allowBlank="1" showInputMessage="1" showErrorMessage="1" sqref="AJ42:AN43 AK148:AN148 AJ68:AN68 AJ427:AM427 AJ291:AN291" xr:uid="{00000000-0002-0000-0200-00000E000000}">
      <formula1>#REF!</formula1>
    </dataValidation>
    <dataValidation imeMode="on" allowBlank="1" showInputMessage="1" showErrorMessage="1" prompt="セル内で改行する場合は、「Alt」キーを押しながら「Shift」キーを押すと改行できます" sqref="B62:AH64 B81:AH82 Q489:AN490 G359:AN367 Q483:AN484 U520:AN521 B90:AH91 B169:AH170 AI329:AI330 AJ329:AN329" xr:uid="{00000000-0002-0000-0200-00000F000000}"/>
    <dataValidation imeMode="off" allowBlank="1" showInputMessage="1" showErrorMessage="1" prompt="時間を記入してください_x000a_【例】10:00" sqref="I341:M341" xr:uid="{00000000-0002-0000-0200-000010000000}"/>
    <dataValidation imeMode="off" allowBlank="1" showInputMessage="1" showErrorMessage="1" prompt="時間を記入してください_x000a_【例】12:00" sqref="Q341:U343" xr:uid="{00000000-0002-0000-0200-000011000000}"/>
    <dataValidation imeMode="off" allowBlank="1" showInputMessage="1" showErrorMessage="1" prompt="時間を記入してください_x000a_【例】15:00" sqref="AB341:AF343" xr:uid="{00000000-0002-0000-0200-000012000000}"/>
    <dataValidation type="list" allowBlank="1" showInputMessage="1" showErrorMessage="1" prompt="プルダウンメニューから選んでください" sqref="AJ185:AN185" xr:uid="{00000000-0002-0000-0200-000013000000}">
      <formula1>"いる,いない,受審予定"</formula1>
    </dataValidation>
    <dataValidation type="list" allowBlank="1" showInputMessage="1" showErrorMessage="1" prompt="プルダウンメニューから選んでください" sqref="AJ258:AN258" xr:uid="{00000000-0002-0000-0200-000014000000}">
      <formula1>"いる,いない,検討中"</formula1>
    </dataValidation>
  </dataValidations>
  <printOptions horizontalCentered="1"/>
  <pageMargins left="0.70866141732283472" right="0.59055118110236227" top="0.70866141732283472" bottom="0.59055118110236227" header="0.31496062992125984" footer="0.31496062992125984"/>
  <pageSetup paperSize="9" scale="62" orientation="portrait" r:id="rId1"/>
  <headerFooter>
    <oddFooter xml:space="preserve">&amp;C&amp;P </oddFooter>
  </headerFooter>
  <rowBreaks count="11" manualBreakCount="11">
    <brk id="42" max="40" man="1"/>
    <brk id="72" max="40" man="1"/>
    <brk id="130" max="40" man="1"/>
    <brk id="175" max="40" man="1"/>
    <brk id="217" max="40" man="1"/>
    <brk id="262" max="40" man="1"/>
    <brk id="301" max="40" man="1"/>
    <brk id="331" max="40" man="1"/>
    <brk id="375" max="40" man="1"/>
    <brk id="416" max="40" man="1"/>
    <brk id="477"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U37"/>
  <sheetViews>
    <sheetView showGridLines="0" topLeftCell="A31" zoomScale="90" zoomScaleNormal="90" zoomScaleSheetLayoutView="90" workbookViewId="0">
      <selection activeCell="I31" sqref="I31:K31"/>
    </sheetView>
  </sheetViews>
  <sheetFormatPr defaultRowHeight="18.75" x14ac:dyDescent="0.4"/>
  <cols>
    <col min="1" max="1" width="5.625" customWidth="1"/>
    <col min="2" max="2" width="3.625" customWidth="1"/>
    <col min="3" max="6" width="5.625" customWidth="1"/>
    <col min="7" max="8" width="10.625" customWidth="1"/>
    <col min="9" max="20" width="5.625" customWidth="1"/>
    <col min="21" max="21" width="3.625" customWidth="1"/>
  </cols>
  <sheetData>
    <row r="2" spans="2:21" ht="20.100000000000001" customHeight="1" x14ac:dyDescent="0.4">
      <c r="B2" s="353" t="s">
        <v>240</v>
      </c>
      <c r="C2" s="412"/>
      <c r="D2" s="412" t="s">
        <v>599</v>
      </c>
      <c r="E2" s="412"/>
      <c r="F2" s="412"/>
      <c r="G2" s="412"/>
      <c r="H2" s="412"/>
      <c r="I2" s="420" t="s">
        <v>600</v>
      </c>
      <c r="J2" s="412"/>
      <c r="K2" s="412"/>
      <c r="L2" s="412"/>
      <c r="M2" s="412"/>
      <c r="N2" s="412"/>
      <c r="O2" s="412"/>
      <c r="P2" s="412"/>
      <c r="Q2" s="412"/>
      <c r="R2" s="412"/>
    </row>
    <row r="3" spans="2:21" ht="20.100000000000001" customHeight="1" x14ac:dyDescent="0.4">
      <c r="B3" s="412" t="str">
        <f>"（５）職員の充足状況（"&amp;表紙!B2&amp;DBCS(表紙!C2)&amp;"年度の状況）"</f>
        <v>（５）職員の充足状況（令和８年度の状況）</v>
      </c>
      <c r="C3" s="412"/>
      <c r="D3" s="412"/>
      <c r="E3" s="412"/>
      <c r="F3" s="412"/>
      <c r="G3" s="412"/>
      <c r="H3" s="412"/>
      <c r="I3" s="412"/>
      <c r="J3" s="412" t="s">
        <v>142</v>
      </c>
      <c r="K3" s="412"/>
      <c r="L3" s="412"/>
      <c r="M3" s="412"/>
      <c r="N3" s="412"/>
      <c r="O3" s="412"/>
      <c r="P3" s="412"/>
      <c r="Q3" s="412"/>
      <c r="R3" s="412"/>
    </row>
    <row r="4" spans="2:21" ht="20.100000000000001" customHeight="1" thickBot="1" x14ac:dyDescent="0.45">
      <c r="B4" s="412"/>
      <c r="C4" s="412"/>
      <c r="D4" s="412"/>
      <c r="E4" s="412"/>
      <c r="F4" s="412"/>
      <c r="G4" s="412"/>
      <c r="H4" s="412"/>
      <c r="I4" s="412"/>
      <c r="J4" s="412"/>
      <c r="K4" s="412" t="s">
        <v>143</v>
      </c>
      <c r="L4" s="412"/>
      <c r="M4" s="412"/>
      <c r="N4" s="412"/>
      <c r="O4" s="412"/>
      <c r="P4" s="412"/>
      <c r="Q4" s="412"/>
      <c r="R4" s="412"/>
    </row>
    <row r="5" spans="2:21" ht="20.100000000000001" customHeight="1" thickTop="1" thickBot="1" x14ac:dyDescent="0.45">
      <c r="B5" s="412" t="s">
        <v>144</v>
      </c>
      <c r="C5" s="412"/>
      <c r="D5" s="884"/>
      <c r="E5" s="886"/>
      <c r="F5" s="412" t="s">
        <v>239</v>
      </c>
      <c r="G5" s="421" t="s">
        <v>406</v>
      </c>
      <c r="H5" s="422"/>
      <c r="I5" s="892" t="s">
        <v>403</v>
      </c>
      <c r="J5" s="740"/>
      <c r="K5" s="884"/>
      <c r="L5" s="886"/>
      <c r="M5" s="412" t="s">
        <v>404</v>
      </c>
      <c r="N5" s="412"/>
      <c r="O5" s="412"/>
      <c r="P5" s="412"/>
      <c r="Q5" s="412"/>
      <c r="R5" s="412"/>
    </row>
    <row r="6" spans="2:21" s="219" customFormat="1" ht="20.100000000000001" customHeight="1" thickTop="1" x14ac:dyDescent="0.4">
      <c r="D6" s="893" t="s">
        <v>405</v>
      </c>
      <c r="E6" s="893"/>
      <c r="F6" s="893"/>
      <c r="G6" s="893"/>
      <c r="H6" s="893"/>
      <c r="I6" s="893"/>
      <c r="J6" s="893"/>
      <c r="K6" s="893"/>
      <c r="L6" s="893"/>
      <c r="M6" s="893"/>
      <c r="N6" s="893"/>
      <c r="O6" s="893"/>
      <c r="P6" s="893"/>
      <c r="Q6" s="893"/>
      <c r="R6" s="893"/>
      <c r="S6" s="893"/>
      <c r="T6" s="893"/>
    </row>
    <row r="7" spans="2:21" ht="20.100000000000001" customHeight="1" x14ac:dyDescent="0.4">
      <c r="D7" s="893"/>
      <c r="E7" s="893"/>
      <c r="F7" s="893"/>
      <c r="G7" s="893"/>
      <c r="H7" s="893"/>
      <c r="I7" s="893"/>
      <c r="J7" s="893"/>
      <c r="K7" s="893"/>
      <c r="L7" s="893"/>
      <c r="M7" s="893"/>
      <c r="N7" s="893"/>
      <c r="O7" s="893"/>
      <c r="P7" s="893"/>
      <c r="Q7" s="893"/>
      <c r="R7" s="893"/>
      <c r="S7" s="893"/>
      <c r="T7" s="893"/>
    </row>
    <row r="8" spans="2:21" ht="20.100000000000001" customHeight="1" thickBot="1" x14ac:dyDescent="0.45">
      <c r="B8" s="35" t="s">
        <v>699</v>
      </c>
      <c r="C8" s="36"/>
      <c r="D8" s="36"/>
      <c r="E8" s="36"/>
      <c r="F8" s="36"/>
      <c r="G8" s="36"/>
      <c r="H8" s="36"/>
      <c r="I8" s="36"/>
      <c r="J8" s="36"/>
      <c r="K8" s="36"/>
      <c r="L8" s="36"/>
      <c r="M8" s="36"/>
      <c r="N8" s="36"/>
      <c r="O8" s="36"/>
      <c r="P8" s="36"/>
      <c r="Q8" s="36"/>
      <c r="R8" s="36"/>
      <c r="S8" s="36"/>
      <c r="T8" s="36"/>
      <c r="U8" s="36"/>
    </row>
    <row r="9" spans="2:21" ht="39.950000000000003" customHeight="1" thickTop="1" thickBot="1" x14ac:dyDescent="0.45">
      <c r="B9" s="37"/>
      <c r="C9" s="936" t="s">
        <v>238</v>
      </c>
      <c r="D9" s="917"/>
      <c r="E9" s="917"/>
      <c r="F9" s="933" t="s">
        <v>582</v>
      </c>
      <c r="G9" s="919" t="str">
        <f>表紙!B2&amp;DBCS(表紙!C2)&amp;"年４月１日現在"</f>
        <v>令和８年４月１日現在</v>
      </c>
      <c r="H9" s="919"/>
      <c r="I9" s="919"/>
      <c r="J9" s="919"/>
      <c r="K9" s="919"/>
      <c r="L9" s="919"/>
      <c r="M9" s="940" t="s">
        <v>241</v>
      </c>
      <c r="N9" s="941"/>
      <c r="O9" s="941"/>
      <c r="P9" s="133"/>
      <c r="Q9" s="942" t="s">
        <v>242</v>
      </c>
      <c r="R9" s="942"/>
      <c r="S9" s="942"/>
      <c r="T9" s="943"/>
    </row>
    <row r="10" spans="2:21" ht="39.950000000000003" customHeight="1" thickTop="1" x14ac:dyDescent="0.4">
      <c r="B10" s="37"/>
      <c r="C10" s="937"/>
      <c r="D10" s="769"/>
      <c r="E10" s="769"/>
      <c r="F10" s="934"/>
      <c r="G10" s="931" t="s">
        <v>408</v>
      </c>
      <c r="H10" s="931"/>
      <c r="I10" s="931"/>
      <c r="J10" s="931"/>
      <c r="K10" s="931" t="s">
        <v>407</v>
      </c>
      <c r="L10" s="931"/>
      <c r="M10" s="931" t="s">
        <v>408</v>
      </c>
      <c r="N10" s="931"/>
      <c r="O10" s="931"/>
      <c r="P10" s="953"/>
      <c r="Q10" s="931"/>
      <c r="R10" s="931"/>
      <c r="S10" s="931" t="s">
        <v>407</v>
      </c>
      <c r="T10" s="932"/>
    </row>
    <row r="11" spans="2:21" ht="39.950000000000003" customHeight="1" thickBot="1" x14ac:dyDescent="0.45">
      <c r="B11" s="37"/>
      <c r="C11" s="938"/>
      <c r="D11" s="939"/>
      <c r="E11" s="939"/>
      <c r="F11" s="935"/>
      <c r="G11" s="92" t="s">
        <v>317</v>
      </c>
      <c r="H11" s="92" t="s">
        <v>318</v>
      </c>
      <c r="I11" s="923" t="s">
        <v>234</v>
      </c>
      <c r="J11" s="923"/>
      <c r="K11" s="922" t="s">
        <v>145</v>
      </c>
      <c r="L11" s="922"/>
      <c r="M11" s="949" t="s">
        <v>319</v>
      </c>
      <c r="N11" s="950"/>
      <c r="O11" s="951" t="s">
        <v>320</v>
      </c>
      <c r="P11" s="951"/>
      <c r="Q11" s="923" t="s">
        <v>234</v>
      </c>
      <c r="R11" s="923"/>
      <c r="S11" s="922" t="s">
        <v>145</v>
      </c>
      <c r="T11" s="944"/>
    </row>
    <row r="12" spans="2:21" ht="39.950000000000003" customHeight="1" thickTop="1" x14ac:dyDescent="0.4">
      <c r="C12" s="920" t="s">
        <v>146</v>
      </c>
      <c r="D12" s="919"/>
      <c r="E12" s="919"/>
      <c r="F12" s="93" t="s">
        <v>147</v>
      </c>
      <c r="G12" s="134"/>
      <c r="H12" s="135"/>
      <c r="I12" s="894"/>
      <c r="J12" s="952"/>
      <c r="K12" s="954">
        <f>ROUNDDOWN((SUM($G12:$J12))/3,1)</f>
        <v>0</v>
      </c>
      <c r="L12" s="955"/>
      <c r="M12" s="914"/>
      <c r="N12" s="894"/>
      <c r="O12" s="894"/>
      <c r="P12" s="894"/>
      <c r="Q12" s="894"/>
      <c r="R12" s="952"/>
      <c r="S12" s="954">
        <f>ROUNDDOWN((SUM(M12:R12))/3,1)</f>
        <v>0</v>
      </c>
      <c r="T12" s="956"/>
    </row>
    <row r="13" spans="2:21" ht="39.950000000000003" customHeight="1" x14ac:dyDescent="0.4">
      <c r="C13" s="966" t="s">
        <v>148</v>
      </c>
      <c r="D13" s="931"/>
      <c r="E13" s="931"/>
      <c r="F13" s="967" t="s">
        <v>149</v>
      </c>
      <c r="G13" s="136"/>
      <c r="H13" s="137"/>
      <c r="I13" s="895"/>
      <c r="J13" s="948"/>
      <c r="K13" s="962">
        <f>ROUNDDOWN((SUM($G13:$J14))/6,1)</f>
        <v>0</v>
      </c>
      <c r="L13" s="968"/>
      <c r="M13" s="913"/>
      <c r="N13" s="895"/>
      <c r="O13" s="895"/>
      <c r="P13" s="895"/>
      <c r="Q13" s="895"/>
      <c r="R13" s="948"/>
      <c r="S13" s="962">
        <f>ROUNDDOWN((SUM($M13:$R14))/6,1)</f>
        <v>0</v>
      </c>
      <c r="T13" s="963"/>
    </row>
    <row r="14" spans="2:21" ht="39.950000000000003" customHeight="1" x14ac:dyDescent="0.4">
      <c r="C14" s="966" t="s">
        <v>150</v>
      </c>
      <c r="D14" s="931"/>
      <c r="E14" s="931"/>
      <c r="F14" s="967"/>
      <c r="G14" s="136"/>
      <c r="H14" s="137"/>
      <c r="I14" s="895"/>
      <c r="J14" s="948"/>
      <c r="K14" s="964"/>
      <c r="L14" s="969"/>
      <c r="M14" s="913"/>
      <c r="N14" s="895"/>
      <c r="O14" s="895"/>
      <c r="P14" s="895"/>
      <c r="Q14" s="895"/>
      <c r="R14" s="948"/>
      <c r="S14" s="964"/>
      <c r="T14" s="965"/>
    </row>
    <row r="15" spans="2:21" ht="39.950000000000003" customHeight="1" x14ac:dyDescent="0.4">
      <c r="C15" s="945" t="s">
        <v>588</v>
      </c>
      <c r="D15" s="934"/>
      <c r="E15" s="934"/>
      <c r="F15" s="397" t="s">
        <v>579</v>
      </c>
      <c r="G15" s="136"/>
      <c r="H15" s="137"/>
      <c r="I15" s="895"/>
      <c r="J15" s="948"/>
      <c r="K15" s="946">
        <f>ROUNDDOWN((SUM($G15:$J15))/15,1)</f>
        <v>0</v>
      </c>
      <c r="L15" s="947"/>
      <c r="M15" s="913"/>
      <c r="N15" s="895"/>
      <c r="O15" s="895"/>
      <c r="P15" s="895"/>
      <c r="Q15" s="895"/>
      <c r="R15" s="948"/>
      <c r="S15" s="946">
        <f>ROUNDDOWN((SUM(M15:R15))/15,1)</f>
        <v>0</v>
      </c>
      <c r="T15" s="932"/>
    </row>
    <row r="16" spans="2:21" ht="39.950000000000003" customHeight="1" thickBot="1" x14ac:dyDescent="0.45">
      <c r="C16" s="945" t="s">
        <v>589</v>
      </c>
      <c r="D16" s="934"/>
      <c r="E16" s="934"/>
      <c r="F16" s="398" t="s">
        <v>580</v>
      </c>
      <c r="G16" s="402"/>
      <c r="H16" s="401"/>
      <c r="I16" s="895"/>
      <c r="J16" s="948"/>
      <c r="K16" s="946">
        <f>ROUNDDOWN((SUM($G16:$J16))/25,1)</f>
        <v>0</v>
      </c>
      <c r="L16" s="947"/>
      <c r="M16" s="913"/>
      <c r="N16" s="895"/>
      <c r="O16" s="895"/>
      <c r="P16" s="895"/>
      <c r="Q16" s="895"/>
      <c r="R16" s="948"/>
      <c r="S16" s="946">
        <f>ROUNDDOWN((SUM(M16:R16))/25,1)</f>
        <v>0</v>
      </c>
      <c r="T16" s="932"/>
    </row>
    <row r="17" spans="2:21" ht="39.950000000000003" customHeight="1" thickTop="1" thickBot="1" x14ac:dyDescent="0.45">
      <c r="C17" s="957" t="s">
        <v>700</v>
      </c>
      <c r="D17" s="915"/>
      <c r="E17" s="915"/>
      <c r="F17" s="94"/>
      <c r="G17" s="187">
        <f>SUM(G$12:G$16)</f>
        <v>0</v>
      </c>
      <c r="H17" s="187">
        <f>SUM(H$12:H$16)</f>
        <v>0</v>
      </c>
      <c r="I17" s="960">
        <f>SUM(I12:J16)</f>
        <v>0</v>
      </c>
      <c r="J17" s="960"/>
      <c r="K17" s="958">
        <f>ROUND(SUM(K12:L16),0)</f>
        <v>0</v>
      </c>
      <c r="L17" s="959"/>
      <c r="M17" s="960">
        <f>SUM(M12:N16)</f>
        <v>0</v>
      </c>
      <c r="N17" s="960" t="str">
        <f>IF(SUM(N$12:N$16)=0,"",SUM(N$12:N$16))</f>
        <v/>
      </c>
      <c r="O17" s="960">
        <f>SUM(O12:P16)</f>
        <v>0</v>
      </c>
      <c r="P17" s="960" t="str">
        <f>IF(SUM(P$12:P$16)=0,"",SUM(P$12:P$16))</f>
        <v/>
      </c>
      <c r="Q17" s="960">
        <f>SUM(Q12:R16)</f>
        <v>0</v>
      </c>
      <c r="R17" s="960" t="str">
        <f>IF(SUM(R$12:R$16)=0,"",SUM(R$12:R$16))</f>
        <v/>
      </c>
      <c r="S17" s="958">
        <f>ROUND(SUM(S12:T16),0)</f>
        <v>0</v>
      </c>
      <c r="T17" s="961"/>
    </row>
    <row r="18" spans="2:21" ht="45" customHeight="1" thickBot="1" x14ac:dyDescent="0.45">
      <c r="B18" s="10"/>
      <c r="C18" s="920" t="s">
        <v>409</v>
      </c>
      <c r="D18" s="919"/>
      <c r="E18" s="919"/>
      <c r="F18" s="919"/>
      <c r="G18" s="953"/>
      <c r="H18" s="953"/>
      <c r="I18" s="953"/>
      <c r="J18" s="953"/>
      <c r="K18" s="995" t="s">
        <v>407</v>
      </c>
      <c r="L18" s="995"/>
      <c r="M18" s="982"/>
      <c r="N18" s="983"/>
      <c r="O18" s="983"/>
      <c r="P18" s="983"/>
      <c r="Q18" s="983"/>
      <c r="R18" s="984"/>
      <c r="S18" s="995" t="s">
        <v>407</v>
      </c>
      <c r="T18" s="995"/>
      <c r="U18" s="10"/>
    </row>
    <row r="19" spans="2:21" ht="39.950000000000003" customHeight="1" thickTop="1" thickBot="1" x14ac:dyDescent="0.45">
      <c r="B19" s="10"/>
      <c r="C19" s="985" t="s">
        <v>152</v>
      </c>
      <c r="D19" s="910" t="s">
        <v>702</v>
      </c>
      <c r="E19" s="910"/>
      <c r="F19" s="910"/>
      <c r="G19" s="910"/>
      <c r="H19" s="910"/>
      <c r="I19" s="910"/>
      <c r="J19" s="911"/>
      <c r="K19" s="996"/>
      <c r="L19" s="997"/>
      <c r="M19" s="987"/>
      <c r="N19" s="988"/>
      <c r="O19" s="988"/>
      <c r="P19" s="988"/>
      <c r="Q19" s="988"/>
      <c r="R19" s="989"/>
      <c r="S19" s="970"/>
      <c r="T19" s="971"/>
      <c r="U19" s="10"/>
    </row>
    <row r="20" spans="2:21" ht="15" customHeight="1" thickTop="1" thickBot="1" x14ac:dyDescent="0.45">
      <c r="B20" s="10"/>
      <c r="C20" s="985"/>
      <c r="D20" s="910" t="s">
        <v>153</v>
      </c>
      <c r="E20" s="990"/>
      <c r="F20" s="990"/>
      <c r="G20" s="990"/>
      <c r="H20" s="990"/>
      <c r="I20" s="990"/>
      <c r="J20" s="991"/>
      <c r="K20" s="975" t="s">
        <v>154</v>
      </c>
      <c r="L20" s="976"/>
      <c r="M20" s="992"/>
      <c r="N20" s="993"/>
      <c r="O20" s="993"/>
      <c r="P20" s="993"/>
      <c r="Q20" s="993"/>
      <c r="R20" s="994"/>
      <c r="S20" s="975" t="s">
        <v>154</v>
      </c>
      <c r="T20" s="976"/>
      <c r="U20" s="10"/>
    </row>
    <row r="21" spans="2:21" ht="30" customHeight="1" thickTop="1" x14ac:dyDescent="0.4">
      <c r="B21" s="10"/>
      <c r="C21" s="985"/>
      <c r="D21" s="990"/>
      <c r="E21" s="990"/>
      <c r="F21" s="990"/>
      <c r="G21" s="990"/>
      <c r="H21" s="990"/>
      <c r="I21" s="990"/>
      <c r="J21" s="991"/>
      <c r="K21" s="914"/>
      <c r="L21" s="974"/>
      <c r="M21" s="992"/>
      <c r="N21" s="993"/>
      <c r="O21" s="993"/>
      <c r="P21" s="993"/>
      <c r="Q21" s="993"/>
      <c r="R21" s="994"/>
      <c r="S21" s="914"/>
      <c r="T21" s="974"/>
      <c r="U21" s="10"/>
    </row>
    <row r="22" spans="2:21" ht="39.950000000000003" customHeight="1" thickBot="1" x14ac:dyDescent="0.45">
      <c r="B22" s="10"/>
      <c r="C22" s="986"/>
      <c r="D22" s="977" t="s">
        <v>410</v>
      </c>
      <c r="E22" s="977"/>
      <c r="F22" s="977"/>
      <c r="G22" s="977"/>
      <c r="H22" s="977"/>
      <c r="I22" s="977"/>
      <c r="J22" s="978"/>
      <c r="K22" s="972"/>
      <c r="L22" s="973"/>
      <c r="M22" s="979"/>
      <c r="N22" s="980"/>
      <c r="O22" s="980"/>
      <c r="P22" s="980"/>
      <c r="Q22" s="980"/>
      <c r="R22" s="981"/>
      <c r="S22" s="972"/>
      <c r="T22" s="973"/>
      <c r="U22" s="10"/>
    </row>
    <row r="23" spans="2:21" ht="39.950000000000003" customHeight="1" thickTop="1" thickBot="1" x14ac:dyDescent="0.45">
      <c r="B23" s="10"/>
      <c r="C23" s="901" t="s">
        <v>701</v>
      </c>
      <c r="D23" s="902"/>
      <c r="E23" s="902"/>
      <c r="F23" s="902"/>
      <c r="G23" s="902"/>
      <c r="H23" s="902"/>
      <c r="I23" s="902"/>
      <c r="J23" s="902"/>
      <c r="K23" s="927">
        <f>SUM(K17,K19:K22,L19,L21:L22)</f>
        <v>0</v>
      </c>
      <c r="L23" s="929"/>
      <c r="M23" s="924"/>
      <c r="N23" s="924"/>
      <c r="O23" s="924"/>
      <c r="P23" s="924"/>
      <c r="Q23" s="924"/>
      <c r="R23" s="924"/>
      <c r="S23" s="927">
        <f>SUM(S17,S19:S22,T19,T21:T22)</f>
        <v>0</v>
      </c>
      <c r="T23" s="928"/>
      <c r="U23" s="10"/>
    </row>
    <row r="24" spans="2:21" ht="39.6" customHeight="1" x14ac:dyDescent="0.4">
      <c r="C24" s="926" t="s">
        <v>473</v>
      </c>
      <c r="D24" s="926"/>
      <c r="E24" s="926"/>
      <c r="F24" s="926"/>
      <c r="G24" s="926"/>
      <c r="H24" s="926"/>
      <c r="I24" s="926"/>
      <c r="J24" s="926"/>
      <c r="K24" s="926"/>
      <c r="L24" s="926"/>
      <c r="M24" s="926"/>
      <c r="N24" s="926"/>
      <c r="O24" s="926"/>
      <c r="P24" s="926"/>
      <c r="Q24" s="926"/>
      <c r="R24" s="926"/>
      <c r="S24" s="926"/>
      <c r="T24" s="926"/>
      <c r="U24" s="91"/>
    </row>
    <row r="25" spans="2:21" ht="22.5" customHeight="1" x14ac:dyDescent="0.4">
      <c r="C25" s="925" t="s">
        <v>411</v>
      </c>
      <c r="D25" s="925"/>
      <c r="E25" s="925"/>
      <c r="F25" s="925"/>
      <c r="G25" s="925"/>
      <c r="H25" s="925"/>
      <c r="I25" s="925"/>
      <c r="J25" s="925"/>
      <c r="K25" s="925"/>
      <c r="L25" s="925"/>
      <c r="M25" s="925"/>
      <c r="N25" s="925"/>
      <c r="O25" s="925"/>
      <c r="P25" s="925"/>
      <c r="Q25" s="925"/>
      <c r="R25" s="925"/>
      <c r="S25" s="925"/>
      <c r="T25" s="925"/>
      <c r="U25" s="91"/>
    </row>
    <row r="26" spans="2:21" ht="65.099999999999994" customHeight="1" x14ac:dyDescent="0.4">
      <c r="C26" s="925" t="s">
        <v>412</v>
      </c>
      <c r="D26" s="925"/>
      <c r="E26" s="925"/>
      <c r="F26" s="925"/>
      <c r="G26" s="925"/>
      <c r="H26" s="925"/>
      <c r="I26" s="925"/>
      <c r="J26" s="925"/>
      <c r="K26" s="925"/>
      <c r="L26" s="925"/>
      <c r="M26" s="925"/>
      <c r="N26" s="925"/>
      <c r="O26" s="925"/>
      <c r="P26" s="925"/>
      <c r="Q26" s="925"/>
      <c r="R26" s="925"/>
      <c r="S26" s="925"/>
      <c r="T26" s="925"/>
      <c r="U26" s="88"/>
    </row>
    <row r="27" spans="2:21" ht="27.95" customHeight="1" x14ac:dyDescent="0.4">
      <c r="B27" s="10"/>
      <c r="C27" s="930" t="s">
        <v>581</v>
      </c>
      <c r="D27" s="930"/>
      <c r="E27" s="930"/>
      <c r="F27" s="930"/>
      <c r="G27" s="930"/>
      <c r="H27" s="930"/>
      <c r="I27" s="930"/>
      <c r="J27" s="930"/>
      <c r="K27" s="930"/>
      <c r="L27" s="930"/>
      <c r="M27" s="930"/>
      <c r="N27" s="930"/>
      <c r="O27" s="930"/>
      <c r="P27" s="930"/>
      <c r="Q27" s="930"/>
      <c r="R27" s="930"/>
      <c r="S27" s="930"/>
      <c r="T27" s="930"/>
      <c r="U27" s="10"/>
    </row>
    <row r="28" spans="2:21" ht="20.100000000000001" customHeight="1" thickBot="1" x14ac:dyDescent="0.45">
      <c r="B28" s="10"/>
      <c r="C28" s="38" t="s">
        <v>703</v>
      </c>
      <c r="D28" s="38"/>
      <c r="E28" s="10"/>
      <c r="F28" s="10"/>
      <c r="G28" s="10"/>
      <c r="H28" s="10"/>
      <c r="I28" s="10"/>
      <c r="J28" s="10"/>
      <c r="K28" s="10"/>
      <c r="L28" s="10"/>
      <c r="M28" s="10"/>
      <c r="N28" s="10"/>
      <c r="O28" s="10"/>
      <c r="P28" s="10"/>
      <c r="Q28" s="10"/>
      <c r="R28" s="10"/>
      <c r="S28" s="10"/>
      <c r="T28" s="10"/>
      <c r="U28" s="10"/>
    </row>
    <row r="29" spans="2:21" ht="18.75" customHeight="1" x14ac:dyDescent="0.4">
      <c r="B29" s="10"/>
      <c r="C29" s="920" t="s">
        <v>413</v>
      </c>
      <c r="D29" s="919"/>
      <c r="E29" s="919"/>
      <c r="F29" s="919"/>
      <c r="G29" s="919"/>
      <c r="H29" s="919"/>
      <c r="I29" s="919" t="str">
        <f>表紙!B2&amp;DBCS(表紙!C2)&amp;"年４月１日現在"</f>
        <v>令和８年４月１日現在</v>
      </c>
      <c r="J29" s="919"/>
      <c r="K29" s="919"/>
      <c r="L29" s="919"/>
      <c r="M29" s="919"/>
      <c r="N29" s="919"/>
      <c r="O29" s="917" t="str">
        <f>M9&amp;DBCS(P9)&amp;Q9</f>
        <v>監査前月月１日現在</v>
      </c>
      <c r="P29" s="917"/>
      <c r="Q29" s="917"/>
      <c r="R29" s="917"/>
      <c r="S29" s="917"/>
      <c r="T29" s="918"/>
      <c r="U29" s="10"/>
    </row>
    <row r="30" spans="2:21" ht="18.75" customHeight="1" thickBot="1" x14ac:dyDescent="0.45">
      <c r="B30" s="10"/>
      <c r="C30" s="921"/>
      <c r="D30" s="922"/>
      <c r="E30" s="922"/>
      <c r="F30" s="922"/>
      <c r="G30" s="922"/>
      <c r="H30" s="922"/>
      <c r="I30" s="923" t="s">
        <v>155</v>
      </c>
      <c r="J30" s="923"/>
      <c r="K30" s="923"/>
      <c r="L30" s="923" t="s">
        <v>156</v>
      </c>
      <c r="M30" s="923"/>
      <c r="N30" s="923"/>
      <c r="O30" s="915" t="s">
        <v>155</v>
      </c>
      <c r="P30" s="915"/>
      <c r="Q30" s="915"/>
      <c r="R30" s="915" t="s">
        <v>157</v>
      </c>
      <c r="S30" s="915"/>
      <c r="T30" s="916"/>
      <c r="U30" s="10"/>
    </row>
    <row r="31" spans="2:21" ht="90" customHeight="1" thickTop="1" x14ac:dyDescent="0.4">
      <c r="B31" s="10"/>
      <c r="C31" s="898" t="s">
        <v>235</v>
      </c>
      <c r="D31" s="899"/>
      <c r="E31" s="899"/>
      <c r="F31" s="899"/>
      <c r="G31" s="899"/>
      <c r="H31" s="900"/>
      <c r="I31" s="914"/>
      <c r="J31" s="894"/>
      <c r="K31" s="894"/>
      <c r="L31" s="894"/>
      <c r="M31" s="894"/>
      <c r="N31" s="894"/>
      <c r="O31" s="894"/>
      <c r="P31" s="894"/>
      <c r="Q31" s="894"/>
      <c r="R31" s="894"/>
      <c r="S31" s="894"/>
      <c r="T31" s="952"/>
      <c r="U31" s="10"/>
    </row>
    <row r="32" spans="2:21" ht="39.950000000000003" customHeight="1" x14ac:dyDescent="0.4">
      <c r="B32" s="10"/>
      <c r="C32" s="909" t="s">
        <v>158</v>
      </c>
      <c r="D32" s="910"/>
      <c r="E32" s="910"/>
      <c r="F32" s="910"/>
      <c r="G32" s="910"/>
      <c r="H32" s="911"/>
      <c r="I32" s="913"/>
      <c r="J32" s="895"/>
      <c r="K32" s="895"/>
      <c r="L32" s="895"/>
      <c r="M32" s="895"/>
      <c r="N32" s="895"/>
      <c r="O32" s="895"/>
      <c r="P32" s="895"/>
      <c r="Q32" s="895"/>
      <c r="R32" s="895"/>
      <c r="S32" s="895"/>
      <c r="T32" s="948"/>
      <c r="U32" s="10"/>
    </row>
    <row r="33" spans="2:21" ht="39.950000000000003" customHeight="1" x14ac:dyDescent="0.4">
      <c r="B33" s="10"/>
      <c r="C33" s="909" t="s">
        <v>253</v>
      </c>
      <c r="D33" s="910"/>
      <c r="E33" s="910"/>
      <c r="F33" s="910"/>
      <c r="G33" s="910"/>
      <c r="H33" s="911"/>
      <c r="I33" s="913"/>
      <c r="J33" s="895"/>
      <c r="K33" s="895"/>
      <c r="L33" s="895"/>
      <c r="M33" s="895"/>
      <c r="N33" s="895"/>
      <c r="O33" s="895"/>
      <c r="P33" s="895"/>
      <c r="Q33" s="895"/>
      <c r="R33" s="895"/>
      <c r="S33" s="895"/>
      <c r="T33" s="948"/>
      <c r="U33" s="10"/>
    </row>
    <row r="34" spans="2:21" ht="39.950000000000003" customHeight="1" x14ac:dyDescent="0.4">
      <c r="B34" s="10"/>
      <c r="C34" s="906" t="s">
        <v>236</v>
      </c>
      <c r="D34" s="907"/>
      <c r="E34" s="907"/>
      <c r="F34" s="907"/>
      <c r="G34" s="907"/>
      <c r="H34" s="908"/>
      <c r="I34" s="913"/>
      <c r="J34" s="895"/>
      <c r="K34" s="895"/>
      <c r="L34" s="895"/>
      <c r="M34" s="895"/>
      <c r="N34" s="895"/>
      <c r="O34" s="895"/>
      <c r="P34" s="895"/>
      <c r="Q34" s="895"/>
      <c r="R34" s="895"/>
      <c r="S34" s="895"/>
      <c r="T34" s="948"/>
      <c r="U34" s="10"/>
    </row>
    <row r="35" spans="2:21" ht="39.950000000000003" customHeight="1" thickBot="1" x14ac:dyDescent="0.45">
      <c r="B35" s="10"/>
      <c r="C35" s="903" t="s">
        <v>159</v>
      </c>
      <c r="D35" s="904"/>
      <c r="E35" s="904"/>
      <c r="F35" s="904"/>
      <c r="G35" s="904"/>
      <c r="H35" s="905"/>
      <c r="I35" s="912"/>
      <c r="J35" s="896"/>
      <c r="K35" s="896"/>
      <c r="L35" s="896"/>
      <c r="M35" s="896"/>
      <c r="N35" s="896"/>
      <c r="O35" s="896"/>
      <c r="P35" s="896"/>
      <c r="Q35" s="896"/>
      <c r="R35" s="896"/>
      <c r="S35" s="896"/>
      <c r="T35" s="998"/>
      <c r="U35" s="10"/>
    </row>
    <row r="36" spans="2:21" ht="35.1" customHeight="1" thickBot="1" x14ac:dyDescent="0.45">
      <c r="B36" s="10"/>
      <c r="C36" s="901" t="s">
        <v>139</v>
      </c>
      <c r="D36" s="902"/>
      <c r="E36" s="902"/>
      <c r="F36" s="902"/>
      <c r="G36" s="902"/>
      <c r="H36" s="902"/>
      <c r="I36" s="897">
        <f>SUM(I31:K35)</f>
        <v>0</v>
      </c>
      <c r="J36" s="897"/>
      <c r="K36" s="897"/>
      <c r="L36" s="897">
        <f>SUM(L31:N35)</f>
        <v>0</v>
      </c>
      <c r="M36" s="897"/>
      <c r="N36" s="897" t="str">
        <f>IF(SUM(N$31:O$35)=0,"",SUM(N$31:O$35))</f>
        <v/>
      </c>
      <c r="O36" s="897">
        <f>SUM(O31:Q35)</f>
        <v>0</v>
      </c>
      <c r="P36" s="897" t="str">
        <f>IF(SUM(P$31:Q$35)=0,"",SUM(P$31:Q$35))</f>
        <v/>
      </c>
      <c r="Q36" s="897"/>
      <c r="R36" s="897">
        <f>SUM(R31:T35)</f>
        <v>0</v>
      </c>
      <c r="S36" s="897"/>
      <c r="T36" s="999"/>
      <c r="U36" s="10"/>
    </row>
    <row r="37" spans="2:21" ht="20.100000000000001" customHeight="1" x14ac:dyDescent="0.4"/>
  </sheetData>
  <sheetProtection sheet="1" selectLockedCells="1"/>
  <mergeCells count="124">
    <mergeCell ref="R31:T31"/>
    <mergeCell ref="R32:T32"/>
    <mergeCell ref="R33:T33"/>
    <mergeCell ref="R34:T34"/>
    <mergeCell ref="O34:Q34"/>
    <mergeCell ref="R35:T35"/>
    <mergeCell ref="R36:T36"/>
    <mergeCell ref="O35:Q35"/>
    <mergeCell ref="O36:Q36"/>
    <mergeCell ref="O31:Q31"/>
    <mergeCell ref="O32:Q32"/>
    <mergeCell ref="O33:Q33"/>
    <mergeCell ref="S22:T22"/>
    <mergeCell ref="K22:L22"/>
    <mergeCell ref="K21:L21"/>
    <mergeCell ref="S21:T21"/>
    <mergeCell ref="K20:L20"/>
    <mergeCell ref="S20:T20"/>
    <mergeCell ref="D22:J22"/>
    <mergeCell ref="M22:R22"/>
    <mergeCell ref="C18:J18"/>
    <mergeCell ref="M18:R18"/>
    <mergeCell ref="C19:C22"/>
    <mergeCell ref="D19:J19"/>
    <mergeCell ref="M19:R19"/>
    <mergeCell ref="D20:J21"/>
    <mergeCell ref="M20:R21"/>
    <mergeCell ref="K18:L18"/>
    <mergeCell ref="K19:L19"/>
    <mergeCell ref="S18:T18"/>
    <mergeCell ref="K13:L14"/>
    <mergeCell ref="M13:N13"/>
    <mergeCell ref="O13:P13"/>
    <mergeCell ref="Q13:R13"/>
    <mergeCell ref="I13:J13"/>
    <mergeCell ref="I14:J14"/>
    <mergeCell ref="I15:J15"/>
    <mergeCell ref="S15:T15"/>
    <mergeCell ref="S19:T19"/>
    <mergeCell ref="I17:J17"/>
    <mergeCell ref="C12:E12"/>
    <mergeCell ref="K12:L12"/>
    <mergeCell ref="M12:N12"/>
    <mergeCell ref="O12:P12"/>
    <mergeCell ref="Q12:R12"/>
    <mergeCell ref="S12:T12"/>
    <mergeCell ref="C17:E17"/>
    <mergeCell ref="K17:L17"/>
    <mergeCell ref="M17:N17"/>
    <mergeCell ref="O17:P17"/>
    <mergeCell ref="Q17:R17"/>
    <mergeCell ref="S17:T17"/>
    <mergeCell ref="S13:T14"/>
    <mergeCell ref="C14:E14"/>
    <mergeCell ref="M14:N14"/>
    <mergeCell ref="O14:P14"/>
    <mergeCell ref="Q14:R14"/>
    <mergeCell ref="C15:E15"/>
    <mergeCell ref="K15:L15"/>
    <mergeCell ref="M15:N15"/>
    <mergeCell ref="O15:P15"/>
    <mergeCell ref="Q15:R15"/>
    <mergeCell ref="C13:E13"/>
    <mergeCell ref="F13:F14"/>
    <mergeCell ref="S10:T10"/>
    <mergeCell ref="F9:F11"/>
    <mergeCell ref="C9:E11"/>
    <mergeCell ref="D5:E5"/>
    <mergeCell ref="M9:O9"/>
    <mergeCell ref="Q9:T9"/>
    <mergeCell ref="S11:T11"/>
    <mergeCell ref="C16:E16"/>
    <mergeCell ref="K16:L16"/>
    <mergeCell ref="M16:N16"/>
    <mergeCell ref="O16:P16"/>
    <mergeCell ref="Q16:R16"/>
    <mergeCell ref="S16:T16"/>
    <mergeCell ref="K11:L11"/>
    <mergeCell ref="M11:N11"/>
    <mergeCell ref="O11:P11"/>
    <mergeCell ref="I12:J12"/>
    <mergeCell ref="I11:J11"/>
    <mergeCell ref="Q11:R11"/>
    <mergeCell ref="G9:L9"/>
    <mergeCell ref="G10:J10"/>
    <mergeCell ref="K10:L10"/>
    <mergeCell ref="M10:R10"/>
    <mergeCell ref="I16:J16"/>
    <mergeCell ref="C29:H30"/>
    <mergeCell ref="I30:K30"/>
    <mergeCell ref="L30:N30"/>
    <mergeCell ref="O30:Q30"/>
    <mergeCell ref="M23:R23"/>
    <mergeCell ref="C25:T25"/>
    <mergeCell ref="C24:T24"/>
    <mergeCell ref="C26:T26"/>
    <mergeCell ref="S23:T23"/>
    <mergeCell ref="C23:J23"/>
    <mergeCell ref="K23:L23"/>
    <mergeCell ref="C27:T27"/>
    <mergeCell ref="K5:L5"/>
    <mergeCell ref="I5:J5"/>
    <mergeCell ref="D6:T7"/>
    <mergeCell ref="L31:N31"/>
    <mergeCell ref="L32:N32"/>
    <mergeCell ref="L33:N33"/>
    <mergeCell ref="L34:N34"/>
    <mergeCell ref="L35:N35"/>
    <mergeCell ref="L36:N36"/>
    <mergeCell ref="C31:H31"/>
    <mergeCell ref="C36:H36"/>
    <mergeCell ref="C35:H35"/>
    <mergeCell ref="C34:H34"/>
    <mergeCell ref="C33:H33"/>
    <mergeCell ref="C32:H32"/>
    <mergeCell ref="I36:K36"/>
    <mergeCell ref="I35:K35"/>
    <mergeCell ref="I34:K34"/>
    <mergeCell ref="I33:K33"/>
    <mergeCell ref="I32:K32"/>
    <mergeCell ref="I31:K31"/>
    <mergeCell ref="R30:T30"/>
    <mergeCell ref="O29:T29"/>
    <mergeCell ref="I29:N29"/>
  </mergeCells>
  <phoneticPr fontId="1"/>
  <dataValidations count="1">
    <dataValidation imeMode="off" allowBlank="1" showInputMessage="1" showErrorMessage="1" sqref="K5:L5 M12:R17 D5:E5 P9 K19 K21:K22 I31:T35 S19 S21:S22 H5 G12:J17" xr:uid="{00000000-0002-0000-03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U37"/>
  <sheetViews>
    <sheetView showGridLines="0" zoomScale="90" zoomScaleNormal="90" zoomScaleSheetLayoutView="90" workbookViewId="0">
      <selection activeCell="I31" sqref="I31:K31"/>
    </sheetView>
  </sheetViews>
  <sheetFormatPr defaultColWidth="8.625" defaultRowHeight="18.75" x14ac:dyDescent="0.4"/>
  <cols>
    <col min="1" max="1" width="5.625" style="375" customWidth="1"/>
    <col min="2" max="2" width="3.625" style="375" customWidth="1"/>
    <col min="3" max="6" width="5.625" style="375" customWidth="1"/>
    <col min="7" max="8" width="10.625" style="375" customWidth="1"/>
    <col min="9" max="20" width="5.625" style="375" customWidth="1"/>
    <col min="21" max="21" width="3.625" style="375" customWidth="1"/>
    <col min="22" max="16384" width="8.625" style="375"/>
  </cols>
  <sheetData>
    <row r="2" spans="2:21" ht="20.100000000000001" customHeight="1" x14ac:dyDescent="0.4">
      <c r="B2" s="353" t="s">
        <v>240</v>
      </c>
      <c r="C2" s="412"/>
      <c r="D2" s="412" t="s">
        <v>601</v>
      </c>
      <c r="E2" s="412"/>
      <c r="F2" s="412"/>
      <c r="G2" s="412"/>
      <c r="H2" s="412"/>
      <c r="I2" s="420" t="s">
        <v>602</v>
      </c>
      <c r="J2" s="412"/>
      <c r="K2" s="412"/>
      <c r="L2" s="412"/>
      <c r="M2" s="412"/>
      <c r="N2" s="412"/>
      <c r="O2" s="412"/>
      <c r="P2" s="412"/>
      <c r="Q2" s="412"/>
      <c r="R2" s="412"/>
    </row>
    <row r="3" spans="2:21" ht="20.100000000000001" customHeight="1" x14ac:dyDescent="0.4">
      <c r="B3" s="375" t="str">
        <f>"（５）職員の充足状況（"&amp;表紙!B2&amp;DBCS(表紙!C2)&amp;"年度の状況）"</f>
        <v>（５）職員の充足状況（令和８年度の状況）</v>
      </c>
      <c r="J3" s="375" t="s">
        <v>142</v>
      </c>
    </row>
    <row r="4" spans="2:21" ht="20.100000000000001" customHeight="1" thickBot="1" x14ac:dyDescent="0.45">
      <c r="K4" s="375" t="s">
        <v>143</v>
      </c>
    </row>
    <row r="5" spans="2:21" ht="20.100000000000001" customHeight="1" thickTop="1" thickBot="1" x14ac:dyDescent="0.45">
      <c r="B5" s="375" t="s">
        <v>144</v>
      </c>
      <c r="D5" s="620"/>
      <c r="E5" s="592"/>
      <c r="F5" s="375" t="s">
        <v>239</v>
      </c>
      <c r="G5" s="376" t="s">
        <v>406</v>
      </c>
      <c r="H5" s="248"/>
      <c r="I5" s="603" t="s">
        <v>403</v>
      </c>
      <c r="J5" s="604"/>
      <c r="K5" s="620"/>
      <c r="L5" s="592"/>
      <c r="M5" s="375" t="s">
        <v>404</v>
      </c>
    </row>
    <row r="6" spans="2:21" ht="20.100000000000001" customHeight="1" thickTop="1" x14ac:dyDescent="0.4">
      <c r="D6" s="893" t="s">
        <v>405</v>
      </c>
      <c r="E6" s="893"/>
      <c r="F6" s="893"/>
      <c r="G6" s="893"/>
      <c r="H6" s="893"/>
      <c r="I6" s="893"/>
      <c r="J6" s="893"/>
      <c r="K6" s="893"/>
      <c r="L6" s="893"/>
      <c r="M6" s="893"/>
      <c r="N6" s="893"/>
      <c r="O6" s="893"/>
      <c r="P6" s="893"/>
      <c r="Q6" s="893"/>
      <c r="R6" s="893"/>
      <c r="S6" s="893"/>
      <c r="T6" s="893"/>
    </row>
    <row r="7" spans="2:21" ht="20.100000000000001" customHeight="1" x14ac:dyDescent="0.4">
      <c r="D7" s="893"/>
      <c r="E7" s="893"/>
      <c r="F7" s="893"/>
      <c r="G7" s="893"/>
      <c r="H7" s="893"/>
      <c r="I7" s="893"/>
      <c r="J7" s="893"/>
      <c r="K7" s="893"/>
      <c r="L7" s="893"/>
      <c r="M7" s="893"/>
      <c r="N7" s="893"/>
      <c r="O7" s="893"/>
      <c r="P7" s="893"/>
      <c r="Q7" s="893"/>
      <c r="R7" s="893"/>
      <c r="S7" s="893"/>
      <c r="T7" s="893"/>
    </row>
    <row r="8" spans="2:21" ht="20.100000000000001" customHeight="1" thickBot="1" x14ac:dyDescent="0.45">
      <c r="B8" s="35" t="s">
        <v>699</v>
      </c>
      <c r="C8" s="36"/>
      <c r="D8" s="36"/>
      <c r="E8" s="36"/>
      <c r="F8" s="36"/>
      <c r="G8" s="36"/>
      <c r="H8" s="36"/>
      <c r="I8" s="36"/>
      <c r="J8" s="36"/>
      <c r="K8" s="36"/>
      <c r="L8" s="36"/>
      <c r="M8" s="36"/>
      <c r="N8" s="36"/>
      <c r="O8" s="36"/>
      <c r="P8" s="36"/>
      <c r="Q8" s="36"/>
      <c r="R8" s="36"/>
      <c r="S8" s="36"/>
      <c r="T8" s="36"/>
      <c r="U8" s="36"/>
    </row>
    <row r="9" spans="2:21" ht="39.950000000000003" customHeight="1" thickTop="1" thickBot="1" x14ac:dyDescent="0.45">
      <c r="B9" s="37"/>
      <c r="C9" s="936" t="s">
        <v>238</v>
      </c>
      <c r="D9" s="917"/>
      <c r="E9" s="917"/>
      <c r="F9" s="919" t="s">
        <v>237</v>
      </c>
      <c r="G9" s="919" t="str">
        <f>表紙!B2&amp;DBCS(表紙!C2)&amp;"年４月１日現在"</f>
        <v>令和８年４月１日現在</v>
      </c>
      <c r="H9" s="919"/>
      <c r="I9" s="919"/>
      <c r="J9" s="919"/>
      <c r="K9" s="919"/>
      <c r="L9" s="919"/>
      <c r="M9" s="940" t="s">
        <v>241</v>
      </c>
      <c r="N9" s="941"/>
      <c r="O9" s="941"/>
      <c r="P9" s="133"/>
      <c r="Q9" s="942" t="s">
        <v>242</v>
      </c>
      <c r="R9" s="942"/>
      <c r="S9" s="942"/>
      <c r="T9" s="943"/>
    </row>
    <row r="10" spans="2:21" ht="39.950000000000003" customHeight="1" thickTop="1" x14ac:dyDescent="0.4">
      <c r="B10" s="37"/>
      <c r="C10" s="937"/>
      <c r="D10" s="769"/>
      <c r="E10" s="769"/>
      <c r="F10" s="931"/>
      <c r="G10" s="931" t="s">
        <v>408</v>
      </c>
      <c r="H10" s="931"/>
      <c r="I10" s="931"/>
      <c r="J10" s="931"/>
      <c r="K10" s="931" t="s">
        <v>407</v>
      </c>
      <c r="L10" s="931"/>
      <c r="M10" s="931" t="s">
        <v>408</v>
      </c>
      <c r="N10" s="931"/>
      <c r="O10" s="931"/>
      <c r="P10" s="953"/>
      <c r="Q10" s="931"/>
      <c r="R10" s="931"/>
      <c r="S10" s="931" t="s">
        <v>407</v>
      </c>
      <c r="T10" s="932"/>
    </row>
    <row r="11" spans="2:21" ht="39.950000000000003" customHeight="1" thickBot="1" x14ac:dyDescent="0.45">
      <c r="B11" s="37"/>
      <c r="C11" s="938"/>
      <c r="D11" s="939"/>
      <c r="E11" s="939"/>
      <c r="F11" s="922"/>
      <c r="G11" s="387" t="s">
        <v>317</v>
      </c>
      <c r="H11" s="387" t="s">
        <v>318</v>
      </c>
      <c r="I11" s="923" t="s">
        <v>234</v>
      </c>
      <c r="J11" s="923"/>
      <c r="K11" s="922" t="s">
        <v>145</v>
      </c>
      <c r="L11" s="922"/>
      <c r="M11" s="949" t="s">
        <v>319</v>
      </c>
      <c r="N11" s="950"/>
      <c r="O11" s="951" t="s">
        <v>320</v>
      </c>
      <c r="P11" s="951"/>
      <c r="Q11" s="923" t="s">
        <v>234</v>
      </c>
      <c r="R11" s="923"/>
      <c r="S11" s="922" t="s">
        <v>145</v>
      </c>
      <c r="T11" s="944"/>
    </row>
    <row r="12" spans="2:21" ht="39.950000000000003" customHeight="1" thickTop="1" x14ac:dyDescent="0.4">
      <c r="C12" s="920" t="s">
        <v>146</v>
      </c>
      <c r="D12" s="919"/>
      <c r="E12" s="919"/>
      <c r="F12" s="93" t="s">
        <v>147</v>
      </c>
      <c r="G12" s="381"/>
      <c r="H12" s="379"/>
      <c r="I12" s="894"/>
      <c r="J12" s="952"/>
      <c r="K12" s="954">
        <f>ROUNDDOWN((SUM($G12:$J12))/3,1)</f>
        <v>0</v>
      </c>
      <c r="L12" s="955"/>
      <c r="M12" s="914"/>
      <c r="N12" s="894"/>
      <c r="O12" s="894"/>
      <c r="P12" s="894"/>
      <c r="Q12" s="894"/>
      <c r="R12" s="952"/>
      <c r="S12" s="954">
        <f>ROUNDDOWN((SUM(M12:R12))/3,1)</f>
        <v>0</v>
      </c>
      <c r="T12" s="956"/>
    </row>
    <row r="13" spans="2:21" ht="39.950000000000003" customHeight="1" x14ac:dyDescent="0.4">
      <c r="C13" s="966" t="s">
        <v>148</v>
      </c>
      <c r="D13" s="931"/>
      <c r="E13" s="931"/>
      <c r="F13" s="967" t="s">
        <v>149</v>
      </c>
      <c r="G13" s="382"/>
      <c r="H13" s="380"/>
      <c r="I13" s="895"/>
      <c r="J13" s="948"/>
      <c r="K13" s="962">
        <f>ROUNDDOWN((SUM($G13:$J14))/6,1)</f>
        <v>0</v>
      </c>
      <c r="L13" s="968"/>
      <c r="M13" s="913"/>
      <c r="N13" s="895"/>
      <c r="O13" s="895"/>
      <c r="P13" s="895"/>
      <c r="Q13" s="895"/>
      <c r="R13" s="948"/>
      <c r="S13" s="962">
        <f>ROUNDDOWN((SUM($M13:$R14))/6,1)</f>
        <v>0</v>
      </c>
      <c r="T13" s="963"/>
    </row>
    <row r="14" spans="2:21" ht="39.950000000000003" customHeight="1" x14ac:dyDescent="0.4">
      <c r="C14" s="966" t="s">
        <v>150</v>
      </c>
      <c r="D14" s="931"/>
      <c r="E14" s="931"/>
      <c r="F14" s="967"/>
      <c r="G14" s="382"/>
      <c r="H14" s="380"/>
      <c r="I14" s="895"/>
      <c r="J14" s="948"/>
      <c r="K14" s="964"/>
      <c r="L14" s="969"/>
      <c r="M14" s="913"/>
      <c r="N14" s="895"/>
      <c r="O14" s="895"/>
      <c r="P14" s="895"/>
      <c r="Q14" s="895"/>
      <c r="R14" s="948"/>
      <c r="S14" s="964"/>
      <c r="T14" s="965"/>
    </row>
    <row r="15" spans="2:21" ht="39.950000000000003" customHeight="1" x14ac:dyDescent="0.4">
      <c r="C15" s="945" t="s">
        <v>588</v>
      </c>
      <c r="D15" s="934"/>
      <c r="E15" s="934"/>
      <c r="F15" s="384" t="s">
        <v>326</v>
      </c>
      <c r="G15" s="382"/>
      <c r="H15" s="380"/>
      <c r="I15" s="895"/>
      <c r="J15" s="948"/>
      <c r="K15" s="946">
        <f>ROUNDDOWN((SUM($G15:$J15))/20,1)</f>
        <v>0</v>
      </c>
      <c r="L15" s="947"/>
      <c r="M15" s="913"/>
      <c r="N15" s="895"/>
      <c r="O15" s="895"/>
      <c r="P15" s="895"/>
      <c r="Q15" s="895"/>
      <c r="R15" s="948"/>
      <c r="S15" s="946">
        <f>ROUNDDOWN((SUM(M15:R15))/20,1)</f>
        <v>0</v>
      </c>
      <c r="T15" s="932"/>
    </row>
    <row r="16" spans="2:21" ht="39.950000000000003" customHeight="1" thickBot="1" x14ac:dyDescent="0.45">
      <c r="C16" s="945" t="s">
        <v>589</v>
      </c>
      <c r="D16" s="934"/>
      <c r="E16" s="934"/>
      <c r="F16" s="394" t="s">
        <v>151</v>
      </c>
      <c r="G16" s="385"/>
      <c r="H16" s="386"/>
      <c r="I16" s="1000"/>
      <c r="J16" s="1001"/>
      <c r="K16" s="946">
        <f>ROUNDDOWN((SUM($G16:$J16))/30,1)</f>
        <v>0</v>
      </c>
      <c r="L16" s="947"/>
      <c r="M16" s="1002"/>
      <c r="N16" s="1000"/>
      <c r="O16" s="1000"/>
      <c r="P16" s="1000"/>
      <c r="Q16" s="1000"/>
      <c r="R16" s="1001"/>
      <c r="S16" s="946">
        <f>ROUNDDOWN((SUM(M16:R16))/30,1)</f>
        <v>0</v>
      </c>
      <c r="T16" s="932"/>
    </row>
    <row r="17" spans="2:21" ht="39.950000000000003" customHeight="1" thickTop="1" thickBot="1" x14ac:dyDescent="0.45">
      <c r="C17" s="957" t="s">
        <v>700</v>
      </c>
      <c r="D17" s="915"/>
      <c r="E17" s="915"/>
      <c r="F17" s="94"/>
      <c r="G17" s="383">
        <f>SUM(G$12:G$16)</f>
        <v>0</v>
      </c>
      <c r="H17" s="383">
        <f>SUM(H$12:H$16)</f>
        <v>0</v>
      </c>
      <c r="I17" s="960">
        <f>SUM(I12:J16)</f>
        <v>0</v>
      </c>
      <c r="J17" s="960"/>
      <c r="K17" s="958">
        <f>ROUND(SUM(K12:L16),0)</f>
        <v>0</v>
      </c>
      <c r="L17" s="959"/>
      <c r="M17" s="960">
        <f>SUM(M12:N16)</f>
        <v>0</v>
      </c>
      <c r="N17" s="960" t="str">
        <f>IF(SUM(N$12:N$16)=0,"",SUM(N$12:N$16))</f>
        <v/>
      </c>
      <c r="O17" s="960">
        <f>SUM(O12:P16)</f>
        <v>0</v>
      </c>
      <c r="P17" s="960" t="str">
        <f>IF(SUM(P$12:P$16)=0,"",SUM(P$12:P$16))</f>
        <v/>
      </c>
      <c r="Q17" s="960">
        <f>SUM(Q12:R16)</f>
        <v>0</v>
      </c>
      <c r="R17" s="960" t="str">
        <f>IF(SUM(R$12:R$16)=0,"",SUM(R$12:R$16))</f>
        <v/>
      </c>
      <c r="S17" s="958">
        <f>ROUND(SUM(S12:T16),0)</f>
        <v>0</v>
      </c>
      <c r="T17" s="961"/>
    </row>
    <row r="18" spans="2:21" ht="45" customHeight="1" thickBot="1" x14ac:dyDescent="0.45">
      <c r="B18" s="377"/>
      <c r="C18" s="920" t="s">
        <v>409</v>
      </c>
      <c r="D18" s="919"/>
      <c r="E18" s="919"/>
      <c r="F18" s="919"/>
      <c r="G18" s="953"/>
      <c r="H18" s="953"/>
      <c r="I18" s="953"/>
      <c r="J18" s="953"/>
      <c r="K18" s="995" t="s">
        <v>407</v>
      </c>
      <c r="L18" s="995"/>
      <c r="M18" s="982"/>
      <c r="N18" s="983"/>
      <c r="O18" s="983"/>
      <c r="P18" s="983"/>
      <c r="Q18" s="983"/>
      <c r="R18" s="984"/>
      <c r="S18" s="995" t="s">
        <v>407</v>
      </c>
      <c r="T18" s="995"/>
      <c r="U18" s="377"/>
    </row>
    <row r="19" spans="2:21" ht="39.950000000000003" customHeight="1" thickTop="1" thickBot="1" x14ac:dyDescent="0.45">
      <c r="B19" s="377"/>
      <c r="C19" s="985" t="s">
        <v>152</v>
      </c>
      <c r="D19" s="910" t="s">
        <v>704</v>
      </c>
      <c r="E19" s="910"/>
      <c r="F19" s="910"/>
      <c r="G19" s="910"/>
      <c r="H19" s="910"/>
      <c r="I19" s="910"/>
      <c r="J19" s="911"/>
      <c r="K19" s="996"/>
      <c r="L19" s="997"/>
      <c r="M19" s="987"/>
      <c r="N19" s="988"/>
      <c r="O19" s="988"/>
      <c r="P19" s="988"/>
      <c r="Q19" s="988"/>
      <c r="R19" s="989"/>
      <c r="S19" s="970"/>
      <c r="T19" s="971"/>
      <c r="U19" s="377"/>
    </row>
    <row r="20" spans="2:21" ht="15" customHeight="1" thickTop="1" thickBot="1" x14ac:dyDescent="0.45">
      <c r="B20" s="377"/>
      <c r="C20" s="985"/>
      <c r="D20" s="910" t="s">
        <v>153</v>
      </c>
      <c r="E20" s="990"/>
      <c r="F20" s="990"/>
      <c r="G20" s="990"/>
      <c r="H20" s="990"/>
      <c r="I20" s="990"/>
      <c r="J20" s="991"/>
      <c r="K20" s="975" t="s">
        <v>154</v>
      </c>
      <c r="L20" s="976"/>
      <c r="M20" s="992"/>
      <c r="N20" s="993"/>
      <c r="O20" s="993"/>
      <c r="P20" s="993"/>
      <c r="Q20" s="993"/>
      <c r="R20" s="994"/>
      <c r="S20" s="975" t="s">
        <v>154</v>
      </c>
      <c r="T20" s="976"/>
      <c r="U20" s="377"/>
    </row>
    <row r="21" spans="2:21" ht="30" customHeight="1" thickTop="1" x14ac:dyDescent="0.4">
      <c r="B21" s="377"/>
      <c r="C21" s="985"/>
      <c r="D21" s="990"/>
      <c r="E21" s="990"/>
      <c r="F21" s="990"/>
      <c r="G21" s="990"/>
      <c r="H21" s="990"/>
      <c r="I21" s="990"/>
      <c r="J21" s="991"/>
      <c r="K21" s="914"/>
      <c r="L21" s="974"/>
      <c r="M21" s="992"/>
      <c r="N21" s="993"/>
      <c r="O21" s="993"/>
      <c r="P21" s="993"/>
      <c r="Q21" s="993"/>
      <c r="R21" s="994"/>
      <c r="S21" s="914"/>
      <c r="T21" s="974"/>
      <c r="U21" s="377"/>
    </row>
    <row r="22" spans="2:21" ht="39.950000000000003" customHeight="1" thickBot="1" x14ac:dyDescent="0.45">
      <c r="B22" s="377"/>
      <c r="C22" s="986"/>
      <c r="D22" s="977" t="s">
        <v>410</v>
      </c>
      <c r="E22" s="977"/>
      <c r="F22" s="977"/>
      <c r="G22" s="977"/>
      <c r="H22" s="977"/>
      <c r="I22" s="977"/>
      <c r="J22" s="978"/>
      <c r="K22" s="972"/>
      <c r="L22" s="973"/>
      <c r="M22" s="979"/>
      <c r="N22" s="980"/>
      <c r="O22" s="980"/>
      <c r="P22" s="980"/>
      <c r="Q22" s="980"/>
      <c r="R22" s="981"/>
      <c r="S22" s="972"/>
      <c r="T22" s="973"/>
      <c r="U22" s="377"/>
    </row>
    <row r="23" spans="2:21" ht="39.950000000000003" customHeight="1" thickTop="1" thickBot="1" x14ac:dyDescent="0.45">
      <c r="B23" s="377"/>
      <c r="C23" s="901" t="s">
        <v>701</v>
      </c>
      <c r="D23" s="902"/>
      <c r="E23" s="902"/>
      <c r="F23" s="902"/>
      <c r="G23" s="902"/>
      <c r="H23" s="902"/>
      <c r="I23" s="902"/>
      <c r="J23" s="902"/>
      <c r="K23" s="927">
        <f>SUM(K17,K19:K22,L19,L21:L22)</f>
        <v>0</v>
      </c>
      <c r="L23" s="929"/>
      <c r="M23" s="924"/>
      <c r="N23" s="924"/>
      <c r="O23" s="924"/>
      <c r="P23" s="924"/>
      <c r="Q23" s="924"/>
      <c r="R23" s="924"/>
      <c r="S23" s="927">
        <f>SUM(S17,S19:S22,T19,T21:T22)</f>
        <v>0</v>
      </c>
      <c r="T23" s="928"/>
      <c r="U23" s="377"/>
    </row>
    <row r="24" spans="2:21" ht="36.950000000000003" customHeight="1" x14ac:dyDescent="0.4">
      <c r="C24" s="926" t="s">
        <v>473</v>
      </c>
      <c r="D24" s="926"/>
      <c r="E24" s="926"/>
      <c r="F24" s="926"/>
      <c r="G24" s="926"/>
      <c r="H24" s="926"/>
      <c r="I24" s="926"/>
      <c r="J24" s="926"/>
      <c r="K24" s="926"/>
      <c r="L24" s="926"/>
      <c r="M24" s="926"/>
      <c r="N24" s="926"/>
      <c r="O24" s="926"/>
      <c r="P24" s="926"/>
      <c r="Q24" s="926"/>
      <c r="R24" s="926"/>
      <c r="S24" s="926"/>
      <c r="T24" s="926"/>
      <c r="U24" s="388"/>
    </row>
    <row r="25" spans="2:21" ht="22.5" customHeight="1" x14ac:dyDescent="0.4">
      <c r="C25" s="925" t="s">
        <v>411</v>
      </c>
      <c r="D25" s="925"/>
      <c r="E25" s="925"/>
      <c r="F25" s="925"/>
      <c r="G25" s="925"/>
      <c r="H25" s="925"/>
      <c r="I25" s="925"/>
      <c r="J25" s="925"/>
      <c r="K25" s="925"/>
      <c r="L25" s="925"/>
      <c r="M25" s="925"/>
      <c r="N25" s="925"/>
      <c r="O25" s="925"/>
      <c r="P25" s="925"/>
      <c r="Q25" s="925"/>
      <c r="R25" s="925"/>
      <c r="S25" s="925"/>
      <c r="T25" s="925"/>
      <c r="U25" s="388"/>
    </row>
    <row r="26" spans="2:21" ht="62.45" customHeight="1" x14ac:dyDescent="0.4">
      <c r="C26" s="925" t="s">
        <v>412</v>
      </c>
      <c r="D26" s="925"/>
      <c r="E26" s="925"/>
      <c r="F26" s="925"/>
      <c r="G26" s="925"/>
      <c r="H26" s="925"/>
      <c r="I26" s="925"/>
      <c r="J26" s="925"/>
      <c r="K26" s="925"/>
      <c r="L26" s="925"/>
      <c r="M26" s="925"/>
      <c r="N26" s="925"/>
      <c r="O26" s="925"/>
      <c r="P26" s="925"/>
      <c r="Q26" s="925"/>
      <c r="R26" s="925"/>
      <c r="S26" s="925"/>
      <c r="T26" s="925"/>
      <c r="U26" s="374"/>
    </row>
    <row r="27" spans="2:21" ht="34.5" customHeight="1" x14ac:dyDescent="0.4">
      <c r="B27" s="377"/>
      <c r="C27" s="930" t="s">
        <v>705</v>
      </c>
      <c r="D27" s="930"/>
      <c r="E27" s="930"/>
      <c r="F27" s="930"/>
      <c r="G27" s="930"/>
      <c r="H27" s="930"/>
      <c r="I27" s="930"/>
      <c r="J27" s="930"/>
      <c r="K27" s="930"/>
      <c r="L27" s="930"/>
      <c r="M27" s="930"/>
      <c r="N27" s="930"/>
      <c r="O27" s="930"/>
      <c r="P27" s="930"/>
      <c r="Q27" s="930"/>
      <c r="R27" s="930"/>
      <c r="S27" s="930"/>
      <c r="T27" s="930"/>
      <c r="U27" s="377"/>
    </row>
    <row r="28" spans="2:21" ht="20.100000000000001" customHeight="1" thickBot="1" x14ac:dyDescent="0.45">
      <c r="B28" s="377"/>
      <c r="C28" s="389" t="s">
        <v>703</v>
      </c>
      <c r="D28" s="389"/>
      <c r="E28" s="377"/>
      <c r="F28" s="377"/>
      <c r="G28" s="377"/>
      <c r="H28" s="377"/>
      <c r="I28" s="377"/>
      <c r="J28" s="377"/>
      <c r="K28" s="377"/>
      <c r="L28" s="377"/>
      <c r="M28" s="377"/>
      <c r="N28" s="377"/>
      <c r="O28" s="377"/>
      <c r="P28" s="377"/>
      <c r="Q28" s="377"/>
      <c r="R28" s="377"/>
      <c r="S28" s="377"/>
      <c r="T28" s="377"/>
      <c r="U28" s="377"/>
    </row>
    <row r="29" spans="2:21" ht="18.75" customHeight="1" x14ac:dyDescent="0.4">
      <c r="B29" s="377"/>
      <c r="C29" s="920" t="s">
        <v>413</v>
      </c>
      <c r="D29" s="919"/>
      <c r="E29" s="919"/>
      <c r="F29" s="919"/>
      <c r="G29" s="919"/>
      <c r="H29" s="919"/>
      <c r="I29" s="919" t="str">
        <f>表紙!B2&amp;DBCS(表紙!C2)&amp;"年４月１日現在"</f>
        <v>令和８年４月１日現在</v>
      </c>
      <c r="J29" s="919"/>
      <c r="K29" s="919"/>
      <c r="L29" s="919"/>
      <c r="M29" s="919"/>
      <c r="N29" s="919"/>
      <c r="O29" s="917" t="str">
        <f>M9&amp;DBCS(P9)&amp;Q9</f>
        <v>監査前月月１日現在</v>
      </c>
      <c r="P29" s="917"/>
      <c r="Q29" s="917"/>
      <c r="R29" s="917"/>
      <c r="S29" s="917"/>
      <c r="T29" s="918"/>
      <c r="U29" s="377"/>
    </row>
    <row r="30" spans="2:21" ht="18.75" customHeight="1" thickBot="1" x14ac:dyDescent="0.45">
      <c r="B30" s="377"/>
      <c r="C30" s="921"/>
      <c r="D30" s="922"/>
      <c r="E30" s="922"/>
      <c r="F30" s="922"/>
      <c r="G30" s="922"/>
      <c r="H30" s="922"/>
      <c r="I30" s="923" t="s">
        <v>155</v>
      </c>
      <c r="J30" s="923"/>
      <c r="K30" s="923"/>
      <c r="L30" s="923" t="s">
        <v>156</v>
      </c>
      <c r="M30" s="923"/>
      <c r="N30" s="923"/>
      <c r="O30" s="915" t="s">
        <v>155</v>
      </c>
      <c r="P30" s="915"/>
      <c r="Q30" s="915"/>
      <c r="R30" s="915" t="s">
        <v>157</v>
      </c>
      <c r="S30" s="915"/>
      <c r="T30" s="916"/>
      <c r="U30" s="377"/>
    </row>
    <row r="31" spans="2:21" ht="90" customHeight="1" thickTop="1" x14ac:dyDescent="0.4">
      <c r="B31" s="377"/>
      <c r="C31" s="898" t="s">
        <v>235</v>
      </c>
      <c r="D31" s="899"/>
      <c r="E31" s="899"/>
      <c r="F31" s="899"/>
      <c r="G31" s="899"/>
      <c r="H31" s="900"/>
      <c r="I31" s="914"/>
      <c r="J31" s="894"/>
      <c r="K31" s="894"/>
      <c r="L31" s="894"/>
      <c r="M31" s="894"/>
      <c r="N31" s="894"/>
      <c r="O31" s="894"/>
      <c r="P31" s="894"/>
      <c r="Q31" s="894"/>
      <c r="R31" s="894"/>
      <c r="S31" s="894"/>
      <c r="T31" s="952"/>
      <c r="U31" s="377"/>
    </row>
    <row r="32" spans="2:21" ht="39.950000000000003" customHeight="1" x14ac:dyDescent="0.4">
      <c r="B32" s="377"/>
      <c r="C32" s="909" t="s">
        <v>158</v>
      </c>
      <c r="D32" s="910"/>
      <c r="E32" s="910"/>
      <c r="F32" s="910"/>
      <c r="G32" s="910"/>
      <c r="H32" s="911"/>
      <c r="I32" s="913"/>
      <c r="J32" s="895"/>
      <c r="K32" s="895"/>
      <c r="L32" s="895"/>
      <c r="M32" s="895"/>
      <c r="N32" s="895"/>
      <c r="O32" s="895"/>
      <c r="P32" s="895"/>
      <c r="Q32" s="895"/>
      <c r="R32" s="895"/>
      <c r="S32" s="895"/>
      <c r="T32" s="948"/>
      <c r="U32" s="377"/>
    </row>
    <row r="33" spans="2:21" ht="39.950000000000003" customHeight="1" x14ac:dyDescent="0.4">
      <c r="B33" s="377"/>
      <c r="C33" s="909" t="s">
        <v>253</v>
      </c>
      <c r="D33" s="910"/>
      <c r="E33" s="910"/>
      <c r="F33" s="910"/>
      <c r="G33" s="910"/>
      <c r="H33" s="911"/>
      <c r="I33" s="913"/>
      <c r="J33" s="895"/>
      <c r="K33" s="895"/>
      <c r="L33" s="895"/>
      <c r="M33" s="895"/>
      <c r="N33" s="895"/>
      <c r="O33" s="895"/>
      <c r="P33" s="895"/>
      <c r="Q33" s="895"/>
      <c r="R33" s="895"/>
      <c r="S33" s="895"/>
      <c r="T33" s="948"/>
      <c r="U33" s="377"/>
    </row>
    <row r="34" spans="2:21" ht="39.950000000000003" customHeight="1" x14ac:dyDescent="0.4">
      <c r="B34" s="377"/>
      <c r="C34" s="906" t="s">
        <v>236</v>
      </c>
      <c r="D34" s="907"/>
      <c r="E34" s="907"/>
      <c r="F34" s="907"/>
      <c r="G34" s="907"/>
      <c r="H34" s="908"/>
      <c r="I34" s="913"/>
      <c r="J34" s="895"/>
      <c r="K34" s="895"/>
      <c r="L34" s="895"/>
      <c r="M34" s="895"/>
      <c r="N34" s="895"/>
      <c r="O34" s="895"/>
      <c r="P34" s="895"/>
      <c r="Q34" s="895"/>
      <c r="R34" s="895"/>
      <c r="S34" s="895"/>
      <c r="T34" s="948"/>
      <c r="U34" s="377"/>
    </row>
    <row r="35" spans="2:21" ht="39.950000000000003" customHeight="1" thickBot="1" x14ac:dyDescent="0.45">
      <c r="B35" s="377"/>
      <c r="C35" s="903" t="s">
        <v>159</v>
      </c>
      <c r="D35" s="904"/>
      <c r="E35" s="904"/>
      <c r="F35" s="904"/>
      <c r="G35" s="904"/>
      <c r="H35" s="905"/>
      <c r="I35" s="912"/>
      <c r="J35" s="896"/>
      <c r="K35" s="896"/>
      <c r="L35" s="896"/>
      <c r="M35" s="896"/>
      <c r="N35" s="896"/>
      <c r="O35" s="896"/>
      <c r="P35" s="896"/>
      <c r="Q35" s="896"/>
      <c r="R35" s="896"/>
      <c r="S35" s="896"/>
      <c r="T35" s="998"/>
      <c r="U35" s="377"/>
    </row>
    <row r="36" spans="2:21" ht="35.1" customHeight="1" thickBot="1" x14ac:dyDescent="0.45">
      <c r="B36" s="377"/>
      <c r="C36" s="901" t="s">
        <v>139</v>
      </c>
      <c r="D36" s="902"/>
      <c r="E36" s="902"/>
      <c r="F36" s="902"/>
      <c r="G36" s="902"/>
      <c r="H36" s="902"/>
      <c r="I36" s="897">
        <f>SUM(I31:K35)</f>
        <v>0</v>
      </c>
      <c r="J36" s="897"/>
      <c r="K36" s="897"/>
      <c r="L36" s="897">
        <f>SUM(L31:N35)</f>
        <v>0</v>
      </c>
      <c r="M36" s="897"/>
      <c r="N36" s="897" t="str">
        <f>IF(SUM(N$31:O$35)=0,"",SUM(N$31:O$35))</f>
        <v/>
      </c>
      <c r="O36" s="897">
        <f>SUM(O31:Q35)</f>
        <v>0</v>
      </c>
      <c r="P36" s="897" t="str">
        <f>IF(SUM(P$31:Q$35)=0,"",SUM(P$31:Q$35))</f>
        <v/>
      </c>
      <c r="Q36" s="897"/>
      <c r="R36" s="897">
        <f>SUM(R31:T35)</f>
        <v>0</v>
      </c>
      <c r="S36" s="897"/>
      <c r="T36" s="999"/>
      <c r="U36" s="377"/>
    </row>
    <row r="37" spans="2:21" ht="20.100000000000001" customHeight="1" x14ac:dyDescent="0.4"/>
  </sheetData>
  <sheetProtection sheet="1" selectLockedCells="1"/>
  <mergeCells count="124">
    <mergeCell ref="C35:H35"/>
    <mergeCell ref="I35:K35"/>
    <mergeCell ref="L35:N35"/>
    <mergeCell ref="O35:Q35"/>
    <mergeCell ref="R35:T35"/>
    <mergeCell ref="C36:H36"/>
    <mergeCell ref="I36:K36"/>
    <mergeCell ref="L36:N36"/>
    <mergeCell ref="O36:Q36"/>
    <mergeCell ref="R36:T36"/>
    <mergeCell ref="C33:H33"/>
    <mergeCell ref="I33:K33"/>
    <mergeCell ref="L33:N33"/>
    <mergeCell ref="O33:Q33"/>
    <mergeCell ref="R33:T33"/>
    <mergeCell ref="C34:H34"/>
    <mergeCell ref="I34:K34"/>
    <mergeCell ref="L34:N34"/>
    <mergeCell ref="O34:Q34"/>
    <mergeCell ref="R34:T34"/>
    <mergeCell ref="C31:H31"/>
    <mergeCell ref="I31:K31"/>
    <mergeCell ref="L31:N31"/>
    <mergeCell ref="O31:Q31"/>
    <mergeCell ref="R31:T31"/>
    <mergeCell ref="C32:H32"/>
    <mergeCell ref="I32:K32"/>
    <mergeCell ref="L32:N32"/>
    <mergeCell ref="O32:Q32"/>
    <mergeCell ref="R32:T32"/>
    <mergeCell ref="C24:T24"/>
    <mergeCell ref="C25:T25"/>
    <mergeCell ref="C26:T26"/>
    <mergeCell ref="C29:H30"/>
    <mergeCell ref="I29:N29"/>
    <mergeCell ref="O29:T29"/>
    <mergeCell ref="I30:K30"/>
    <mergeCell ref="L30:N30"/>
    <mergeCell ref="O30:Q30"/>
    <mergeCell ref="R30:T30"/>
    <mergeCell ref="C27:T27"/>
    <mergeCell ref="C23:J23"/>
    <mergeCell ref="K23:L23"/>
    <mergeCell ref="M23:R23"/>
    <mergeCell ref="S23:T23"/>
    <mergeCell ref="D20:J21"/>
    <mergeCell ref="K20:L20"/>
    <mergeCell ref="M20:R21"/>
    <mergeCell ref="S20:T20"/>
    <mergeCell ref="K21:L21"/>
    <mergeCell ref="S21:T21"/>
    <mergeCell ref="S17:T17"/>
    <mergeCell ref="C18:J18"/>
    <mergeCell ref="K18:L18"/>
    <mergeCell ref="M18:R18"/>
    <mergeCell ref="S18:T18"/>
    <mergeCell ref="C19:C22"/>
    <mergeCell ref="D19:J19"/>
    <mergeCell ref="K19:L19"/>
    <mergeCell ref="M19:R19"/>
    <mergeCell ref="S19:T19"/>
    <mergeCell ref="C17:E17"/>
    <mergeCell ref="I17:J17"/>
    <mergeCell ref="K17:L17"/>
    <mergeCell ref="M17:N17"/>
    <mergeCell ref="O17:P17"/>
    <mergeCell ref="Q17:R17"/>
    <mergeCell ref="D22:J22"/>
    <mergeCell ref="K22:L22"/>
    <mergeCell ref="M22:R22"/>
    <mergeCell ref="S22:T22"/>
    <mergeCell ref="S15:T15"/>
    <mergeCell ref="C16:E16"/>
    <mergeCell ref="I16:J16"/>
    <mergeCell ref="K16:L16"/>
    <mergeCell ref="M16:N16"/>
    <mergeCell ref="O16:P16"/>
    <mergeCell ref="Q16:R16"/>
    <mergeCell ref="S16:T16"/>
    <mergeCell ref="I14:J14"/>
    <mergeCell ref="M14:N14"/>
    <mergeCell ref="O14:P14"/>
    <mergeCell ref="Q14:R14"/>
    <mergeCell ref="C15:E15"/>
    <mergeCell ref="I15:J15"/>
    <mergeCell ref="K15:L15"/>
    <mergeCell ref="M15:N15"/>
    <mergeCell ref="O15:P15"/>
    <mergeCell ref="Q15:R15"/>
    <mergeCell ref="S12:T12"/>
    <mergeCell ref="C13:E13"/>
    <mergeCell ref="F13:F14"/>
    <mergeCell ref="I13:J13"/>
    <mergeCell ref="K13:L14"/>
    <mergeCell ref="M13:N13"/>
    <mergeCell ref="O13:P13"/>
    <mergeCell ref="Q13:R13"/>
    <mergeCell ref="S13:T14"/>
    <mergeCell ref="C14:E14"/>
    <mergeCell ref="C12:E12"/>
    <mergeCell ref="I12:J12"/>
    <mergeCell ref="K12:L12"/>
    <mergeCell ref="M12:N12"/>
    <mergeCell ref="O12:P12"/>
    <mergeCell ref="Q12:R12"/>
    <mergeCell ref="D5:E5"/>
    <mergeCell ref="I5:J5"/>
    <mergeCell ref="K5:L5"/>
    <mergeCell ref="D6:T7"/>
    <mergeCell ref="C9:E11"/>
    <mergeCell ref="F9:F11"/>
    <mergeCell ref="G9:L9"/>
    <mergeCell ref="M9:O9"/>
    <mergeCell ref="Q9:T9"/>
    <mergeCell ref="G10:J10"/>
    <mergeCell ref="K10:L10"/>
    <mergeCell ref="M10:R10"/>
    <mergeCell ref="S10:T10"/>
    <mergeCell ref="I11:J11"/>
    <mergeCell ref="K11:L11"/>
    <mergeCell ref="M11:N11"/>
    <mergeCell ref="O11:P11"/>
    <mergeCell ref="Q11:R11"/>
    <mergeCell ref="S11:T11"/>
  </mergeCells>
  <phoneticPr fontId="1"/>
  <dataValidations count="1">
    <dataValidation imeMode="off" allowBlank="1" showInputMessage="1" showErrorMessage="1" sqref="K5:L5 G12:J17 M12:R17 P9 K19 K21:K22 I31:T35 S19 S21:S22 H5 D5:E5" xr:uid="{00000000-0002-0000-04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C2:L32"/>
  <sheetViews>
    <sheetView showGridLines="0" view="pageBreakPreview" topLeftCell="A8" zoomScale="80" zoomScaleNormal="90" zoomScaleSheetLayoutView="80" workbookViewId="0">
      <selection activeCell="E10" sqref="E10"/>
    </sheetView>
  </sheetViews>
  <sheetFormatPr defaultRowHeight="18.75" x14ac:dyDescent="0.4"/>
  <cols>
    <col min="1" max="1" width="5.625" customWidth="1"/>
    <col min="2" max="2" width="2.625" customWidth="1"/>
    <col min="3" max="3" width="5.625" customWidth="1"/>
    <col min="4" max="4" width="35.625" customWidth="1"/>
    <col min="5" max="6" width="13.375" customWidth="1"/>
    <col min="7" max="7" width="13.375" style="446" customWidth="1"/>
    <col min="8" max="9" width="13.375" customWidth="1"/>
    <col min="10" max="10" width="10.625" customWidth="1"/>
    <col min="11" max="11" width="10.625" style="219" customWidth="1"/>
    <col min="12" max="12" width="13.375" customWidth="1"/>
    <col min="13" max="13" width="2.625" customWidth="1"/>
  </cols>
  <sheetData>
    <row r="2" spans="3:12" ht="15" customHeight="1" x14ac:dyDescent="0.4"/>
    <row r="3" spans="3:12" ht="24.95" customHeight="1" x14ac:dyDescent="0.4">
      <c r="C3" t="s">
        <v>243</v>
      </c>
    </row>
    <row r="4" spans="3:12" ht="24.95" customHeight="1" x14ac:dyDescent="0.4">
      <c r="C4" t="str">
        <f>"（５）職員の充足状況（"&amp;表紙!B2&amp;DBCS(表紙!C2)&amp;"年度の状況）"</f>
        <v>（５）職員の充足状況（令和８年度の状況）</v>
      </c>
    </row>
    <row r="5" spans="3:12" ht="20.100000000000001" customHeight="1" x14ac:dyDescent="0.4"/>
    <row r="6" spans="3:12" ht="24.95" customHeight="1" thickBot="1" x14ac:dyDescent="0.45">
      <c r="C6" s="22" t="str">
        <f>"〇職員配置状況【監査前月 "&amp;DBCS('表１（新基準）'!P9)&amp;"月１日現在】    ※休業中の職員は除く"</f>
        <v>〇職員配置状況【監査前月 月１日現在】    ※休業中の職員は除く</v>
      </c>
      <c r="D6" s="39"/>
      <c r="E6" s="39"/>
      <c r="F6" s="39"/>
      <c r="G6" s="39"/>
      <c r="H6" s="39"/>
      <c r="I6" s="39"/>
      <c r="J6" s="39"/>
      <c r="K6" s="39"/>
    </row>
    <row r="7" spans="3:12" ht="24.95" customHeight="1" x14ac:dyDescent="0.4">
      <c r="C7" s="1007"/>
      <c r="D7" s="1008"/>
      <c r="E7" s="1013" t="s">
        <v>414</v>
      </c>
      <c r="F7" s="1015" t="s">
        <v>549</v>
      </c>
      <c r="G7" s="1023" t="s">
        <v>712</v>
      </c>
      <c r="H7" s="1017" t="s">
        <v>423</v>
      </c>
      <c r="I7" s="1018"/>
      <c r="J7" s="1017" t="s">
        <v>417</v>
      </c>
      <c r="K7" s="1018"/>
      <c r="L7" s="1003" t="s">
        <v>321</v>
      </c>
    </row>
    <row r="8" spans="3:12" ht="150" customHeight="1" x14ac:dyDescent="0.4">
      <c r="C8" s="1009"/>
      <c r="D8" s="1010"/>
      <c r="E8" s="1014"/>
      <c r="F8" s="1016"/>
      <c r="G8" s="1024"/>
      <c r="H8" s="104" t="s">
        <v>426</v>
      </c>
      <c r="I8" s="47" t="s">
        <v>246</v>
      </c>
      <c r="J8" s="240" t="s">
        <v>415</v>
      </c>
      <c r="K8" s="241" t="s">
        <v>416</v>
      </c>
      <c r="L8" s="1004"/>
    </row>
    <row r="9" spans="3:12" ht="20.100000000000001" customHeight="1" thickBot="1" x14ac:dyDescent="0.45">
      <c r="C9" s="1011"/>
      <c r="D9" s="1012"/>
      <c r="E9" s="40" t="s">
        <v>160</v>
      </c>
      <c r="F9" s="41" t="s">
        <v>160</v>
      </c>
      <c r="G9" s="505" t="s">
        <v>160</v>
      </c>
      <c r="H9" s="41" t="s">
        <v>160</v>
      </c>
      <c r="I9" s="41" t="s">
        <v>160</v>
      </c>
      <c r="J9" s="41" t="s">
        <v>160</v>
      </c>
      <c r="K9" s="41" t="s">
        <v>160</v>
      </c>
      <c r="L9" s="42" t="s">
        <v>160</v>
      </c>
    </row>
    <row r="10" spans="3:12" ht="45" customHeight="1" thickTop="1" thickBot="1" x14ac:dyDescent="0.45">
      <c r="C10" s="286" t="s">
        <v>161</v>
      </c>
      <c r="D10" s="43" t="s">
        <v>418</v>
      </c>
      <c r="E10" s="188"/>
      <c r="F10" s="189"/>
      <c r="G10" s="189"/>
      <c r="H10" s="189"/>
      <c r="I10" s="189"/>
      <c r="J10" s="189"/>
      <c r="K10" s="230"/>
      <c r="L10" s="138"/>
    </row>
    <row r="11" spans="3:12" ht="45" customHeight="1" x14ac:dyDescent="0.4">
      <c r="C11" s="1019" t="s">
        <v>468</v>
      </c>
      <c r="D11" s="1020"/>
      <c r="E11" s="190"/>
      <c r="F11" s="191"/>
      <c r="G11" s="191"/>
      <c r="H11" s="191"/>
      <c r="I11" s="191"/>
      <c r="J11" s="191"/>
      <c r="K11" s="231"/>
      <c r="L11" s="139"/>
    </row>
    <row r="12" spans="3:12" ht="45" customHeight="1" x14ac:dyDescent="0.4">
      <c r="C12" s="1021" t="s">
        <v>162</v>
      </c>
      <c r="D12" s="1022"/>
      <c r="E12" s="192"/>
      <c r="F12" s="193"/>
      <c r="G12" s="193"/>
      <c r="H12" s="193"/>
      <c r="I12" s="193"/>
      <c r="J12" s="193"/>
      <c r="K12" s="232"/>
      <c r="L12" s="140"/>
    </row>
    <row r="13" spans="3:12" ht="45" customHeight="1" x14ac:dyDescent="0.4">
      <c r="C13" s="1021" t="s">
        <v>163</v>
      </c>
      <c r="D13" s="1022"/>
      <c r="E13" s="192"/>
      <c r="F13" s="193"/>
      <c r="G13" s="193"/>
      <c r="H13" s="193"/>
      <c r="I13" s="193"/>
      <c r="J13" s="193"/>
      <c r="K13" s="232"/>
      <c r="L13" s="140"/>
    </row>
    <row r="14" spans="3:12" ht="45" customHeight="1" x14ac:dyDescent="0.4">
      <c r="C14" s="1005" t="s">
        <v>164</v>
      </c>
      <c r="D14" s="1006"/>
      <c r="E14" s="192"/>
      <c r="F14" s="193"/>
      <c r="G14" s="193"/>
      <c r="H14" s="193"/>
      <c r="I14" s="193"/>
      <c r="J14" s="193"/>
      <c r="K14" s="232"/>
      <c r="L14" s="140"/>
    </row>
    <row r="15" spans="3:12" ht="45" customHeight="1" x14ac:dyDescent="0.4">
      <c r="C15" s="1005" t="s">
        <v>165</v>
      </c>
      <c r="D15" s="1006"/>
      <c r="E15" s="192"/>
      <c r="F15" s="193"/>
      <c r="G15" s="193"/>
      <c r="H15" s="193"/>
      <c r="I15" s="193"/>
      <c r="J15" s="193"/>
      <c r="K15" s="232"/>
      <c r="L15" s="140"/>
    </row>
    <row r="16" spans="3:12" ht="45" customHeight="1" thickBot="1" x14ac:dyDescent="0.45">
      <c r="C16" s="1025" t="s">
        <v>166</v>
      </c>
      <c r="D16" s="1026"/>
      <c r="E16" s="194"/>
      <c r="F16" s="195"/>
      <c r="G16" s="195"/>
      <c r="H16" s="195"/>
      <c r="I16" s="195"/>
      <c r="J16" s="195"/>
      <c r="K16" s="233"/>
      <c r="L16" s="141"/>
    </row>
    <row r="17" spans="3:12" ht="45" customHeight="1" thickBot="1" x14ac:dyDescent="0.45">
      <c r="C17" s="1027" t="s">
        <v>167</v>
      </c>
      <c r="D17" s="1028"/>
      <c r="E17" s="202">
        <f>E$11-E$12-E$13-E$14-E$15-E$16</f>
        <v>0</v>
      </c>
      <c r="F17" s="203">
        <f t="shared" ref="F17:L17" si="0">F$11-F$12-F$13-F$14-F$15-F$16</f>
        <v>0</v>
      </c>
      <c r="G17" s="203">
        <f t="shared" si="0"/>
        <v>0</v>
      </c>
      <c r="H17" s="203">
        <f t="shared" si="0"/>
        <v>0</v>
      </c>
      <c r="I17" s="203">
        <f t="shared" si="0"/>
        <v>0</v>
      </c>
      <c r="J17" s="203">
        <f t="shared" si="0"/>
        <v>0</v>
      </c>
      <c r="K17" s="203">
        <f>K$11-K$12-K$13-K$14-K$15-K$16</f>
        <v>0</v>
      </c>
      <c r="L17" s="204">
        <f t="shared" si="0"/>
        <v>0</v>
      </c>
    </row>
    <row r="18" spans="3:12" ht="45" customHeight="1" thickTop="1" thickBot="1" x14ac:dyDescent="0.45">
      <c r="C18" s="1029" t="s">
        <v>168</v>
      </c>
      <c r="D18" s="1030"/>
      <c r="E18" s="196"/>
      <c r="F18" s="197"/>
      <c r="G18" s="197"/>
      <c r="H18" s="197"/>
      <c r="I18" s="197"/>
      <c r="J18" s="198"/>
      <c r="K18" s="234"/>
      <c r="L18" s="142"/>
    </row>
    <row r="19" spans="3:12" ht="45" customHeight="1" thickBot="1" x14ac:dyDescent="0.45">
      <c r="C19" s="1031" t="s">
        <v>169</v>
      </c>
      <c r="D19" s="100" t="s">
        <v>170</v>
      </c>
      <c r="E19" s="199"/>
      <c r="F19" s="200"/>
      <c r="G19" s="200"/>
      <c r="H19" s="200"/>
      <c r="I19" s="201"/>
      <c r="J19" s="95"/>
      <c r="K19" s="235"/>
      <c r="L19" s="96"/>
    </row>
    <row r="20" spans="3:12" ht="20.100000000000001" customHeight="1" thickTop="1" x14ac:dyDescent="0.4">
      <c r="C20" s="1032"/>
      <c r="D20" s="1036" t="s">
        <v>419</v>
      </c>
      <c r="E20" s="1034" t="s">
        <v>171</v>
      </c>
      <c r="F20" s="1035"/>
      <c r="G20" s="1035"/>
      <c r="H20" s="1035"/>
      <c r="I20" s="1054"/>
      <c r="J20" s="1040"/>
      <c r="K20" s="236"/>
      <c r="L20" s="1042"/>
    </row>
    <row r="21" spans="3:12" ht="30" customHeight="1" x14ac:dyDescent="0.4">
      <c r="C21" s="1032"/>
      <c r="D21" s="1037"/>
      <c r="E21" s="1044" t="str">
        <f>表３!J35</f>
        <v/>
      </c>
      <c r="F21" s="1045"/>
      <c r="G21" s="1045"/>
      <c r="H21" s="1046"/>
      <c r="I21" s="1055"/>
      <c r="J21" s="1041"/>
      <c r="K21" s="237"/>
      <c r="L21" s="1043"/>
    </row>
    <row r="22" spans="3:12" ht="20.100000000000001" customHeight="1" x14ac:dyDescent="0.4">
      <c r="C22" s="1032"/>
      <c r="D22" s="1038" t="s">
        <v>324</v>
      </c>
      <c r="E22" s="1047" t="s">
        <v>172</v>
      </c>
      <c r="F22" s="1048"/>
      <c r="G22" s="1048"/>
      <c r="H22" s="1048"/>
      <c r="I22" s="1048"/>
      <c r="J22" s="1040"/>
      <c r="K22" s="236"/>
      <c r="L22" s="1042"/>
    </row>
    <row r="23" spans="3:12" ht="30" customHeight="1" thickBot="1" x14ac:dyDescent="0.45">
      <c r="C23" s="1033"/>
      <c r="D23" s="1039"/>
      <c r="E23" s="1051" t="str">
        <f>表３!J41</f>
        <v/>
      </c>
      <c r="F23" s="1052"/>
      <c r="G23" s="1052"/>
      <c r="H23" s="1052"/>
      <c r="I23" s="1053"/>
      <c r="J23" s="1049"/>
      <c r="K23" s="238"/>
      <c r="L23" s="1050"/>
    </row>
    <row r="24" spans="3:12" ht="45" customHeight="1" thickBot="1" x14ac:dyDescent="0.45">
      <c r="C24" s="1056" t="s">
        <v>466</v>
      </c>
      <c r="D24" s="1057"/>
      <c r="E24" s="1058">
        <f>SUM(E18:H18,E21)</f>
        <v>0</v>
      </c>
      <c r="F24" s="1059"/>
      <c r="G24" s="1059"/>
      <c r="H24" s="1059"/>
      <c r="I24" s="101"/>
      <c r="J24" s="102"/>
      <c r="K24" s="239"/>
      <c r="L24" s="103"/>
    </row>
    <row r="25" spans="3:12" ht="45" customHeight="1" thickBot="1" x14ac:dyDescent="0.45">
      <c r="C25" s="1060" t="s">
        <v>467</v>
      </c>
      <c r="D25" s="1061"/>
      <c r="E25" s="1058">
        <f>SUM(E18:I18,E23)</f>
        <v>0</v>
      </c>
      <c r="F25" s="1059"/>
      <c r="G25" s="1059"/>
      <c r="H25" s="1059"/>
      <c r="I25" s="1059"/>
      <c r="J25" s="102"/>
      <c r="K25" s="239"/>
      <c r="L25" s="103"/>
    </row>
    <row r="26" spans="3:12" ht="9.9499999999999993" customHeight="1" x14ac:dyDescent="0.4">
      <c r="C26" s="45"/>
      <c r="D26" s="45"/>
      <c r="E26" s="45"/>
      <c r="F26" s="45"/>
      <c r="G26" s="45"/>
      <c r="H26" s="45"/>
      <c r="I26" s="45"/>
      <c r="J26" s="45"/>
      <c r="K26" s="45"/>
      <c r="L26" s="45"/>
    </row>
    <row r="27" spans="3:12" ht="35.1" customHeight="1" x14ac:dyDescent="0.4">
      <c r="C27" s="792" t="s">
        <v>420</v>
      </c>
      <c r="D27" s="792"/>
      <c r="E27" s="792"/>
      <c r="F27" s="792"/>
      <c r="G27" s="792"/>
      <c r="H27" s="792"/>
      <c r="I27" s="792"/>
      <c r="J27" s="792"/>
      <c r="K27" s="792"/>
      <c r="L27" s="792"/>
    </row>
    <row r="28" spans="3:12" ht="69.95" customHeight="1" x14ac:dyDescent="0.4">
      <c r="C28" s="792" t="s">
        <v>422</v>
      </c>
      <c r="D28" s="792"/>
      <c r="E28" s="792"/>
      <c r="F28" s="792"/>
      <c r="G28" s="792"/>
      <c r="H28" s="792"/>
      <c r="I28" s="792"/>
      <c r="J28" s="792"/>
      <c r="K28" s="792"/>
      <c r="L28" s="792"/>
    </row>
    <row r="29" spans="3:12" ht="45" customHeight="1" x14ac:dyDescent="0.4">
      <c r="C29" s="792" t="s">
        <v>421</v>
      </c>
      <c r="D29" s="792"/>
      <c r="E29" s="792"/>
      <c r="F29" s="792"/>
      <c r="G29" s="792"/>
      <c r="H29" s="792"/>
      <c r="I29" s="792"/>
      <c r="J29" s="792"/>
      <c r="K29" s="792"/>
      <c r="L29" s="792"/>
    </row>
    <row r="30" spans="3:12" ht="39" customHeight="1" x14ac:dyDescent="0.4">
      <c r="C30" s="792" t="s">
        <v>550</v>
      </c>
      <c r="D30" s="792"/>
      <c r="E30" s="792"/>
      <c r="F30" s="792"/>
      <c r="G30" s="792"/>
      <c r="H30" s="792"/>
      <c r="I30" s="792"/>
      <c r="J30" s="792"/>
      <c r="K30" s="792"/>
      <c r="L30" s="792"/>
    </row>
    <row r="31" spans="3:12" x14ac:dyDescent="0.4">
      <c r="C31" s="507" t="s">
        <v>718</v>
      </c>
      <c r="D31" s="500"/>
      <c r="E31" s="500"/>
      <c r="F31" s="500"/>
      <c r="G31" s="500"/>
      <c r="H31" s="500"/>
      <c r="I31" s="500"/>
      <c r="J31" s="500"/>
      <c r="K31" s="500"/>
      <c r="L31" s="500"/>
    </row>
    <row r="32" spans="3:12" x14ac:dyDescent="0.4">
      <c r="D32" s="46"/>
    </row>
  </sheetData>
  <sheetProtection sheet="1" selectLockedCells="1"/>
  <mergeCells count="35">
    <mergeCell ref="C30:L30"/>
    <mergeCell ref="C29:L29"/>
    <mergeCell ref="C24:D24"/>
    <mergeCell ref="E24:H24"/>
    <mergeCell ref="C25:D25"/>
    <mergeCell ref="E25:I25"/>
    <mergeCell ref="C27:L27"/>
    <mergeCell ref="C28:L28"/>
    <mergeCell ref="J20:J21"/>
    <mergeCell ref="L20:L21"/>
    <mergeCell ref="E21:H21"/>
    <mergeCell ref="E22:I22"/>
    <mergeCell ref="J22:J23"/>
    <mergeCell ref="L22:L23"/>
    <mergeCell ref="E23:I23"/>
    <mergeCell ref="I20:I21"/>
    <mergeCell ref="C16:D16"/>
    <mergeCell ref="C17:D17"/>
    <mergeCell ref="C18:D18"/>
    <mergeCell ref="C19:C23"/>
    <mergeCell ref="E20:H20"/>
    <mergeCell ref="D20:D21"/>
    <mergeCell ref="D22:D23"/>
    <mergeCell ref="L7:L8"/>
    <mergeCell ref="C15:D15"/>
    <mergeCell ref="C7:D9"/>
    <mergeCell ref="E7:E8"/>
    <mergeCell ref="F7:F8"/>
    <mergeCell ref="H7:I7"/>
    <mergeCell ref="C11:D11"/>
    <mergeCell ref="C12:D12"/>
    <mergeCell ref="C13:D13"/>
    <mergeCell ref="C14:D14"/>
    <mergeCell ref="J7:K7"/>
    <mergeCell ref="G7:G8"/>
  </mergeCells>
  <phoneticPr fontId="1"/>
  <dataValidations count="1">
    <dataValidation imeMode="off" allowBlank="1" showInputMessage="1" showErrorMessage="1" sqref="E19:I19 E10:L18" xr:uid="{00000000-0002-0000-0500-000000000000}"/>
  </dataValidations>
  <printOptions horizontalCentered="1"/>
  <pageMargins left="0.59055118110236227" right="0.59055118110236227" top="0.74803149606299213" bottom="0.74803149606299213"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B2:N61"/>
  <sheetViews>
    <sheetView showGridLines="0" topLeftCell="A14" zoomScale="70" zoomScaleNormal="70" zoomScaleSheetLayoutView="90" workbookViewId="0">
      <selection activeCell="I23" sqref="I23"/>
    </sheetView>
  </sheetViews>
  <sheetFormatPr defaultRowHeight="18.75" x14ac:dyDescent="0.4"/>
  <cols>
    <col min="1" max="1" width="5.625" customWidth="1"/>
    <col min="2" max="2" width="3.625" customWidth="1"/>
    <col min="3" max="3" width="15.625" customWidth="1"/>
    <col min="4" max="4" width="5.625" customWidth="1"/>
    <col min="5" max="5" width="15.625" customWidth="1"/>
    <col min="6" max="7" width="10.625" customWidth="1"/>
    <col min="8" max="8" width="5.625" customWidth="1"/>
    <col min="9" max="9" width="20.625" customWidth="1"/>
    <col min="10" max="10" width="5.625" customWidth="1"/>
    <col min="11" max="11" width="20.625" customWidth="1"/>
    <col min="12" max="12" width="3.625" customWidth="1"/>
    <col min="13" max="13" width="9.375" bestFit="1" customWidth="1"/>
  </cols>
  <sheetData>
    <row r="2" spans="2:11" ht="20.100000000000001" customHeight="1" x14ac:dyDescent="0.4"/>
    <row r="3" spans="2:11" ht="24.95" customHeight="1" x14ac:dyDescent="0.4">
      <c r="C3" t="s">
        <v>244</v>
      </c>
    </row>
    <row r="4" spans="2:11" ht="24.95" customHeight="1" x14ac:dyDescent="0.4">
      <c r="C4" t="str">
        <f>"（５）職員の充足状況（"&amp;表紙!B2&amp;DBCS(表紙!C2)&amp;"年度の状況）"</f>
        <v>（５）職員の充足状況（令和８年度の状況）</v>
      </c>
    </row>
    <row r="5" spans="2:11" ht="20.100000000000001" customHeight="1" x14ac:dyDescent="0.4"/>
    <row r="6" spans="2:11" ht="24.95" customHeight="1" thickBot="1" x14ac:dyDescent="0.45">
      <c r="B6" s="43"/>
      <c r="C6" s="48" t="str">
        <f>"〇非常勤保育教諭等の常勤換算【監査前月 "&amp;DBCS('表１（新基準）'!P9)&amp;"月１日現在】"</f>
        <v>〇非常勤保育教諭等の常勤換算【監査前月 月１日現在】</v>
      </c>
      <c r="D6" s="43"/>
      <c r="E6" s="43"/>
      <c r="F6" s="43"/>
      <c r="G6" s="43"/>
      <c r="H6" s="43"/>
      <c r="I6" s="43"/>
      <c r="J6" s="48"/>
      <c r="K6" s="43"/>
    </row>
    <row r="7" spans="2:11" ht="43.5" customHeight="1" thickBot="1" x14ac:dyDescent="0.45">
      <c r="B7" s="10"/>
      <c r="C7" s="44" t="s">
        <v>173</v>
      </c>
      <c r="D7" s="1062" t="s">
        <v>286</v>
      </c>
      <c r="E7" s="954"/>
      <c r="F7" s="1062" t="s">
        <v>174</v>
      </c>
      <c r="G7" s="1013"/>
      <c r="H7" s="49" t="s">
        <v>74</v>
      </c>
      <c r="I7" s="87" t="s">
        <v>175</v>
      </c>
      <c r="J7" s="955" t="s">
        <v>176</v>
      </c>
      <c r="K7" s="1063"/>
    </row>
    <row r="8" spans="2:11" ht="30" customHeight="1" thickTop="1" x14ac:dyDescent="0.4">
      <c r="B8" s="10"/>
      <c r="C8" s="1064" t="s">
        <v>424</v>
      </c>
      <c r="D8" s="205"/>
      <c r="E8" s="110" t="str">
        <f>IF(D8="","",INDEX(職員名簿!$E$10:$E$109,MATCH(D8,職員名簿!$C$10:$C$109),0))</f>
        <v/>
      </c>
      <c r="F8" s="1065"/>
      <c r="G8" s="1066"/>
      <c r="H8" s="50" t="s">
        <v>74</v>
      </c>
      <c r="I8" s="205"/>
      <c r="J8" s="89"/>
      <c r="K8" s="208">
        <f>$F8*$I8</f>
        <v>0</v>
      </c>
    </row>
    <row r="9" spans="2:11" ht="30" customHeight="1" x14ac:dyDescent="0.4">
      <c r="B9" s="10"/>
      <c r="C9" s="1064"/>
      <c r="D9" s="206"/>
      <c r="E9" s="110" t="str">
        <f>IF(D9="","",INDEX(職員名簿!$E$10:$E$109,MATCH(D9,職員名簿!$C$10:$C$109),0))</f>
        <v/>
      </c>
      <c r="F9" s="1067"/>
      <c r="G9" s="1068"/>
      <c r="H9" s="50" t="s">
        <v>74</v>
      </c>
      <c r="I9" s="206"/>
      <c r="J9" s="89"/>
      <c r="K9" s="208">
        <f t="shared" ref="K9:K26" si="0">$F9*$I9</f>
        <v>0</v>
      </c>
    </row>
    <row r="10" spans="2:11" ht="30" customHeight="1" x14ac:dyDescent="0.4">
      <c r="B10" s="10"/>
      <c r="C10" s="1064"/>
      <c r="D10" s="206"/>
      <c r="E10" s="110" t="str">
        <f>IF(D10="","",INDEX(職員名簿!$E$10:$E$109,MATCH(D10,職員名簿!$C$10:$C$109),0))</f>
        <v/>
      </c>
      <c r="F10" s="1067"/>
      <c r="G10" s="1068"/>
      <c r="H10" s="50" t="s">
        <v>74</v>
      </c>
      <c r="I10" s="206"/>
      <c r="J10" s="89"/>
      <c r="K10" s="208">
        <f t="shared" si="0"/>
        <v>0</v>
      </c>
    </row>
    <row r="11" spans="2:11" ht="30" customHeight="1" x14ac:dyDescent="0.4">
      <c r="B11" s="10"/>
      <c r="C11" s="1064"/>
      <c r="D11" s="206"/>
      <c r="E11" s="110" t="str">
        <f>IF(D11="","",INDEX(職員名簿!$E$10:$E$109,MATCH(D11,職員名簿!$C$10:$C$109),0))</f>
        <v/>
      </c>
      <c r="F11" s="1067"/>
      <c r="G11" s="1068"/>
      <c r="H11" s="50" t="s">
        <v>74</v>
      </c>
      <c r="I11" s="206"/>
      <c r="J11" s="89"/>
      <c r="K11" s="208">
        <f t="shared" si="0"/>
        <v>0</v>
      </c>
    </row>
    <row r="12" spans="2:11" ht="30" customHeight="1" x14ac:dyDescent="0.4">
      <c r="B12" s="10"/>
      <c r="C12" s="1064"/>
      <c r="D12" s="206"/>
      <c r="E12" s="110" t="str">
        <f>IF(D12="","",INDEX(職員名簿!$E$10:$E$109,MATCH(D12,職員名簿!$C$10:$C$109),0))</f>
        <v/>
      </c>
      <c r="F12" s="1067"/>
      <c r="G12" s="1068"/>
      <c r="H12" s="50" t="s">
        <v>74</v>
      </c>
      <c r="I12" s="206"/>
      <c r="J12" s="89"/>
      <c r="K12" s="208">
        <f t="shared" si="0"/>
        <v>0</v>
      </c>
    </row>
    <row r="13" spans="2:11" ht="30" customHeight="1" x14ac:dyDescent="0.4">
      <c r="B13" s="10"/>
      <c r="C13" s="1064"/>
      <c r="D13" s="206"/>
      <c r="E13" s="110" t="str">
        <f>IF(D13="","",INDEX(職員名簿!$E$10:$E$109,MATCH(D13,職員名簿!$C$10:$C$109),0))</f>
        <v/>
      </c>
      <c r="F13" s="1067"/>
      <c r="G13" s="1068"/>
      <c r="H13" s="50" t="s">
        <v>74</v>
      </c>
      <c r="I13" s="206"/>
      <c r="J13" s="89"/>
      <c r="K13" s="208">
        <f t="shared" si="0"/>
        <v>0</v>
      </c>
    </row>
    <row r="14" spans="2:11" ht="30" customHeight="1" x14ac:dyDescent="0.4">
      <c r="B14" s="10"/>
      <c r="C14" s="1064"/>
      <c r="D14" s="206"/>
      <c r="E14" s="110" t="str">
        <f>IF(D14="","",INDEX(職員名簿!$E$10:$E$109,MATCH(D14,職員名簿!$C$10:$C$109),0))</f>
        <v/>
      </c>
      <c r="F14" s="1067"/>
      <c r="G14" s="1068"/>
      <c r="H14" s="50" t="s">
        <v>74</v>
      </c>
      <c r="I14" s="206"/>
      <c r="J14" s="89"/>
      <c r="K14" s="208">
        <f t="shared" si="0"/>
        <v>0</v>
      </c>
    </row>
    <row r="15" spans="2:11" ht="30" customHeight="1" x14ac:dyDescent="0.4">
      <c r="B15" s="10"/>
      <c r="C15" s="1064"/>
      <c r="D15" s="206"/>
      <c r="E15" s="110" t="str">
        <f>IF(D15="","",INDEX(職員名簿!$E$10:$E$109,MATCH(D15,職員名簿!$C$10:$C$109),0))</f>
        <v/>
      </c>
      <c r="F15" s="1067"/>
      <c r="G15" s="1068"/>
      <c r="H15" s="50" t="s">
        <v>74</v>
      </c>
      <c r="I15" s="206"/>
      <c r="J15" s="89"/>
      <c r="K15" s="208">
        <f t="shared" si="0"/>
        <v>0</v>
      </c>
    </row>
    <row r="16" spans="2:11" ht="30" customHeight="1" x14ac:dyDescent="0.4">
      <c r="B16" s="10"/>
      <c r="C16" s="1064"/>
      <c r="D16" s="206"/>
      <c r="E16" s="110" t="str">
        <f>IF(D16="","",INDEX(職員名簿!$E$10:$E$109,MATCH(D16,職員名簿!$C$10:$C$109),0))</f>
        <v/>
      </c>
      <c r="F16" s="1067"/>
      <c r="G16" s="1068"/>
      <c r="H16" s="50" t="s">
        <v>74</v>
      </c>
      <c r="I16" s="206"/>
      <c r="J16" s="89"/>
      <c r="K16" s="208">
        <f t="shared" si="0"/>
        <v>0</v>
      </c>
    </row>
    <row r="17" spans="2:11" ht="30" customHeight="1" x14ac:dyDescent="0.4">
      <c r="B17" s="10"/>
      <c r="C17" s="1064"/>
      <c r="D17" s="206"/>
      <c r="E17" s="110" t="str">
        <f>IF(D17="","",INDEX(職員名簿!$E$10:$E$109,MATCH(D17,職員名簿!$C$10:$C$109),0))</f>
        <v/>
      </c>
      <c r="F17" s="1067"/>
      <c r="G17" s="1068"/>
      <c r="H17" s="50" t="s">
        <v>74</v>
      </c>
      <c r="I17" s="206"/>
      <c r="J17" s="89"/>
      <c r="K17" s="208">
        <f t="shared" si="0"/>
        <v>0</v>
      </c>
    </row>
    <row r="18" spans="2:11" ht="30" customHeight="1" x14ac:dyDescent="0.4">
      <c r="B18" s="10"/>
      <c r="C18" s="1064" t="s">
        <v>177</v>
      </c>
      <c r="D18" s="206"/>
      <c r="E18" s="110" t="str">
        <f>IF(D18="","",INDEX(職員名簿!$E$10:$E$109,MATCH(D18,職員名簿!$C$10:$C$109),0))</f>
        <v/>
      </c>
      <c r="F18" s="1067"/>
      <c r="G18" s="1068"/>
      <c r="H18" s="50" t="s">
        <v>74</v>
      </c>
      <c r="I18" s="206"/>
      <c r="J18" s="89"/>
      <c r="K18" s="208">
        <f t="shared" si="0"/>
        <v>0</v>
      </c>
    </row>
    <row r="19" spans="2:11" ht="30" customHeight="1" x14ac:dyDescent="0.4">
      <c r="B19" s="10"/>
      <c r="C19" s="1064"/>
      <c r="D19" s="206"/>
      <c r="E19" s="110" t="str">
        <f>IF(D19="","",INDEX(職員名簿!$E$10:$E$109,MATCH(D19,職員名簿!$C$10:$C$109),0))</f>
        <v/>
      </c>
      <c r="F19" s="1067"/>
      <c r="G19" s="1068"/>
      <c r="H19" s="50" t="s">
        <v>74</v>
      </c>
      <c r="I19" s="206"/>
      <c r="J19" s="89"/>
      <c r="K19" s="208">
        <f t="shared" si="0"/>
        <v>0</v>
      </c>
    </row>
    <row r="20" spans="2:11" ht="30" customHeight="1" x14ac:dyDescent="0.4">
      <c r="B20" s="10"/>
      <c r="C20" s="1064"/>
      <c r="D20" s="206"/>
      <c r="E20" s="110" t="str">
        <f>IF(D20="","",INDEX(職員名簿!$E$10:$E$109,MATCH(D20,職員名簿!$C$10:$C$109),0))</f>
        <v/>
      </c>
      <c r="F20" s="1067"/>
      <c r="G20" s="1068"/>
      <c r="H20" s="50" t="s">
        <v>74</v>
      </c>
      <c r="I20" s="206"/>
      <c r="J20" s="89"/>
      <c r="K20" s="208">
        <f t="shared" si="0"/>
        <v>0</v>
      </c>
    </row>
    <row r="21" spans="2:11" s="482" customFormat="1" ht="30" customHeight="1" x14ac:dyDescent="0.4">
      <c r="B21" s="485"/>
      <c r="C21" s="1064" t="s">
        <v>706</v>
      </c>
      <c r="D21" s="206"/>
      <c r="E21" s="110"/>
      <c r="F21" s="1067"/>
      <c r="G21" s="1068"/>
      <c r="H21" s="110"/>
      <c r="I21" s="206"/>
      <c r="J21" s="89"/>
      <c r="K21" s="208">
        <f t="shared" si="0"/>
        <v>0</v>
      </c>
    </row>
    <row r="22" spans="2:11" s="482" customFormat="1" ht="30" customHeight="1" x14ac:dyDescent="0.4">
      <c r="B22" s="485"/>
      <c r="C22" s="1064"/>
      <c r="D22" s="206"/>
      <c r="E22" s="110"/>
      <c r="F22" s="1067"/>
      <c r="G22" s="1068"/>
      <c r="H22" s="110"/>
      <c r="I22" s="206"/>
      <c r="J22" s="89"/>
      <c r="K22" s="208">
        <f t="shared" si="0"/>
        <v>0</v>
      </c>
    </row>
    <row r="23" spans="2:11" s="482" customFormat="1" ht="30" customHeight="1" x14ac:dyDescent="0.4">
      <c r="B23" s="485"/>
      <c r="C23" s="1064"/>
      <c r="D23" s="206"/>
      <c r="E23" s="110"/>
      <c r="F23" s="1067"/>
      <c r="G23" s="1068"/>
      <c r="H23" s="110"/>
      <c r="I23" s="206"/>
      <c r="J23" s="89"/>
      <c r="K23" s="208">
        <f t="shared" si="0"/>
        <v>0</v>
      </c>
    </row>
    <row r="24" spans="2:11" ht="30" customHeight="1" x14ac:dyDescent="0.4">
      <c r="B24" s="10"/>
      <c r="C24" s="1064" t="s">
        <v>425</v>
      </c>
      <c r="D24" s="206"/>
      <c r="E24" s="110" t="str">
        <f>IF(D24="","",INDEX(職員名簿!$E$10:$E$109,MATCH(D24,職員名簿!$C$10:$C$109),0))</f>
        <v/>
      </c>
      <c r="F24" s="1067"/>
      <c r="G24" s="1068"/>
      <c r="H24" s="50" t="s">
        <v>74</v>
      </c>
      <c r="I24" s="206"/>
      <c r="J24" s="89"/>
      <c r="K24" s="208">
        <f t="shared" si="0"/>
        <v>0</v>
      </c>
    </row>
    <row r="25" spans="2:11" ht="30" customHeight="1" x14ac:dyDescent="0.4">
      <c r="B25" s="10"/>
      <c r="C25" s="1064"/>
      <c r="D25" s="206"/>
      <c r="E25" s="110" t="str">
        <f>IF(D25="","",INDEX(職員名簿!$E$10:$E$109,MATCH(D25,職員名簿!$C$10:$C$109),0))</f>
        <v/>
      </c>
      <c r="F25" s="1067"/>
      <c r="G25" s="1068"/>
      <c r="H25" s="50" t="s">
        <v>74</v>
      </c>
      <c r="I25" s="206"/>
      <c r="J25" s="89"/>
      <c r="K25" s="208">
        <f t="shared" si="0"/>
        <v>0</v>
      </c>
    </row>
    <row r="26" spans="2:11" ht="30" customHeight="1" thickBot="1" x14ac:dyDescent="0.45">
      <c r="B26" s="10"/>
      <c r="C26" s="1069"/>
      <c r="D26" s="207"/>
      <c r="E26" s="110" t="str">
        <f>IF(D26="","",INDEX(職員名簿!$E$10:$E$109,MATCH(D26,職員名簿!$C$10:$C$109),0))</f>
        <v/>
      </c>
      <c r="F26" s="1070"/>
      <c r="G26" s="1071"/>
      <c r="H26" s="50" t="s">
        <v>74</v>
      </c>
      <c r="I26" s="207"/>
      <c r="J26" s="99"/>
      <c r="K26" s="209">
        <f t="shared" si="0"/>
        <v>0</v>
      </c>
    </row>
    <row r="27" spans="2:11" ht="30" customHeight="1" thickTop="1" thickBot="1" x14ac:dyDescent="0.45">
      <c r="B27" s="10"/>
      <c r="C27" s="1072" t="s">
        <v>178</v>
      </c>
      <c r="D27" s="1014"/>
      <c r="E27" s="1073"/>
      <c r="F27" s="1014"/>
      <c r="G27" s="1014"/>
      <c r="H27" s="1073"/>
      <c r="I27" s="1074"/>
      <c r="J27" s="97" t="s">
        <v>179</v>
      </c>
      <c r="K27" s="210">
        <f>SUM($K$8:$K$26)</f>
        <v>0</v>
      </c>
    </row>
    <row r="28" spans="2:11" ht="30" customHeight="1" thickTop="1" x14ac:dyDescent="0.4">
      <c r="B28" s="10"/>
      <c r="C28" s="1075" t="s">
        <v>180</v>
      </c>
      <c r="D28" s="205"/>
      <c r="E28" s="110" t="str">
        <f>IF(D28="","",INDEX(職員名簿!$E$10:$E$109,MATCH(D28,職員名簿!$C$10:$C$109),0))</f>
        <v/>
      </c>
      <c r="F28" s="1065"/>
      <c r="G28" s="1066"/>
      <c r="H28" s="49" t="s">
        <v>74</v>
      </c>
      <c r="I28" s="205"/>
      <c r="J28" s="98"/>
      <c r="K28" s="211">
        <f>$F28*$I28</f>
        <v>0</v>
      </c>
    </row>
    <row r="29" spans="2:11" ht="30" customHeight="1" x14ac:dyDescent="0.4">
      <c r="B29" s="10"/>
      <c r="C29" s="1064"/>
      <c r="D29" s="206"/>
      <c r="E29" s="110" t="str">
        <f>IF(D29="","",INDEX(職員名簿!$E$10:$E$109,MATCH(D29,職員名簿!$C$10:$C$109),0))</f>
        <v/>
      </c>
      <c r="F29" s="1067"/>
      <c r="G29" s="1068"/>
      <c r="H29" s="50" t="s">
        <v>74</v>
      </c>
      <c r="I29" s="206"/>
      <c r="J29" s="89"/>
      <c r="K29" s="208">
        <f>$F29*$I29</f>
        <v>0</v>
      </c>
    </row>
    <row r="30" spans="2:11" ht="30" customHeight="1" thickBot="1" x14ac:dyDescent="0.45">
      <c r="B30" s="10"/>
      <c r="C30" s="1064"/>
      <c r="D30" s="207"/>
      <c r="E30" s="110" t="str">
        <f>IF(D30="","",INDEX(職員名簿!$E$10:$E$109,MATCH(D30,職員名簿!$C$10:$C$109),0))</f>
        <v/>
      </c>
      <c r="F30" s="1070"/>
      <c r="G30" s="1071"/>
      <c r="H30" s="50" t="s">
        <v>74</v>
      </c>
      <c r="I30" s="207"/>
      <c r="J30" s="90"/>
      <c r="K30" s="212">
        <f>$F30*$I30</f>
        <v>0</v>
      </c>
    </row>
    <row r="31" spans="2:11" ht="30" customHeight="1" thickTop="1" thickBot="1" x14ac:dyDescent="0.45">
      <c r="B31" s="10"/>
      <c r="C31" s="1079" t="s">
        <v>181</v>
      </c>
      <c r="D31" s="1080"/>
      <c r="E31" s="1080"/>
      <c r="F31" s="1080"/>
      <c r="G31" s="1080"/>
      <c r="H31" s="1080"/>
      <c r="I31" s="1081"/>
      <c r="J31" s="51" t="s">
        <v>182</v>
      </c>
      <c r="K31" s="210">
        <f>SUM(K27,K28:K30)</f>
        <v>0</v>
      </c>
    </row>
    <row r="32" spans="2:11" ht="38.25" customHeight="1" x14ac:dyDescent="0.4">
      <c r="B32" s="792" t="s">
        <v>287</v>
      </c>
      <c r="C32" s="1083"/>
      <c r="D32" s="1083"/>
      <c r="E32" s="1083"/>
      <c r="F32" s="1083"/>
      <c r="G32" s="1083"/>
      <c r="H32" s="1083"/>
      <c r="I32" s="1083"/>
      <c r="J32" s="1083"/>
      <c r="K32" s="1083"/>
    </row>
    <row r="33" spans="2:14" ht="39" customHeight="1" thickBot="1" x14ac:dyDescent="0.45">
      <c r="B33" s="1096"/>
      <c r="C33" s="1097"/>
      <c r="D33" s="1097"/>
      <c r="E33" s="1097"/>
      <c r="F33" s="1097"/>
      <c r="G33" s="1097"/>
      <c r="H33" s="1097"/>
      <c r="I33" s="1097"/>
      <c r="J33" s="1097"/>
      <c r="K33" s="1097"/>
      <c r="N33" s="347"/>
    </row>
    <row r="34" spans="2:14" ht="20.100000000000001" customHeight="1" thickBot="1" x14ac:dyDescent="0.45">
      <c r="B34" s="10"/>
      <c r="C34" s="1076" t="s">
        <v>183</v>
      </c>
      <c r="D34" s="1084"/>
      <c r="E34" s="1085" t="s">
        <v>184</v>
      </c>
      <c r="F34" s="1086"/>
      <c r="G34" s="1076" t="s">
        <v>247</v>
      </c>
      <c r="H34" s="1013"/>
      <c r="I34" s="1087"/>
      <c r="J34" s="1013" t="s">
        <v>185</v>
      </c>
      <c r="K34" s="1077"/>
    </row>
    <row r="35" spans="2:14" ht="20.100000000000001" customHeight="1" thickTop="1" x14ac:dyDescent="0.4">
      <c r="B35" s="10"/>
      <c r="C35" s="1078"/>
      <c r="D35" s="1014"/>
      <c r="E35" s="1090"/>
      <c r="F35" s="1091"/>
      <c r="G35" s="1014"/>
      <c r="H35" s="1014"/>
      <c r="I35" s="1088"/>
      <c r="J35" s="1052" t="str">
        <f>IF(E35="","",ROUNDDOWN(K27/E35,0))</f>
        <v/>
      </c>
      <c r="K35" s="1082"/>
    </row>
    <row r="36" spans="2:14" ht="20.100000000000001" customHeight="1" x14ac:dyDescent="0.4">
      <c r="B36" s="10"/>
      <c r="C36" s="1078"/>
      <c r="D36" s="1014"/>
      <c r="E36" s="1092"/>
      <c r="F36" s="1093"/>
      <c r="G36" s="1014"/>
      <c r="H36" s="1014"/>
      <c r="I36" s="1088"/>
      <c r="J36" s="1052"/>
      <c r="K36" s="1082"/>
    </row>
    <row r="37" spans="2:14" ht="20.100000000000001" customHeight="1" x14ac:dyDescent="0.4">
      <c r="B37" s="10"/>
      <c r="C37" s="1078"/>
      <c r="D37" s="1014"/>
      <c r="E37" s="1092"/>
      <c r="F37" s="1093"/>
      <c r="G37" s="1014"/>
      <c r="H37" s="1014"/>
      <c r="I37" s="1088"/>
      <c r="J37" s="1052"/>
      <c r="K37" s="1082"/>
    </row>
    <row r="38" spans="2:14" ht="20.100000000000001" customHeight="1" x14ac:dyDescent="0.4">
      <c r="B38" s="10"/>
      <c r="C38" s="1078"/>
      <c r="D38" s="1014"/>
      <c r="E38" s="1092"/>
      <c r="F38" s="1093"/>
      <c r="G38" s="1014"/>
      <c r="H38" s="1014"/>
      <c r="I38" s="1088"/>
      <c r="J38" s="1052"/>
      <c r="K38" s="1082"/>
    </row>
    <row r="39" spans="2:14" ht="20.100000000000001" customHeight="1" thickBot="1" x14ac:dyDescent="0.45">
      <c r="B39" s="10"/>
      <c r="C39" s="1079"/>
      <c r="D39" s="1080"/>
      <c r="E39" s="1094"/>
      <c r="F39" s="1095"/>
      <c r="G39" s="1080"/>
      <c r="H39" s="1080"/>
      <c r="I39" s="1089"/>
      <c r="J39" s="1080" t="s">
        <v>186</v>
      </c>
      <c r="K39" s="1081"/>
    </row>
    <row r="40" spans="2:14" ht="20.100000000000001" customHeight="1" x14ac:dyDescent="0.4">
      <c r="B40" s="10"/>
      <c r="C40" s="47"/>
      <c r="D40" s="47"/>
      <c r="E40" s="47"/>
      <c r="F40" s="52"/>
      <c r="G40" s="1076" t="s">
        <v>248</v>
      </c>
      <c r="H40" s="1013"/>
      <c r="I40" s="1077"/>
      <c r="J40" s="1076" t="s">
        <v>185</v>
      </c>
      <c r="K40" s="1077"/>
    </row>
    <row r="41" spans="2:14" ht="20.100000000000001" customHeight="1" x14ac:dyDescent="0.4">
      <c r="B41" s="10"/>
      <c r="C41" s="53"/>
      <c r="D41" s="53"/>
      <c r="E41" s="47"/>
      <c r="F41" s="52"/>
      <c r="G41" s="1078"/>
      <c r="H41" s="1014"/>
      <c r="I41" s="1074"/>
      <c r="J41" s="1051" t="str">
        <f>IF(E35="","",ROUNDDOWN(K31/E35,0))</f>
        <v/>
      </c>
      <c r="K41" s="1082"/>
    </row>
    <row r="42" spans="2:14" ht="20.100000000000001" customHeight="1" x14ac:dyDescent="0.4">
      <c r="B42" s="10"/>
      <c r="C42" s="53"/>
      <c r="D42" s="53"/>
      <c r="E42" s="47"/>
      <c r="F42" s="52"/>
      <c r="G42" s="1078"/>
      <c r="H42" s="1014"/>
      <c r="I42" s="1074"/>
      <c r="J42" s="1051"/>
      <c r="K42" s="1082"/>
    </row>
    <row r="43" spans="2:14" ht="20.100000000000001" customHeight="1" x14ac:dyDescent="0.4">
      <c r="B43" s="10"/>
      <c r="C43" s="53"/>
      <c r="D43" s="53"/>
      <c r="E43" s="47"/>
      <c r="F43" s="52"/>
      <c r="G43" s="1078"/>
      <c r="H43" s="1014"/>
      <c r="I43" s="1074"/>
      <c r="J43" s="1051"/>
      <c r="K43" s="1082"/>
    </row>
    <row r="44" spans="2:14" ht="20.100000000000001" customHeight="1" x14ac:dyDescent="0.4">
      <c r="B44" s="10"/>
      <c r="C44" s="53"/>
      <c r="D44" s="53"/>
      <c r="E44" s="47"/>
      <c r="F44" s="52"/>
      <c r="G44" s="1078"/>
      <c r="H44" s="1014"/>
      <c r="I44" s="1074"/>
      <c r="J44" s="1051"/>
      <c r="K44" s="1082"/>
    </row>
    <row r="45" spans="2:14" ht="20.100000000000001" customHeight="1" thickBot="1" x14ac:dyDescent="0.45">
      <c r="B45" s="10"/>
      <c r="C45" s="53"/>
      <c r="D45" s="53"/>
      <c r="E45" s="47"/>
      <c r="F45" s="52"/>
      <c r="G45" s="1079"/>
      <c r="H45" s="1080"/>
      <c r="I45" s="1081"/>
      <c r="J45" s="1079" t="s">
        <v>187</v>
      </c>
      <c r="K45" s="1081"/>
    </row>
    <row r="46" spans="2:14" x14ac:dyDescent="0.4">
      <c r="C46" s="54"/>
      <c r="D46" s="54"/>
    </row>
    <row r="47" spans="2:14" x14ac:dyDescent="0.4">
      <c r="C47" s="54"/>
      <c r="D47" s="54"/>
    </row>
    <row r="48" spans="2:14" x14ac:dyDescent="0.4">
      <c r="C48" s="54"/>
      <c r="D48" s="54"/>
    </row>
    <row r="49" spans="3:4" x14ac:dyDescent="0.4">
      <c r="C49" s="54"/>
      <c r="D49" s="54"/>
    </row>
    <row r="50" spans="3:4" x14ac:dyDescent="0.4">
      <c r="C50" s="54"/>
      <c r="D50" s="54"/>
    </row>
    <row r="51" spans="3:4" x14ac:dyDescent="0.4">
      <c r="C51" s="54"/>
      <c r="D51" s="54"/>
    </row>
    <row r="52" spans="3:4" x14ac:dyDescent="0.4">
      <c r="C52" s="54"/>
      <c r="D52" s="54"/>
    </row>
    <row r="53" spans="3:4" x14ac:dyDescent="0.4">
      <c r="C53" s="54"/>
      <c r="D53" s="54"/>
    </row>
    <row r="54" spans="3:4" x14ac:dyDescent="0.4">
      <c r="C54" s="54"/>
      <c r="D54" s="54"/>
    </row>
    <row r="55" spans="3:4" x14ac:dyDescent="0.4">
      <c r="C55" s="54"/>
      <c r="D55" s="54"/>
    </row>
    <row r="56" spans="3:4" x14ac:dyDescent="0.4">
      <c r="C56" s="54"/>
      <c r="D56" s="54"/>
    </row>
    <row r="57" spans="3:4" x14ac:dyDescent="0.4">
      <c r="C57" s="54"/>
      <c r="D57" s="54"/>
    </row>
    <row r="58" spans="3:4" x14ac:dyDescent="0.4">
      <c r="C58" s="54"/>
      <c r="D58" s="54"/>
    </row>
    <row r="59" spans="3:4" x14ac:dyDescent="0.4">
      <c r="C59" s="54"/>
      <c r="D59" s="54"/>
    </row>
    <row r="61" spans="3:4" x14ac:dyDescent="0.4">
      <c r="C61" s="55"/>
      <c r="D61" s="55"/>
    </row>
  </sheetData>
  <sheetProtection sheet="1" selectLockedCells="1"/>
  <mergeCells count="45">
    <mergeCell ref="G40:I45"/>
    <mergeCell ref="J40:K40"/>
    <mergeCell ref="J41:K44"/>
    <mergeCell ref="J45:K45"/>
    <mergeCell ref="C31:I31"/>
    <mergeCell ref="B32:K32"/>
    <mergeCell ref="C34:D39"/>
    <mergeCell ref="E34:F34"/>
    <mergeCell ref="G34:I39"/>
    <mergeCell ref="J34:K34"/>
    <mergeCell ref="E35:F39"/>
    <mergeCell ref="J35:K38"/>
    <mergeCell ref="J39:K39"/>
    <mergeCell ref="B33:K33"/>
    <mergeCell ref="C27:I27"/>
    <mergeCell ref="C28:C30"/>
    <mergeCell ref="F28:G28"/>
    <mergeCell ref="F29:G29"/>
    <mergeCell ref="F30:G30"/>
    <mergeCell ref="C18:C20"/>
    <mergeCell ref="F18:G18"/>
    <mergeCell ref="F19:G19"/>
    <mergeCell ref="F20:G20"/>
    <mergeCell ref="C24:C26"/>
    <mergeCell ref="F24:G24"/>
    <mergeCell ref="F25:G25"/>
    <mergeCell ref="F26:G26"/>
    <mergeCell ref="C21:C23"/>
    <mergeCell ref="F21:G21"/>
    <mergeCell ref="F22:G22"/>
    <mergeCell ref="F23:G23"/>
    <mergeCell ref="D7:E7"/>
    <mergeCell ref="F7:G7"/>
    <mergeCell ref="J7:K7"/>
    <mergeCell ref="C8:C17"/>
    <mergeCell ref="F8:G8"/>
    <mergeCell ref="F9:G9"/>
    <mergeCell ref="F10:G10"/>
    <mergeCell ref="F11:G11"/>
    <mergeCell ref="F12:G12"/>
    <mergeCell ref="F13:G13"/>
    <mergeCell ref="F14:G14"/>
    <mergeCell ref="F15:G15"/>
    <mergeCell ref="F16:G16"/>
    <mergeCell ref="F17:G17"/>
  </mergeCells>
  <phoneticPr fontId="1"/>
  <dataValidations count="1">
    <dataValidation imeMode="off" allowBlank="1" showInputMessage="1" showErrorMessage="1" sqref="F28:G30 I28:I30 D8:D26 I8:I26 D28:D30 F8:F26 G8:G20 G24:G26" xr:uid="{00000000-0002-0000-0600-000000000000}"/>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0CF-5D4E-4FCD-A0BC-91E19DA084A6}">
  <sheetPr>
    <tabColor rgb="FF00B0F0"/>
  </sheetPr>
  <dimension ref="B2:V37"/>
  <sheetViews>
    <sheetView showGridLines="0" topLeftCell="C16" zoomScale="90" zoomScaleNormal="90" zoomScaleSheetLayoutView="95" workbookViewId="0">
      <selection activeCell="P24" sqref="P24:Q24"/>
    </sheetView>
  </sheetViews>
  <sheetFormatPr defaultColWidth="8.625" defaultRowHeight="18.75" x14ac:dyDescent="0.4"/>
  <cols>
    <col min="1" max="2" width="5.625" style="449" customWidth="1"/>
    <col min="3" max="4" width="10.625" style="449" customWidth="1"/>
    <col min="5" max="7" width="5.625" style="449" customWidth="1"/>
    <col min="8" max="8" width="5" style="449" customWidth="1"/>
    <col min="9" max="9" width="4.375" style="449" customWidth="1"/>
    <col min="10" max="16" width="5.625" style="449" customWidth="1"/>
    <col min="17" max="17" width="10" style="449" customWidth="1"/>
    <col min="18" max="18" width="3.625" style="449" customWidth="1"/>
    <col min="19" max="16384" width="8.625" style="449"/>
  </cols>
  <sheetData>
    <row r="2" spans="2:17" ht="20.100000000000001" customHeight="1" x14ac:dyDescent="0.4"/>
    <row r="3" spans="2:17" ht="20.100000000000001" customHeight="1" x14ac:dyDescent="0.4">
      <c r="B3" s="449" t="s">
        <v>245</v>
      </c>
    </row>
    <row r="4" spans="2:17" ht="20.100000000000001" customHeight="1" x14ac:dyDescent="0.4">
      <c r="B4" s="538" t="s">
        <v>430</v>
      </c>
      <c r="C4" s="538"/>
      <c r="D4" s="538"/>
      <c r="E4" s="538"/>
      <c r="F4" s="538"/>
      <c r="G4" s="538"/>
      <c r="H4" s="538"/>
      <c r="I4" s="538"/>
      <c r="J4" s="538"/>
      <c r="K4" s="538"/>
      <c r="L4" s="538"/>
      <c r="M4" s="538"/>
      <c r="N4" s="538"/>
      <c r="O4" s="538"/>
      <c r="P4" s="538"/>
      <c r="Q4" s="538"/>
    </row>
    <row r="5" spans="2:17" ht="20.100000000000001" customHeight="1" x14ac:dyDescent="0.4"/>
    <row r="6" spans="2:17" ht="20.100000000000001" customHeight="1" x14ac:dyDescent="0.4">
      <c r="C6" s="538" t="s">
        <v>429</v>
      </c>
      <c r="D6" s="538"/>
      <c r="E6" s="538"/>
      <c r="F6" s="538"/>
      <c r="G6" s="538"/>
      <c r="H6" s="538"/>
      <c r="I6" s="538"/>
      <c r="J6" s="538"/>
      <c r="K6" s="538"/>
      <c r="L6" s="538"/>
      <c r="M6" s="538"/>
      <c r="N6" s="538"/>
      <c r="O6" s="538"/>
      <c r="P6" s="538"/>
      <c r="Q6" s="538"/>
    </row>
    <row r="7" spans="2:17" ht="20.100000000000001" customHeight="1" x14ac:dyDescent="0.4"/>
    <row r="8" spans="2:17" ht="20.100000000000001" customHeight="1" x14ac:dyDescent="0.4">
      <c r="C8" s="675" t="str">
        <f>"【監査前月 "&amp;DBCS('表１（新基準）'!P9)&amp;"月１日現在】"</f>
        <v>【監査前月 月１日現在】</v>
      </c>
      <c r="D8" s="675"/>
      <c r="E8" s="675"/>
      <c r="F8" s="675"/>
      <c r="G8" s="675"/>
      <c r="H8" s="675"/>
      <c r="I8" s="675"/>
      <c r="J8" s="675"/>
      <c r="K8" s="675"/>
      <c r="L8" s="675"/>
      <c r="M8" s="675"/>
      <c r="N8" s="675"/>
      <c r="O8" s="675"/>
      <c r="P8" s="675"/>
      <c r="Q8" s="675"/>
    </row>
    <row r="9" spans="2:17" ht="24.95" customHeight="1" thickBot="1" x14ac:dyDescent="0.45">
      <c r="C9" s="453" t="s">
        <v>427</v>
      </c>
      <c r="D9" s="461" t="s">
        <v>77</v>
      </c>
      <c r="E9" s="797" t="s">
        <v>80</v>
      </c>
      <c r="F9" s="798"/>
      <c r="G9" s="797" t="s">
        <v>249</v>
      </c>
      <c r="H9" s="798"/>
      <c r="I9" s="797" t="s">
        <v>81</v>
      </c>
      <c r="J9" s="798"/>
      <c r="K9" s="797" t="s">
        <v>251</v>
      </c>
      <c r="L9" s="798"/>
      <c r="M9" s="797" t="s">
        <v>78</v>
      </c>
      <c r="N9" s="798"/>
      <c r="O9" s="797" t="s">
        <v>252</v>
      </c>
      <c r="P9" s="798"/>
      <c r="Q9" s="461" t="s">
        <v>79</v>
      </c>
    </row>
    <row r="10" spans="2:17" ht="24.95" customHeight="1" thickTop="1" thickBot="1" x14ac:dyDescent="0.45">
      <c r="C10" s="448" t="s">
        <v>428</v>
      </c>
      <c r="D10" s="143"/>
      <c r="E10" s="1169"/>
      <c r="F10" s="1170"/>
      <c r="G10" s="1169"/>
      <c r="H10" s="1170"/>
      <c r="I10" s="1169"/>
      <c r="J10" s="1170"/>
      <c r="K10" s="1169"/>
      <c r="L10" s="1170"/>
      <c r="M10" s="1169"/>
      <c r="N10" s="1170"/>
      <c r="O10" s="1169"/>
      <c r="P10" s="592"/>
      <c r="Q10" s="466">
        <f>SUM(D10:P10)</f>
        <v>0</v>
      </c>
    </row>
    <row r="11" spans="2:17" ht="20.100000000000001" customHeight="1" thickTop="1" x14ac:dyDescent="0.4"/>
    <row r="12" spans="2:17" ht="20.100000000000001" customHeight="1" thickBot="1" x14ac:dyDescent="0.45">
      <c r="C12" s="449" t="s">
        <v>445</v>
      </c>
    </row>
    <row r="13" spans="2:17" ht="24.95" customHeight="1" thickTop="1" thickBot="1" x14ac:dyDescent="0.45">
      <c r="C13" s="247"/>
    </row>
    <row r="14" spans="2:17" ht="35.1" customHeight="1" thickTop="1" x14ac:dyDescent="0.4">
      <c r="C14" s="1173" t="s">
        <v>441</v>
      </c>
      <c r="D14" s="1174"/>
      <c r="E14" s="1174"/>
      <c r="F14" s="1174"/>
      <c r="G14" s="1174"/>
      <c r="H14" s="1174"/>
      <c r="I14" s="1174"/>
      <c r="J14" s="1174"/>
      <c r="K14" s="1174"/>
      <c r="L14" s="1174"/>
      <c r="M14" s="1174"/>
      <c r="N14" s="1174"/>
      <c r="O14" s="1174"/>
      <c r="P14" s="1174"/>
      <c r="Q14" s="1174"/>
    </row>
    <row r="15" spans="2:17" ht="35.1" customHeight="1" x14ac:dyDescent="0.4">
      <c r="C15" s="1175" t="s">
        <v>442</v>
      </c>
      <c r="D15" s="1175"/>
      <c r="E15" s="1175"/>
      <c r="F15" s="1175"/>
      <c r="G15" s="1175"/>
      <c r="H15" s="1175"/>
      <c r="I15" s="1175"/>
      <c r="J15" s="1175"/>
      <c r="K15" s="1175"/>
      <c r="L15" s="1175"/>
      <c r="M15" s="1175"/>
      <c r="N15" s="1175"/>
      <c r="O15" s="1175"/>
      <c r="P15" s="1175"/>
      <c r="Q15" s="1175"/>
    </row>
    <row r="16" spans="2:17" ht="35.1" customHeight="1" x14ac:dyDescent="0.4">
      <c r="C16" s="1176" t="s">
        <v>443</v>
      </c>
      <c r="D16" s="1176"/>
      <c r="E16" s="1176"/>
      <c r="F16" s="1176"/>
      <c r="G16" s="1176"/>
      <c r="H16" s="1176"/>
      <c r="I16" s="1176"/>
      <c r="J16" s="1176"/>
      <c r="K16" s="1176"/>
      <c r="L16" s="1176"/>
      <c r="M16" s="1176"/>
      <c r="N16" s="1176"/>
      <c r="O16" s="1176"/>
      <c r="P16" s="1176"/>
      <c r="Q16" s="1176"/>
    </row>
    <row r="17" spans="3:22" ht="20.100000000000001" customHeight="1" x14ac:dyDescent="0.4">
      <c r="C17" s="459"/>
    </row>
    <row r="18" spans="3:22" ht="20.100000000000001" customHeight="1" x14ac:dyDescent="0.4">
      <c r="C18" s="574" t="s">
        <v>431</v>
      </c>
      <c r="D18" s="574"/>
      <c r="E18" s="574"/>
      <c r="F18" s="574"/>
      <c r="G18" s="574"/>
      <c r="H18" s="574"/>
      <c r="I18" s="574"/>
      <c r="J18" s="574"/>
      <c r="K18" s="574"/>
      <c r="L18" s="574"/>
      <c r="M18" s="574"/>
      <c r="N18" s="574"/>
      <c r="O18" s="574"/>
      <c r="P18" s="574"/>
      <c r="Q18" s="574"/>
    </row>
    <row r="19" spans="3:22" ht="24.95" customHeight="1" x14ac:dyDescent="0.4">
      <c r="C19" s="675" t="str">
        <f>"【監査前月 "&amp;DBCS('表１（新基準）'!P9)&amp;"月１日現在】"</f>
        <v>【監査前月 月１日現在】</v>
      </c>
      <c r="D19" s="675"/>
      <c r="E19" s="675"/>
      <c r="F19" s="675"/>
      <c r="G19" s="675"/>
      <c r="H19" s="675"/>
      <c r="I19" s="675"/>
      <c r="J19" s="675"/>
      <c r="K19" s="675"/>
      <c r="L19" s="675"/>
      <c r="M19" s="675"/>
      <c r="N19" s="675"/>
      <c r="O19" s="675"/>
      <c r="P19" s="675"/>
      <c r="Q19" s="675"/>
    </row>
    <row r="20" spans="3:22" ht="22.5" customHeight="1" x14ac:dyDescent="0.4">
      <c r="C20" s="596" t="s">
        <v>438</v>
      </c>
      <c r="D20" s="598"/>
      <c r="E20" s="527" t="s">
        <v>83</v>
      </c>
      <c r="F20" s="567"/>
      <c r="G20" s="567"/>
      <c r="H20" s="567"/>
      <c r="I20" s="567"/>
      <c r="J20" s="567"/>
      <c r="K20" s="567"/>
      <c r="L20" s="528"/>
      <c r="M20" s="596" t="s">
        <v>250</v>
      </c>
      <c r="N20" s="597"/>
      <c r="O20" s="597"/>
      <c r="P20" s="597"/>
      <c r="Q20" s="598"/>
    </row>
    <row r="21" spans="3:22" ht="22.5" customHeight="1" x14ac:dyDescent="0.4">
      <c r="C21" s="877"/>
      <c r="D21" s="879"/>
      <c r="E21" s="527" t="s">
        <v>82</v>
      </c>
      <c r="F21" s="567"/>
      <c r="G21" s="1167" t="s">
        <v>440</v>
      </c>
      <c r="H21" s="1168"/>
      <c r="I21" s="1168"/>
      <c r="J21" s="1168"/>
      <c r="K21" s="1171" t="s">
        <v>84</v>
      </c>
      <c r="L21" s="1172"/>
      <c r="M21" s="1111"/>
      <c r="N21" s="748"/>
      <c r="O21" s="748"/>
      <c r="P21" s="748"/>
      <c r="Q21" s="1112"/>
    </row>
    <row r="22" spans="3:22" ht="30" customHeight="1" thickBot="1" x14ac:dyDescent="0.45">
      <c r="C22" s="324" t="s">
        <v>446</v>
      </c>
      <c r="D22" s="463"/>
      <c r="E22" s="450"/>
      <c r="F22" s="451"/>
      <c r="G22" s="243"/>
      <c r="H22" s="246"/>
      <c r="I22" s="246"/>
      <c r="J22" s="243"/>
      <c r="K22" s="228"/>
      <c r="L22" s="229"/>
      <c r="M22" s="450"/>
      <c r="N22" s="451"/>
      <c r="O22" s="451"/>
      <c r="P22" s="244"/>
      <c r="Q22" s="245"/>
    </row>
    <row r="23" spans="3:22" ht="30" customHeight="1" thickTop="1" thickBot="1" x14ac:dyDescent="0.45">
      <c r="C23" s="1121" t="s">
        <v>530</v>
      </c>
      <c r="D23" s="1122"/>
      <c r="E23" s="1164" t="s">
        <v>444</v>
      </c>
      <c r="F23" s="1165"/>
      <c r="G23" s="1166"/>
      <c r="H23" s="646"/>
      <c r="I23" s="648"/>
      <c r="J23" s="460" t="s">
        <v>75</v>
      </c>
      <c r="K23" s="1113">
        <f>IF(H23=0,0,IF(H23=1,180,IF(H23&gt;=2,320+100*(H23-2),"")))</f>
        <v>0</v>
      </c>
      <c r="L23" s="1114"/>
      <c r="M23" s="1155"/>
      <c r="N23" s="1156"/>
      <c r="O23" s="1156"/>
      <c r="P23" s="1151"/>
      <c r="Q23" s="1152"/>
      <c r="R23" s="456"/>
    </row>
    <row r="24" spans="3:22" ht="30" customHeight="1" thickTop="1" x14ac:dyDescent="0.4">
      <c r="C24" s="1127" t="s">
        <v>435</v>
      </c>
      <c r="D24" s="1110"/>
      <c r="E24" s="1111">
        <v>1.65</v>
      </c>
      <c r="F24" s="748">
        <v>1.65</v>
      </c>
      <c r="G24" s="460" t="s">
        <v>74</v>
      </c>
      <c r="H24" s="653"/>
      <c r="I24" s="655"/>
      <c r="J24" s="460" t="s">
        <v>75</v>
      </c>
      <c r="K24" s="1113">
        <f>$E24*$H24</f>
        <v>0</v>
      </c>
      <c r="L24" s="1114"/>
      <c r="M24" s="1111" t="s">
        <v>6</v>
      </c>
      <c r="N24" s="748"/>
      <c r="O24" s="604"/>
      <c r="P24" s="1153"/>
      <c r="Q24" s="1154"/>
    </row>
    <row r="25" spans="3:22" ht="30" customHeight="1" thickBot="1" x14ac:dyDescent="0.45">
      <c r="C25" s="1109" t="s">
        <v>436</v>
      </c>
      <c r="D25" s="1110"/>
      <c r="E25" s="1157">
        <v>3.3</v>
      </c>
      <c r="F25" s="1158">
        <v>1.65</v>
      </c>
      <c r="G25" s="458" t="s">
        <v>74</v>
      </c>
      <c r="H25" s="1159"/>
      <c r="I25" s="1160"/>
      <c r="J25" s="470" t="s">
        <v>75</v>
      </c>
      <c r="K25" s="1161">
        <f>$E25*$H25</f>
        <v>0</v>
      </c>
      <c r="L25" s="1162"/>
      <c r="M25" s="877" t="s">
        <v>7</v>
      </c>
      <c r="N25" s="878"/>
      <c r="O25" s="1163"/>
      <c r="P25" s="1149"/>
      <c r="Q25" s="1150"/>
      <c r="T25" s="456"/>
    </row>
    <row r="26" spans="3:22" ht="30" customHeight="1" thickTop="1" thickBot="1" x14ac:dyDescent="0.45">
      <c r="C26" s="1098"/>
      <c r="D26" s="1099"/>
      <c r="E26" s="462"/>
      <c r="F26" s="486" t="s">
        <v>139</v>
      </c>
      <c r="G26" s="492"/>
      <c r="H26" s="493"/>
      <c r="I26" s="494"/>
      <c r="J26" s="495"/>
      <c r="K26" s="1105">
        <f>SUM(K24:L25)</f>
        <v>0</v>
      </c>
      <c r="L26" s="1106">
        <f>SUM(K24:L25)</f>
        <v>0</v>
      </c>
      <c r="M26" s="545" t="s">
        <v>639</v>
      </c>
      <c r="N26" s="546"/>
      <c r="O26" s="546"/>
      <c r="P26" s="1107">
        <f>SUM(P24:Q25)</f>
        <v>0</v>
      </c>
      <c r="Q26" s="1108"/>
      <c r="U26" s="456"/>
    </row>
    <row r="27" spans="3:22" ht="30" customHeight="1" thickTop="1" x14ac:dyDescent="0.4">
      <c r="C27" s="1109" t="s">
        <v>437</v>
      </c>
      <c r="D27" s="1110"/>
      <c r="E27" s="1140">
        <v>1.98</v>
      </c>
      <c r="F27" s="1141">
        <v>1.65</v>
      </c>
      <c r="G27" s="331" t="s">
        <v>74</v>
      </c>
      <c r="H27" s="646"/>
      <c r="I27" s="648"/>
      <c r="J27" s="330" t="s">
        <v>75</v>
      </c>
      <c r="K27" s="1142">
        <f>$E27*$H27</f>
        <v>0</v>
      </c>
      <c r="L27" s="1143"/>
      <c r="M27" s="1111" t="s">
        <v>433</v>
      </c>
      <c r="N27" s="748"/>
      <c r="O27" s="604"/>
      <c r="P27" s="1144"/>
      <c r="Q27" s="1145"/>
    </row>
    <row r="28" spans="3:22" ht="30" customHeight="1" thickBot="1" x14ac:dyDescent="0.45">
      <c r="C28" s="1127" t="s">
        <v>439</v>
      </c>
      <c r="D28" s="1110"/>
      <c r="E28" s="1111">
        <v>1.98</v>
      </c>
      <c r="F28" s="748">
        <v>1.65</v>
      </c>
      <c r="G28" s="458" t="s">
        <v>74</v>
      </c>
      <c r="H28" s="600"/>
      <c r="I28" s="602"/>
      <c r="J28" s="329" t="s">
        <v>75</v>
      </c>
      <c r="K28" s="1113">
        <f>$E28*$H28</f>
        <v>0</v>
      </c>
      <c r="L28" s="1114"/>
      <c r="M28" s="1146" t="s">
        <v>434</v>
      </c>
      <c r="N28" s="1147"/>
      <c r="O28" s="1148"/>
      <c r="P28" s="1138"/>
      <c r="Q28" s="1139"/>
      <c r="U28" s="456"/>
    </row>
    <row r="29" spans="3:22" ht="30" customHeight="1" thickTop="1" thickBot="1" x14ac:dyDescent="0.45">
      <c r="C29" s="464"/>
      <c r="D29" s="465"/>
      <c r="E29" s="1130" t="s">
        <v>139</v>
      </c>
      <c r="F29" s="1131"/>
      <c r="G29" s="1131"/>
      <c r="H29" s="327"/>
      <c r="I29" s="328"/>
      <c r="J29" s="411"/>
      <c r="K29" s="1132">
        <f>SUM(K27:L28)</f>
        <v>0</v>
      </c>
      <c r="L29" s="1133"/>
      <c r="M29" s="1134" t="s">
        <v>526</v>
      </c>
      <c r="N29" s="1135"/>
      <c r="O29" s="1135"/>
      <c r="P29" s="1136">
        <f>SUM(P27:Q28)</f>
        <v>0</v>
      </c>
      <c r="Q29" s="1137"/>
      <c r="U29" s="456"/>
    </row>
    <row r="30" spans="3:22" ht="30" customHeight="1" thickTop="1" thickBot="1" x14ac:dyDescent="0.45">
      <c r="C30" s="462"/>
      <c r="D30" s="463"/>
      <c r="E30" s="1115" t="s">
        <v>79</v>
      </c>
      <c r="F30" s="1116"/>
      <c r="G30" s="242"/>
      <c r="H30" s="1116"/>
      <c r="I30" s="1116"/>
      <c r="J30" s="242"/>
      <c r="K30" s="1119">
        <f>IF(C13="①",SUM(K23:L25),IF(C13="②",SUM(K24:L25,K27:L28),SUM($K$23:$L$25,K27)))</f>
        <v>0</v>
      </c>
      <c r="L30" s="1120"/>
      <c r="M30" s="1100" t="s">
        <v>528</v>
      </c>
      <c r="N30" s="1101"/>
      <c r="O30" s="1102"/>
      <c r="P30" s="1103"/>
      <c r="Q30" s="1104"/>
      <c r="R30" s="457"/>
    </row>
    <row r="31" spans="3:22" ht="30" customHeight="1" thickTop="1" x14ac:dyDescent="0.4">
      <c r="C31" s="450" t="s">
        <v>447</v>
      </c>
      <c r="D31" s="452"/>
      <c r="E31" s="450"/>
      <c r="F31" s="451"/>
      <c r="G31" s="243"/>
      <c r="H31" s="243"/>
      <c r="I31" s="243"/>
      <c r="J31" s="243"/>
      <c r="K31" s="228"/>
      <c r="L31" s="229"/>
      <c r="M31" s="322"/>
      <c r="N31" s="323"/>
      <c r="O31" s="323"/>
      <c r="P31" s="226"/>
      <c r="Q31" s="227"/>
      <c r="T31" s="456"/>
      <c r="U31" s="456"/>
    </row>
    <row r="32" spans="3:22" ht="30" customHeight="1" x14ac:dyDescent="0.4">
      <c r="C32" s="1121" t="s">
        <v>530</v>
      </c>
      <c r="D32" s="1122"/>
      <c r="E32" s="1123" t="s">
        <v>432</v>
      </c>
      <c r="F32" s="1124"/>
      <c r="G32" s="1124"/>
      <c r="H32" s="1125">
        <f>H23</f>
        <v>0</v>
      </c>
      <c r="I32" s="1126"/>
      <c r="J32" s="460" t="s">
        <v>75</v>
      </c>
      <c r="K32" s="1113">
        <f>IF(H32=0,0,IF(H32&lt;=2,330+30*(H32-1),IF(H32&gt;=3,400+80*(H32-3),"")))</f>
        <v>0</v>
      </c>
      <c r="L32" s="1114"/>
      <c r="M32" s="326"/>
      <c r="N32" s="411"/>
      <c r="O32" s="411"/>
      <c r="P32" s="226"/>
      <c r="Q32" s="227"/>
      <c r="U32" s="456"/>
      <c r="V32" s="456"/>
    </row>
    <row r="33" spans="3:17" ht="30" customHeight="1" x14ac:dyDescent="0.4">
      <c r="C33" s="1127" t="s">
        <v>439</v>
      </c>
      <c r="D33" s="1110"/>
      <c r="E33" s="1111">
        <v>3.3</v>
      </c>
      <c r="F33" s="748">
        <v>1.65</v>
      </c>
      <c r="G33" s="460" t="s">
        <v>74</v>
      </c>
      <c r="H33" s="1128">
        <f>H28</f>
        <v>0</v>
      </c>
      <c r="I33" s="1129"/>
      <c r="J33" s="460" t="s">
        <v>75</v>
      </c>
      <c r="K33" s="1113">
        <f>$E33*$H33</f>
        <v>0</v>
      </c>
      <c r="L33" s="1114"/>
      <c r="M33" s="326"/>
      <c r="N33" s="411"/>
      <c r="O33" s="411"/>
      <c r="P33" s="226"/>
      <c r="Q33" s="227"/>
    </row>
    <row r="34" spans="3:17" ht="30" customHeight="1" thickBot="1" x14ac:dyDescent="0.45">
      <c r="C34" s="1109" t="s">
        <v>437</v>
      </c>
      <c r="D34" s="1110"/>
      <c r="E34" s="1111">
        <v>3.3</v>
      </c>
      <c r="F34" s="748">
        <v>1.65</v>
      </c>
      <c r="G34" s="460" t="s">
        <v>74</v>
      </c>
      <c r="H34" s="1111">
        <f>H27</f>
        <v>0</v>
      </c>
      <c r="I34" s="1112"/>
      <c r="J34" s="460" t="s">
        <v>75</v>
      </c>
      <c r="K34" s="1113">
        <f>$E34*$H34</f>
        <v>0</v>
      </c>
      <c r="L34" s="1114"/>
      <c r="M34" s="326"/>
      <c r="N34" s="411"/>
      <c r="O34" s="411"/>
      <c r="P34" s="226"/>
      <c r="Q34" s="227"/>
    </row>
    <row r="35" spans="3:17" ht="30" customHeight="1" thickTop="1" thickBot="1" x14ac:dyDescent="0.45">
      <c r="C35" s="454"/>
      <c r="D35" s="455"/>
      <c r="E35" s="1115" t="s">
        <v>79</v>
      </c>
      <c r="F35" s="1116"/>
      <c r="G35" s="1117"/>
      <c r="H35" s="1118"/>
      <c r="I35" s="1118"/>
      <c r="J35" s="1118"/>
      <c r="K35" s="1119">
        <f>IF(C13="①",K32+K34,IF(C13="②",K33+K34,MAX(K32,K33)+K34))</f>
        <v>0</v>
      </c>
      <c r="L35" s="1120"/>
      <c r="M35" s="1100" t="s">
        <v>529</v>
      </c>
      <c r="N35" s="1101"/>
      <c r="O35" s="1102"/>
      <c r="P35" s="1103"/>
      <c r="Q35" s="1104"/>
    </row>
    <row r="36" spans="3:17" ht="20.100000000000001" customHeight="1" thickTop="1" x14ac:dyDescent="0.4">
      <c r="C36" s="325" t="s">
        <v>527</v>
      </c>
    </row>
    <row r="37" spans="3:17" ht="20.100000000000001" customHeight="1" x14ac:dyDescent="0.4"/>
  </sheetData>
  <sheetProtection sheet="1" selectLockedCells="1"/>
  <mergeCells count="86">
    <mergeCell ref="C19:Q19"/>
    <mergeCell ref="K21:L21"/>
    <mergeCell ref="B4:Q4"/>
    <mergeCell ref="C6:Q6"/>
    <mergeCell ref="C8:Q8"/>
    <mergeCell ref="E9:F9"/>
    <mergeCell ref="G9:H9"/>
    <mergeCell ref="I9:J9"/>
    <mergeCell ref="K9:L9"/>
    <mergeCell ref="M9:N9"/>
    <mergeCell ref="O9:P9"/>
    <mergeCell ref="O10:P10"/>
    <mergeCell ref="C14:Q14"/>
    <mergeCell ref="C15:Q15"/>
    <mergeCell ref="C16:Q16"/>
    <mergeCell ref="C18:Q18"/>
    <mergeCell ref="E10:F10"/>
    <mergeCell ref="G10:H10"/>
    <mergeCell ref="I10:J10"/>
    <mergeCell ref="K10:L10"/>
    <mergeCell ref="M10:N10"/>
    <mergeCell ref="H23:I23"/>
    <mergeCell ref="K23:L23"/>
    <mergeCell ref="C20:D21"/>
    <mergeCell ref="E20:L20"/>
    <mergeCell ref="M20:Q21"/>
    <mergeCell ref="E21:F21"/>
    <mergeCell ref="G21:J21"/>
    <mergeCell ref="P25:Q25"/>
    <mergeCell ref="P23:Q23"/>
    <mergeCell ref="C24:D24"/>
    <mergeCell ref="E24:F24"/>
    <mergeCell ref="H24:I24"/>
    <mergeCell ref="K24:L24"/>
    <mergeCell ref="M24:O24"/>
    <mergeCell ref="P24:Q24"/>
    <mergeCell ref="M23:O23"/>
    <mergeCell ref="C25:D25"/>
    <mergeCell ref="E25:F25"/>
    <mergeCell ref="H25:I25"/>
    <mergeCell ref="K25:L25"/>
    <mergeCell ref="M25:O25"/>
    <mergeCell ref="C23:D23"/>
    <mergeCell ref="E23:G23"/>
    <mergeCell ref="P28:Q28"/>
    <mergeCell ref="C27:D27"/>
    <mergeCell ref="E27:F27"/>
    <mergeCell ref="H27:I27"/>
    <mergeCell ref="K27:L27"/>
    <mergeCell ref="M27:O27"/>
    <mergeCell ref="P27:Q27"/>
    <mergeCell ref="C28:D28"/>
    <mergeCell ref="E28:F28"/>
    <mergeCell ref="H28:I28"/>
    <mergeCell ref="K28:L28"/>
    <mergeCell ref="M28:O28"/>
    <mergeCell ref="E29:G29"/>
    <mergeCell ref="K29:L29"/>
    <mergeCell ref="M29:O29"/>
    <mergeCell ref="P29:Q29"/>
    <mergeCell ref="E30:F30"/>
    <mergeCell ref="H30:I30"/>
    <mergeCell ref="K30:L30"/>
    <mergeCell ref="M30:O30"/>
    <mergeCell ref="P30:Q30"/>
    <mergeCell ref="K32:L32"/>
    <mergeCell ref="C33:D33"/>
    <mergeCell ref="E33:F33"/>
    <mergeCell ref="H33:I33"/>
    <mergeCell ref="K33:L33"/>
    <mergeCell ref="C26:D26"/>
    <mergeCell ref="M35:O35"/>
    <mergeCell ref="P35:Q35"/>
    <mergeCell ref="K26:L26"/>
    <mergeCell ref="P26:Q26"/>
    <mergeCell ref="M26:O26"/>
    <mergeCell ref="C34:D34"/>
    <mergeCell ref="E34:F34"/>
    <mergeCell ref="H34:I34"/>
    <mergeCell ref="K34:L34"/>
    <mergeCell ref="E35:F35"/>
    <mergeCell ref="G35:J35"/>
    <mergeCell ref="K35:L35"/>
    <mergeCell ref="C32:D32"/>
    <mergeCell ref="E32:G32"/>
    <mergeCell ref="H32:I32"/>
  </mergeCells>
  <phoneticPr fontId="1"/>
  <dataValidations count="2">
    <dataValidation type="list" allowBlank="1" showInputMessage="1" showErrorMessage="1" sqref="C13" xr:uid="{078FC78E-4E50-42D5-A7A7-0309DE48021A}">
      <formula1>"①,②,③"</formula1>
    </dataValidation>
    <dataValidation imeMode="off" allowBlank="1" showInputMessage="1" showErrorMessage="1" sqref="P35 O10 D10:E10 Q10 G10 I10 K10 M10 H23:I27 H32:I32 P30 P23:P27" xr:uid="{C781F696-5B08-45E7-B7DF-5232FB6232A9}"/>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C2:O109"/>
  <sheetViews>
    <sheetView showGridLines="0" topLeftCell="C1" zoomScale="90" zoomScaleNormal="90" zoomScaleSheetLayoutView="90" workbookViewId="0">
      <pane ySplit="9" topLeftCell="A24" activePane="bottomLeft" state="frozen"/>
      <selection activeCell="C4" sqref="C4:M4"/>
      <selection pane="bottomLeft" activeCell="E25" sqref="E25"/>
    </sheetView>
  </sheetViews>
  <sheetFormatPr defaultRowHeight="18.75" x14ac:dyDescent="0.4"/>
  <cols>
    <col min="1" max="1" width="5.625" customWidth="1"/>
    <col min="2" max="2" width="3.125" customWidth="1"/>
    <col min="3" max="3" width="5.625" customWidth="1"/>
    <col min="4" max="4" width="12.625" customWidth="1"/>
    <col min="5" max="5" width="15.625" customWidth="1"/>
    <col min="6" max="7" width="12.625" customWidth="1"/>
    <col min="8" max="8" width="15.625" customWidth="1"/>
    <col min="9" max="9" width="10.625" style="108" customWidth="1"/>
    <col min="10" max="12" width="8.125" customWidth="1"/>
    <col min="13" max="13" width="15.625" customWidth="1"/>
    <col min="14" max="14" width="3.125" customWidth="1"/>
  </cols>
  <sheetData>
    <row r="2" spans="3:15" x14ac:dyDescent="0.4">
      <c r="C2" s="412"/>
      <c r="D2" s="412"/>
      <c r="E2" s="412"/>
      <c r="F2" s="412"/>
      <c r="G2" s="412"/>
      <c r="H2" s="412"/>
      <c r="I2" s="412" t="s">
        <v>607</v>
      </c>
      <c r="J2" s="412"/>
      <c r="K2" s="412"/>
      <c r="L2" s="412"/>
      <c r="M2" s="412"/>
      <c r="N2" s="412"/>
      <c r="O2" s="412"/>
    </row>
    <row r="3" spans="3:15" ht="30" x14ac:dyDescent="0.4">
      <c r="C3" s="1177" t="s">
        <v>280</v>
      </c>
      <c r="D3" s="1177"/>
      <c r="E3" s="1177"/>
      <c r="F3" s="1177"/>
      <c r="G3" s="1177"/>
      <c r="H3" s="1177"/>
      <c r="I3" s="1177"/>
      <c r="J3" s="1177"/>
      <c r="K3" s="1177"/>
      <c r="L3" s="1177"/>
      <c r="M3" s="1177"/>
      <c r="N3" s="412"/>
      <c r="O3" s="412"/>
    </row>
    <row r="4" spans="3:15" ht="19.5" thickBot="1" x14ac:dyDescent="0.45">
      <c r="C4" s="617" t="str">
        <f>"【監査前月 "&amp;DBCS('表１（新基準）'!P9)&amp;"月１日現在】"</f>
        <v>【監査前月 月１日現在】</v>
      </c>
      <c r="D4" s="617"/>
      <c r="E4" s="617"/>
      <c r="F4" s="617"/>
      <c r="G4" s="617"/>
      <c r="H4" s="617"/>
      <c r="I4" s="617"/>
      <c r="J4" s="617"/>
      <c r="K4" s="617"/>
      <c r="L4" s="617"/>
      <c r="M4" s="617"/>
    </row>
    <row r="5" spans="3:15" ht="65.099999999999994" customHeight="1" thickBot="1" x14ac:dyDescent="0.45">
      <c r="C5" s="114" t="s">
        <v>272</v>
      </c>
      <c r="D5" s="115" t="s">
        <v>268</v>
      </c>
      <c r="E5" s="115" t="s">
        <v>269</v>
      </c>
      <c r="F5" s="170" t="s">
        <v>264</v>
      </c>
      <c r="G5" s="171" t="s">
        <v>312</v>
      </c>
      <c r="H5" s="115" t="s">
        <v>265</v>
      </c>
      <c r="I5" s="116" t="s">
        <v>311</v>
      </c>
      <c r="J5" s="174" t="s">
        <v>266</v>
      </c>
      <c r="K5" s="175" t="s">
        <v>271</v>
      </c>
      <c r="L5" s="117" t="s">
        <v>278</v>
      </c>
      <c r="M5" s="118" t="s">
        <v>267</v>
      </c>
    </row>
    <row r="6" spans="3:15" s="108" customFormat="1" ht="20.100000000000001" customHeight="1" x14ac:dyDescent="0.4">
      <c r="C6" s="119" t="s">
        <v>281</v>
      </c>
      <c r="D6" s="120" t="s">
        <v>276</v>
      </c>
      <c r="E6" s="120" t="s">
        <v>288</v>
      </c>
      <c r="F6" s="172" t="s">
        <v>283</v>
      </c>
      <c r="G6" s="173"/>
      <c r="H6" s="121" t="s">
        <v>275</v>
      </c>
      <c r="I6" s="122"/>
      <c r="J6" s="176" t="s">
        <v>284</v>
      </c>
      <c r="K6" s="177"/>
      <c r="L6" s="120"/>
      <c r="M6" s="123"/>
    </row>
    <row r="7" spans="3:15" s="404" customFormat="1" ht="20.100000000000001" customHeight="1" x14ac:dyDescent="0.4">
      <c r="C7" s="423" t="s">
        <v>281</v>
      </c>
      <c r="D7" s="424" t="s">
        <v>155</v>
      </c>
      <c r="E7" s="424" t="s">
        <v>603</v>
      </c>
      <c r="F7" s="425" t="s">
        <v>604</v>
      </c>
      <c r="G7" s="426" t="s">
        <v>605</v>
      </c>
      <c r="H7" s="427" t="s">
        <v>275</v>
      </c>
      <c r="I7" s="428"/>
      <c r="J7" s="429" t="s">
        <v>284</v>
      </c>
      <c r="K7" s="497"/>
      <c r="L7" s="498"/>
      <c r="M7" s="499"/>
    </row>
    <row r="8" spans="3:15" s="404" customFormat="1" ht="20.100000000000001" customHeight="1" x14ac:dyDescent="0.4">
      <c r="C8" s="423" t="s">
        <v>281</v>
      </c>
      <c r="D8" s="424" t="s">
        <v>155</v>
      </c>
      <c r="E8" s="424" t="s">
        <v>603</v>
      </c>
      <c r="F8" s="432" t="s">
        <v>604</v>
      </c>
      <c r="G8" s="433" t="s">
        <v>606</v>
      </c>
      <c r="H8" s="434" t="s">
        <v>275</v>
      </c>
      <c r="I8" s="435"/>
      <c r="J8" s="436" t="s">
        <v>284</v>
      </c>
      <c r="K8" s="430"/>
      <c r="L8" s="431"/>
      <c r="M8" s="407"/>
    </row>
    <row r="9" spans="3:15" s="108" customFormat="1" ht="20.100000000000001" customHeight="1" thickBot="1" x14ac:dyDescent="0.45">
      <c r="C9" s="437" t="s">
        <v>281</v>
      </c>
      <c r="D9" s="438" t="s">
        <v>282</v>
      </c>
      <c r="E9" s="438" t="s">
        <v>289</v>
      </c>
      <c r="F9" s="439" t="s">
        <v>156</v>
      </c>
      <c r="G9" s="440" t="s">
        <v>285</v>
      </c>
      <c r="H9" s="427" t="s">
        <v>277</v>
      </c>
      <c r="I9" s="428" t="s">
        <v>279</v>
      </c>
      <c r="J9" s="441" t="s">
        <v>270</v>
      </c>
      <c r="K9" s="442">
        <v>80</v>
      </c>
      <c r="L9" s="438"/>
      <c r="M9" s="124"/>
    </row>
    <row r="10" spans="3:15" ht="24.95" customHeight="1" thickTop="1" x14ac:dyDescent="0.4">
      <c r="C10" s="125" t="str">
        <f>IF(E10="","",1)</f>
        <v/>
      </c>
      <c r="D10" s="144"/>
      <c r="E10" s="145"/>
      <c r="F10" s="146"/>
      <c r="G10" s="147"/>
      <c r="H10" s="148"/>
      <c r="I10" s="148"/>
      <c r="J10" s="149"/>
      <c r="K10" s="150"/>
      <c r="L10" s="145"/>
      <c r="M10" s="151"/>
    </row>
    <row r="11" spans="3:15" s="108" customFormat="1" ht="24.95" customHeight="1" x14ac:dyDescent="0.4">
      <c r="C11" s="125" t="str">
        <f>IF(E11="","",C10+1)</f>
        <v/>
      </c>
      <c r="D11" s="152"/>
      <c r="E11" s="153"/>
      <c r="F11" s="154"/>
      <c r="G11" s="155"/>
      <c r="H11" s="156"/>
      <c r="I11" s="156"/>
      <c r="J11" s="157"/>
      <c r="K11" s="158"/>
      <c r="L11" s="153"/>
      <c r="M11" s="159"/>
    </row>
    <row r="12" spans="3:15" s="108" customFormat="1" ht="24.95" customHeight="1" x14ac:dyDescent="0.4">
      <c r="C12" s="125" t="str">
        <f t="shared" ref="C12:C75" si="0">IF(E12="","",C11+1)</f>
        <v/>
      </c>
      <c r="D12" s="152"/>
      <c r="E12" s="153"/>
      <c r="F12" s="154"/>
      <c r="G12" s="155"/>
      <c r="H12" s="156"/>
      <c r="I12" s="156"/>
      <c r="J12" s="157"/>
      <c r="K12" s="158"/>
      <c r="L12" s="153"/>
      <c r="M12" s="159"/>
    </row>
    <row r="13" spans="3:15" s="108" customFormat="1" ht="24.95" customHeight="1" x14ac:dyDescent="0.4">
      <c r="C13" s="125" t="str">
        <f t="shared" si="0"/>
        <v/>
      </c>
      <c r="D13" s="152"/>
      <c r="E13" s="153"/>
      <c r="F13" s="154"/>
      <c r="G13" s="155"/>
      <c r="H13" s="156"/>
      <c r="I13" s="156"/>
      <c r="J13" s="157"/>
      <c r="K13" s="158"/>
      <c r="L13" s="153"/>
      <c r="M13" s="159"/>
    </row>
    <row r="14" spans="3:15" s="108" customFormat="1" ht="24.95" customHeight="1" x14ac:dyDescent="0.4">
      <c r="C14" s="125" t="str">
        <f t="shared" si="0"/>
        <v/>
      </c>
      <c r="D14" s="152"/>
      <c r="E14" s="153"/>
      <c r="F14" s="154"/>
      <c r="G14" s="155"/>
      <c r="H14" s="156"/>
      <c r="I14" s="156"/>
      <c r="J14" s="157"/>
      <c r="K14" s="158"/>
      <c r="L14" s="153"/>
      <c r="M14" s="159"/>
    </row>
    <row r="15" spans="3:15" s="108" customFormat="1" ht="24.95" customHeight="1" x14ac:dyDescent="0.4">
      <c r="C15" s="125" t="str">
        <f t="shared" si="0"/>
        <v/>
      </c>
      <c r="D15" s="152"/>
      <c r="E15" s="153"/>
      <c r="F15" s="154"/>
      <c r="G15" s="155"/>
      <c r="H15" s="156"/>
      <c r="I15" s="156"/>
      <c r="J15" s="157"/>
      <c r="K15" s="158"/>
      <c r="L15" s="153"/>
      <c r="M15" s="159"/>
    </row>
    <row r="16" spans="3:15" s="108" customFormat="1" ht="24.95" customHeight="1" x14ac:dyDescent="0.4">
      <c r="C16" s="125" t="str">
        <f t="shared" si="0"/>
        <v/>
      </c>
      <c r="D16" s="152"/>
      <c r="E16" s="153"/>
      <c r="F16" s="154"/>
      <c r="G16" s="155"/>
      <c r="H16" s="156"/>
      <c r="I16" s="156"/>
      <c r="J16" s="157"/>
      <c r="K16" s="158"/>
      <c r="L16" s="153"/>
      <c r="M16" s="159"/>
    </row>
    <row r="17" spans="3:13" s="108" customFormat="1" ht="24.95" customHeight="1" x14ac:dyDescent="0.4">
      <c r="C17" s="125" t="str">
        <f t="shared" si="0"/>
        <v/>
      </c>
      <c r="D17" s="152"/>
      <c r="E17" s="153"/>
      <c r="F17" s="154"/>
      <c r="G17" s="155"/>
      <c r="H17" s="156"/>
      <c r="I17" s="156"/>
      <c r="J17" s="157"/>
      <c r="K17" s="158"/>
      <c r="L17" s="153"/>
      <c r="M17" s="159"/>
    </row>
    <row r="18" spans="3:13" s="108" customFormat="1" ht="24.95" customHeight="1" x14ac:dyDescent="0.4">
      <c r="C18" s="125" t="str">
        <f t="shared" si="0"/>
        <v/>
      </c>
      <c r="D18" s="152"/>
      <c r="E18" s="153"/>
      <c r="F18" s="154"/>
      <c r="G18" s="155"/>
      <c r="H18" s="156"/>
      <c r="I18" s="156"/>
      <c r="J18" s="157"/>
      <c r="K18" s="158"/>
      <c r="L18" s="153"/>
      <c r="M18" s="159"/>
    </row>
    <row r="19" spans="3:13" s="108" customFormat="1" ht="24.95" customHeight="1" x14ac:dyDescent="0.4">
      <c r="C19" s="125" t="str">
        <f t="shared" si="0"/>
        <v/>
      </c>
      <c r="D19" s="152"/>
      <c r="E19" s="153"/>
      <c r="F19" s="154"/>
      <c r="G19" s="155"/>
      <c r="H19" s="156"/>
      <c r="I19" s="156"/>
      <c r="J19" s="157"/>
      <c r="K19" s="158"/>
      <c r="L19" s="153"/>
      <c r="M19" s="159"/>
    </row>
    <row r="20" spans="3:13" s="108" customFormat="1" ht="24.95" customHeight="1" x14ac:dyDescent="0.4">
      <c r="C20" s="125" t="str">
        <f t="shared" si="0"/>
        <v/>
      </c>
      <c r="D20" s="152"/>
      <c r="E20" s="153"/>
      <c r="F20" s="154"/>
      <c r="G20" s="155"/>
      <c r="H20" s="156"/>
      <c r="I20" s="156"/>
      <c r="J20" s="157"/>
      <c r="K20" s="158"/>
      <c r="L20" s="153"/>
      <c r="M20" s="159"/>
    </row>
    <row r="21" spans="3:13" s="108" customFormat="1" ht="24.95" customHeight="1" x14ac:dyDescent="0.4">
      <c r="C21" s="125" t="str">
        <f t="shared" si="0"/>
        <v/>
      </c>
      <c r="D21" s="152"/>
      <c r="E21" s="153"/>
      <c r="F21" s="154"/>
      <c r="G21" s="155"/>
      <c r="H21" s="156"/>
      <c r="I21" s="156"/>
      <c r="J21" s="157"/>
      <c r="K21" s="158"/>
      <c r="L21" s="153"/>
      <c r="M21" s="159"/>
    </row>
    <row r="22" spans="3:13" s="108" customFormat="1" ht="24.95" customHeight="1" x14ac:dyDescent="0.4">
      <c r="C22" s="125" t="str">
        <f t="shared" si="0"/>
        <v/>
      </c>
      <c r="D22" s="152"/>
      <c r="E22" s="153"/>
      <c r="F22" s="154"/>
      <c r="G22" s="155"/>
      <c r="H22" s="156"/>
      <c r="I22" s="156"/>
      <c r="J22" s="157"/>
      <c r="K22" s="158"/>
      <c r="L22" s="153"/>
      <c r="M22" s="159"/>
    </row>
    <row r="23" spans="3:13" s="108" customFormat="1" ht="24.95" customHeight="1" x14ac:dyDescent="0.4">
      <c r="C23" s="125" t="str">
        <f t="shared" si="0"/>
        <v/>
      </c>
      <c r="D23" s="152"/>
      <c r="E23" s="153"/>
      <c r="F23" s="154"/>
      <c r="G23" s="155"/>
      <c r="H23" s="156"/>
      <c r="I23" s="156"/>
      <c r="J23" s="157"/>
      <c r="K23" s="158"/>
      <c r="L23" s="153"/>
      <c r="M23" s="159"/>
    </row>
    <row r="24" spans="3:13" s="108" customFormat="1" ht="24.95" customHeight="1" x14ac:dyDescent="0.4">
      <c r="C24" s="125" t="str">
        <f t="shared" si="0"/>
        <v/>
      </c>
      <c r="D24" s="152"/>
      <c r="E24" s="153"/>
      <c r="F24" s="154"/>
      <c r="G24" s="155"/>
      <c r="H24" s="156"/>
      <c r="I24" s="156"/>
      <c r="J24" s="157"/>
      <c r="K24" s="158"/>
      <c r="L24" s="153"/>
      <c r="M24" s="159"/>
    </row>
    <row r="25" spans="3:13" s="108" customFormat="1" ht="24.95" customHeight="1" x14ac:dyDescent="0.4">
      <c r="C25" s="125" t="str">
        <f t="shared" si="0"/>
        <v/>
      </c>
      <c r="D25" s="152"/>
      <c r="E25" s="153"/>
      <c r="F25" s="154"/>
      <c r="G25" s="155"/>
      <c r="H25" s="156"/>
      <c r="I25" s="156"/>
      <c r="J25" s="157"/>
      <c r="K25" s="158"/>
      <c r="L25" s="153"/>
      <c r="M25" s="159"/>
    </row>
    <row r="26" spans="3:13" s="108" customFormat="1" ht="24.95" customHeight="1" x14ac:dyDescent="0.4">
      <c r="C26" s="125" t="str">
        <f t="shared" si="0"/>
        <v/>
      </c>
      <c r="D26" s="152"/>
      <c r="E26" s="153"/>
      <c r="F26" s="154"/>
      <c r="G26" s="155"/>
      <c r="H26" s="156"/>
      <c r="I26" s="156"/>
      <c r="J26" s="157"/>
      <c r="K26" s="158"/>
      <c r="L26" s="153"/>
      <c r="M26" s="159"/>
    </row>
    <row r="27" spans="3:13" s="108" customFormat="1" ht="24.95" customHeight="1" x14ac:dyDescent="0.4">
      <c r="C27" s="125" t="str">
        <f t="shared" si="0"/>
        <v/>
      </c>
      <c r="D27" s="152"/>
      <c r="E27" s="153"/>
      <c r="F27" s="154"/>
      <c r="G27" s="155"/>
      <c r="H27" s="156"/>
      <c r="I27" s="156"/>
      <c r="J27" s="157"/>
      <c r="K27" s="158"/>
      <c r="L27" s="153"/>
      <c r="M27" s="159"/>
    </row>
    <row r="28" spans="3:13" s="108" customFormat="1" ht="24.95" customHeight="1" x14ac:dyDescent="0.4">
      <c r="C28" s="125" t="str">
        <f t="shared" si="0"/>
        <v/>
      </c>
      <c r="D28" s="152"/>
      <c r="E28" s="153"/>
      <c r="F28" s="154"/>
      <c r="G28" s="155"/>
      <c r="H28" s="156"/>
      <c r="I28" s="156"/>
      <c r="J28" s="157"/>
      <c r="K28" s="158"/>
      <c r="L28" s="153"/>
      <c r="M28" s="159"/>
    </row>
    <row r="29" spans="3:13" s="108" customFormat="1" ht="24.95" customHeight="1" x14ac:dyDescent="0.4">
      <c r="C29" s="125" t="str">
        <f t="shared" si="0"/>
        <v/>
      </c>
      <c r="D29" s="152"/>
      <c r="E29" s="153"/>
      <c r="F29" s="154"/>
      <c r="G29" s="155"/>
      <c r="H29" s="156"/>
      <c r="I29" s="156"/>
      <c r="J29" s="157"/>
      <c r="K29" s="158"/>
      <c r="L29" s="153"/>
      <c r="M29" s="159"/>
    </row>
    <row r="30" spans="3:13" s="108" customFormat="1" ht="24.95" customHeight="1" x14ac:dyDescent="0.4">
      <c r="C30" s="125" t="str">
        <f t="shared" si="0"/>
        <v/>
      </c>
      <c r="D30" s="152"/>
      <c r="E30" s="153"/>
      <c r="F30" s="154"/>
      <c r="G30" s="155"/>
      <c r="H30" s="156"/>
      <c r="I30" s="156"/>
      <c r="J30" s="157"/>
      <c r="K30" s="158"/>
      <c r="L30" s="153"/>
      <c r="M30" s="159"/>
    </row>
    <row r="31" spans="3:13" s="108" customFormat="1" ht="24.95" customHeight="1" x14ac:dyDescent="0.4">
      <c r="C31" s="125" t="str">
        <f t="shared" si="0"/>
        <v/>
      </c>
      <c r="D31" s="152"/>
      <c r="E31" s="153"/>
      <c r="F31" s="154"/>
      <c r="G31" s="155"/>
      <c r="H31" s="156"/>
      <c r="I31" s="156"/>
      <c r="J31" s="157"/>
      <c r="K31" s="158"/>
      <c r="L31" s="153"/>
      <c r="M31" s="159"/>
    </row>
    <row r="32" spans="3:13" s="108" customFormat="1" ht="24.95" customHeight="1" x14ac:dyDescent="0.4">
      <c r="C32" s="125" t="str">
        <f t="shared" si="0"/>
        <v/>
      </c>
      <c r="D32" s="152"/>
      <c r="E32" s="153"/>
      <c r="F32" s="154"/>
      <c r="G32" s="155"/>
      <c r="H32" s="156"/>
      <c r="I32" s="156"/>
      <c r="J32" s="157"/>
      <c r="K32" s="158"/>
      <c r="L32" s="153"/>
      <c r="M32" s="159"/>
    </row>
    <row r="33" spans="3:13" s="108" customFormat="1" ht="24.95" customHeight="1" x14ac:dyDescent="0.4">
      <c r="C33" s="125" t="str">
        <f t="shared" si="0"/>
        <v/>
      </c>
      <c r="D33" s="152"/>
      <c r="E33" s="153"/>
      <c r="F33" s="154"/>
      <c r="G33" s="155"/>
      <c r="H33" s="156"/>
      <c r="I33" s="156"/>
      <c r="J33" s="157"/>
      <c r="K33" s="158"/>
      <c r="L33" s="153"/>
      <c r="M33" s="159"/>
    </row>
    <row r="34" spans="3:13" s="108" customFormat="1" ht="24.95" customHeight="1" x14ac:dyDescent="0.4">
      <c r="C34" s="125" t="str">
        <f t="shared" si="0"/>
        <v/>
      </c>
      <c r="D34" s="152"/>
      <c r="E34" s="153"/>
      <c r="F34" s="154"/>
      <c r="G34" s="155"/>
      <c r="H34" s="156"/>
      <c r="I34" s="156"/>
      <c r="J34" s="157"/>
      <c r="K34" s="158"/>
      <c r="L34" s="153"/>
      <c r="M34" s="159"/>
    </row>
    <row r="35" spans="3:13" s="108" customFormat="1" ht="24.95" customHeight="1" x14ac:dyDescent="0.4">
      <c r="C35" s="125" t="str">
        <f t="shared" si="0"/>
        <v/>
      </c>
      <c r="D35" s="152"/>
      <c r="E35" s="153"/>
      <c r="F35" s="154"/>
      <c r="G35" s="155"/>
      <c r="H35" s="156"/>
      <c r="I35" s="156"/>
      <c r="J35" s="157"/>
      <c r="K35" s="158"/>
      <c r="L35" s="153"/>
      <c r="M35" s="159"/>
    </row>
    <row r="36" spans="3:13" s="108" customFormat="1" ht="24.95" customHeight="1" x14ac:dyDescent="0.4">
      <c r="C36" s="125" t="str">
        <f t="shared" si="0"/>
        <v/>
      </c>
      <c r="D36" s="152"/>
      <c r="E36" s="153"/>
      <c r="F36" s="154"/>
      <c r="G36" s="155"/>
      <c r="H36" s="156"/>
      <c r="I36" s="156"/>
      <c r="J36" s="157"/>
      <c r="K36" s="158"/>
      <c r="L36" s="153"/>
      <c r="M36" s="159"/>
    </row>
    <row r="37" spans="3:13" s="108" customFormat="1" ht="24.95" customHeight="1" x14ac:dyDescent="0.4">
      <c r="C37" s="125" t="str">
        <f t="shared" si="0"/>
        <v/>
      </c>
      <c r="D37" s="152"/>
      <c r="E37" s="153"/>
      <c r="F37" s="154"/>
      <c r="G37" s="155"/>
      <c r="H37" s="156"/>
      <c r="I37" s="156"/>
      <c r="J37" s="157"/>
      <c r="K37" s="158"/>
      <c r="L37" s="153"/>
      <c r="M37" s="159"/>
    </row>
    <row r="38" spans="3:13" s="108" customFormat="1" ht="24.95" customHeight="1" x14ac:dyDescent="0.4">
      <c r="C38" s="125" t="str">
        <f t="shared" si="0"/>
        <v/>
      </c>
      <c r="D38" s="152"/>
      <c r="E38" s="153"/>
      <c r="F38" s="154"/>
      <c r="G38" s="155"/>
      <c r="H38" s="156"/>
      <c r="I38" s="156"/>
      <c r="J38" s="157"/>
      <c r="K38" s="158"/>
      <c r="L38" s="153"/>
      <c r="M38" s="159"/>
    </row>
    <row r="39" spans="3:13" s="108" customFormat="1" ht="24.95" customHeight="1" x14ac:dyDescent="0.4">
      <c r="C39" s="125" t="str">
        <f t="shared" si="0"/>
        <v/>
      </c>
      <c r="D39" s="152"/>
      <c r="E39" s="153"/>
      <c r="F39" s="154"/>
      <c r="G39" s="155"/>
      <c r="H39" s="156"/>
      <c r="I39" s="156"/>
      <c r="J39" s="157"/>
      <c r="K39" s="158"/>
      <c r="L39" s="153"/>
      <c r="M39" s="159"/>
    </row>
    <row r="40" spans="3:13" s="108" customFormat="1" ht="24.95" customHeight="1" x14ac:dyDescent="0.4">
      <c r="C40" s="125" t="str">
        <f t="shared" si="0"/>
        <v/>
      </c>
      <c r="D40" s="152"/>
      <c r="E40" s="153"/>
      <c r="F40" s="154"/>
      <c r="G40" s="155"/>
      <c r="H40" s="156"/>
      <c r="I40" s="156"/>
      <c r="J40" s="157"/>
      <c r="K40" s="158"/>
      <c r="L40" s="153"/>
      <c r="M40" s="159"/>
    </row>
    <row r="41" spans="3:13" s="108" customFormat="1" ht="24.95" customHeight="1" x14ac:dyDescent="0.4">
      <c r="C41" s="125" t="str">
        <f t="shared" si="0"/>
        <v/>
      </c>
      <c r="D41" s="152"/>
      <c r="E41" s="153"/>
      <c r="F41" s="154"/>
      <c r="G41" s="155"/>
      <c r="H41" s="156"/>
      <c r="I41" s="156"/>
      <c r="J41" s="157"/>
      <c r="K41" s="158"/>
      <c r="L41" s="153"/>
      <c r="M41" s="159"/>
    </row>
    <row r="42" spans="3:13" s="108" customFormat="1" ht="24.95" customHeight="1" x14ac:dyDescent="0.4">
      <c r="C42" s="125" t="str">
        <f t="shared" si="0"/>
        <v/>
      </c>
      <c r="D42" s="152"/>
      <c r="E42" s="153"/>
      <c r="F42" s="154"/>
      <c r="G42" s="155"/>
      <c r="H42" s="156"/>
      <c r="I42" s="156"/>
      <c r="J42" s="157"/>
      <c r="K42" s="158"/>
      <c r="L42" s="153"/>
      <c r="M42" s="159"/>
    </row>
    <row r="43" spans="3:13" s="108" customFormat="1" ht="24.95" customHeight="1" x14ac:dyDescent="0.4">
      <c r="C43" s="125" t="str">
        <f t="shared" si="0"/>
        <v/>
      </c>
      <c r="D43" s="152"/>
      <c r="E43" s="153"/>
      <c r="F43" s="154"/>
      <c r="G43" s="155"/>
      <c r="H43" s="156"/>
      <c r="I43" s="156"/>
      <c r="J43" s="157"/>
      <c r="K43" s="158"/>
      <c r="L43" s="153"/>
      <c r="M43" s="159"/>
    </row>
    <row r="44" spans="3:13" s="108" customFormat="1" ht="24.95" customHeight="1" x14ac:dyDescent="0.4">
      <c r="C44" s="125" t="str">
        <f t="shared" si="0"/>
        <v/>
      </c>
      <c r="D44" s="152"/>
      <c r="E44" s="153"/>
      <c r="F44" s="154"/>
      <c r="G44" s="155"/>
      <c r="H44" s="156"/>
      <c r="I44" s="156"/>
      <c r="J44" s="157"/>
      <c r="K44" s="158"/>
      <c r="L44" s="153"/>
      <c r="M44" s="159"/>
    </row>
    <row r="45" spans="3:13" s="108" customFormat="1" ht="24.95" customHeight="1" x14ac:dyDescent="0.4">
      <c r="C45" s="125" t="str">
        <f t="shared" si="0"/>
        <v/>
      </c>
      <c r="D45" s="152"/>
      <c r="E45" s="153"/>
      <c r="F45" s="154"/>
      <c r="G45" s="155"/>
      <c r="H45" s="156"/>
      <c r="I45" s="156"/>
      <c r="J45" s="157"/>
      <c r="K45" s="158"/>
      <c r="L45" s="153"/>
      <c r="M45" s="159"/>
    </row>
    <row r="46" spans="3:13" s="108" customFormat="1" ht="24.95" customHeight="1" x14ac:dyDescent="0.4">
      <c r="C46" s="125" t="str">
        <f t="shared" si="0"/>
        <v/>
      </c>
      <c r="D46" s="152"/>
      <c r="E46" s="153"/>
      <c r="F46" s="154"/>
      <c r="G46" s="155"/>
      <c r="H46" s="156"/>
      <c r="I46" s="156"/>
      <c r="J46" s="157"/>
      <c r="K46" s="158"/>
      <c r="L46" s="153"/>
      <c r="M46" s="159"/>
    </row>
    <row r="47" spans="3:13" s="108" customFormat="1" ht="24.95" customHeight="1" x14ac:dyDescent="0.4">
      <c r="C47" s="125" t="str">
        <f t="shared" si="0"/>
        <v/>
      </c>
      <c r="D47" s="152"/>
      <c r="E47" s="153"/>
      <c r="F47" s="154"/>
      <c r="G47" s="155"/>
      <c r="H47" s="156"/>
      <c r="I47" s="156"/>
      <c r="J47" s="157"/>
      <c r="K47" s="158"/>
      <c r="L47" s="153"/>
      <c r="M47" s="159"/>
    </row>
    <row r="48" spans="3:13" s="108" customFormat="1" ht="24.95" customHeight="1" x14ac:dyDescent="0.4">
      <c r="C48" s="125" t="str">
        <f t="shared" si="0"/>
        <v/>
      </c>
      <c r="D48" s="152"/>
      <c r="E48" s="153"/>
      <c r="F48" s="154"/>
      <c r="G48" s="155"/>
      <c r="H48" s="156"/>
      <c r="I48" s="156"/>
      <c r="J48" s="157"/>
      <c r="K48" s="158"/>
      <c r="L48" s="153"/>
      <c r="M48" s="159"/>
    </row>
    <row r="49" spans="3:13" s="108" customFormat="1" ht="24.95" customHeight="1" x14ac:dyDescent="0.4">
      <c r="C49" s="125" t="str">
        <f t="shared" si="0"/>
        <v/>
      </c>
      <c r="D49" s="152"/>
      <c r="E49" s="153"/>
      <c r="F49" s="154"/>
      <c r="G49" s="155"/>
      <c r="H49" s="156"/>
      <c r="I49" s="156"/>
      <c r="J49" s="157"/>
      <c r="K49" s="158"/>
      <c r="L49" s="153"/>
      <c r="M49" s="159"/>
    </row>
    <row r="50" spans="3:13" s="108" customFormat="1" ht="24.95" customHeight="1" x14ac:dyDescent="0.4">
      <c r="C50" s="125" t="str">
        <f t="shared" si="0"/>
        <v/>
      </c>
      <c r="D50" s="152"/>
      <c r="E50" s="153"/>
      <c r="F50" s="154"/>
      <c r="G50" s="155"/>
      <c r="H50" s="156"/>
      <c r="I50" s="156"/>
      <c r="J50" s="157"/>
      <c r="K50" s="158"/>
      <c r="L50" s="153"/>
      <c r="M50" s="159"/>
    </row>
    <row r="51" spans="3:13" s="108" customFormat="1" ht="24.95" customHeight="1" x14ac:dyDescent="0.4">
      <c r="C51" s="125" t="str">
        <f t="shared" si="0"/>
        <v/>
      </c>
      <c r="D51" s="152"/>
      <c r="E51" s="153"/>
      <c r="F51" s="154"/>
      <c r="G51" s="155"/>
      <c r="H51" s="156"/>
      <c r="I51" s="156"/>
      <c r="J51" s="157"/>
      <c r="K51" s="158"/>
      <c r="L51" s="153"/>
      <c r="M51" s="159"/>
    </row>
    <row r="52" spans="3:13" s="108" customFormat="1" ht="24.95" customHeight="1" x14ac:dyDescent="0.4">
      <c r="C52" s="125" t="str">
        <f t="shared" si="0"/>
        <v/>
      </c>
      <c r="D52" s="152"/>
      <c r="E52" s="153"/>
      <c r="F52" s="154"/>
      <c r="G52" s="155"/>
      <c r="H52" s="156"/>
      <c r="I52" s="156"/>
      <c r="J52" s="157"/>
      <c r="K52" s="158"/>
      <c r="L52" s="153"/>
      <c r="M52" s="159"/>
    </row>
    <row r="53" spans="3:13" s="108" customFormat="1" ht="24.95" customHeight="1" x14ac:dyDescent="0.4">
      <c r="C53" s="125" t="str">
        <f t="shared" si="0"/>
        <v/>
      </c>
      <c r="D53" s="152"/>
      <c r="E53" s="153"/>
      <c r="F53" s="154"/>
      <c r="G53" s="155"/>
      <c r="H53" s="156"/>
      <c r="I53" s="156"/>
      <c r="J53" s="157"/>
      <c r="K53" s="158"/>
      <c r="L53" s="153"/>
      <c r="M53" s="159"/>
    </row>
    <row r="54" spans="3:13" s="108" customFormat="1" ht="24.95" customHeight="1" x14ac:dyDescent="0.4">
      <c r="C54" s="125" t="str">
        <f t="shared" si="0"/>
        <v/>
      </c>
      <c r="D54" s="152"/>
      <c r="E54" s="153"/>
      <c r="F54" s="154"/>
      <c r="G54" s="155"/>
      <c r="H54" s="156"/>
      <c r="I54" s="156"/>
      <c r="J54" s="157"/>
      <c r="K54" s="158"/>
      <c r="L54" s="153"/>
      <c r="M54" s="159"/>
    </row>
    <row r="55" spans="3:13" s="108" customFormat="1" ht="24.95" customHeight="1" x14ac:dyDescent="0.4">
      <c r="C55" s="125" t="str">
        <f t="shared" si="0"/>
        <v/>
      </c>
      <c r="D55" s="152"/>
      <c r="E55" s="153"/>
      <c r="F55" s="154"/>
      <c r="G55" s="155"/>
      <c r="H55" s="156"/>
      <c r="I55" s="156"/>
      <c r="J55" s="157"/>
      <c r="K55" s="158"/>
      <c r="L55" s="153"/>
      <c r="M55" s="159"/>
    </row>
    <row r="56" spans="3:13" s="108" customFormat="1" ht="24.95" customHeight="1" x14ac:dyDescent="0.4">
      <c r="C56" s="125" t="str">
        <f t="shared" si="0"/>
        <v/>
      </c>
      <c r="D56" s="152"/>
      <c r="E56" s="153"/>
      <c r="F56" s="154"/>
      <c r="G56" s="155"/>
      <c r="H56" s="156"/>
      <c r="I56" s="156"/>
      <c r="J56" s="157"/>
      <c r="K56" s="158"/>
      <c r="L56" s="153"/>
      <c r="M56" s="159"/>
    </row>
    <row r="57" spans="3:13" s="108" customFormat="1" ht="24.95" customHeight="1" x14ac:dyDescent="0.4">
      <c r="C57" s="125" t="str">
        <f t="shared" si="0"/>
        <v/>
      </c>
      <c r="D57" s="152"/>
      <c r="E57" s="153"/>
      <c r="F57" s="154"/>
      <c r="G57" s="155"/>
      <c r="H57" s="156"/>
      <c r="I57" s="156"/>
      <c r="J57" s="157"/>
      <c r="K57" s="158"/>
      <c r="L57" s="153"/>
      <c r="M57" s="159"/>
    </row>
    <row r="58" spans="3:13" s="108" customFormat="1" ht="24.95" customHeight="1" x14ac:dyDescent="0.4">
      <c r="C58" s="125" t="str">
        <f t="shared" si="0"/>
        <v/>
      </c>
      <c r="D58" s="152"/>
      <c r="E58" s="153"/>
      <c r="F58" s="154"/>
      <c r="G58" s="155"/>
      <c r="H58" s="156"/>
      <c r="I58" s="156"/>
      <c r="J58" s="157"/>
      <c r="K58" s="158"/>
      <c r="L58" s="153"/>
      <c r="M58" s="159"/>
    </row>
    <row r="59" spans="3:13" s="108" customFormat="1" ht="24.95" customHeight="1" x14ac:dyDescent="0.4">
      <c r="C59" s="125" t="str">
        <f t="shared" si="0"/>
        <v/>
      </c>
      <c r="D59" s="152"/>
      <c r="E59" s="153"/>
      <c r="F59" s="154"/>
      <c r="G59" s="155"/>
      <c r="H59" s="156"/>
      <c r="I59" s="156"/>
      <c r="J59" s="157"/>
      <c r="K59" s="158"/>
      <c r="L59" s="153"/>
      <c r="M59" s="159"/>
    </row>
    <row r="60" spans="3:13" s="108" customFormat="1" ht="24.95" customHeight="1" x14ac:dyDescent="0.4">
      <c r="C60" s="125" t="str">
        <f t="shared" si="0"/>
        <v/>
      </c>
      <c r="D60" s="152"/>
      <c r="E60" s="153"/>
      <c r="F60" s="154"/>
      <c r="G60" s="155"/>
      <c r="H60" s="156"/>
      <c r="I60" s="156"/>
      <c r="J60" s="157"/>
      <c r="K60" s="158"/>
      <c r="L60" s="153"/>
      <c r="M60" s="159"/>
    </row>
    <row r="61" spans="3:13" s="108" customFormat="1" ht="24.95" customHeight="1" x14ac:dyDescent="0.4">
      <c r="C61" s="125" t="str">
        <f t="shared" si="0"/>
        <v/>
      </c>
      <c r="D61" s="152"/>
      <c r="E61" s="153"/>
      <c r="F61" s="154"/>
      <c r="G61" s="155"/>
      <c r="H61" s="156"/>
      <c r="I61" s="156"/>
      <c r="J61" s="157"/>
      <c r="K61" s="158"/>
      <c r="L61" s="153"/>
      <c r="M61" s="159"/>
    </row>
    <row r="62" spans="3:13" s="108" customFormat="1" ht="24.95" customHeight="1" x14ac:dyDescent="0.4">
      <c r="C62" s="125" t="str">
        <f t="shared" si="0"/>
        <v/>
      </c>
      <c r="D62" s="152"/>
      <c r="E62" s="153"/>
      <c r="F62" s="154"/>
      <c r="G62" s="155"/>
      <c r="H62" s="156"/>
      <c r="I62" s="156"/>
      <c r="J62" s="157"/>
      <c r="K62" s="158"/>
      <c r="L62" s="153"/>
      <c r="M62" s="159"/>
    </row>
    <row r="63" spans="3:13" s="108" customFormat="1" ht="24.95" customHeight="1" x14ac:dyDescent="0.4">
      <c r="C63" s="125" t="str">
        <f t="shared" si="0"/>
        <v/>
      </c>
      <c r="D63" s="152"/>
      <c r="E63" s="153"/>
      <c r="F63" s="154"/>
      <c r="G63" s="155"/>
      <c r="H63" s="156"/>
      <c r="I63" s="156"/>
      <c r="J63" s="157"/>
      <c r="K63" s="158"/>
      <c r="L63" s="153"/>
      <c r="M63" s="159"/>
    </row>
    <row r="64" spans="3:13" s="108" customFormat="1" ht="24.95" customHeight="1" x14ac:dyDescent="0.4">
      <c r="C64" s="125" t="str">
        <f t="shared" si="0"/>
        <v/>
      </c>
      <c r="D64" s="152"/>
      <c r="E64" s="153"/>
      <c r="F64" s="154"/>
      <c r="G64" s="155"/>
      <c r="H64" s="156"/>
      <c r="I64" s="156"/>
      <c r="J64" s="157"/>
      <c r="K64" s="158"/>
      <c r="L64" s="153"/>
      <c r="M64" s="159"/>
    </row>
    <row r="65" spans="3:13" s="108" customFormat="1" ht="24.95" customHeight="1" x14ac:dyDescent="0.4">
      <c r="C65" s="125" t="str">
        <f t="shared" si="0"/>
        <v/>
      </c>
      <c r="D65" s="152"/>
      <c r="E65" s="153"/>
      <c r="F65" s="154"/>
      <c r="G65" s="155"/>
      <c r="H65" s="156"/>
      <c r="I65" s="156"/>
      <c r="J65" s="157"/>
      <c r="K65" s="158"/>
      <c r="L65" s="153"/>
      <c r="M65" s="159"/>
    </row>
    <row r="66" spans="3:13" s="108" customFormat="1" ht="24.95" customHeight="1" x14ac:dyDescent="0.4">
      <c r="C66" s="125" t="str">
        <f t="shared" si="0"/>
        <v/>
      </c>
      <c r="D66" s="152"/>
      <c r="E66" s="153"/>
      <c r="F66" s="154"/>
      <c r="G66" s="155"/>
      <c r="H66" s="156"/>
      <c r="I66" s="156"/>
      <c r="J66" s="157"/>
      <c r="K66" s="158"/>
      <c r="L66" s="153"/>
      <c r="M66" s="159"/>
    </row>
    <row r="67" spans="3:13" s="108" customFormat="1" ht="24.95" customHeight="1" x14ac:dyDescent="0.4">
      <c r="C67" s="125" t="str">
        <f t="shared" si="0"/>
        <v/>
      </c>
      <c r="D67" s="152"/>
      <c r="E67" s="153"/>
      <c r="F67" s="154"/>
      <c r="G67" s="155"/>
      <c r="H67" s="156"/>
      <c r="I67" s="156"/>
      <c r="J67" s="157"/>
      <c r="K67" s="158"/>
      <c r="L67" s="153"/>
      <c r="M67" s="159"/>
    </row>
    <row r="68" spans="3:13" s="108" customFormat="1" ht="24.95" customHeight="1" x14ac:dyDescent="0.4">
      <c r="C68" s="125" t="str">
        <f t="shared" si="0"/>
        <v/>
      </c>
      <c r="D68" s="152"/>
      <c r="E68" s="153"/>
      <c r="F68" s="154"/>
      <c r="G68" s="155"/>
      <c r="H68" s="156"/>
      <c r="I68" s="156"/>
      <c r="J68" s="157"/>
      <c r="K68" s="158"/>
      <c r="L68" s="153"/>
      <c r="M68" s="159"/>
    </row>
    <row r="69" spans="3:13" s="108" customFormat="1" ht="24.95" customHeight="1" x14ac:dyDescent="0.4">
      <c r="C69" s="125" t="str">
        <f t="shared" si="0"/>
        <v/>
      </c>
      <c r="D69" s="152"/>
      <c r="E69" s="153"/>
      <c r="F69" s="154"/>
      <c r="G69" s="155"/>
      <c r="H69" s="156"/>
      <c r="I69" s="156"/>
      <c r="J69" s="157"/>
      <c r="K69" s="158"/>
      <c r="L69" s="153"/>
      <c r="M69" s="159"/>
    </row>
    <row r="70" spans="3:13" s="108" customFormat="1" ht="24.95" customHeight="1" x14ac:dyDescent="0.4">
      <c r="C70" s="125" t="str">
        <f t="shared" si="0"/>
        <v/>
      </c>
      <c r="D70" s="152"/>
      <c r="E70" s="153"/>
      <c r="F70" s="154"/>
      <c r="G70" s="155"/>
      <c r="H70" s="156"/>
      <c r="I70" s="156"/>
      <c r="J70" s="157"/>
      <c r="K70" s="158"/>
      <c r="L70" s="153"/>
      <c r="M70" s="159"/>
    </row>
    <row r="71" spans="3:13" s="108" customFormat="1" ht="24.95" customHeight="1" x14ac:dyDescent="0.4">
      <c r="C71" s="125" t="str">
        <f t="shared" si="0"/>
        <v/>
      </c>
      <c r="D71" s="152"/>
      <c r="E71" s="153"/>
      <c r="F71" s="154"/>
      <c r="G71" s="155"/>
      <c r="H71" s="156"/>
      <c r="I71" s="156"/>
      <c r="J71" s="157"/>
      <c r="K71" s="158"/>
      <c r="L71" s="153"/>
      <c r="M71" s="159"/>
    </row>
    <row r="72" spans="3:13" s="108" customFormat="1" ht="24.95" customHeight="1" x14ac:dyDescent="0.4">
      <c r="C72" s="125" t="str">
        <f t="shared" si="0"/>
        <v/>
      </c>
      <c r="D72" s="152"/>
      <c r="E72" s="153"/>
      <c r="F72" s="154"/>
      <c r="G72" s="155"/>
      <c r="H72" s="156"/>
      <c r="I72" s="156"/>
      <c r="J72" s="157"/>
      <c r="K72" s="158"/>
      <c r="L72" s="153"/>
      <c r="M72" s="159"/>
    </row>
    <row r="73" spans="3:13" s="108" customFormat="1" ht="24.95" customHeight="1" x14ac:dyDescent="0.4">
      <c r="C73" s="125" t="str">
        <f t="shared" si="0"/>
        <v/>
      </c>
      <c r="D73" s="152"/>
      <c r="E73" s="153"/>
      <c r="F73" s="154"/>
      <c r="G73" s="155"/>
      <c r="H73" s="156"/>
      <c r="I73" s="156"/>
      <c r="J73" s="157"/>
      <c r="K73" s="158"/>
      <c r="L73" s="153"/>
      <c r="M73" s="159"/>
    </row>
    <row r="74" spans="3:13" s="108" customFormat="1" ht="24.95" customHeight="1" x14ac:dyDescent="0.4">
      <c r="C74" s="125" t="str">
        <f t="shared" si="0"/>
        <v/>
      </c>
      <c r="D74" s="152"/>
      <c r="E74" s="153"/>
      <c r="F74" s="154"/>
      <c r="G74" s="155"/>
      <c r="H74" s="156"/>
      <c r="I74" s="156"/>
      <c r="J74" s="157"/>
      <c r="K74" s="158"/>
      <c r="L74" s="153"/>
      <c r="M74" s="159"/>
    </row>
    <row r="75" spans="3:13" s="108" customFormat="1" ht="24.95" customHeight="1" x14ac:dyDescent="0.4">
      <c r="C75" s="125" t="str">
        <f t="shared" si="0"/>
        <v/>
      </c>
      <c r="D75" s="152"/>
      <c r="E75" s="153"/>
      <c r="F75" s="154"/>
      <c r="G75" s="155"/>
      <c r="H75" s="156"/>
      <c r="I75" s="156"/>
      <c r="J75" s="157"/>
      <c r="K75" s="158"/>
      <c r="L75" s="153"/>
      <c r="M75" s="159"/>
    </row>
    <row r="76" spans="3:13" s="108" customFormat="1" ht="24.95" customHeight="1" x14ac:dyDescent="0.4">
      <c r="C76" s="125" t="str">
        <f t="shared" ref="C76:C109" si="1">IF(E76="","",C75+1)</f>
        <v/>
      </c>
      <c r="D76" s="152"/>
      <c r="E76" s="153"/>
      <c r="F76" s="154"/>
      <c r="G76" s="155"/>
      <c r="H76" s="156"/>
      <c r="I76" s="156"/>
      <c r="J76" s="157"/>
      <c r="K76" s="158"/>
      <c r="L76" s="153"/>
      <c r="M76" s="159"/>
    </row>
    <row r="77" spans="3:13" s="108" customFormat="1" ht="24.95" customHeight="1" x14ac:dyDescent="0.4">
      <c r="C77" s="125" t="str">
        <f t="shared" si="1"/>
        <v/>
      </c>
      <c r="D77" s="152"/>
      <c r="E77" s="153"/>
      <c r="F77" s="154"/>
      <c r="G77" s="155"/>
      <c r="H77" s="156"/>
      <c r="I77" s="156"/>
      <c r="J77" s="157"/>
      <c r="K77" s="158"/>
      <c r="L77" s="153"/>
      <c r="M77" s="159"/>
    </row>
    <row r="78" spans="3:13" s="108" customFormat="1" ht="24.95" customHeight="1" x14ac:dyDescent="0.4">
      <c r="C78" s="125" t="str">
        <f t="shared" si="1"/>
        <v/>
      </c>
      <c r="D78" s="152"/>
      <c r="E78" s="153"/>
      <c r="F78" s="154"/>
      <c r="G78" s="155"/>
      <c r="H78" s="156"/>
      <c r="I78" s="156"/>
      <c r="J78" s="157"/>
      <c r="K78" s="158"/>
      <c r="L78" s="153"/>
      <c r="M78" s="159"/>
    </row>
    <row r="79" spans="3:13" s="108" customFormat="1" ht="24.95" customHeight="1" x14ac:dyDescent="0.4">
      <c r="C79" s="125" t="str">
        <f t="shared" si="1"/>
        <v/>
      </c>
      <c r="D79" s="152"/>
      <c r="E79" s="153"/>
      <c r="F79" s="154"/>
      <c r="G79" s="155"/>
      <c r="H79" s="156"/>
      <c r="I79" s="156"/>
      <c r="J79" s="157"/>
      <c r="K79" s="158"/>
      <c r="L79" s="153"/>
      <c r="M79" s="159"/>
    </row>
    <row r="80" spans="3:13" s="108" customFormat="1" ht="24.95" customHeight="1" x14ac:dyDescent="0.4">
      <c r="C80" s="125" t="str">
        <f t="shared" si="1"/>
        <v/>
      </c>
      <c r="D80" s="152"/>
      <c r="E80" s="153"/>
      <c r="F80" s="154"/>
      <c r="G80" s="155"/>
      <c r="H80" s="156"/>
      <c r="I80" s="156"/>
      <c r="J80" s="157"/>
      <c r="K80" s="158"/>
      <c r="L80" s="153"/>
      <c r="M80" s="159"/>
    </row>
    <row r="81" spans="3:13" s="108" customFormat="1" ht="24.95" customHeight="1" x14ac:dyDescent="0.4">
      <c r="C81" s="125" t="str">
        <f t="shared" si="1"/>
        <v/>
      </c>
      <c r="D81" s="152"/>
      <c r="E81" s="153"/>
      <c r="F81" s="154"/>
      <c r="G81" s="155"/>
      <c r="H81" s="156"/>
      <c r="I81" s="156"/>
      <c r="J81" s="157"/>
      <c r="K81" s="158"/>
      <c r="L81" s="153"/>
      <c r="M81" s="159"/>
    </row>
    <row r="82" spans="3:13" s="108" customFormat="1" ht="24.95" customHeight="1" x14ac:dyDescent="0.4">
      <c r="C82" s="125" t="str">
        <f t="shared" si="1"/>
        <v/>
      </c>
      <c r="D82" s="152"/>
      <c r="E82" s="153"/>
      <c r="F82" s="154"/>
      <c r="G82" s="155"/>
      <c r="H82" s="156"/>
      <c r="I82" s="156"/>
      <c r="J82" s="157"/>
      <c r="K82" s="158"/>
      <c r="L82" s="153"/>
      <c r="M82" s="159"/>
    </row>
    <row r="83" spans="3:13" s="108" customFormat="1" ht="24.95" customHeight="1" x14ac:dyDescent="0.4">
      <c r="C83" s="125" t="str">
        <f t="shared" si="1"/>
        <v/>
      </c>
      <c r="D83" s="152"/>
      <c r="E83" s="153"/>
      <c r="F83" s="154"/>
      <c r="G83" s="155"/>
      <c r="H83" s="156"/>
      <c r="I83" s="156"/>
      <c r="J83" s="157"/>
      <c r="K83" s="158"/>
      <c r="L83" s="153"/>
      <c r="M83" s="159"/>
    </row>
    <row r="84" spans="3:13" s="108" customFormat="1" ht="24.95" customHeight="1" x14ac:dyDescent="0.4">
      <c r="C84" s="125" t="str">
        <f t="shared" si="1"/>
        <v/>
      </c>
      <c r="D84" s="152"/>
      <c r="E84" s="153"/>
      <c r="F84" s="154"/>
      <c r="G84" s="155"/>
      <c r="H84" s="156"/>
      <c r="I84" s="156"/>
      <c r="J84" s="157"/>
      <c r="K84" s="158"/>
      <c r="L84" s="153"/>
      <c r="M84" s="159"/>
    </row>
    <row r="85" spans="3:13" s="108" customFormat="1" ht="24.95" customHeight="1" x14ac:dyDescent="0.4">
      <c r="C85" s="125" t="str">
        <f t="shared" si="1"/>
        <v/>
      </c>
      <c r="D85" s="152"/>
      <c r="E85" s="153"/>
      <c r="F85" s="154"/>
      <c r="G85" s="155"/>
      <c r="H85" s="156"/>
      <c r="I85" s="156"/>
      <c r="J85" s="157"/>
      <c r="K85" s="158"/>
      <c r="L85" s="153"/>
      <c r="M85" s="159"/>
    </row>
    <row r="86" spans="3:13" s="108" customFormat="1" ht="24.95" customHeight="1" x14ac:dyDescent="0.4">
      <c r="C86" s="125" t="str">
        <f t="shared" si="1"/>
        <v/>
      </c>
      <c r="D86" s="152"/>
      <c r="E86" s="153"/>
      <c r="F86" s="154"/>
      <c r="G86" s="155"/>
      <c r="H86" s="156"/>
      <c r="I86" s="156"/>
      <c r="J86" s="157"/>
      <c r="K86" s="158"/>
      <c r="L86" s="153"/>
      <c r="M86" s="159"/>
    </row>
    <row r="87" spans="3:13" s="108" customFormat="1" ht="24.95" customHeight="1" x14ac:dyDescent="0.4">
      <c r="C87" s="125" t="str">
        <f t="shared" si="1"/>
        <v/>
      </c>
      <c r="D87" s="152"/>
      <c r="E87" s="153"/>
      <c r="F87" s="154"/>
      <c r="G87" s="155"/>
      <c r="H87" s="156"/>
      <c r="I87" s="156"/>
      <c r="J87" s="157"/>
      <c r="K87" s="158"/>
      <c r="L87" s="153"/>
      <c r="M87" s="159"/>
    </row>
    <row r="88" spans="3:13" s="108" customFormat="1" ht="24.95" customHeight="1" x14ac:dyDescent="0.4">
      <c r="C88" s="125" t="str">
        <f t="shared" si="1"/>
        <v/>
      </c>
      <c r="D88" s="152"/>
      <c r="E88" s="153"/>
      <c r="F88" s="154"/>
      <c r="G88" s="155"/>
      <c r="H88" s="156"/>
      <c r="I88" s="156"/>
      <c r="J88" s="157"/>
      <c r="K88" s="158"/>
      <c r="L88" s="153"/>
      <c r="M88" s="159"/>
    </row>
    <row r="89" spans="3:13" s="108" customFormat="1" ht="24.95" customHeight="1" x14ac:dyDescent="0.4">
      <c r="C89" s="125" t="str">
        <f t="shared" si="1"/>
        <v/>
      </c>
      <c r="D89" s="152"/>
      <c r="E89" s="153"/>
      <c r="F89" s="154"/>
      <c r="G89" s="155"/>
      <c r="H89" s="156"/>
      <c r="I89" s="156"/>
      <c r="J89" s="157"/>
      <c r="K89" s="158"/>
      <c r="L89" s="153"/>
      <c r="M89" s="159"/>
    </row>
    <row r="90" spans="3:13" s="108" customFormat="1" ht="24.95" customHeight="1" x14ac:dyDescent="0.4">
      <c r="C90" s="125" t="str">
        <f t="shared" si="1"/>
        <v/>
      </c>
      <c r="D90" s="152"/>
      <c r="E90" s="153"/>
      <c r="F90" s="154"/>
      <c r="G90" s="155"/>
      <c r="H90" s="156"/>
      <c r="I90" s="156"/>
      <c r="J90" s="157"/>
      <c r="K90" s="158"/>
      <c r="L90" s="153"/>
      <c r="M90" s="159"/>
    </row>
    <row r="91" spans="3:13" s="108" customFormat="1" ht="24.95" customHeight="1" x14ac:dyDescent="0.4">
      <c r="C91" s="125" t="str">
        <f t="shared" si="1"/>
        <v/>
      </c>
      <c r="D91" s="152"/>
      <c r="E91" s="153"/>
      <c r="F91" s="154"/>
      <c r="G91" s="155"/>
      <c r="H91" s="156"/>
      <c r="I91" s="156"/>
      <c r="J91" s="157"/>
      <c r="K91" s="158"/>
      <c r="L91" s="153"/>
      <c r="M91" s="159"/>
    </row>
    <row r="92" spans="3:13" s="108" customFormat="1" ht="24.95" customHeight="1" x14ac:dyDescent="0.4">
      <c r="C92" s="125" t="str">
        <f t="shared" si="1"/>
        <v/>
      </c>
      <c r="D92" s="152"/>
      <c r="E92" s="153"/>
      <c r="F92" s="154"/>
      <c r="G92" s="155"/>
      <c r="H92" s="156"/>
      <c r="I92" s="156"/>
      <c r="J92" s="157"/>
      <c r="K92" s="158"/>
      <c r="L92" s="153"/>
      <c r="M92" s="159"/>
    </row>
    <row r="93" spans="3:13" s="108" customFormat="1" ht="24.95" customHeight="1" x14ac:dyDescent="0.4">
      <c r="C93" s="125" t="str">
        <f t="shared" si="1"/>
        <v/>
      </c>
      <c r="D93" s="152"/>
      <c r="E93" s="153"/>
      <c r="F93" s="154"/>
      <c r="G93" s="155"/>
      <c r="H93" s="156"/>
      <c r="I93" s="156"/>
      <c r="J93" s="157"/>
      <c r="K93" s="158"/>
      <c r="L93" s="153"/>
      <c r="M93" s="159"/>
    </row>
    <row r="94" spans="3:13" s="108" customFormat="1" ht="24.95" customHeight="1" x14ac:dyDescent="0.4">
      <c r="C94" s="125" t="str">
        <f t="shared" si="1"/>
        <v/>
      </c>
      <c r="D94" s="152"/>
      <c r="E94" s="153"/>
      <c r="F94" s="154"/>
      <c r="G94" s="155"/>
      <c r="H94" s="156"/>
      <c r="I94" s="156"/>
      <c r="J94" s="157"/>
      <c r="K94" s="158"/>
      <c r="L94" s="153"/>
      <c r="M94" s="159"/>
    </row>
    <row r="95" spans="3:13" s="108" customFormat="1" ht="24.95" customHeight="1" x14ac:dyDescent="0.4">
      <c r="C95" s="125" t="str">
        <f t="shared" si="1"/>
        <v/>
      </c>
      <c r="D95" s="152"/>
      <c r="E95" s="153"/>
      <c r="F95" s="154"/>
      <c r="G95" s="155"/>
      <c r="H95" s="156"/>
      <c r="I95" s="156"/>
      <c r="J95" s="157"/>
      <c r="K95" s="158"/>
      <c r="L95" s="153"/>
      <c r="M95" s="159"/>
    </row>
    <row r="96" spans="3:13" s="108" customFormat="1" ht="24.95" customHeight="1" x14ac:dyDescent="0.4">
      <c r="C96" s="125" t="str">
        <f t="shared" si="1"/>
        <v/>
      </c>
      <c r="D96" s="152"/>
      <c r="E96" s="153"/>
      <c r="F96" s="154"/>
      <c r="G96" s="155"/>
      <c r="H96" s="156"/>
      <c r="I96" s="156"/>
      <c r="J96" s="157"/>
      <c r="K96" s="158"/>
      <c r="L96" s="153"/>
      <c r="M96" s="159"/>
    </row>
    <row r="97" spans="3:13" s="108" customFormat="1" ht="24.95" customHeight="1" x14ac:dyDescent="0.4">
      <c r="C97" s="125" t="str">
        <f t="shared" si="1"/>
        <v/>
      </c>
      <c r="D97" s="152"/>
      <c r="E97" s="153"/>
      <c r="F97" s="154"/>
      <c r="G97" s="155"/>
      <c r="H97" s="156"/>
      <c r="I97" s="156"/>
      <c r="J97" s="157"/>
      <c r="K97" s="158"/>
      <c r="L97" s="153"/>
      <c r="M97" s="159"/>
    </row>
    <row r="98" spans="3:13" s="108" customFormat="1" ht="24.95" customHeight="1" x14ac:dyDescent="0.4">
      <c r="C98" s="125" t="str">
        <f t="shared" si="1"/>
        <v/>
      </c>
      <c r="D98" s="152"/>
      <c r="E98" s="153"/>
      <c r="F98" s="154"/>
      <c r="G98" s="155"/>
      <c r="H98" s="156"/>
      <c r="I98" s="156"/>
      <c r="J98" s="157"/>
      <c r="K98" s="158"/>
      <c r="L98" s="153"/>
      <c r="M98" s="159"/>
    </row>
    <row r="99" spans="3:13" s="108" customFormat="1" ht="24.95" customHeight="1" x14ac:dyDescent="0.4">
      <c r="C99" s="125" t="str">
        <f t="shared" si="1"/>
        <v/>
      </c>
      <c r="D99" s="152"/>
      <c r="E99" s="153"/>
      <c r="F99" s="154"/>
      <c r="G99" s="155"/>
      <c r="H99" s="156"/>
      <c r="I99" s="156"/>
      <c r="J99" s="157"/>
      <c r="K99" s="158"/>
      <c r="L99" s="153"/>
      <c r="M99" s="159"/>
    </row>
    <row r="100" spans="3:13" s="108" customFormat="1" ht="24.95" customHeight="1" x14ac:dyDescent="0.4">
      <c r="C100" s="125" t="str">
        <f t="shared" si="1"/>
        <v/>
      </c>
      <c r="D100" s="152"/>
      <c r="E100" s="153"/>
      <c r="F100" s="154"/>
      <c r="G100" s="155"/>
      <c r="H100" s="156"/>
      <c r="I100" s="156"/>
      <c r="J100" s="157"/>
      <c r="K100" s="158"/>
      <c r="L100" s="153"/>
      <c r="M100" s="159"/>
    </row>
    <row r="101" spans="3:13" s="108" customFormat="1" ht="24.95" customHeight="1" x14ac:dyDescent="0.4">
      <c r="C101" s="125" t="str">
        <f t="shared" si="1"/>
        <v/>
      </c>
      <c r="D101" s="152"/>
      <c r="E101" s="153"/>
      <c r="F101" s="154"/>
      <c r="G101" s="155"/>
      <c r="H101" s="156"/>
      <c r="I101" s="156"/>
      <c r="J101" s="157"/>
      <c r="K101" s="158"/>
      <c r="L101" s="153"/>
      <c r="M101" s="159"/>
    </row>
    <row r="102" spans="3:13" s="108" customFormat="1" ht="24.95" customHeight="1" x14ac:dyDescent="0.4">
      <c r="C102" s="125" t="str">
        <f t="shared" si="1"/>
        <v/>
      </c>
      <c r="D102" s="152"/>
      <c r="E102" s="153"/>
      <c r="F102" s="154"/>
      <c r="G102" s="155"/>
      <c r="H102" s="156"/>
      <c r="I102" s="156"/>
      <c r="J102" s="157"/>
      <c r="K102" s="158"/>
      <c r="L102" s="153"/>
      <c r="M102" s="159"/>
    </row>
    <row r="103" spans="3:13" s="108" customFormat="1" ht="24.95" customHeight="1" x14ac:dyDescent="0.4">
      <c r="C103" s="125" t="str">
        <f t="shared" si="1"/>
        <v/>
      </c>
      <c r="D103" s="152"/>
      <c r="E103" s="153"/>
      <c r="F103" s="154"/>
      <c r="G103" s="155"/>
      <c r="H103" s="156"/>
      <c r="I103" s="156"/>
      <c r="J103" s="157"/>
      <c r="K103" s="158"/>
      <c r="L103" s="153"/>
      <c r="M103" s="159"/>
    </row>
    <row r="104" spans="3:13" s="108" customFormat="1" ht="24.95" customHeight="1" x14ac:dyDescent="0.4">
      <c r="C104" s="125" t="str">
        <f t="shared" si="1"/>
        <v/>
      </c>
      <c r="D104" s="152"/>
      <c r="E104" s="153"/>
      <c r="F104" s="154"/>
      <c r="G104" s="155"/>
      <c r="H104" s="156"/>
      <c r="I104" s="156"/>
      <c r="J104" s="157"/>
      <c r="K104" s="158"/>
      <c r="L104" s="153"/>
      <c r="M104" s="159"/>
    </row>
    <row r="105" spans="3:13" s="108" customFormat="1" ht="24.95" customHeight="1" x14ac:dyDescent="0.4">
      <c r="C105" s="125" t="str">
        <f t="shared" si="1"/>
        <v/>
      </c>
      <c r="D105" s="152"/>
      <c r="E105" s="153"/>
      <c r="F105" s="154"/>
      <c r="G105" s="155"/>
      <c r="H105" s="156"/>
      <c r="I105" s="156"/>
      <c r="J105" s="157"/>
      <c r="K105" s="158"/>
      <c r="L105" s="153"/>
      <c r="M105" s="159"/>
    </row>
    <row r="106" spans="3:13" s="108" customFormat="1" ht="24.95" customHeight="1" x14ac:dyDescent="0.4">
      <c r="C106" s="125" t="str">
        <f t="shared" si="1"/>
        <v/>
      </c>
      <c r="D106" s="152"/>
      <c r="E106" s="153"/>
      <c r="F106" s="154"/>
      <c r="G106" s="155"/>
      <c r="H106" s="156"/>
      <c r="I106" s="156"/>
      <c r="J106" s="157"/>
      <c r="K106" s="158"/>
      <c r="L106" s="153"/>
      <c r="M106" s="159"/>
    </row>
    <row r="107" spans="3:13" s="108" customFormat="1" ht="24.95" customHeight="1" x14ac:dyDescent="0.4">
      <c r="C107" s="125" t="str">
        <f t="shared" si="1"/>
        <v/>
      </c>
      <c r="D107" s="152"/>
      <c r="E107" s="153"/>
      <c r="F107" s="154"/>
      <c r="G107" s="155"/>
      <c r="H107" s="156"/>
      <c r="I107" s="156"/>
      <c r="J107" s="157"/>
      <c r="K107" s="158"/>
      <c r="L107" s="153"/>
      <c r="M107" s="159"/>
    </row>
    <row r="108" spans="3:13" s="108" customFormat="1" ht="24.95" customHeight="1" x14ac:dyDescent="0.4">
      <c r="C108" s="125" t="str">
        <f t="shared" si="1"/>
        <v/>
      </c>
      <c r="D108" s="152"/>
      <c r="E108" s="153"/>
      <c r="F108" s="154"/>
      <c r="G108" s="155"/>
      <c r="H108" s="156"/>
      <c r="I108" s="156"/>
      <c r="J108" s="157"/>
      <c r="K108" s="158"/>
      <c r="L108" s="153"/>
      <c r="M108" s="159"/>
    </row>
    <row r="109" spans="3:13" s="108" customFormat="1" ht="24.95" customHeight="1" thickBot="1" x14ac:dyDescent="0.45">
      <c r="C109" s="126" t="str">
        <f t="shared" si="1"/>
        <v/>
      </c>
      <c r="D109" s="160"/>
      <c r="E109" s="161"/>
      <c r="F109" s="162"/>
      <c r="G109" s="163"/>
      <c r="H109" s="164"/>
      <c r="I109" s="164"/>
      <c r="J109" s="165"/>
      <c r="K109" s="166"/>
      <c r="L109" s="161"/>
      <c r="M109" s="167"/>
    </row>
  </sheetData>
  <sheetProtection sheet="1" selectLockedCells="1"/>
  <mergeCells count="2">
    <mergeCell ref="C3:M3"/>
    <mergeCell ref="C4:M4"/>
  </mergeCells>
  <phoneticPr fontId="1"/>
  <dataValidations count="14">
    <dataValidation type="list" allowBlank="1" showInputMessage="1" showErrorMessage="1" sqref="J6:J9" xr:uid="{00000000-0002-0000-0800-000000000000}">
      <formula1>"常勤,非常勤"</formula1>
    </dataValidation>
    <dataValidation type="list" allowBlank="1" showInputMessage="1" showErrorMessage="1" sqref="L6:L9" xr:uid="{00000000-0002-0000-0800-000001000000}">
      <formula1>"休"</formula1>
    </dataValidation>
    <dataValidation imeMode="on" allowBlank="1" showInputMessage="1" showErrorMessage="1" sqref="M6:M109 D10:E109" xr:uid="{00000000-0002-0000-0800-000002000000}"/>
    <dataValidation imeMode="off" allowBlank="1" showInputMessage="1" showErrorMessage="1" sqref="K6:K9" xr:uid="{00000000-0002-0000-0800-000003000000}"/>
    <dataValidation type="list" imeMode="on" allowBlank="1" showInputMessage="1" showErrorMessage="1" sqref="F6:F9" xr:uid="{00000000-0002-0000-0800-000004000000}">
      <formula1>"0歳児,1歳児,2歳児,3歳児,4歳児,5歳児,病児保育事業,一時預かり事業,地域子育て支援拠点事業,県単一時保育事業,県単障がい児保育事業,フリー,その他"</formula1>
    </dataValidation>
    <dataValidation type="list" imeMode="on" allowBlank="1" showInputMessage="1" showErrorMessage="1" sqref="H6:H9" xr:uid="{00000000-0002-0000-0800-000005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sqref="I6:I9" xr:uid="{00000000-0002-0000-0800-000006000000}">
      <formula1>"１年未満,１年以上２年未満,２年以上"</formula1>
    </dataValidation>
    <dataValidation type="list" imeMode="on" allowBlank="1" showInputMessage="1" showErrorMessage="1" prompt="プルダウンメニューから選んでください_x000a_子育て支援員・家庭的保育者の場合は、右欄に保育業務経験の年数を記入してください" sqref="H10:H109" xr:uid="{00000000-0002-0000-0800-000007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prompt="子育て支援員・家庭的保育者の場合はプルダウンメニューから選んでください_x000a_その他の方は記入不要です" sqref="I10:I109" xr:uid="{00000000-0002-0000-0800-000008000000}">
      <formula1>"１年未満,１年以上２年未満,２年以上"</formula1>
    </dataValidation>
    <dataValidation type="list" allowBlank="1" showInputMessage="1" showErrorMessage="1" prompt="プルダウンメニューから選んでください_x000a_非常勤の場合は、右欄に勤務時間数（月計）を記入してください" sqref="J10:J109" xr:uid="{00000000-0002-0000-0800-000009000000}">
      <formula1>"常勤,非常勤"</formula1>
    </dataValidation>
    <dataValidation imeMode="off" allowBlank="1" showInputMessage="1" showErrorMessage="1" prompt="非常勤の場合は、勤務時間数（月計）を記入してください" sqref="K10:K109" xr:uid="{00000000-0002-0000-0800-00000A000000}"/>
    <dataValidation type="list" allowBlank="1" showInputMessage="1" showErrorMessage="1" prompt="休業中の方はプルダウンメニューから「休」を選んでください_x000a_その他の方は空欄で結構です" sqref="L10:L109" xr:uid="{00000000-0002-0000-0800-00000B000000}">
      <formula1>"休"</formula1>
    </dataValidation>
    <dataValidation imeMode="on" allowBlank="1" showInputMessage="1" showErrorMessage="1" prompt="担当業務で「その他」を選んだ方は具体的に記入してください" sqref="G10:G109" xr:uid="{00000000-0002-0000-0800-00000C000000}"/>
    <dataValidation type="list" imeMode="on" allowBlank="1" showInputMessage="1" showErrorMessage="1" prompt="プルダウンメニューから選んでください_x000a_「その他」の場合は右欄に具体的な業務を記入してください" sqref="F10:F109" xr:uid="{00000000-0002-0000-0800-00000D000000}">
      <formula1>"0歳児,1歳児,2歳児,3歳児,4歳児,5歳児,病児保育事業,一時預かり事業,地域子育て支援拠点事業,県単一時保育事業,県単障がい児保育事業,フリー,調理・給食,その他"</formula1>
    </dataValidation>
  </dataValidations>
  <pageMargins left="0.59055118110236227" right="0.59055118110236227" top="0.74803149606299213" bottom="0.59055118110236227" header="0.31496062992125984" footer="0.31496062992125984"/>
  <pageSetup paperSize="9" scale="63" orientation="portrait" r:id="rId1"/>
  <rowBreaks count="2" manualBreakCount="2">
    <brk id="49" min="1" max="13" man="1"/>
    <brk id="8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目次</vt:lpstr>
      <vt:lpstr>監査調書</vt:lpstr>
      <vt:lpstr>表１（新基準）</vt:lpstr>
      <vt:lpstr>表１ (旧基準)</vt:lpstr>
      <vt:lpstr>表２</vt:lpstr>
      <vt:lpstr>表３</vt:lpstr>
      <vt:lpstr>表４ </vt:lpstr>
      <vt:lpstr>職員名簿</vt:lpstr>
      <vt:lpstr>date</vt:lpstr>
      <vt:lpstr>監査調書!Print_Area</vt:lpstr>
      <vt:lpstr>職員名簿!Print_Area</vt:lpstr>
      <vt:lpstr>'表１ (旧基準)'!Print_Area</vt:lpstr>
      <vt:lpstr>'表１（新基準）'!Print_Area</vt:lpstr>
      <vt:lpstr>表２!Print_Area</vt:lpstr>
      <vt:lpstr>表３!Print_Area</vt:lpstr>
      <vt:lpstr>'表４ '!Print_Area</vt:lpstr>
      <vt:lpstr>表紙!Print_Area</vt:lpstr>
      <vt:lpstr>目次!Print_Area</vt:lpstr>
      <vt:lpstr>職員名簿!Print_Titles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高嶋　芹佳</cp:lastModifiedBy>
  <cp:lastPrinted>2026-05-29T01:53:44Z</cp:lastPrinted>
  <dcterms:created xsi:type="dcterms:W3CDTF">2020-03-03T11:20:46Z</dcterms:created>
  <dcterms:modified xsi:type="dcterms:W3CDTF">2026-06-30T04:00:19Z</dcterms:modified>
</cp:coreProperties>
</file>