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s.ad.pref.shimane.jp\健康福祉部\地域福祉課\users\監査指導\ふれあい広場\01 監査\監査調書（H26～）\R8監査調書\子ども・子育て支援課\★確定-HP用\"/>
    </mc:Choice>
  </mc:AlternateContent>
  <xr:revisionPtr revIDLastSave="0" documentId="13_ncr:1_{5A5E3029-5AF1-4D66-8AE7-13CEEDCB6757}" xr6:coauthVersionLast="47" xr6:coauthVersionMax="47" xr10:uidLastSave="{00000000-0000-0000-0000-000000000000}"/>
  <bookViews>
    <workbookView xWindow="-120" yWindow="-120" windowWidth="29040" windowHeight="15720" tabRatio="597" xr2:uid="{00000000-000D-0000-FFFF-FFFF00000000}"/>
  </bookViews>
  <sheets>
    <sheet name="表紙" sheetId="5" r:id="rId1"/>
    <sheet name="目次" sheetId="3" r:id="rId2"/>
    <sheet name="監査調書" sheetId="1" r:id="rId3"/>
    <sheet name="表１（新基準）" sheetId="7" r:id="rId4"/>
    <sheet name="表１ (旧基準)" sheetId="13" r:id="rId5"/>
    <sheet name="表２" sheetId="8" r:id="rId6"/>
    <sheet name="表３" sheetId="9" r:id="rId7"/>
    <sheet name="表４" sheetId="2" r:id="rId8"/>
    <sheet name="職員名簿" sheetId="12" r:id="rId9"/>
    <sheet name="date" sheetId="10" r:id="rId10"/>
  </sheets>
  <definedNames>
    <definedName name="_xlnm.Print_Area" localSheetId="2">監査調書!$A$7:$AO$747</definedName>
    <definedName name="_xlnm.Print_Area" localSheetId="8">職員名簿!$B$2:$N$110</definedName>
    <definedName name="_xlnm.Print_Area" localSheetId="4">'表１ (旧基準)'!$B$2:$U$37</definedName>
    <definedName name="_xlnm.Print_Area" localSheetId="3">'表１（新基準）'!$B$2:$U$37</definedName>
    <definedName name="_xlnm.Print_Area" localSheetId="6">表３!$B$2:$L$47</definedName>
    <definedName name="_xlnm.Print_Area" localSheetId="7">表４!$B$2:$R$24</definedName>
    <definedName name="_xlnm.Print_Area" localSheetId="0">表紙!$A$2:$F$29</definedName>
    <definedName name="_xlnm.Print_Area" localSheetId="1">目次!$A$1:$J$84</definedName>
    <definedName name="_xlnm.Print_Titles" localSheetId="8">職員名簿!$4:$5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9" l="1"/>
  <c r="ZK5" i="10"/>
  <c r="ZK11" i="10"/>
  <c r="ZD4" i="10"/>
  <c r="ZD11" i="10"/>
  <c r="YW4" i="10"/>
  <c r="YP4" i="10"/>
  <c r="YP11" i="10"/>
  <c r="YI4" i="10"/>
  <c r="YI11" i="10"/>
  <c r="YB4" i="10"/>
  <c r="YB11" i="10"/>
  <c r="XU4" i="10"/>
  <c r="XU11" i="10"/>
  <c r="XN4" i="10"/>
  <c r="XN11" i="10"/>
  <c r="WZ5" i="10"/>
  <c r="WZ11" i="10"/>
  <c r="WS5" i="10"/>
  <c r="WS11" i="10"/>
  <c r="LO11" i="10"/>
  <c r="LB2" i="10"/>
  <c r="GQ11" i="10"/>
  <c r="GQ4" i="10"/>
  <c r="GP4" i="10"/>
  <c r="GP3" i="10"/>
  <c r="GP11" i="10"/>
  <c r="GF3" i="10"/>
  <c r="GH3" i="10"/>
  <c r="FS11" i="10"/>
  <c r="DT3" i="10"/>
  <c r="CQ4" i="10"/>
  <c r="CQ11" i="10"/>
  <c r="CP4" i="10"/>
  <c r="CP11" i="10"/>
  <c r="CK11" i="10"/>
  <c r="CL11" i="10"/>
  <c r="CK4" i="10"/>
  <c r="CK3" i="10"/>
  <c r="AP3" i="10"/>
  <c r="AR3" i="10"/>
  <c r="AR4" i="10"/>
  <c r="AM11" i="10"/>
  <c r="AM4" i="10"/>
  <c r="XN10" i="10"/>
  <c r="YB10" i="10"/>
  <c r="CL10" i="10"/>
  <c r="WS10" i="10"/>
  <c r="CQ10" i="10"/>
  <c r="YP10" i="10"/>
  <c r="YI10" i="10"/>
  <c r="ZK10" i="10"/>
  <c r="GP10" i="10"/>
  <c r="XU10" i="10"/>
  <c r="WZ10" i="10"/>
  <c r="AM10" i="10"/>
  <c r="GQ10" i="10"/>
  <c r="YW10" i="10"/>
  <c r="ZD10" i="10"/>
  <c r="A276" i="1" l="1"/>
  <c r="A357" i="1" l="1"/>
  <c r="K22" i="9"/>
  <c r="K23" i="9"/>
  <c r="XG4" i="10"/>
  <c r="XG11" i="10"/>
  <c r="MC11" i="10"/>
  <c r="MC4" i="10"/>
  <c r="MB11" i="10"/>
  <c r="MA11" i="10"/>
  <c r="LZ11" i="10"/>
  <c r="LY11" i="10"/>
  <c r="LX11" i="10"/>
  <c r="LW11" i="10"/>
  <c r="MB4" i="10"/>
  <c r="MA4" i="10"/>
  <c r="LW4" i="10"/>
  <c r="LT4" i="10"/>
  <c r="LS4" i="10"/>
  <c r="LV4" i="10"/>
  <c r="LU4" i="10"/>
  <c r="LV11" i="10"/>
  <c r="LU11" i="10"/>
  <c r="LT11" i="10"/>
  <c r="LS11" i="10"/>
  <c r="LR4" i="10"/>
  <c r="LQ4" i="10"/>
  <c r="LR11" i="10"/>
  <c r="LQ11" i="10"/>
  <c r="LP11" i="10"/>
  <c r="LP4" i="10"/>
  <c r="LP3" i="10"/>
  <c r="LN11" i="10"/>
  <c r="LM11" i="10"/>
  <c r="LO4" i="10"/>
  <c r="LN4" i="10"/>
  <c r="LM4" i="10"/>
  <c r="LL4" i="10"/>
  <c r="LK4" i="10"/>
  <c r="LL11" i="10"/>
  <c r="LK11" i="10"/>
  <c r="LJ4" i="10"/>
  <c r="LJ11" i="10"/>
  <c r="LI4" i="10"/>
  <c r="LI11" i="10"/>
  <c r="LI3" i="10"/>
  <c r="LE3" i="10"/>
  <c r="LH4" i="10"/>
  <c r="LH11" i="10"/>
  <c r="LG4" i="10"/>
  <c r="LG11" i="10"/>
  <c r="LF4" i="10"/>
  <c r="LF11" i="10"/>
  <c r="LE4" i="10"/>
  <c r="LE11" i="10"/>
  <c r="LD4" i="10"/>
  <c r="LD11" i="10"/>
  <c r="LM10" i="10"/>
  <c r="LR10" i="10"/>
  <c r="LN10" i="10"/>
  <c r="XG10" i="10"/>
  <c r="LO10" i="10"/>
  <c r="LL10" i="10"/>
  <c r="LV10" i="10"/>
  <c r="LP10" i="10"/>
  <c r="LQ10" i="10"/>
  <c r="GD11" i="10" l="1"/>
  <c r="A126" i="1" l="1"/>
  <c r="AJ11" i="10"/>
  <c r="FL5" i="10" l="1"/>
  <c r="FJ5" i="10"/>
  <c r="C6" i="9"/>
  <c r="C6" i="8"/>
  <c r="G18" i="8"/>
  <c r="YW11" i="10" s="1"/>
  <c r="EX11" i="10"/>
  <c r="EX4" i="10"/>
  <c r="EV11" i="10"/>
  <c r="EU11" i="10"/>
  <c r="EX10" i="10"/>
  <c r="LB3" i="10" l="1"/>
  <c r="FA4" i="10"/>
  <c r="FA11" i="10"/>
  <c r="DO4" i="10"/>
  <c r="DO11" i="10"/>
  <c r="AS11" i="10"/>
  <c r="AQ11" i="10"/>
  <c r="AS4" i="10"/>
  <c r="CO11" i="10"/>
  <c r="CO4" i="10"/>
  <c r="CN11" i="10"/>
  <c r="CN4" i="10"/>
  <c r="CM11" i="10"/>
  <c r="CM4" i="10"/>
  <c r="LD10" i="10"/>
  <c r="CO10" i="10"/>
  <c r="CM10" i="10"/>
  <c r="FA10" i="10"/>
  <c r="AS10" i="10"/>
  <c r="CN10" i="10"/>
  <c r="DO10" i="10"/>
  <c r="S16" i="7" l="1"/>
  <c r="S15" i="7"/>
  <c r="GY4" i="10" l="1"/>
  <c r="GY11" i="10"/>
  <c r="BA11" i="10"/>
  <c r="BA4" i="10"/>
  <c r="BA10" i="10"/>
  <c r="GY10" i="10"/>
  <c r="B201" i="1" l="1"/>
  <c r="B200" i="1"/>
  <c r="K16" i="7" l="1"/>
  <c r="K15" i="7"/>
  <c r="K15" i="13"/>
  <c r="R36" i="13"/>
  <c r="P36" i="13"/>
  <c r="O36" i="13"/>
  <c r="N36" i="13"/>
  <c r="L36" i="13"/>
  <c r="I36" i="13"/>
  <c r="O29" i="13"/>
  <c r="I29" i="13"/>
  <c r="R17" i="13"/>
  <c r="Q17" i="13"/>
  <c r="P17" i="13"/>
  <c r="O17" i="13"/>
  <c r="N17" i="13"/>
  <c r="M17" i="13"/>
  <c r="I17" i="13"/>
  <c r="H17" i="13"/>
  <c r="G17" i="13"/>
  <c r="S16" i="13"/>
  <c r="K16" i="13"/>
  <c r="S15" i="13"/>
  <c r="S13" i="13"/>
  <c r="K13" i="13"/>
  <c r="S12" i="13"/>
  <c r="K12" i="13"/>
  <c r="G9" i="13"/>
  <c r="B4" i="13"/>
  <c r="S17" i="13" l="1"/>
  <c r="S23" i="13" s="1"/>
  <c r="K17" i="13"/>
  <c r="K23" i="13" s="1"/>
  <c r="HF4" i="10" l="1"/>
  <c r="FD4" i="10"/>
  <c r="EV4" i="10"/>
  <c r="DW4" i="10"/>
  <c r="DV4" i="10"/>
  <c r="DU4" i="10"/>
  <c r="DT4" i="10"/>
  <c r="AQ4" i="10"/>
  <c r="FS4" i="10" l="1"/>
  <c r="DW11" i="10"/>
  <c r="DV11" i="10"/>
  <c r="DU11" i="10"/>
  <c r="DT11" i="10"/>
  <c r="FM4" i="10"/>
  <c r="FM11" i="10"/>
  <c r="FL11" i="10"/>
  <c r="FJ11" i="10"/>
  <c r="EB11" i="10"/>
  <c r="DV10" i="10"/>
  <c r="LX10" i="10"/>
  <c r="AQ10" i="10"/>
  <c r="DU10" i="10"/>
  <c r="CK10" i="10"/>
  <c r="MC10" i="10"/>
  <c r="DW10" i="10"/>
  <c r="DT10" i="10"/>
  <c r="MO5" i="10" l="1"/>
  <c r="MO11" i="10"/>
  <c r="GH4" i="10"/>
  <c r="GH11" i="10"/>
  <c r="BP4" i="10"/>
  <c r="BP11" i="10"/>
  <c r="GZ4" i="10"/>
  <c r="GZ11" i="10"/>
  <c r="GX11" i="10"/>
  <c r="GZ10" i="10"/>
  <c r="MO10" i="10"/>
  <c r="BP10" i="10"/>
  <c r="GH10" i="10"/>
  <c r="GG4" i="10" l="1"/>
  <c r="GG11" i="10"/>
  <c r="FG4" i="10"/>
  <c r="FF4" i="10"/>
  <c r="FE4" i="10"/>
  <c r="FG11" i="10"/>
  <c r="FF11" i="10"/>
  <c r="FE11" i="10"/>
  <c r="FD11" i="10"/>
  <c r="FC4" i="10"/>
  <c r="FC11" i="10"/>
  <c r="FB4" i="10"/>
  <c r="EZ4" i="10"/>
  <c r="EY4" i="10"/>
  <c r="EW4" i="10"/>
  <c r="EU4" i="10"/>
  <c r="ES4" i="10"/>
  <c r="ER4" i="10"/>
  <c r="FB11" i="10"/>
  <c r="EZ11" i="10"/>
  <c r="EY11" i="10"/>
  <c r="FD10" i="10"/>
  <c r="EZ10" i="10"/>
  <c r="FC10" i="10"/>
  <c r="FF10" i="10"/>
  <c r="FG10" i="10"/>
  <c r="FE10" i="10"/>
  <c r="EY10" i="10"/>
  <c r="GG10" i="10"/>
  <c r="FB10" i="10"/>
  <c r="EW11" i="10" l="1"/>
  <c r="ET11" i="10"/>
  <c r="ES11" i="10"/>
  <c r="ER11" i="10"/>
  <c r="ET3" i="10"/>
  <c r="ET4" i="10"/>
  <c r="ER10" i="10"/>
  <c r="EW10" i="10"/>
  <c r="EU10" i="10"/>
  <c r="ES10" i="10"/>
  <c r="ET10" i="10"/>
  <c r="EV10" i="10"/>
  <c r="A210" i="1" l="1"/>
  <c r="AB11" i="10" l="1"/>
  <c r="AA11" i="10"/>
  <c r="Z11" i="10"/>
  <c r="AG11" i="10"/>
  <c r="AF11" i="10"/>
  <c r="AE11" i="10"/>
  <c r="AE4" i="10"/>
  <c r="AG5" i="10"/>
  <c r="AF5" i="10"/>
  <c r="AE5" i="10"/>
  <c r="AO4" i="10"/>
  <c r="Z10" i="10"/>
  <c r="AA10" i="10"/>
  <c r="AB10" i="10"/>
  <c r="AG10" i="10"/>
  <c r="AF10" i="10"/>
  <c r="AE10" i="10"/>
  <c r="AB5" i="10" l="1"/>
  <c r="AA5" i="10"/>
  <c r="Z5" i="10"/>
  <c r="NT7" i="10" l="1"/>
  <c r="B18" i="5" l="1"/>
  <c r="EO11" i="10" l="1"/>
  <c r="EN11" i="10"/>
  <c r="EO4" i="10"/>
  <c r="EO10" i="10"/>
  <c r="AC11" i="10" l="1"/>
  <c r="AC4" i="10"/>
  <c r="AC10" i="10"/>
  <c r="EQ11" i="10" l="1"/>
  <c r="EQ4" i="10"/>
  <c r="DN11" i="10"/>
  <c r="DN10" i="10"/>
  <c r="EQ10" i="10"/>
  <c r="AR11" i="10" l="1"/>
  <c r="AR10" i="10"/>
  <c r="EN4" i="10" l="1"/>
  <c r="EM5" i="10"/>
  <c r="EM11" i="10"/>
  <c r="LJ10" i="10"/>
  <c r="LK10" i="10"/>
  <c r="C12" i="12" l="1"/>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0" i="12" l="1"/>
  <c r="C11" i="12" s="1"/>
  <c r="BQP11" i="10" l="1"/>
  <c r="BQE11" i="10"/>
  <c r="BPT11" i="10"/>
  <c r="BPI11" i="10"/>
  <c r="BOX11" i="10"/>
  <c r="BOM11" i="10"/>
  <c r="BOB11" i="10"/>
  <c r="BNQ11" i="10"/>
  <c r="BNF11" i="10"/>
  <c r="BMU11" i="10"/>
  <c r="BMJ11" i="10"/>
  <c r="BLY11" i="10"/>
  <c r="BLN11" i="10"/>
  <c r="BLC11" i="10"/>
  <c r="BKR11" i="10"/>
  <c r="BKG11" i="10"/>
  <c r="BJV11" i="10"/>
  <c r="BJK11" i="10"/>
  <c r="BIZ11" i="10"/>
  <c r="BIO11" i="10"/>
  <c r="BID11" i="10"/>
  <c r="BHS11" i="10"/>
  <c r="BHH11" i="10"/>
  <c r="BGW11" i="10"/>
  <c r="BGL11" i="10"/>
  <c r="BGA11" i="10"/>
  <c r="BFP11" i="10"/>
  <c r="BFE11" i="10"/>
  <c r="BET11" i="10"/>
  <c r="BEI11" i="10"/>
  <c r="BDX11" i="10"/>
  <c r="BDM11" i="10"/>
  <c r="BDB11" i="10"/>
  <c r="BCQ11" i="10"/>
  <c r="BCF11" i="10"/>
  <c r="BBU11" i="10"/>
  <c r="BBJ11" i="10"/>
  <c r="BAY11" i="10"/>
  <c r="BAN11" i="10"/>
  <c r="BAC11" i="10"/>
  <c r="AZR11" i="10"/>
  <c r="AZG11" i="10"/>
  <c r="AYV11" i="10"/>
  <c r="AYK11" i="10"/>
  <c r="AXZ11" i="10"/>
  <c r="AXO11" i="10"/>
  <c r="AXD11" i="10"/>
  <c r="AWS11" i="10"/>
  <c r="AWH11" i="10"/>
  <c r="AVW11" i="10"/>
  <c r="AVL11" i="10"/>
  <c r="AVA11" i="10"/>
  <c r="AUP11" i="10"/>
  <c r="AUE11" i="10"/>
  <c r="ATT11" i="10"/>
  <c r="ATI11" i="10"/>
  <c r="ASX11" i="10"/>
  <c r="ASM11" i="10"/>
  <c r="ASB11" i="10"/>
  <c r="ARQ11" i="10"/>
  <c r="ARF11" i="10"/>
  <c r="AQU11" i="10"/>
  <c r="AQJ11" i="10"/>
  <c r="APY11" i="10"/>
  <c r="APC11" i="10"/>
  <c r="APN11" i="10"/>
  <c r="AOR11" i="10"/>
  <c r="AOG11" i="10"/>
  <c r="ANV11" i="10"/>
  <c r="ANK11" i="10"/>
  <c r="AMZ11" i="10"/>
  <c r="AMO11" i="10"/>
  <c r="AMD11" i="10"/>
  <c r="ALS11" i="10"/>
  <c r="ALH11" i="10"/>
  <c r="AKW11" i="10"/>
  <c r="AKL11" i="10"/>
  <c r="AKA11" i="10"/>
  <c r="AJP11" i="10"/>
  <c r="AJE11" i="10"/>
  <c r="AIT11" i="10"/>
  <c r="AII11" i="10"/>
  <c r="AHX11" i="10"/>
  <c r="AHM11" i="10"/>
  <c r="AHB11" i="10"/>
  <c r="AGQ11" i="10"/>
  <c r="AGF11" i="10"/>
  <c r="AFU11" i="10"/>
  <c r="AFJ11" i="10"/>
  <c r="AEY11" i="10"/>
  <c r="AEN11" i="10"/>
  <c r="AEC11" i="10"/>
  <c r="ADR11" i="10"/>
  <c r="ADG11" i="10"/>
  <c r="ACV11" i="10"/>
  <c r="ACK11" i="10"/>
  <c r="ABZ11" i="10"/>
  <c r="ABO11" i="10"/>
  <c r="BQZ3" i="10"/>
  <c r="BQY3" i="10"/>
  <c r="BQX3" i="10"/>
  <c r="BQW3" i="10"/>
  <c r="BQV3" i="10"/>
  <c r="BQU3" i="10"/>
  <c r="BQT3" i="10"/>
  <c r="BQS3" i="10"/>
  <c r="BQR3" i="10"/>
  <c r="BQQ3" i="10"/>
  <c r="BQP3" i="10"/>
  <c r="BQO3" i="10"/>
  <c r="BQN3" i="10"/>
  <c r="BQM3" i="10"/>
  <c r="BQL3" i="10"/>
  <c r="BQK3" i="10"/>
  <c r="BQJ3" i="10"/>
  <c r="BQI3" i="10"/>
  <c r="BQH3" i="10"/>
  <c r="BQG3" i="10"/>
  <c r="BQF3" i="10"/>
  <c r="BQE3" i="10"/>
  <c r="BQD3" i="10"/>
  <c r="BQC3" i="10"/>
  <c r="BQB3" i="10"/>
  <c r="BQA3" i="10"/>
  <c r="BPZ3" i="10"/>
  <c r="BPY3" i="10"/>
  <c r="BPX3" i="10"/>
  <c r="BPW3" i="10"/>
  <c r="BPV3" i="10"/>
  <c r="BPU3" i="10"/>
  <c r="BPT3" i="10"/>
  <c r="BPS3" i="10"/>
  <c r="BPR3" i="10"/>
  <c r="BPQ3" i="10"/>
  <c r="BPP3" i="10"/>
  <c r="BPO3" i="10"/>
  <c r="BPN3" i="10"/>
  <c r="BPM3" i="10"/>
  <c r="BPL3" i="10"/>
  <c r="BPK3" i="10"/>
  <c r="BPJ3" i="10"/>
  <c r="BPI3" i="10"/>
  <c r="BPH3" i="10"/>
  <c r="BPG3" i="10"/>
  <c r="BPF3" i="10"/>
  <c r="BPE3" i="10"/>
  <c r="BPD3" i="10"/>
  <c r="BPC3" i="10"/>
  <c r="BPB3" i="10"/>
  <c r="BPA3" i="10"/>
  <c r="BOZ3" i="10"/>
  <c r="BOY3" i="10"/>
  <c r="BOX3" i="10"/>
  <c r="BOW3" i="10"/>
  <c r="BOV3" i="10"/>
  <c r="BOU3" i="10"/>
  <c r="BOT3" i="10"/>
  <c r="BOS3" i="10"/>
  <c r="BOR3" i="10"/>
  <c r="BOQ3" i="10"/>
  <c r="BOP3" i="10"/>
  <c r="BOO3" i="10"/>
  <c r="BON3" i="10"/>
  <c r="BOM3" i="10"/>
  <c r="BOL3" i="10"/>
  <c r="BOK3" i="10"/>
  <c r="BOJ3" i="10"/>
  <c r="BOI3" i="10"/>
  <c r="BOH3" i="10"/>
  <c r="BOG3" i="10"/>
  <c r="BOF3" i="10"/>
  <c r="BOE3" i="10"/>
  <c r="BOD3" i="10"/>
  <c r="BOC3" i="10"/>
  <c r="BOB3" i="10"/>
  <c r="BOA3" i="10"/>
  <c r="BNZ3" i="10"/>
  <c r="BNY3" i="10"/>
  <c r="BNX3" i="10"/>
  <c r="BNW3" i="10"/>
  <c r="BNV3" i="10"/>
  <c r="BNU3" i="10"/>
  <c r="BNT3" i="10"/>
  <c r="BNS3" i="10"/>
  <c r="BNR3" i="10"/>
  <c r="BNQ3" i="10"/>
  <c r="BNP3" i="10"/>
  <c r="BNO3" i="10"/>
  <c r="BNN3" i="10"/>
  <c r="BNM3" i="10"/>
  <c r="BNL3" i="10"/>
  <c r="BNK3" i="10"/>
  <c r="BNJ3" i="10"/>
  <c r="BNI3" i="10"/>
  <c r="BNH3" i="10"/>
  <c r="BNG3" i="10"/>
  <c r="BNF3" i="10"/>
  <c r="BNE3" i="10"/>
  <c r="BND3" i="10"/>
  <c r="BNC3" i="10"/>
  <c r="BNB3" i="10"/>
  <c r="BNA3" i="10"/>
  <c r="BMZ3" i="10"/>
  <c r="BMY3" i="10"/>
  <c r="BMX3" i="10"/>
  <c r="BMW3" i="10"/>
  <c r="BMV3" i="10"/>
  <c r="BMU3" i="10"/>
  <c r="BMT3" i="10"/>
  <c r="BMS3" i="10"/>
  <c r="BMR3" i="10"/>
  <c r="BMQ3" i="10"/>
  <c r="BMP3" i="10"/>
  <c r="BMO3" i="10"/>
  <c r="BMN3" i="10"/>
  <c r="BMM3" i="10"/>
  <c r="BML3" i="10"/>
  <c r="BMK3" i="10"/>
  <c r="BMJ3" i="10"/>
  <c r="BMI3" i="10"/>
  <c r="BMH3" i="10"/>
  <c r="BMG3" i="10"/>
  <c r="BMF3" i="10"/>
  <c r="BME3" i="10"/>
  <c r="BMD3" i="10"/>
  <c r="BMC3" i="10"/>
  <c r="BMB3" i="10"/>
  <c r="BMA3" i="10"/>
  <c r="BLZ3" i="10"/>
  <c r="BLY3" i="10"/>
  <c r="BLX3" i="10"/>
  <c r="BLW3" i="10"/>
  <c r="BLV3" i="10"/>
  <c r="BLU3" i="10"/>
  <c r="BLT3" i="10"/>
  <c r="BLS3" i="10"/>
  <c r="BLR3" i="10"/>
  <c r="BLQ3" i="10"/>
  <c r="BLP3" i="10"/>
  <c r="BLO3" i="10"/>
  <c r="BLN3" i="10"/>
  <c r="BLM3" i="10"/>
  <c r="BLL3" i="10"/>
  <c r="BLK3" i="10"/>
  <c r="BLJ3" i="10"/>
  <c r="BLI3" i="10"/>
  <c r="BLH3" i="10"/>
  <c r="BLG3" i="10"/>
  <c r="BLF3" i="10"/>
  <c r="BLE3" i="10"/>
  <c r="BLD3" i="10"/>
  <c r="BLC3" i="10"/>
  <c r="BLB3" i="10"/>
  <c r="BLA3" i="10"/>
  <c r="BKZ3" i="10"/>
  <c r="BKY3" i="10"/>
  <c r="BKX3" i="10"/>
  <c r="BKW3" i="10"/>
  <c r="BKV3" i="10"/>
  <c r="BKU3" i="10"/>
  <c r="BKT3" i="10"/>
  <c r="BKS3" i="10"/>
  <c r="BKR3" i="10"/>
  <c r="BKQ3" i="10"/>
  <c r="BKP3" i="10"/>
  <c r="BKO3" i="10"/>
  <c r="BKN3" i="10"/>
  <c r="BKM3" i="10"/>
  <c r="BKL3" i="10"/>
  <c r="BKK3" i="10"/>
  <c r="BKJ3" i="10"/>
  <c r="BKI3" i="10"/>
  <c r="BKH3" i="10"/>
  <c r="BKG3" i="10"/>
  <c r="BKF3" i="10"/>
  <c r="BKE3" i="10"/>
  <c r="BKD3" i="10"/>
  <c r="BKC3" i="10"/>
  <c r="BKB3" i="10"/>
  <c r="BKA3" i="10"/>
  <c r="BJZ3" i="10"/>
  <c r="BJY3" i="10"/>
  <c r="BJX3" i="10"/>
  <c r="BJW3" i="10"/>
  <c r="BJV3" i="10"/>
  <c r="BJU3" i="10"/>
  <c r="BJT3" i="10"/>
  <c r="BJS3" i="10"/>
  <c r="BJR3" i="10"/>
  <c r="BJQ3" i="10"/>
  <c r="BJP3" i="10"/>
  <c r="BJO3" i="10"/>
  <c r="BJN3" i="10"/>
  <c r="BJM3" i="10"/>
  <c r="BJL3" i="10"/>
  <c r="BJK3" i="10"/>
  <c r="BJJ3" i="10"/>
  <c r="BJI3" i="10"/>
  <c r="BJH3" i="10"/>
  <c r="BJG3" i="10"/>
  <c r="BJF3" i="10"/>
  <c r="BJE3" i="10"/>
  <c r="BJD3" i="10"/>
  <c r="BJC3" i="10"/>
  <c r="BJB3" i="10"/>
  <c r="BJA3" i="10"/>
  <c r="BIZ3" i="10"/>
  <c r="BIY3" i="10"/>
  <c r="BIX3" i="10"/>
  <c r="BIW3" i="10"/>
  <c r="BIV3" i="10"/>
  <c r="BIU3" i="10"/>
  <c r="BIT3" i="10"/>
  <c r="BIS3" i="10"/>
  <c r="BIR3" i="10"/>
  <c r="BIQ3" i="10"/>
  <c r="BIP3" i="10"/>
  <c r="BIO3" i="10"/>
  <c r="BIN3" i="10"/>
  <c r="BIM3" i="10"/>
  <c r="BIL3" i="10"/>
  <c r="BIK3" i="10"/>
  <c r="BIJ3" i="10"/>
  <c r="BII3" i="10"/>
  <c r="BIH3" i="10"/>
  <c r="BIG3" i="10"/>
  <c r="BIF3" i="10"/>
  <c r="BIE3" i="10"/>
  <c r="BID3" i="10"/>
  <c r="BIC3" i="10"/>
  <c r="BIB3" i="10"/>
  <c r="BIA3" i="10"/>
  <c r="BHZ3" i="10"/>
  <c r="BHY3" i="10"/>
  <c r="BHX3" i="10"/>
  <c r="BHW3" i="10"/>
  <c r="BHV3" i="10"/>
  <c r="BHU3" i="10"/>
  <c r="BHT3" i="10"/>
  <c r="BHS3" i="10"/>
  <c r="BHR3" i="10"/>
  <c r="BHQ3" i="10"/>
  <c r="BHP3" i="10"/>
  <c r="BHO3" i="10"/>
  <c r="BHN3" i="10"/>
  <c r="BHM3" i="10"/>
  <c r="BHL3" i="10"/>
  <c r="BHK3" i="10"/>
  <c r="BHJ3" i="10"/>
  <c r="BHI3" i="10"/>
  <c r="BHH3" i="10"/>
  <c r="BHG3" i="10"/>
  <c r="BHF3" i="10"/>
  <c r="BHE3" i="10"/>
  <c r="BHD3" i="10"/>
  <c r="BHC3" i="10"/>
  <c r="BHB3" i="10"/>
  <c r="BHA3" i="10"/>
  <c r="BGZ3" i="10"/>
  <c r="BGY3" i="10"/>
  <c r="BGX3" i="10"/>
  <c r="BGW3" i="10"/>
  <c r="BGV3" i="10"/>
  <c r="BGU3" i="10"/>
  <c r="BGT3" i="10"/>
  <c r="BGS3" i="10"/>
  <c r="BGR3" i="10"/>
  <c r="BGQ3" i="10"/>
  <c r="BGP3" i="10"/>
  <c r="BGO3" i="10"/>
  <c r="BGN3" i="10"/>
  <c r="BGM3" i="10"/>
  <c r="BGL3" i="10"/>
  <c r="BGK3" i="10"/>
  <c r="BGJ3" i="10"/>
  <c r="BGI3" i="10"/>
  <c r="BGH3" i="10"/>
  <c r="BGG3" i="10"/>
  <c r="BGF3" i="10"/>
  <c r="BGE3" i="10"/>
  <c r="BGD3" i="10"/>
  <c r="BGC3" i="10"/>
  <c r="BGB3" i="10"/>
  <c r="BGA3" i="10"/>
  <c r="BFZ3" i="10"/>
  <c r="BFY3" i="10"/>
  <c r="BFX3" i="10"/>
  <c r="BFW3" i="10"/>
  <c r="BFV3" i="10"/>
  <c r="BFU3" i="10"/>
  <c r="BFT3" i="10"/>
  <c r="BFS3" i="10"/>
  <c r="BFR3" i="10"/>
  <c r="BFQ3" i="10"/>
  <c r="BFP3" i="10"/>
  <c r="BFO3" i="10"/>
  <c r="BFN3" i="10"/>
  <c r="BFM3" i="10"/>
  <c r="BFL3" i="10"/>
  <c r="BFK3" i="10"/>
  <c r="BFJ3" i="10"/>
  <c r="BFI3" i="10"/>
  <c r="BFH3" i="10"/>
  <c r="BFG3" i="10"/>
  <c r="BFF3" i="10"/>
  <c r="BFE3" i="10"/>
  <c r="BFD3" i="10"/>
  <c r="BFC3" i="10"/>
  <c r="BFB3" i="10"/>
  <c r="BFA3" i="10"/>
  <c r="BEZ3" i="10"/>
  <c r="BEY3" i="10"/>
  <c r="BEX3" i="10"/>
  <c r="BEW3" i="10"/>
  <c r="BEV3" i="10"/>
  <c r="BEU3" i="10"/>
  <c r="BET3" i="10"/>
  <c r="BES3" i="10"/>
  <c r="BER3" i="10"/>
  <c r="BEQ3" i="10"/>
  <c r="BEP3" i="10"/>
  <c r="BEO3" i="10"/>
  <c r="BEN3" i="10"/>
  <c r="BEM3" i="10"/>
  <c r="BEL3" i="10"/>
  <c r="BEK3" i="10"/>
  <c r="BEJ3" i="10"/>
  <c r="BEI3" i="10"/>
  <c r="BEH3" i="10"/>
  <c r="BEG3" i="10"/>
  <c r="BEF3" i="10"/>
  <c r="BEE3" i="10"/>
  <c r="BED3" i="10"/>
  <c r="BEC3" i="10"/>
  <c r="BEB3" i="10"/>
  <c r="BEA3" i="10"/>
  <c r="BDZ3" i="10"/>
  <c r="BDY3" i="10"/>
  <c r="BDX3" i="10"/>
  <c r="BDW3" i="10"/>
  <c r="BDV3" i="10"/>
  <c r="BDU3" i="10"/>
  <c r="BDT3" i="10"/>
  <c r="BDS3" i="10"/>
  <c r="BDR3" i="10"/>
  <c r="BDQ3" i="10"/>
  <c r="BDP3" i="10"/>
  <c r="BDO3" i="10"/>
  <c r="BDN3" i="10"/>
  <c r="BDM3" i="10"/>
  <c r="BDL3" i="10"/>
  <c r="BDK3" i="10"/>
  <c r="BDJ3" i="10"/>
  <c r="BDI3" i="10"/>
  <c r="BDH3" i="10"/>
  <c r="BDG3" i="10"/>
  <c r="BDF3" i="10"/>
  <c r="BDE3" i="10"/>
  <c r="BDD3" i="10"/>
  <c r="BDC3" i="10"/>
  <c r="BDB3" i="10"/>
  <c r="BDA3" i="10"/>
  <c r="BCZ3" i="10"/>
  <c r="BCY3" i="10"/>
  <c r="BCX3" i="10"/>
  <c r="BCW3" i="10"/>
  <c r="BCV3" i="10"/>
  <c r="BCU3" i="10"/>
  <c r="BCT3" i="10"/>
  <c r="BCS3" i="10"/>
  <c r="BCR3" i="10"/>
  <c r="BCQ3" i="10"/>
  <c r="BCP3" i="10"/>
  <c r="BCO3" i="10"/>
  <c r="BCN3" i="10"/>
  <c r="BCM3" i="10"/>
  <c r="BCL3" i="10"/>
  <c r="BCK3" i="10"/>
  <c r="BCJ3" i="10"/>
  <c r="BCI3" i="10"/>
  <c r="BCH3" i="10"/>
  <c r="BCG3" i="10"/>
  <c r="BCF3" i="10"/>
  <c r="BCE3" i="10"/>
  <c r="BCD3" i="10"/>
  <c r="BCC3" i="10"/>
  <c r="BCB3" i="10"/>
  <c r="BCA3" i="10"/>
  <c r="BBZ3" i="10"/>
  <c r="BBY3" i="10"/>
  <c r="BBX3" i="10"/>
  <c r="BBW3" i="10"/>
  <c r="BBV3" i="10"/>
  <c r="BBU3" i="10"/>
  <c r="BBT3" i="10"/>
  <c r="BBS3" i="10"/>
  <c r="BBR3" i="10"/>
  <c r="BBQ3" i="10"/>
  <c r="BBP3" i="10"/>
  <c r="BBO3" i="10"/>
  <c r="BBN3" i="10"/>
  <c r="BBM3" i="10"/>
  <c r="BBL3" i="10"/>
  <c r="BBK3" i="10"/>
  <c r="BBJ3" i="10"/>
  <c r="BBI3" i="10"/>
  <c r="BBH3" i="10"/>
  <c r="BBG3" i="10"/>
  <c r="BBF3" i="10"/>
  <c r="BBE3" i="10"/>
  <c r="BBD3" i="10"/>
  <c r="BBC3" i="10"/>
  <c r="BBB3" i="10"/>
  <c r="BBA3" i="10"/>
  <c r="BAZ3" i="10"/>
  <c r="BAY3" i="10"/>
  <c r="BAX3" i="10"/>
  <c r="BAW3" i="10"/>
  <c r="BAV3" i="10"/>
  <c r="BAU3" i="10"/>
  <c r="BAT3" i="10"/>
  <c r="BAS3" i="10"/>
  <c r="BAR3" i="10"/>
  <c r="BAQ3" i="10"/>
  <c r="BAP3" i="10"/>
  <c r="BAO3" i="10"/>
  <c r="BAN3" i="10"/>
  <c r="BAM3" i="10"/>
  <c r="BAL3" i="10"/>
  <c r="BAK3" i="10"/>
  <c r="BAJ3" i="10"/>
  <c r="BAI3" i="10"/>
  <c r="BAH3" i="10"/>
  <c r="BAG3" i="10"/>
  <c r="BAF3" i="10"/>
  <c r="BAE3" i="10"/>
  <c r="BAD3" i="10"/>
  <c r="BAC3" i="10"/>
  <c r="BAB3" i="10"/>
  <c r="BAA3" i="10"/>
  <c r="AZZ3" i="10"/>
  <c r="AZY3" i="10"/>
  <c r="AZX3" i="10"/>
  <c r="AZW3" i="10"/>
  <c r="AZV3" i="10"/>
  <c r="AZU3" i="10"/>
  <c r="AZT3" i="10"/>
  <c r="AZS3" i="10"/>
  <c r="AZR3" i="10"/>
  <c r="AZQ3" i="10"/>
  <c r="AZP3" i="10"/>
  <c r="AZO3" i="10"/>
  <c r="AZN3" i="10"/>
  <c r="AZM3" i="10"/>
  <c r="AZL3" i="10"/>
  <c r="AZK3" i="10"/>
  <c r="AZJ3" i="10"/>
  <c r="AZI3" i="10"/>
  <c r="AZH3" i="10"/>
  <c r="AZG3" i="10"/>
  <c r="AZF3" i="10"/>
  <c r="AZE3" i="10"/>
  <c r="AZD3" i="10"/>
  <c r="AZC3" i="10"/>
  <c r="AZB3" i="10"/>
  <c r="AZA3" i="10"/>
  <c r="AYZ3" i="10"/>
  <c r="AYY3" i="10"/>
  <c r="AYX3" i="10"/>
  <c r="AYW3" i="10"/>
  <c r="AYV3" i="10"/>
  <c r="AYU3" i="10"/>
  <c r="AYT3" i="10"/>
  <c r="AYS3" i="10"/>
  <c r="AYR3" i="10"/>
  <c r="AYQ3" i="10"/>
  <c r="AYP3" i="10"/>
  <c r="AYO3" i="10"/>
  <c r="AYN3" i="10"/>
  <c r="AYM3" i="10"/>
  <c r="AYL3" i="10"/>
  <c r="AYK3" i="10"/>
  <c r="AYJ3" i="10"/>
  <c r="AYI3" i="10"/>
  <c r="AYH3" i="10"/>
  <c r="AYG3" i="10"/>
  <c r="AYF3" i="10"/>
  <c r="AYE3" i="10"/>
  <c r="AYD3" i="10"/>
  <c r="AYC3" i="10"/>
  <c r="AYB3" i="10"/>
  <c r="AYA3" i="10"/>
  <c r="AXZ3" i="10"/>
  <c r="AXY3" i="10"/>
  <c r="AXX3" i="10"/>
  <c r="AXW3" i="10"/>
  <c r="AXV3" i="10"/>
  <c r="AXU3" i="10"/>
  <c r="AXT3" i="10"/>
  <c r="AXS3" i="10"/>
  <c r="AXR3" i="10"/>
  <c r="AXQ3" i="10"/>
  <c r="AXP3" i="10"/>
  <c r="AXO3" i="10"/>
  <c r="AXN3" i="10"/>
  <c r="AXM3" i="10"/>
  <c r="AXL3" i="10"/>
  <c r="AXK3" i="10"/>
  <c r="AXJ3" i="10"/>
  <c r="AXI3" i="10"/>
  <c r="AXH3" i="10"/>
  <c r="AXG3" i="10"/>
  <c r="AXF3" i="10"/>
  <c r="AXE3" i="10"/>
  <c r="AXD3" i="10"/>
  <c r="AXC3" i="10"/>
  <c r="AXB3" i="10"/>
  <c r="AXA3" i="10"/>
  <c r="AWZ3" i="10"/>
  <c r="AWY3" i="10"/>
  <c r="AWX3" i="10"/>
  <c r="AWW3" i="10"/>
  <c r="AWV3" i="10"/>
  <c r="AWU3" i="10"/>
  <c r="AWT3" i="10"/>
  <c r="AWS3" i="10"/>
  <c r="AWR3" i="10"/>
  <c r="AWQ3" i="10"/>
  <c r="AWP3" i="10"/>
  <c r="AWO3" i="10"/>
  <c r="AWN3" i="10"/>
  <c r="AWM3" i="10"/>
  <c r="AWL3" i="10"/>
  <c r="AWK3" i="10"/>
  <c r="AWJ3" i="10"/>
  <c r="AWI3" i="10"/>
  <c r="AWH3" i="10"/>
  <c r="AWG3" i="10"/>
  <c r="AWF3" i="10"/>
  <c r="AWE3" i="10"/>
  <c r="AWD3" i="10"/>
  <c r="AWC3" i="10"/>
  <c r="AWB3" i="10"/>
  <c r="AWA3" i="10"/>
  <c r="AVZ3" i="10"/>
  <c r="AVY3" i="10"/>
  <c r="AVX3" i="10"/>
  <c r="AVW3" i="10"/>
  <c r="AVV3" i="10"/>
  <c r="AVU3" i="10"/>
  <c r="AVT3" i="10"/>
  <c r="AVS3" i="10"/>
  <c r="AVR3" i="10"/>
  <c r="AVQ3" i="10"/>
  <c r="AVP3" i="10"/>
  <c r="AVO3" i="10"/>
  <c r="AVN3" i="10"/>
  <c r="AVM3" i="10"/>
  <c r="AVL3" i="10"/>
  <c r="AVK3" i="10"/>
  <c r="AVJ3" i="10"/>
  <c r="AVI3" i="10"/>
  <c r="AVH3" i="10"/>
  <c r="AVG3" i="10"/>
  <c r="AVF3" i="10"/>
  <c r="AVE3" i="10"/>
  <c r="AVD3" i="10"/>
  <c r="AVC3" i="10"/>
  <c r="AVB3" i="10"/>
  <c r="AVA3" i="10"/>
  <c r="AUZ3" i="10"/>
  <c r="AUY3" i="10"/>
  <c r="AUX3" i="10"/>
  <c r="AUW3" i="10"/>
  <c r="AUV3" i="10"/>
  <c r="AUU3" i="10"/>
  <c r="AUT3" i="10"/>
  <c r="AUS3" i="10"/>
  <c r="AUR3" i="10"/>
  <c r="AUQ3" i="10"/>
  <c r="AUP3" i="10"/>
  <c r="AUO3" i="10"/>
  <c r="AUN3" i="10"/>
  <c r="AUM3" i="10"/>
  <c r="AUL3" i="10"/>
  <c r="AUK3" i="10"/>
  <c r="AUJ3" i="10"/>
  <c r="AUI3" i="10"/>
  <c r="AUH3" i="10"/>
  <c r="AUG3" i="10"/>
  <c r="AUF3" i="10"/>
  <c r="AUE3" i="10"/>
  <c r="AUD3" i="10"/>
  <c r="AUC3" i="10"/>
  <c r="AUB3" i="10"/>
  <c r="AUA3" i="10"/>
  <c r="ATZ3" i="10"/>
  <c r="ATY3" i="10"/>
  <c r="ATX3" i="10"/>
  <c r="ATW3" i="10"/>
  <c r="ATV3" i="10"/>
  <c r="ATU3" i="10"/>
  <c r="ATT3" i="10"/>
  <c r="ATS3" i="10"/>
  <c r="ATR3" i="10"/>
  <c r="ATQ3" i="10"/>
  <c r="ATP3" i="10"/>
  <c r="ATO3" i="10"/>
  <c r="ATN3" i="10"/>
  <c r="ATM3" i="10"/>
  <c r="ATL3" i="10"/>
  <c r="ATK3" i="10"/>
  <c r="ATJ3" i="10"/>
  <c r="ATI3" i="10"/>
  <c r="ATH3" i="10"/>
  <c r="ATG3" i="10"/>
  <c r="ATF3" i="10"/>
  <c r="ATE3" i="10"/>
  <c r="ATD3" i="10"/>
  <c r="ATC3" i="10"/>
  <c r="ATB3" i="10"/>
  <c r="ATA3" i="10"/>
  <c r="ASZ3" i="10"/>
  <c r="ASY3" i="10"/>
  <c r="ASX3" i="10"/>
  <c r="ASW3" i="10"/>
  <c r="ASV3" i="10"/>
  <c r="ASU3" i="10"/>
  <c r="AST3" i="10"/>
  <c r="ASS3" i="10"/>
  <c r="ASR3" i="10"/>
  <c r="ASQ3" i="10"/>
  <c r="ASP3" i="10"/>
  <c r="ASO3" i="10"/>
  <c r="ASN3" i="10"/>
  <c r="ASM3" i="10"/>
  <c r="ASL3" i="10"/>
  <c r="ASK3" i="10"/>
  <c r="ASJ3" i="10"/>
  <c r="ASI3" i="10"/>
  <c r="ASH3" i="10"/>
  <c r="ASG3" i="10"/>
  <c r="ASF3" i="10"/>
  <c r="ASE3" i="10"/>
  <c r="ASD3" i="10"/>
  <c r="ASC3" i="10"/>
  <c r="ASB3" i="10"/>
  <c r="ASA3" i="10"/>
  <c r="ARZ3" i="10"/>
  <c r="ARY3" i="10"/>
  <c r="ARX3" i="10"/>
  <c r="ARW3" i="10"/>
  <c r="ARV3" i="10"/>
  <c r="ARU3" i="10"/>
  <c r="ART3" i="10"/>
  <c r="ARS3" i="10"/>
  <c r="ARR3" i="10"/>
  <c r="ARQ3" i="10"/>
  <c r="ARP3" i="10"/>
  <c r="ARO3" i="10"/>
  <c r="ARN3" i="10"/>
  <c r="ARM3" i="10"/>
  <c r="ARL3" i="10"/>
  <c r="ARK3" i="10"/>
  <c r="ARJ3" i="10"/>
  <c r="ARI3" i="10"/>
  <c r="ARH3" i="10"/>
  <c r="ARG3" i="10"/>
  <c r="ARF3" i="10"/>
  <c r="ARE3" i="10"/>
  <c r="ARD3" i="10"/>
  <c r="ARC3" i="10"/>
  <c r="ARB3" i="10"/>
  <c r="ARA3" i="10"/>
  <c r="AQZ3" i="10"/>
  <c r="AQY3" i="10"/>
  <c r="AQX3" i="10"/>
  <c r="AQW3" i="10"/>
  <c r="AQV3" i="10"/>
  <c r="AQU3" i="10"/>
  <c r="AQT3" i="10"/>
  <c r="AQS3" i="10"/>
  <c r="AQR3" i="10"/>
  <c r="AQQ3" i="10"/>
  <c r="AQP3" i="10"/>
  <c r="AQO3" i="10"/>
  <c r="AQN3" i="10"/>
  <c r="AQM3" i="10"/>
  <c r="AQL3" i="10"/>
  <c r="AQK3" i="10"/>
  <c r="AQJ3" i="10"/>
  <c r="AQI3" i="10"/>
  <c r="AQH3" i="10"/>
  <c r="AQG3" i="10"/>
  <c r="AQF3" i="10"/>
  <c r="AQE3" i="10"/>
  <c r="AQD3" i="10"/>
  <c r="AQC3" i="10"/>
  <c r="AQB3" i="10"/>
  <c r="AQA3" i="10"/>
  <c r="APZ3" i="10"/>
  <c r="APY3" i="10"/>
  <c r="APX3" i="10"/>
  <c r="APW3" i="10"/>
  <c r="APV3" i="10"/>
  <c r="APU3" i="10"/>
  <c r="APT3" i="10"/>
  <c r="APS3" i="10"/>
  <c r="APR3" i="10"/>
  <c r="APQ3" i="10"/>
  <c r="APP3" i="10"/>
  <c r="APO3" i="10"/>
  <c r="APN3" i="10"/>
  <c r="APM3" i="10"/>
  <c r="APL3" i="10"/>
  <c r="APK3" i="10"/>
  <c r="APJ3" i="10"/>
  <c r="API3" i="10"/>
  <c r="APH3" i="10"/>
  <c r="APG3" i="10"/>
  <c r="APF3" i="10"/>
  <c r="APE3" i="10"/>
  <c r="APD3" i="10"/>
  <c r="APC3" i="10"/>
  <c r="APB3" i="10"/>
  <c r="APA3" i="10"/>
  <c r="AOZ3" i="10"/>
  <c r="AOY3" i="10"/>
  <c r="AOX3" i="10"/>
  <c r="AOW3" i="10"/>
  <c r="AOV3" i="10"/>
  <c r="AOU3" i="10"/>
  <c r="AOT3" i="10"/>
  <c r="AOS3" i="10"/>
  <c r="AOR3" i="10"/>
  <c r="AOQ3" i="10"/>
  <c r="AOP3" i="10"/>
  <c r="AOO3" i="10"/>
  <c r="AON3" i="10"/>
  <c r="AOM3" i="10"/>
  <c r="AOL3" i="10"/>
  <c r="AOK3" i="10"/>
  <c r="AOJ3" i="10"/>
  <c r="AOI3" i="10"/>
  <c r="AOH3" i="10"/>
  <c r="AOG3" i="10"/>
  <c r="AOF3" i="10"/>
  <c r="AOE3" i="10"/>
  <c r="AOD3" i="10"/>
  <c r="AOC3" i="10"/>
  <c r="AOB3" i="10"/>
  <c r="AOA3" i="10"/>
  <c r="ANZ3" i="10"/>
  <c r="ANY3" i="10"/>
  <c r="ANX3" i="10"/>
  <c r="ANW3" i="10"/>
  <c r="ANV3" i="10"/>
  <c r="ANU3" i="10"/>
  <c r="ANT3" i="10"/>
  <c r="ANS3" i="10"/>
  <c r="ANR3" i="10"/>
  <c r="ANQ3" i="10"/>
  <c r="ANP3" i="10"/>
  <c r="ANO3" i="10"/>
  <c r="ANN3" i="10"/>
  <c r="ANM3" i="10"/>
  <c r="ANL3" i="10"/>
  <c r="ANK3" i="10"/>
  <c r="ANJ3" i="10"/>
  <c r="ANI3" i="10"/>
  <c r="ANH3" i="10"/>
  <c r="ANG3" i="10"/>
  <c r="ANF3" i="10"/>
  <c r="ANE3" i="10"/>
  <c r="AND3" i="10"/>
  <c r="ANC3" i="10"/>
  <c r="ANB3" i="10"/>
  <c r="ANA3" i="10"/>
  <c r="AMZ3" i="10"/>
  <c r="AMY3" i="10"/>
  <c r="AMX3" i="10"/>
  <c r="AMW3" i="10"/>
  <c r="AMV3" i="10"/>
  <c r="AMU3" i="10"/>
  <c r="AMT3" i="10"/>
  <c r="AMS3" i="10"/>
  <c r="AMR3" i="10"/>
  <c r="AMQ3" i="10"/>
  <c r="AMP3" i="10"/>
  <c r="AMO3" i="10"/>
  <c r="AMN3" i="10"/>
  <c r="AMM3" i="10"/>
  <c r="AML3" i="10"/>
  <c r="AMK3" i="10"/>
  <c r="AMJ3" i="10"/>
  <c r="AMI3" i="10"/>
  <c r="AMH3" i="10"/>
  <c r="AMG3" i="10"/>
  <c r="AMF3" i="10"/>
  <c r="AME3" i="10"/>
  <c r="AMD3" i="10"/>
  <c r="AMC3" i="10"/>
  <c r="AMB3" i="10"/>
  <c r="AMA3" i="10"/>
  <c r="ALZ3" i="10"/>
  <c r="ALY3" i="10"/>
  <c r="ALX3" i="10"/>
  <c r="ALW3" i="10"/>
  <c r="ALV3" i="10"/>
  <c r="ALU3" i="10"/>
  <c r="ALT3" i="10"/>
  <c r="ALS3" i="10"/>
  <c r="ALR3" i="10"/>
  <c r="ALQ3" i="10"/>
  <c r="ALP3" i="10"/>
  <c r="ALO3" i="10"/>
  <c r="ALN3" i="10"/>
  <c r="ALM3" i="10"/>
  <c r="ALL3" i="10"/>
  <c r="ALK3" i="10"/>
  <c r="ALJ3" i="10"/>
  <c r="ALI3" i="10"/>
  <c r="ALH3" i="10"/>
  <c r="ALG3" i="10"/>
  <c r="ALF3" i="10"/>
  <c r="ALE3" i="10"/>
  <c r="ALD3" i="10"/>
  <c r="ALC3" i="10"/>
  <c r="ALB3" i="10"/>
  <c r="ALA3" i="10"/>
  <c r="AKZ3" i="10"/>
  <c r="AKY3" i="10"/>
  <c r="AKX3" i="10"/>
  <c r="AKW3" i="10"/>
  <c r="AKV3" i="10"/>
  <c r="AKU3" i="10"/>
  <c r="AKT3" i="10"/>
  <c r="AKS3" i="10"/>
  <c r="AKR3" i="10"/>
  <c r="AKQ3" i="10"/>
  <c r="AKP3" i="10"/>
  <c r="AKO3" i="10"/>
  <c r="AKN3" i="10"/>
  <c r="AKM3" i="10"/>
  <c r="AKL3" i="10"/>
  <c r="AKK3" i="10"/>
  <c r="AKJ3" i="10"/>
  <c r="AKI3" i="10"/>
  <c r="AKH3" i="10"/>
  <c r="AKG3" i="10"/>
  <c r="AKF3" i="10"/>
  <c r="AKE3" i="10"/>
  <c r="AKD3" i="10"/>
  <c r="AKC3" i="10"/>
  <c r="AKB3" i="10"/>
  <c r="AKA3" i="10"/>
  <c r="AJZ3" i="10"/>
  <c r="AJY3" i="10"/>
  <c r="AJX3" i="10"/>
  <c r="AJW3" i="10"/>
  <c r="AJV3" i="10"/>
  <c r="AJU3" i="10"/>
  <c r="AJT3" i="10"/>
  <c r="AJS3" i="10"/>
  <c r="AJR3" i="10"/>
  <c r="AJQ3" i="10"/>
  <c r="AJP3" i="10"/>
  <c r="AJO3" i="10"/>
  <c r="AJN3" i="10"/>
  <c r="AJM3" i="10"/>
  <c r="AJL3" i="10"/>
  <c r="AJK3" i="10"/>
  <c r="AJJ3" i="10"/>
  <c r="AJI3" i="10"/>
  <c r="AJH3" i="10"/>
  <c r="AJG3" i="10"/>
  <c r="AJF3" i="10"/>
  <c r="AJE3" i="10"/>
  <c r="AJD3" i="10"/>
  <c r="AJC3" i="10"/>
  <c r="AJB3" i="10"/>
  <c r="AJA3" i="10"/>
  <c r="AIZ3" i="10"/>
  <c r="AIY3" i="10"/>
  <c r="AIX3" i="10"/>
  <c r="AIW3" i="10"/>
  <c r="AIV3" i="10"/>
  <c r="AIU3" i="10"/>
  <c r="AIT3" i="10"/>
  <c r="AIS3" i="10"/>
  <c r="AIR3" i="10"/>
  <c r="AIQ3" i="10"/>
  <c r="AIP3" i="10"/>
  <c r="AIO3" i="10"/>
  <c r="AIN3" i="10"/>
  <c r="AIM3" i="10"/>
  <c r="AIL3" i="10"/>
  <c r="AIK3" i="10"/>
  <c r="AIJ3" i="10"/>
  <c r="AII3" i="10"/>
  <c r="AIH3" i="10"/>
  <c r="AIG3" i="10"/>
  <c r="AIF3" i="10"/>
  <c r="AIE3" i="10"/>
  <c r="AID3" i="10"/>
  <c r="AIC3" i="10"/>
  <c r="AIB3" i="10"/>
  <c r="AIA3" i="10"/>
  <c r="AHZ3" i="10"/>
  <c r="AHY3" i="10"/>
  <c r="AHX3" i="10"/>
  <c r="AHW3" i="10"/>
  <c r="AHV3" i="10"/>
  <c r="AHU3" i="10"/>
  <c r="AHT3" i="10"/>
  <c r="AHS3" i="10"/>
  <c r="AHR3" i="10"/>
  <c r="AHQ3" i="10"/>
  <c r="AHP3" i="10"/>
  <c r="AHO3" i="10"/>
  <c r="AHN3" i="10"/>
  <c r="AHM3" i="10"/>
  <c r="AHL3" i="10"/>
  <c r="AHK3" i="10"/>
  <c r="AHJ3" i="10"/>
  <c r="AHI3" i="10"/>
  <c r="AHH3" i="10"/>
  <c r="AHG3" i="10"/>
  <c r="AHF3" i="10"/>
  <c r="AHE3" i="10"/>
  <c r="AHD3" i="10"/>
  <c r="AHC3" i="10"/>
  <c r="AHB3" i="10"/>
  <c r="AHA3" i="10"/>
  <c r="AGZ3" i="10"/>
  <c r="AGY3" i="10"/>
  <c r="AGX3" i="10"/>
  <c r="AGW3" i="10"/>
  <c r="AGV3" i="10"/>
  <c r="AGU3" i="10"/>
  <c r="AGT3" i="10"/>
  <c r="AGS3" i="10"/>
  <c r="AGR3" i="10"/>
  <c r="AGQ3" i="10"/>
  <c r="AGP3" i="10"/>
  <c r="AGO3" i="10"/>
  <c r="AGN3" i="10"/>
  <c r="AGM3" i="10"/>
  <c r="AGL3" i="10"/>
  <c r="AGK3" i="10"/>
  <c r="AGJ3" i="10"/>
  <c r="AGI3" i="10"/>
  <c r="AGH3" i="10"/>
  <c r="AGG3" i="10"/>
  <c r="AGF3" i="10"/>
  <c r="AGE3" i="10"/>
  <c r="AGD3" i="10"/>
  <c r="AGC3" i="10"/>
  <c r="AGB3" i="10"/>
  <c r="AGA3" i="10"/>
  <c r="AFZ3" i="10"/>
  <c r="AFY3" i="10"/>
  <c r="AFX3" i="10"/>
  <c r="AFW3" i="10"/>
  <c r="AFV3" i="10"/>
  <c r="AFU3" i="10"/>
  <c r="AFT3" i="10"/>
  <c r="AFS3" i="10"/>
  <c r="AFR3" i="10"/>
  <c r="AFQ3" i="10"/>
  <c r="AFP3" i="10"/>
  <c r="AFO3" i="10"/>
  <c r="AFN3" i="10"/>
  <c r="AFM3" i="10"/>
  <c r="AFL3" i="10"/>
  <c r="AFK3" i="10"/>
  <c r="AFJ3" i="10"/>
  <c r="AFI3" i="10"/>
  <c r="AFH3" i="10"/>
  <c r="AFG3" i="10"/>
  <c r="AFF3" i="10"/>
  <c r="AFE3" i="10"/>
  <c r="AFD3" i="10"/>
  <c r="AFC3" i="10"/>
  <c r="AFB3" i="10"/>
  <c r="AFA3" i="10"/>
  <c r="AEZ3" i="10"/>
  <c r="AEY3" i="10"/>
  <c r="AEX3" i="10"/>
  <c r="AEW3" i="10"/>
  <c r="AEV3" i="10"/>
  <c r="AEU3" i="10"/>
  <c r="AET3" i="10"/>
  <c r="AES3" i="10"/>
  <c r="AER3" i="10"/>
  <c r="AEQ3" i="10"/>
  <c r="AEP3" i="10"/>
  <c r="AEO3" i="10"/>
  <c r="AEN3" i="10"/>
  <c r="AEM3" i="10"/>
  <c r="AEL3" i="10"/>
  <c r="AEK3" i="10"/>
  <c r="AEJ3" i="10"/>
  <c r="AEI3" i="10"/>
  <c r="AEH3" i="10"/>
  <c r="AEG3" i="10"/>
  <c r="AEF3" i="10"/>
  <c r="AEE3" i="10"/>
  <c r="AED3" i="10"/>
  <c r="AEC3" i="10"/>
  <c r="AEB3" i="10"/>
  <c r="AEA3" i="10"/>
  <c r="ADZ3" i="10"/>
  <c r="ADY3" i="10"/>
  <c r="ADX3" i="10"/>
  <c r="ADW3" i="10"/>
  <c r="ADV3" i="10"/>
  <c r="ADU3" i="10"/>
  <c r="ADT3" i="10"/>
  <c r="ADS3" i="10"/>
  <c r="ADR3" i="10"/>
  <c r="ADQ3" i="10"/>
  <c r="ADP3" i="10"/>
  <c r="ADO3" i="10"/>
  <c r="ADN3" i="10"/>
  <c r="ADM3" i="10"/>
  <c r="ADL3" i="10"/>
  <c r="ADK3" i="10"/>
  <c r="ADJ3" i="10"/>
  <c r="ADI3" i="10"/>
  <c r="ADH3" i="10"/>
  <c r="ADG3" i="10"/>
  <c r="ADF3" i="10"/>
  <c r="ADE3" i="10"/>
  <c r="ADD3" i="10"/>
  <c r="ADC3" i="10"/>
  <c r="ADB3" i="10"/>
  <c r="ADA3" i="10"/>
  <c r="ACZ3" i="10"/>
  <c r="ACY3" i="10"/>
  <c r="ACX3" i="10"/>
  <c r="ACW3" i="10"/>
  <c r="ACV3" i="10"/>
  <c r="ACU3" i="10"/>
  <c r="ACT3" i="10"/>
  <c r="ACS3" i="10"/>
  <c r="ACR3" i="10"/>
  <c r="ACQ3" i="10"/>
  <c r="ACP3" i="10"/>
  <c r="ACO3" i="10"/>
  <c r="ACN3" i="10"/>
  <c r="ACM3" i="10"/>
  <c r="ACL3" i="10"/>
  <c r="ACK3" i="10"/>
  <c r="ACJ3" i="10"/>
  <c r="ACI3" i="10"/>
  <c r="ACH3" i="10"/>
  <c r="ACG3" i="10"/>
  <c r="ACF3" i="10"/>
  <c r="ACE3" i="10"/>
  <c r="ACD3" i="10"/>
  <c r="ACC3" i="10"/>
  <c r="ACB3" i="10"/>
  <c r="ACA3" i="10"/>
  <c r="ABZ3" i="10"/>
  <c r="ABY3" i="10"/>
  <c r="ABX3" i="10"/>
  <c r="ABW3" i="10"/>
  <c r="ABV3" i="10"/>
  <c r="ABU3" i="10"/>
  <c r="ABT3" i="10"/>
  <c r="ABS3" i="10"/>
  <c r="ABR3" i="10"/>
  <c r="ABQ3" i="10"/>
  <c r="ABP3" i="10"/>
  <c r="ABO3" i="10"/>
  <c r="AAS11" i="10"/>
  <c r="ABD11" i="10"/>
  <c r="ABN3" i="10"/>
  <c r="ABM3" i="10"/>
  <c r="ABL3" i="10"/>
  <c r="ABK3" i="10"/>
  <c r="ABJ3" i="10"/>
  <c r="ABI3" i="10"/>
  <c r="ABH3" i="10"/>
  <c r="ABG3" i="10"/>
  <c r="ABF3" i="10"/>
  <c r="ABE3" i="10"/>
  <c r="ABD3" i="10"/>
  <c r="AAS3" i="10"/>
  <c r="BQZ11" i="10"/>
  <c r="BQR11" i="10"/>
  <c r="BQS11" i="10"/>
  <c r="BQT11" i="10"/>
  <c r="BQU11" i="10"/>
  <c r="BQV11" i="10"/>
  <c r="BQW11" i="10"/>
  <c r="BQX11" i="10"/>
  <c r="BQY11" i="10"/>
  <c r="BQQ11" i="10"/>
  <c r="BQG11" i="10"/>
  <c r="BQH11" i="10"/>
  <c r="BQI11" i="10"/>
  <c r="BQJ11" i="10"/>
  <c r="BQK11" i="10"/>
  <c r="BQL11" i="10"/>
  <c r="BQM11" i="10"/>
  <c r="BQN11" i="10"/>
  <c r="BQO11" i="10"/>
  <c r="BQF11" i="10"/>
  <c r="BPV11" i="10"/>
  <c r="BPW11" i="10"/>
  <c r="BPX11" i="10"/>
  <c r="BPY11" i="10"/>
  <c r="BPZ11" i="10"/>
  <c r="BQA11" i="10"/>
  <c r="BQB11" i="10"/>
  <c r="BQC11" i="10"/>
  <c r="BQD11" i="10"/>
  <c r="BPU11" i="10"/>
  <c r="BPK11" i="10"/>
  <c r="BPL11" i="10"/>
  <c r="BPM11" i="10"/>
  <c r="BPN11" i="10"/>
  <c r="BPO11" i="10"/>
  <c r="BPP11" i="10"/>
  <c r="BPQ11" i="10"/>
  <c r="BPR11" i="10"/>
  <c r="BPS11" i="10"/>
  <c r="BPJ11" i="10"/>
  <c r="BOZ11" i="10"/>
  <c r="BPA11" i="10"/>
  <c r="BPB11" i="10"/>
  <c r="BPC11" i="10"/>
  <c r="BPD11" i="10"/>
  <c r="BPE11" i="10"/>
  <c r="BPF11" i="10"/>
  <c r="BPG11" i="10"/>
  <c r="BPH11" i="10"/>
  <c r="BOY11" i="10"/>
  <c r="BOO11" i="10"/>
  <c r="BOP11" i="10"/>
  <c r="BOQ11" i="10"/>
  <c r="BOR11" i="10"/>
  <c r="BOS11" i="10"/>
  <c r="BOT11" i="10"/>
  <c r="BOU11" i="10"/>
  <c r="BOV11" i="10"/>
  <c r="BOW11" i="10"/>
  <c r="BON11" i="10"/>
  <c r="BOD11" i="10"/>
  <c r="BOE11" i="10"/>
  <c r="BOF11" i="10"/>
  <c r="BOG11" i="10"/>
  <c r="BOH11" i="10"/>
  <c r="BOI11" i="10"/>
  <c r="BOJ11" i="10"/>
  <c r="BOK11" i="10"/>
  <c r="BOL11" i="10"/>
  <c r="BOC11" i="10"/>
  <c r="BNS11" i="10"/>
  <c r="BNT11" i="10"/>
  <c r="BNU11" i="10"/>
  <c r="BNV11" i="10"/>
  <c r="BNW11" i="10"/>
  <c r="BNX11" i="10"/>
  <c r="BNY11" i="10"/>
  <c r="BNZ11" i="10"/>
  <c r="BOA11" i="10"/>
  <c r="BNR11" i="10"/>
  <c r="BNH11" i="10"/>
  <c r="BNI11" i="10"/>
  <c r="BNJ11" i="10"/>
  <c r="BNK11" i="10"/>
  <c r="BNL11" i="10"/>
  <c r="BNM11" i="10"/>
  <c r="BNN11" i="10"/>
  <c r="BNO11" i="10"/>
  <c r="BNP11" i="10"/>
  <c r="BNG11" i="10"/>
  <c r="BMW11" i="10"/>
  <c r="BMX11" i="10"/>
  <c r="BMY11" i="10"/>
  <c r="BMZ11" i="10"/>
  <c r="BNA11" i="10"/>
  <c r="BNB11" i="10"/>
  <c r="BNC11" i="10"/>
  <c r="BND11" i="10"/>
  <c r="BNE11" i="10"/>
  <c r="BMV11" i="10"/>
  <c r="BML11" i="10"/>
  <c r="BMM11" i="10"/>
  <c r="BMN11" i="10"/>
  <c r="BMO11" i="10"/>
  <c r="BMP11" i="10"/>
  <c r="BMQ11" i="10"/>
  <c r="BMR11" i="10"/>
  <c r="BMS11" i="10"/>
  <c r="BMT11" i="10"/>
  <c r="BMK11" i="10"/>
  <c r="BMA11" i="10"/>
  <c r="BMB11" i="10"/>
  <c r="BMC11" i="10"/>
  <c r="BMD11" i="10"/>
  <c r="BME11" i="10"/>
  <c r="BMF11" i="10"/>
  <c r="BMG11" i="10"/>
  <c r="BMH11" i="10"/>
  <c r="BMI11" i="10"/>
  <c r="BLZ11" i="10"/>
  <c r="BLP11" i="10"/>
  <c r="BLQ11" i="10"/>
  <c r="BLR11" i="10"/>
  <c r="BLS11" i="10"/>
  <c r="BLT11" i="10"/>
  <c r="BLU11" i="10"/>
  <c r="BLV11" i="10"/>
  <c r="BLW11" i="10"/>
  <c r="BLX11" i="10"/>
  <c r="BLO11" i="10"/>
  <c r="BLE11" i="10"/>
  <c r="BLF11" i="10"/>
  <c r="BLG11" i="10"/>
  <c r="BLH11" i="10"/>
  <c r="BLI11" i="10"/>
  <c r="BLJ11" i="10"/>
  <c r="BLK11" i="10"/>
  <c r="BLL11" i="10"/>
  <c r="BLM11" i="10"/>
  <c r="BLD11" i="10"/>
  <c r="BKT11" i="10"/>
  <c r="BKU11" i="10"/>
  <c r="BKV11" i="10"/>
  <c r="BKW11" i="10"/>
  <c r="BKX11" i="10"/>
  <c r="BKY11" i="10"/>
  <c r="BKZ11" i="10"/>
  <c r="BLA11" i="10"/>
  <c r="BLB11" i="10"/>
  <c r="BKS11" i="10"/>
  <c r="BKI11" i="10"/>
  <c r="BKJ11" i="10"/>
  <c r="BKK11" i="10"/>
  <c r="BKL11" i="10"/>
  <c r="BKM11" i="10"/>
  <c r="BKN11" i="10"/>
  <c r="BKO11" i="10"/>
  <c r="BKP11" i="10"/>
  <c r="BKQ11" i="10"/>
  <c r="BKH11" i="10"/>
  <c r="BJX11" i="10"/>
  <c r="BJY11" i="10"/>
  <c r="BJZ11" i="10"/>
  <c r="BKA11" i="10"/>
  <c r="BKB11" i="10"/>
  <c r="BKC11" i="10"/>
  <c r="BKD11" i="10"/>
  <c r="BKE11" i="10"/>
  <c r="BKF11" i="10"/>
  <c r="BJW11" i="10"/>
  <c r="BJM11" i="10"/>
  <c r="BJN11" i="10"/>
  <c r="BJO11" i="10"/>
  <c r="BJP11" i="10"/>
  <c r="BJQ11" i="10"/>
  <c r="BJR11" i="10"/>
  <c r="BJS11" i="10"/>
  <c r="BJT11" i="10"/>
  <c r="BJU11" i="10"/>
  <c r="BJL11" i="10"/>
  <c r="BJB11" i="10"/>
  <c r="BJC11" i="10"/>
  <c r="BJD11" i="10"/>
  <c r="BJE11" i="10"/>
  <c r="BJF11" i="10"/>
  <c r="BJG11" i="10"/>
  <c r="BJH11" i="10"/>
  <c r="BJI11" i="10"/>
  <c r="BJJ11" i="10"/>
  <c r="BJA11" i="10"/>
  <c r="BIQ11" i="10"/>
  <c r="BIR11" i="10"/>
  <c r="BIS11" i="10"/>
  <c r="BIT11" i="10"/>
  <c r="BIU11" i="10"/>
  <c r="BIV11" i="10"/>
  <c r="BIW11" i="10"/>
  <c r="BIX11" i="10"/>
  <c r="BIY11" i="10"/>
  <c r="BIP11" i="10"/>
  <c r="BIF11" i="10"/>
  <c r="BIG11" i="10"/>
  <c r="BIH11" i="10"/>
  <c r="BII11" i="10"/>
  <c r="BIJ11" i="10"/>
  <c r="BIK11" i="10"/>
  <c r="BIL11" i="10"/>
  <c r="BIM11" i="10"/>
  <c r="BIN11" i="10"/>
  <c r="BIE11" i="10"/>
  <c r="BHU11" i="10"/>
  <c r="BHV11" i="10"/>
  <c r="BHW11" i="10"/>
  <c r="BHX11" i="10"/>
  <c r="BHY11" i="10"/>
  <c r="BHZ11" i="10"/>
  <c r="BIA11" i="10"/>
  <c r="BIB11" i="10"/>
  <c r="BIC11" i="10"/>
  <c r="BHT11" i="10"/>
  <c r="BHJ11" i="10"/>
  <c r="BHK11" i="10"/>
  <c r="BHL11" i="10"/>
  <c r="BHM11" i="10"/>
  <c r="BHN11" i="10"/>
  <c r="BHO11" i="10"/>
  <c r="BHP11" i="10"/>
  <c r="BHQ11" i="10"/>
  <c r="BHR11" i="10"/>
  <c r="BHI11" i="10"/>
  <c r="BGY11" i="10"/>
  <c r="BGZ11" i="10"/>
  <c r="BHA11" i="10"/>
  <c r="BHB11" i="10"/>
  <c r="BHC11" i="10"/>
  <c r="BHD11" i="10"/>
  <c r="BHE11" i="10"/>
  <c r="BHF11" i="10"/>
  <c r="BHG11" i="10"/>
  <c r="BGX11" i="10"/>
  <c r="BGN11" i="10"/>
  <c r="BGO11" i="10"/>
  <c r="BGP11" i="10"/>
  <c r="BGQ11" i="10"/>
  <c r="BGR11" i="10"/>
  <c r="BGS11" i="10"/>
  <c r="BGT11" i="10"/>
  <c r="BGU11" i="10"/>
  <c r="BGV11" i="10"/>
  <c r="BGM11" i="10"/>
  <c r="BGC11" i="10"/>
  <c r="BGD11" i="10"/>
  <c r="BGE11" i="10"/>
  <c r="BGF11" i="10"/>
  <c r="BGG11" i="10"/>
  <c r="BGH11" i="10"/>
  <c r="BGI11" i="10"/>
  <c r="BGJ11" i="10"/>
  <c r="BGK11" i="10"/>
  <c r="BGB11" i="10"/>
  <c r="BFR11" i="10"/>
  <c r="BFS11" i="10"/>
  <c r="BFT11" i="10"/>
  <c r="BFU11" i="10"/>
  <c r="BFV11" i="10"/>
  <c r="BFW11" i="10"/>
  <c r="BFX11" i="10"/>
  <c r="BFY11" i="10"/>
  <c r="BFZ11" i="10"/>
  <c r="BFQ11" i="10"/>
  <c r="BFG11" i="10"/>
  <c r="BFH11" i="10"/>
  <c r="BFI11" i="10"/>
  <c r="BFJ11" i="10"/>
  <c r="BFK11" i="10"/>
  <c r="BFL11" i="10"/>
  <c r="BFM11" i="10"/>
  <c r="BFN11" i="10"/>
  <c r="BFO11" i="10"/>
  <c r="BFF11" i="10"/>
  <c r="BEV11" i="10"/>
  <c r="BEW11" i="10"/>
  <c r="BEX11" i="10"/>
  <c r="BEY11" i="10"/>
  <c r="BEZ11" i="10"/>
  <c r="BFA11" i="10"/>
  <c r="BFB11" i="10"/>
  <c r="BFC11" i="10"/>
  <c r="BFD11" i="10"/>
  <c r="BEU11" i="10"/>
  <c r="BEK11" i="10"/>
  <c r="BEL11" i="10"/>
  <c r="BEM11" i="10"/>
  <c r="BEN11" i="10"/>
  <c r="BEO11" i="10"/>
  <c r="BEP11" i="10"/>
  <c r="BEQ11" i="10"/>
  <c r="BER11" i="10"/>
  <c r="BES11" i="10"/>
  <c r="BEJ11" i="10"/>
  <c r="BDZ11" i="10"/>
  <c r="BEA11" i="10"/>
  <c r="BEB11" i="10"/>
  <c r="BEC11" i="10"/>
  <c r="BED11" i="10"/>
  <c r="BEE11" i="10"/>
  <c r="BEF11" i="10"/>
  <c r="BEG11" i="10"/>
  <c r="BEH11" i="10"/>
  <c r="BDY11" i="10"/>
  <c r="BDO11" i="10"/>
  <c r="BDP11" i="10"/>
  <c r="BDQ11" i="10"/>
  <c r="BDR11" i="10"/>
  <c r="BDS11" i="10"/>
  <c r="BDT11" i="10"/>
  <c r="BDU11" i="10"/>
  <c r="BDV11" i="10"/>
  <c r="BDW11" i="10"/>
  <c r="BDN11" i="10"/>
  <c r="BDK11" i="10"/>
  <c r="BDL11" i="10"/>
  <c r="BDD11" i="10"/>
  <c r="BDE11" i="10"/>
  <c r="BDF11" i="10"/>
  <c r="BDG11" i="10"/>
  <c r="BDH11" i="10"/>
  <c r="BDI11" i="10"/>
  <c r="BDJ11" i="10"/>
  <c r="BDC11" i="10"/>
  <c r="BCS11" i="10"/>
  <c r="BCT11" i="10"/>
  <c r="BCU11" i="10"/>
  <c r="BCV11" i="10"/>
  <c r="BCW11" i="10"/>
  <c r="BCX11" i="10"/>
  <c r="BCY11" i="10"/>
  <c r="BCZ11" i="10"/>
  <c r="BDA11" i="10"/>
  <c r="BCR11" i="10"/>
  <c r="BCH11" i="10"/>
  <c r="BCI11" i="10"/>
  <c r="BCJ11" i="10"/>
  <c r="BCK11" i="10"/>
  <c r="BCL11" i="10"/>
  <c r="BCM11" i="10"/>
  <c r="BCN11" i="10"/>
  <c r="BCO11" i="10"/>
  <c r="BCP11" i="10"/>
  <c r="BCG11" i="10"/>
  <c r="BBW11" i="10"/>
  <c r="BBX11" i="10"/>
  <c r="BBY11" i="10"/>
  <c r="BBZ11" i="10"/>
  <c r="BCA11" i="10"/>
  <c r="BCB11" i="10"/>
  <c r="BCC11" i="10"/>
  <c r="BCD11" i="10"/>
  <c r="BCE11" i="10"/>
  <c r="BBV11" i="10"/>
  <c r="BBL11" i="10"/>
  <c r="BBM11" i="10"/>
  <c r="BBN11" i="10"/>
  <c r="BBO11" i="10"/>
  <c r="BBP11" i="10"/>
  <c r="BBQ11" i="10"/>
  <c r="BBR11" i="10"/>
  <c r="BBS11" i="10"/>
  <c r="BBT11" i="10"/>
  <c r="BBK11" i="10"/>
  <c r="BBA11" i="10"/>
  <c r="BBB11" i="10"/>
  <c r="BBC11" i="10"/>
  <c r="BBD11" i="10"/>
  <c r="BBE11" i="10"/>
  <c r="BBF11" i="10"/>
  <c r="BBG11" i="10"/>
  <c r="BBH11" i="10"/>
  <c r="BBI11" i="10"/>
  <c r="BAZ11" i="10"/>
  <c r="BAP11" i="10"/>
  <c r="BAQ11" i="10"/>
  <c r="BAR11" i="10"/>
  <c r="BAS11" i="10"/>
  <c r="BAT11" i="10"/>
  <c r="BAU11" i="10"/>
  <c r="BAV11" i="10"/>
  <c r="BAW11" i="10"/>
  <c r="BAX11" i="10"/>
  <c r="BAO11" i="10"/>
  <c r="BAE11" i="10"/>
  <c r="BAF11" i="10"/>
  <c r="BAG11" i="10"/>
  <c r="BAH11" i="10"/>
  <c r="BAI11" i="10"/>
  <c r="BAJ11" i="10"/>
  <c r="BAK11" i="10"/>
  <c r="BAL11" i="10"/>
  <c r="BAM11" i="10"/>
  <c r="BAD11" i="10"/>
  <c r="AZT11" i="10"/>
  <c r="AZU11" i="10"/>
  <c r="AZV11" i="10"/>
  <c r="AZW11" i="10"/>
  <c r="AZX11" i="10"/>
  <c r="AZY11" i="10"/>
  <c r="AZZ11" i="10"/>
  <c r="BAA11" i="10"/>
  <c r="BAB11" i="10"/>
  <c r="AZS11" i="10"/>
  <c r="AZI11" i="10"/>
  <c r="AZJ11" i="10"/>
  <c r="AZK11" i="10"/>
  <c r="AZL11" i="10"/>
  <c r="AZM11" i="10"/>
  <c r="AZN11" i="10"/>
  <c r="AZO11" i="10"/>
  <c r="AZP11" i="10"/>
  <c r="AZQ11" i="10"/>
  <c r="AZH11" i="10"/>
  <c r="AYX11" i="10"/>
  <c r="AYY11" i="10"/>
  <c r="AYZ11" i="10"/>
  <c r="AZA11" i="10"/>
  <c r="AZB11" i="10"/>
  <c r="AZC11" i="10"/>
  <c r="AZD11" i="10"/>
  <c r="AZE11" i="10"/>
  <c r="AZF11" i="10"/>
  <c r="AYW11" i="10"/>
  <c r="AYM11" i="10"/>
  <c r="AYN11" i="10"/>
  <c r="AYO11" i="10"/>
  <c r="AYP11" i="10"/>
  <c r="AYQ11" i="10"/>
  <c r="AYR11" i="10"/>
  <c r="AYS11" i="10"/>
  <c r="AYT11" i="10"/>
  <c r="AYU11" i="10"/>
  <c r="AYL11" i="10"/>
  <c r="AYB11" i="10"/>
  <c r="AYC11" i="10"/>
  <c r="AYD11" i="10"/>
  <c r="AYE11" i="10"/>
  <c r="AYF11" i="10"/>
  <c r="AYG11" i="10"/>
  <c r="AYH11" i="10"/>
  <c r="AYI11" i="10"/>
  <c r="AYJ11" i="10"/>
  <c r="AYA11" i="10"/>
  <c r="AXQ11" i="10"/>
  <c r="AXR11" i="10"/>
  <c r="AXS11" i="10"/>
  <c r="AXT11" i="10"/>
  <c r="AXU11" i="10"/>
  <c r="AXV11" i="10"/>
  <c r="AXW11" i="10"/>
  <c r="AXX11" i="10"/>
  <c r="AXY11" i="10"/>
  <c r="AXP11" i="10"/>
  <c r="AXF11" i="10"/>
  <c r="AXG11" i="10"/>
  <c r="AXH11" i="10"/>
  <c r="AXI11" i="10"/>
  <c r="AXJ11" i="10"/>
  <c r="AXK11" i="10"/>
  <c r="AXL11" i="10"/>
  <c r="AXM11" i="10"/>
  <c r="AXN11" i="10"/>
  <c r="AXE11" i="10"/>
  <c r="AWU11" i="10"/>
  <c r="AWV11" i="10"/>
  <c r="AWW11" i="10"/>
  <c r="AWX11" i="10"/>
  <c r="AWY11" i="10"/>
  <c r="AWZ11" i="10"/>
  <c r="AXA11" i="10"/>
  <c r="AXB11" i="10"/>
  <c r="AXC11" i="10"/>
  <c r="AWT11" i="10"/>
  <c r="AWJ11" i="10"/>
  <c r="AWK11" i="10"/>
  <c r="AWL11" i="10"/>
  <c r="AWM11" i="10"/>
  <c r="AWN11" i="10"/>
  <c r="AWO11" i="10"/>
  <c r="AWP11" i="10"/>
  <c r="AWQ11" i="10"/>
  <c r="AWR11" i="10"/>
  <c r="AWI11" i="10"/>
  <c r="AVY11" i="10"/>
  <c r="AVZ11" i="10"/>
  <c r="AWA11" i="10"/>
  <c r="AWB11" i="10"/>
  <c r="AWC11" i="10"/>
  <c r="AWD11" i="10"/>
  <c r="AWE11" i="10"/>
  <c r="AWF11" i="10"/>
  <c r="AWG11" i="10"/>
  <c r="AVX11" i="10"/>
  <c r="AVN11" i="10"/>
  <c r="AVO11" i="10"/>
  <c r="AVP11" i="10"/>
  <c r="AVQ11" i="10"/>
  <c r="AVR11" i="10"/>
  <c r="AVS11" i="10"/>
  <c r="AVT11" i="10"/>
  <c r="AVU11" i="10"/>
  <c r="AVV11" i="10"/>
  <c r="AVM11" i="10"/>
  <c r="AVC11" i="10"/>
  <c r="AVD11" i="10"/>
  <c r="AVE11" i="10"/>
  <c r="AVF11" i="10"/>
  <c r="AVG11" i="10"/>
  <c r="AVH11" i="10"/>
  <c r="AVI11" i="10"/>
  <c r="AVJ11" i="10"/>
  <c r="AVK11" i="10"/>
  <c r="AVB11" i="10"/>
  <c r="AUR11" i="10"/>
  <c r="AUS11" i="10"/>
  <c r="AUT11" i="10"/>
  <c r="AUU11" i="10"/>
  <c r="AUV11" i="10"/>
  <c r="AUW11" i="10"/>
  <c r="AUX11" i="10"/>
  <c r="AUY11" i="10"/>
  <c r="AUZ11" i="10"/>
  <c r="AUQ11" i="10"/>
  <c r="AUG11" i="10"/>
  <c r="AUH11" i="10"/>
  <c r="AUI11" i="10"/>
  <c r="AUJ11" i="10"/>
  <c r="AUK11" i="10"/>
  <c r="AUL11" i="10"/>
  <c r="AUM11" i="10"/>
  <c r="AUN11" i="10"/>
  <c r="AUO11" i="10"/>
  <c r="AUF11" i="10"/>
  <c r="ATV11" i="10"/>
  <c r="ATW11" i="10"/>
  <c r="ATX11" i="10"/>
  <c r="ATY11" i="10"/>
  <c r="ATZ11" i="10"/>
  <c r="AUA11" i="10"/>
  <c r="AUB11" i="10"/>
  <c r="AUC11" i="10"/>
  <c r="AUD11" i="10"/>
  <c r="ATU11" i="10"/>
  <c r="ATK11" i="10"/>
  <c r="ATL11" i="10"/>
  <c r="ATM11" i="10"/>
  <c r="ATN11" i="10"/>
  <c r="ATO11" i="10"/>
  <c r="ATP11" i="10"/>
  <c r="ATQ11" i="10"/>
  <c r="ATR11" i="10"/>
  <c r="ATS11" i="10"/>
  <c r="ATJ11" i="10"/>
  <c r="ASZ11" i="10"/>
  <c r="ATA11" i="10"/>
  <c r="ATB11" i="10"/>
  <c r="ATC11" i="10"/>
  <c r="ATD11" i="10"/>
  <c r="ATE11" i="10"/>
  <c r="ATF11" i="10"/>
  <c r="ATG11" i="10"/>
  <c r="ATH11" i="10"/>
  <c r="ASY11" i="10"/>
  <c r="ASO11" i="10"/>
  <c r="ASP11" i="10"/>
  <c r="ASQ11" i="10"/>
  <c r="ASR11" i="10"/>
  <c r="ASS11" i="10"/>
  <c r="AST11" i="10"/>
  <c r="ASU11" i="10"/>
  <c r="ASV11" i="10"/>
  <c r="ASW11" i="10"/>
  <c r="ASN11" i="10"/>
  <c r="ASD11" i="10"/>
  <c r="ASE11" i="10"/>
  <c r="ASF11" i="10"/>
  <c r="ASG11" i="10"/>
  <c r="ASH11" i="10"/>
  <c r="ASI11" i="10"/>
  <c r="ASJ11" i="10"/>
  <c r="ASK11" i="10"/>
  <c r="ASL11" i="10"/>
  <c r="ASC11" i="10"/>
  <c r="ARS11" i="10"/>
  <c r="ART11" i="10"/>
  <c r="ARU11" i="10"/>
  <c r="ARV11" i="10"/>
  <c r="ARW11" i="10"/>
  <c r="ARX11" i="10"/>
  <c r="ARY11" i="10"/>
  <c r="ARZ11" i="10"/>
  <c r="ASA11" i="10"/>
  <c r="ARR11" i="10"/>
  <c r="ARH11" i="10"/>
  <c r="ARI11" i="10"/>
  <c r="ARJ11" i="10"/>
  <c r="ARK11" i="10"/>
  <c r="ARL11" i="10"/>
  <c r="ARM11" i="10"/>
  <c r="ARN11" i="10"/>
  <c r="ARO11" i="10"/>
  <c r="ARP11" i="10"/>
  <c r="ARG11" i="10"/>
  <c r="AQW11" i="10"/>
  <c r="AQX11" i="10"/>
  <c r="AQY11" i="10"/>
  <c r="AQZ11" i="10"/>
  <c r="ARA11" i="10"/>
  <c r="ARB11" i="10"/>
  <c r="ARC11" i="10"/>
  <c r="ARD11" i="10"/>
  <c r="ARE11" i="10"/>
  <c r="AQV11" i="10"/>
  <c r="AQL11" i="10"/>
  <c r="AQM11" i="10"/>
  <c r="AQN11" i="10"/>
  <c r="AQO11" i="10"/>
  <c r="AQP11" i="10"/>
  <c r="AQQ11" i="10"/>
  <c r="AQR11" i="10"/>
  <c r="AQS11" i="10"/>
  <c r="AQT11" i="10"/>
  <c r="AQK11" i="10"/>
  <c r="AQA11" i="10"/>
  <c r="AQB11" i="10"/>
  <c r="AQC11" i="10"/>
  <c r="AQD11" i="10"/>
  <c r="AQE11" i="10"/>
  <c r="AQF11" i="10"/>
  <c r="AQG11" i="10"/>
  <c r="AQH11" i="10"/>
  <c r="AQI11" i="10"/>
  <c r="APZ11" i="10"/>
  <c r="APP11" i="10"/>
  <c r="APQ11" i="10"/>
  <c r="APR11" i="10"/>
  <c r="APS11" i="10"/>
  <c r="APT11" i="10"/>
  <c r="APU11" i="10"/>
  <c r="APV11" i="10"/>
  <c r="APW11" i="10"/>
  <c r="APX11" i="10"/>
  <c r="APO11" i="10"/>
  <c r="APE11" i="10"/>
  <c r="APF11" i="10"/>
  <c r="APG11" i="10"/>
  <c r="APH11" i="10"/>
  <c r="API11" i="10"/>
  <c r="APJ11" i="10"/>
  <c r="APK11" i="10"/>
  <c r="APL11" i="10"/>
  <c r="APM11" i="10"/>
  <c r="APD11" i="10"/>
  <c r="AOT11" i="10"/>
  <c r="AOU11" i="10"/>
  <c r="AOV11" i="10"/>
  <c r="AOW11" i="10"/>
  <c r="AOX11" i="10"/>
  <c r="AOY11" i="10"/>
  <c r="AOZ11" i="10"/>
  <c r="APA11" i="10"/>
  <c r="APB11" i="10"/>
  <c r="AOS11" i="10"/>
  <c r="AOI11" i="10"/>
  <c r="AOJ11" i="10"/>
  <c r="AOK11" i="10"/>
  <c r="AOL11" i="10"/>
  <c r="AOM11" i="10"/>
  <c r="AON11" i="10"/>
  <c r="AOO11" i="10"/>
  <c r="AOP11" i="10"/>
  <c r="AOQ11" i="10"/>
  <c r="AOH11" i="10"/>
  <c r="ANX11" i="10"/>
  <c r="ANY11" i="10"/>
  <c r="ANZ11" i="10"/>
  <c r="AOA11" i="10"/>
  <c r="AOB11" i="10"/>
  <c r="AOC11" i="10"/>
  <c r="AOD11" i="10"/>
  <c r="AOE11" i="10"/>
  <c r="AOF11" i="10"/>
  <c r="ANW11" i="10"/>
  <c r="ANM11" i="10"/>
  <c r="ANN11" i="10"/>
  <c r="ANO11" i="10"/>
  <c r="ANP11" i="10"/>
  <c r="ANQ11" i="10"/>
  <c r="ANR11" i="10"/>
  <c r="ANS11" i="10"/>
  <c r="ANT11" i="10"/>
  <c r="ANU11" i="10"/>
  <c r="ANL11" i="10"/>
  <c r="ANB11" i="10"/>
  <c r="ANC11" i="10"/>
  <c r="AND11" i="10"/>
  <c r="ANE11" i="10"/>
  <c r="ANF11" i="10"/>
  <c r="ANG11" i="10"/>
  <c r="ANH11" i="10"/>
  <c r="ANI11" i="10"/>
  <c r="ANJ11" i="10"/>
  <c r="ANA11" i="10"/>
  <c r="AMQ11" i="10"/>
  <c r="AMR11" i="10"/>
  <c r="AMS11" i="10"/>
  <c r="AMT11" i="10"/>
  <c r="AMU11" i="10"/>
  <c r="AMV11" i="10"/>
  <c r="AMW11" i="10"/>
  <c r="AMX11" i="10"/>
  <c r="AMY11" i="10"/>
  <c r="AMP11" i="10"/>
  <c r="AMF11" i="10"/>
  <c r="AMG11" i="10"/>
  <c r="AMH11" i="10"/>
  <c r="AMI11" i="10"/>
  <c r="AMJ11" i="10"/>
  <c r="AMK11" i="10"/>
  <c r="AML11" i="10"/>
  <c r="AMM11" i="10"/>
  <c r="AMN11" i="10"/>
  <c r="AME11" i="10"/>
  <c r="ALU11" i="10"/>
  <c r="ALV11" i="10"/>
  <c r="ALW11" i="10"/>
  <c r="ALX11" i="10"/>
  <c r="ALY11" i="10"/>
  <c r="ALZ11" i="10"/>
  <c r="AMA11" i="10"/>
  <c r="AMB11" i="10"/>
  <c r="AMC11" i="10"/>
  <c r="ALT11" i="10"/>
  <c r="ALJ11" i="10"/>
  <c r="ALK11" i="10"/>
  <c r="ALL11" i="10"/>
  <c r="ALM11" i="10"/>
  <c r="ALN11" i="10"/>
  <c r="ALO11" i="10"/>
  <c r="ALP11" i="10"/>
  <c r="ALQ11" i="10"/>
  <c r="ALR11" i="10"/>
  <c r="ALI11" i="10"/>
  <c r="AKY11" i="10"/>
  <c r="AKZ11" i="10"/>
  <c r="ALA11" i="10"/>
  <c r="ALB11" i="10"/>
  <c r="ALC11" i="10"/>
  <c r="ALD11" i="10"/>
  <c r="ALE11" i="10"/>
  <c r="ALF11" i="10"/>
  <c r="ALG11" i="10"/>
  <c r="AKX11" i="10"/>
  <c r="AKN11" i="10"/>
  <c r="AKO11" i="10"/>
  <c r="AKP11" i="10"/>
  <c r="AKQ11" i="10"/>
  <c r="AKR11" i="10"/>
  <c r="AKS11" i="10"/>
  <c r="AKT11" i="10"/>
  <c r="AKU11" i="10"/>
  <c r="AKV11" i="10"/>
  <c r="AKM11" i="10"/>
  <c r="AKC11" i="10"/>
  <c r="AKD11" i="10"/>
  <c r="AKE11" i="10"/>
  <c r="AKF11" i="10"/>
  <c r="AKG11" i="10"/>
  <c r="AKH11" i="10"/>
  <c r="AKI11" i="10"/>
  <c r="AKJ11" i="10"/>
  <c r="AKK11" i="10"/>
  <c r="AKB11" i="10"/>
  <c r="AJY11" i="10"/>
  <c r="AJZ11" i="10"/>
  <c r="AJR11" i="10"/>
  <c r="AJS11" i="10"/>
  <c r="AJT11" i="10"/>
  <c r="AJU11" i="10"/>
  <c r="AJV11" i="10"/>
  <c r="AJW11" i="10"/>
  <c r="AJX11" i="10"/>
  <c r="AJQ11" i="10"/>
  <c r="AJG11" i="10"/>
  <c r="AJH11" i="10"/>
  <c r="AJI11" i="10"/>
  <c r="AJJ11" i="10"/>
  <c r="AJK11" i="10"/>
  <c r="AJL11" i="10"/>
  <c r="AJM11" i="10"/>
  <c r="AJN11" i="10"/>
  <c r="AJO11" i="10"/>
  <c r="AJF11" i="10"/>
  <c r="AIV11" i="10"/>
  <c r="AIW11" i="10"/>
  <c r="AIX11" i="10"/>
  <c r="AIY11" i="10"/>
  <c r="AIZ11" i="10"/>
  <c r="AJA11" i="10"/>
  <c r="AJB11" i="10"/>
  <c r="AJC11" i="10"/>
  <c r="AJD11" i="10"/>
  <c r="AIU11" i="10"/>
  <c r="AIK11" i="10"/>
  <c r="AIL11" i="10"/>
  <c r="AIM11" i="10"/>
  <c r="AIN11" i="10"/>
  <c r="AIO11" i="10"/>
  <c r="AIP11" i="10"/>
  <c r="AIQ11" i="10"/>
  <c r="AIR11" i="10"/>
  <c r="AIS11" i="10"/>
  <c r="AIJ11" i="10"/>
  <c r="AHZ11" i="10"/>
  <c r="AIA11" i="10"/>
  <c r="AIB11" i="10"/>
  <c r="AIC11" i="10"/>
  <c r="AID11" i="10"/>
  <c r="AIE11" i="10"/>
  <c r="AIF11" i="10"/>
  <c r="AIG11" i="10"/>
  <c r="AIH11" i="10"/>
  <c r="AHY11" i="10"/>
  <c r="AHO11" i="10"/>
  <c r="AHP11" i="10"/>
  <c r="AHQ11" i="10"/>
  <c r="AHR11" i="10"/>
  <c r="AHS11" i="10"/>
  <c r="AHT11" i="10"/>
  <c r="AHU11" i="10"/>
  <c r="AHV11" i="10"/>
  <c r="AHW11" i="10"/>
  <c r="AHN11" i="10"/>
  <c r="AHD11" i="10"/>
  <c r="AHE11" i="10"/>
  <c r="AHF11" i="10"/>
  <c r="AHG11" i="10"/>
  <c r="AHH11" i="10"/>
  <c r="AHI11" i="10"/>
  <c r="AHJ11" i="10"/>
  <c r="AHK11" i="10"/>
  <c r="AHL11" i="10"/>
  <c r="AHC11" i="10"/>
  <c r="AGS11" i="10"/>
  <c r="AGT11" i="10"/>
  <c r="AGU11" i="10"/>
  <c r="AGV11" i="10"/>
  <c r="AGW11" i="10"/>
  <c r="AGX11" i="10"/>
  <c r="AGY11" i="10"/>
  <c r="AGZ11" i="10"/>
  <c r="AHA11" i="10"/>
  <c r="AGR11" i="10"/>
  <c r="AGH11" i="10"/>
  <c r="AGI11" i="10"/>
  <c r="AGJ11" i="10"/>
  <c r="AGK11" i="10"/>
  <c r="AGL11" i="10"/>
  <c r="AGM11" i="10"/>
  <c r="AGN11" i="10"/>
  <c r="AGO11" i="10"/>
  <c r="AGP11" i="10"/>
  <c r="AGG11" i="10"/>
  <c r="AFW11" i="10"/>
  <c r="AFX11" i="10"/>
  <c r="AFY11" i="10"/>
  <c r="AFZ11" i="10"/>
  <c r="AGA11" i="10"/>
  <c r="AGB11" i="10"/>
  <c r="AGC11" i="10"/>
  <c r="AGD11" i="10"/>
  <c r="AGE11" i="10"/>
  <c r="AFV11" i="10"/>
  <c r="AFL11" i="10"/>
  <c r="AFM11" i="10"/>
  <c r="AFN11" i="10"/>
  <c r="AFO11" i="10"/>
  <c r="AFP11" i="10"/>
  <c r="AFQ11" i="10"/>
  <c r="AFR11" i="10"/>
  <c r="AFS11" i="10"/>
  <c r="AFT11" i="10"/>
  <c r="AFK11" i="10"/>
  <c r="AFA11" i="10"/>
  <c r="AFB11" i="10"/>
  <c r="AFC11" i="10"/>
  <c r="AFD11" i="10"/>
  <c r="AFE11" i="10"/>
  <c r="AFF11" i="10"/>
  <c r="AFG11" i="10"/>
  <c r="AFH11" i="10"/>
  <c r="AFI11" i="10"/>
  <c r="AEZ11" i="10"/>
  <c r="AEP11" i="10"/>
  <c r="AEQ11" i="10"/>
  <c r="AER11" i="10"/>
  <c r="AES11" i="10"/>
  <c r="AET11" i="10"/>
  <c r="AEU11" i="10"/>
  <c r="AEV11" i="10"/>
  <c r="AEW11" i="10"/>
  <c r="AEX11" i="10"/>
  <c r="AEO11" i="10"/>
  <c r="AEE11" i="10"/>
  <c r="AEF11" i="10"/>
  <c r="AEG11" i="10"/>
  <c r="AEH11" i="10"/>
  <c r="AEI11" i="10"/>
  <c r="AEJ11" i="10"/>
  <c r="AEK11" i="10"/>
  <c r="AEL11" i="10"/>
  <c r="AEM11" i="10"/>
  <c r="AED11" i="10"/>
  <c r="ADT11" i="10"/>
  <c r="ADU11" i="10"/>
  <c r="ADV11" i="10"/>
  <c r="ADW11" i="10"/>
  <c r="ADX11" i="10"/>
  <c r="ADY11" i="10"/>
  <c r="ADZ11" i="10"/>
  <c r="AEA11" i="10"/>
  <c r="AEB11" i="10"/>
  <c r="ADS11" i="10"/>
  <c r="ADI11" i="10"/>
  <c r="ADJ11" i="10"/>
  <c r="ADK11" i="10"/>
  <c r="ADL11" i="10"/>
  <c r="ADM11" i="10"/>
  <c r="ADN11" i="10"/>
  <c r="ADO11" i="10"/>
  <c r="ADP11" i="10"/>
  <c r="ADQ11" i="10"/>
  <c r="ADH11" i="10"/>
  <c r="ACX11" i="10"/>
  <c r="ACY11" i="10"/>
  <c r="ACZ11" i="10"/>
  <c r="ADA11" i="10"/>
  <c r="ADB11" i="10"/>
  <c r="ADC11" i="10"/>
  <c r="ADD11" i="10"/>
  <c r="ADE11" i="10"/>
  <c r="ADF11" i="10"/>
  <c r="ACW11" i="10"/>
  <c r="ACM11" i="10"/>
  <c r="ACN11" i="10"/>
  <c r="ACO11" i="10"/>
  <c r="ACP11" i="10"/>
  <c r="ACQ11" i="10"/>
  <c r="ACR11" i="10"/>
  <c r="ACS11" i="10"/>
  <c r="ACT11" i="10"/>
  <c r="ACU11" i="10"/>
  <c r="ACL11" i="10"/>
  <c r="ACB11" i="10"/>
  <c r="ACC11" i="10"/>
  <c r="ACD11" i="10"/>
  <c r="ACE11" i="10"/>
  <c r="ACF11" i="10"/>
  <c r="ACG11" i="10"/>
  <c r="ACH11" i="10"/>
  <c r="ACI11" i="10"/>
  <c r="ACJ11" i="10"/>
  <c r="ACA11" i="10"/>
  <c r="ABQ11" i="10"/>
  <c r="ABR11" i="10"/>
  <c r="ABS11" i="10"/>
  <c r="ABT11" i="10"/>
  <c r="ABU11" i="10"/>
  <c r="ABV11" i="10"/>
  <c r="ABW11" i="10"/>
  <c r="ABX11" i="10"/>
  <c r="ABY11" i="10"/>
  <c r="ABP11" i="10"/>
  <c r="ABD2" i="10"/>
  <c r="ABO2" i="10" s="1"/>
  <c r="ABZ2" i="10" s="1"/>
  <c r="ACK2" i="10" s="1"/>
  <c r="ACV2" i="10" s="1"/>
  <c r="ADG2" i="10" s="1"/>
  <c r="ADR2" i="10" s="1"/>
  <c r="AEC2" i="10" s="1"/>
  <c r="AEN2" i="10" s="1"/>
  <c r="AEY2" i="10" s="1"/>
  <c r="AFJ2" i="10" s="1"/>
  <c r="AFU2" i="10" s="1"/>
  <c r="AGF2" i="10" s="1"/>
  <c r="AGQ2" i="10" s="1"/>
  <c r="AHB2" i="10" s="1"/>
  <c r="AHM2" i="10" s="1"/>
  <c r="AHX2" i="10" s="1"/>
  <c r="AII2" i="10" s="1"/>
  <c r="AIT2" i="10" s="1"/>
  <c r="AJE2" i="10" s="1"/>
  <c r="AJP2" i="10" s="1"/>
  <c r="AKA2" i="10" s="1"/>
  <c r="AKL2" i="10" s="1"/>
  <c r="AKW2" i="10" s="1"/>
  <c r="ALH2" i="10" s="1"/>
  <c r="ALS2" i="10" s="1"/>
  <c r="AMD2" i="10" s="1"/>
  <c r="AMO2" i="10" s="1"/>
  <c r="AMZ2" i="10" s="1"/>
  <c r="ANK2" i="10" s="1"/>
  <c r="ANV2" i="10" s="1"/>
  <c r="AOG2" i="10" s="1"/>
  <c r="AOR2" i="10" s="1"/>
  <c r="APC2" i="10" s="1"/>
  <c r="APN2" i="10" s="1"/>
  <c r="APY2" i="10" s="1"/>
  <c r="AQJ2" i="10" s="1"/>
  <c r="AQU2" i="10" s="1"/>
  <c r="ARF2" i="10" s="1"/>
  <c r="ARQ2" i="10" s="1"/>
  <c r="ASB2" i="10" s="1"/>
  <c r="ASM2" i="10" s="1"/>
  <c r="ASX2" i="10" s="1"/>
  <c r="ATI2" i="10" s="1"/>
  <c r="ATT2" i="10" s="1"/>
  <c r="AUE2" i="10" s="1"/>
  <c r="AUP2" i="10" s="1"/>
  <c r="AVA2" i="10" s="1"/>
  <c r="AVL2" i="10" s="1"/>
  <c r="AVW2" i="10" s="1"/>
  <c r="AWH2" i="10" s="1"/>
  <c r="AWS2" i="10" s="1"/>
  <c r="AXD2" i="10" s="1"/>
  <c r="AXO2" i="10" s="1"/>
  <c r="AXZ2" i="10" s="1"/>
  <c r="AYK2" i="10" s="1"/>
  <c r="AYV2" i="10" s="1"/>
  <c r="AZG2" i="10" s="1"/>
  <c r="AZR2" i="10" s="1"/>
  <c r="BAC2" i="10" s="1"/>
  <c r="BAN2" i="10" s="1"/>
  <c r="BAY2" i="10" s="1"/>
  <c r="BBJ2" i="10" s="1"/>
  <c r="BBU2" i="10" s="1"/>
  <c r="BCF2" i="10" s="1"/>
  <c r="BCQ2" i="10" s="1"/>
  <c r="BDB2" i="10" s="1"/>
  <c r="BDM2" i="10" s="1"/>
  <c r="BDX2" i="10" s="1"/>
  <c r="BEI2" i="10" s="1"/>
  <c r="BET2" i="10" s="1"/>
  <c r="BFE2" i="10" s="1"/>
  <c r="BFP2" i="10" s="1"/>
  <c r="BGA2" i="10" s="1"/>
  <c r="BGL2" i="10" s="1"/>
  <c r="BGW2" i="10" s="1"/>
  <c r="BHH2" i="10" s="1"/>
  <c r="BHS2" i="10" s="1"/>
  <c r="BID2" i="10" s="1"/>
  <c r="BIO2" i="10" s="1"/>
  <c r="BIZ2" i="10" s="1"/>
  <c r="BJK2" i="10" s="1"/>
  <c r="BJV2" i="10" s="1"/>
  <c r="BKG2" i="10" s="1"/>
  <c r="BKR2" i="10" s="1"/>
  <c r="BLC2" i="10" s="1"/>
  <c r="BLN2" i="10" s="1"/>
  <c r="BLY2" i="10" s="1"/>
  <c r="BMJ2" i="10" s="1"/>
  <c r="BMU2" i="10" s="1"/>
  <c r="BNF2" i="10" s="1"/>
  <c r="BNQ2" i="10" s="1"/>
  <c r="BOB2" i="10" s="1"/>
  <c r="BOM2" i="10" s="1"/>
  <c r="BOX2" i="10" s="1"/>
  <c r="BPI2" i="10" s="1"/>
  <c r="BPT2" i="10" s="1"/>
  <c r="BQE2" i="10" s="1"/>
  <c r="BQP2" i="10" s="1"/>
  <c r="ABF11" i="10"/>
  <c r="ABG11" i="10"/>
  <c r="ABH11" i="10"/>
  <c r="ABI11" i="10"/>
  <c r="ABJ11" i="10"/>
  <c r="ABK11" i="10"/>
  <c r="ABL11" i="10"/>
  <c r="ABM11" i="10"/>
  <c r="ABN11" i="10"/>
  <c r="ABE11" i="10"/>
  <c r="ABC3" i="10"/>
  <c r="ABB3" i="10"/>
  <c r="ABA3" i="10"/>
  <c r="AAZ3" i="10"/>
  <c r="AAY3" i="10"/>
  <c r="AAX3" i="10"/>
  <c r="AAW3" i="10"/>
  <c r="AAV3" i="10"/>
  <c r="AAU3" i="10"/>
  <c r="AAT3" i="10"/>
  <c r="AAU11" i="10"/>
  <c r="AAV11" i="10"/>
  <c r="AAW11" i="10"/>
  <c r="AAX11" i="10"/>
  <c r="AAY11" i="10"/>
  <c r="AAZ11" i="10"/>
  <c r="ABA11" i="10"/>
  <c r="ABB11" i="10"/>
  <c r="ABC11" i="10"/>
  <c r="AAT11" i="10"/>
  <c r="AAR11" i="10" l="1"/>
  <c r="AAQ11" i="10"/>
  <c r="AAR7" i="10"/>
  <c r="AAQ7" i="10"/>
  <c r="AAR8" i="10"/>
  <c r="AAQ8" i="10"/>
  <c r="AAQ6" i="10"/>
  <c r="AAM6" i="10"/>
  <c r="AAO11" i="10"/>
  <c r="AAM11" i="10"/>
  <c r="AAO7" i="10"/>
  <c r="AAM7" i="10"/>
  <c r="AAP8" i="10"/>
  <c r="AAO8" i="10"/>
  <c r="AAN8" i="10"/>
  <c r="AAM8" i="10"/>
  <c r="AAM5" i="10"/>
  <c r="AAJ7" i="10"/>
  <c r="AAK7" i="10"/>
  <c r="AAK11" i="10"/>
  <c r="AAJ11" i="10"/>
  <c r="AAG11" i="10"/>
  <c r="AAK8" i="10"/>
  <c r="AAJ8" i="10"/>
  <c r="AAL8" i="10"/>
  <c r="AAL7" i="10"/>
  <c r="AAI7" i="10"/>
  <c r="AAG7" i="10"/>
  <c r="AAE7" i="10"/>
  <c r="AAJ6" i="10"/>
  <c r="AAI8" i="10"/>
  <c r="AAE11" i="10"/>
  <c r="AAH8" i="10"/>
  <c r="AAG8" i="10"/>
  <c r="AAF8" i="10"/>
  <c r="AAE8" i="10"/>
  <c r="AAE6" i="10"/>
  <c r="AAE5" i="10"/>
  <c r="AAE3" i="10"/>
  <c r="AAC11" i="10"/>
  <c r="AAB11" i="10"/>
  <c r="AAA11" i="10"/>
  <c r="ZZ11" i="10"/>
  <c r="ZY11" i="10"/>
  <c r="ZX11" i="10"/>
  <c r="ZW11" i="10"/>
  <c r="AAD5" i="10"/>
  <c r="AAC5" i="10"/>
  <c r="AAB5" i="10"/>
  <c r="AAA5" i="10"/>
  <c r="ZZ5" i="10"/>
  <c r="ZY5" i="10"/>
  <c r="ZX5" i="10"/>
  <c r="ZW5" i="10"/>
  <c r="ZW3" i="10"/>
  <c r="ZW2" i="10"/>
  <c r="ZV3" i="10"/>
  <c r="ZU3" i="10"/>
  <c r="ZT11" i="10"/>
  <c r="ZT3" i="10"/>
  <c r="ZS4" i="10"/>
  <c r="ZR4" i="10"/>
  <c r="ZR3" i="10"/>
  <c r="ZQ3" i="10"/>
  <c r="ZP3" i="10"/>
  <c r="ZO4" i="10"/>
  <c r="ZN4" i="10"/>
  <c r="ZJ11" i="10"/>
  <c r="ZL11" i="10"/>
  <c r="ZM11" i="10"/>
  <c r="ZI11" i="10"/>
  <c r="ZM5" i="10"/>
  <c r="ZL5" i="10"/>
  <c r="ZJ5" i="10"/>
  <c r="ZI5" i="10"/>
  <c r="ZI4" i="10"/>
  <c r="ZI3" i="10"/>
  <c r="ZC11" i="10"/>
  <c r="ZE11" i="10"/>
  <c r="ZF11" i="10"/>
  <c r="ZG11" i="10"/>
  <c r="ZH11" i="10"/>
  <c r="ZB11" i="10"/>
  <c r="ZH4" i="10"/>
  <c r="ZG4" i="10"/>
  <c r="ZF4" i="10"/>
  <c r="ZE4" i="10"/>
  <c r="ZC4" i="10"/>
  <c r="ZB4" i="10"/>
  <c r="ZB3" i="10"/>
  <c r="ZA4" i="10"/>
  <c r="YZ4" i="10"/>
  <c r="YY4" i="10"/>
  <c r="YX4" i="10"/>
  <c r="YV4" i="10"/>
  <c r="YU4" i="10"/>
  <c r="YU3" i="10"/>
  <c r="YO11" i="10"/>
  <c r="YQ11" i="10"/>
  <c r="YR11" i="10"/>
  <c r="YS11" i="10"/>
  <c r="YT11" i="10"/>
  <c r="YN11" i="10"/>
  <c r="YT4" i="10"/>
  <c r="YS4" i="10"/>
  <c r="YR4" i="10"/>
  <c r="YQ4" i="10"/>
  <c r="YO4" i="10"/>
  <c r="YN4" i="10"/>
  <c r="YN3" i="10"/>
  <c r="YH11" i="10"/>
  <c r="YJ11" i="10"/>
  <c r="YK11" i="10"/>
  <c r="YL11" i="10"/>
  <c r="YM11" i="10"/>
  <c r="YG11" i="10"/>
  <c r="YM4" i="10"/>
  <c r="YL4" i="10"/>
  <c r="YK4" i="10"/>
  <c r="YJ4" i="10"/>
  <c r="YH4" i="10"/>
  <c r="YG4" i="10"/>
  <c r="YG3" i="10"/>
  <c r="YA11" i="10"/>
  <c r="YC11" i="10"/>
  <c r="YD11" i="10"/>
  <c r="YE11" i="10"/>
  <c r="YF11" i="10"/>
  <c r="XZ11" i="10"/>
  <c r="YF4" i="10"/>
  <c r="YE4" i="10"/>
  <c r="YD4" i="10"/>
  <c r="YC4" i="10"/>
  <c r="YA4" i="10"/>
  <c r="XZ4" i="10"/>
  <c r="XZ3" i="10"/>
  <c r="XT11" i="10"/>
  <c r="XV11" i="10"/>
  <c r="XW11" i="10"/>
  <c r="XX11" i="10"/>
  <c r="XY11" i="10"/>
  <c r="XS11" i="10"/>
  <c r="XY4" i="10"/>
  <c r="XX4" i="10"/>
  <c r="XW4" i="10"/>
  <c r="XV4" i="10"/>
  <c r="XT4" i="10"/>
  <c r="XS4" i="10"/>
  <c r="XS3" i="10"/>
  <c r="XM11" i="10"/>
  <c r="XO11" i="10"/>
  <c r="XP11" i="10"/>
  <c r="XQ11" i="10"/>
  <c r="XR11" i="10"/>
  <c r="XL11" i="10"/>
  <c r="XR4" i="10"/>
  <c r="XQ4" i="10"/>
  <c r="XP4" i="10"/>
  <c r="XO4" i="10"/>
  <c r="XM4" i="10"/>
  <c r="XL4" i="10"/>
  <c r="XL3" i="10"/>
  <c r="XF11" i="10"/>
  <c r="XH11" i="10"/>
  <c r="XI11" i="10"/>
  <c r="XJ11" i="10"/>
  <c r="XK11" i="10"/>
  <c r="XE11" i="10"/>
  <c r="XE3" i="10"/>
  <c r="XK4" i="10"/>
  <c r="XJ4" i="10"/>
  <c r="XI4" i="10"/>
  <c r="XH4" i="10"/>
  <c r="XF4" i="10"/>
  <c r="XE4" i="10"/>
  <c r="WY11" i="10"/>
  <c r="XA11" i="10"/>
  <c r="XB11" i="10"/>
  <c r="XC11" i="10"/>
  <c r="XD11" i="10"/>
  <c r="WX11" i="10"/>
  <c r="WR11" i="10"/>
  <c r="WT11" i="10"/>
  <c r="WU11" i="10"/>
  <c r="WV11" i="10"/>
  <c r="WW11" i="10"/>
  <c r="WQ11" i="10"/>
  <c r="XD5" i="10"/>
  <c r="XC5" i="10"/>
  <c r="XB5" i="10"/>
  <c r="XA5" i="10"/>
  <c r="WY5" i="10"/>
  <c r="WX5" i="10"/>
  <c r="WW5" i="10"/>
  <c r="WV5" i="10"/>
  <c r="WU5" i="10"/>
  <c r="WT5" i="10"/>
  <c r="WR5" i="10"/>
  <c r="WQ5" i="10"/>
  <c r="WX4" i="10"/>
  <c r="WQ4" i="10"/>
  <c r="WQ3" i="10"/>
  <c r="WO5" i="10"/>
  <c r="WI5" i="10"/>
  <c r="WC5" i="10"/>
  <c r="VW5" i="10"/>
  <c r="WN11" i="10"/>
  <c r="WM11" i="10"/>
  <c r="WL11" i="10"/>
  <c r="WK11" i="10"/>
  <c r="WJ11" i="10"/>
  <c r="WH11" i="10"/>
  <c r="WG11" i="10"/>
  <c r="WF11" i="10"/>
  <c r="WE11" i="10"/>
  <c r="WD11" i="10"/>
  <c r="WJ4" i="10"/>
  <c r="WD4" i="10"/>
  <c r="WN5" i="10"/>
  <c r="WM5" i="10"/>
  <c r="WL5" i="10"/>
  <c r="WK5" i="10"/>
  <c r="WJ5" i="10"/>
  <c r="WH5" i="10"/>
  <c r="WG5" i="10"/>
  <c r="WF5" i="10"/>
  <c r="WE5" i="10"/>
  <c r="WD5" i="10"/>
  <c r="WD3" i="10"/>
  <c r="WB11" i="10"/>
  <c r="WA11" i="10"/>
  <c r="VZ11" i="10"/>
  <c r="VY11" i="10"/>
  <c r="VX11" i="10"/>
  <c r="VV11" i="10"/>
  <c r="VU11" i="10"/>
  <c r="VT11" i="10"/>
  <c r="VS11" i="10"/>
  <c r="VX4" i="10"/>
  <c r="WB5" i="10"/>
  <c r="WA5" i="10"/>
  <c r="VZ5" i="10"/>
  <c r="VY5" i="10"/>
  <c r="VX5" i="10"/>
  <c r="VV5" i="10"/>
  <c r="VU5" i="10"/>
  <c r="VT5" i="10"/>
  <c r="VS5" i="10"/>
  <c r="VR4" i="10"/>
  <c r="VR11" i="10"/>
  <c r="VR5" i="10"/>
  <c r="VQ4" i="10"/>
  <c r="UP4" i="10"/>
  <c r="VP11" i="10"/>
  <c r="VO11" i="10"/>
  <c r="VN11" i="10"/>
  <c r="VP6" i="10"/>
  <c r="VO6" i="10"/>
  <c r="VN6" i="10"/>
  <c r="VP5" i="10"/>
  <c r="VO5" i="10"/>
  <c r="VN5" i="10"/>
  <c r="VN4" i="10"/>
  <c r="UO5" i="10"/>
  <c r="UN5" i="10"/>
  <c r="UM5" i="10"/>
  <c r="UO11" i="10"/>
  <c r="UN11" i="10"/>
  <c r="UN6" i="10"/>
  <c r="UO6" i="10"/>
  <c r="UM6" i="10"/>
  <c r="UM11" i="10"/>
  <c r="UQ3" i="10"/>
  <c r="VJ4" i="10"/>
  <c r="VF4" i="10"/>
  <c r="VB4" i="10"/>
  <c r="UX4" i="10"/>
  <c r="UU4" i="10"/>
  <c r="UQ4" i="10"/>
  <c r="UM4" i="10"/>
  <c r="Q17" i="7"/>
  <c r="VL11" i="10" s="1"/>
  <c r="O17" i="7"/>
  <c r="VK11" i="10" s="1"/>
  <c r="M17" i="7"/>
  <c r="VJ11" i="10" s="1"/>
  <c r="I17" i="7"/>
  <c r="UK11" i="10" s="1"/>
  <c r="H17" i="7"/>
  <c r="G17" i="7"/>
  <c r="UI11" i="10" s="1"/>
  <c r="UJ11" i="10"/>
  <c r="UI4" i="10"/>
  <c r="VM6" i="10"/>
  <c r="VL6" i="10"/>
  <c r="VK6" i="10"/>
  <c r="VJ6" i="10"/>
  <c r="UL6" i="10"/>
  <c r="UK6" i="10"/>
  <c r="UJ6" i="10"/>
  <c r="UI6" i="10"/>
  <c r="VM5" i="10"/>
  <c r="VJ5" i="10"/>
  <c r="UL5" i="10"/>
  <c r="UI5" i="10"/>
  <c r="VI11" i="10"/>
  <c r="VH11" i="10"/>
  <c r="VG11" i="10"/>
  <c r="VF11" i="10"/>
  <c r="UH11" i="10"/>
  <c r="UG11" i="10"/>
  <c r="UF11" i="10"/>
  <c r="UE11" i="10"/>
  <c r="UE4" i="10"/>
  <c r="VI6" i="10"/>
  <c r="VH6" i="10"/>
  <c r="VG6" i="10"/>
  <c r="VF6" i="10"/>
  <c r="UH6" i="10"/>
  <c r="UG6" i="10"/>
  <c r="UF6" i="10"/>
  <c r="UE6" i="10"/>
  <c r="VI5" i="10"/>
  <c r="VF5" i="10"/>
  <c r="UH5" i="10"/>
  <c r="UE5" i="10"/>
  <c r="VE11" i="10"/>
  <c r="VD11" i="10"/>
  <c r="VC11" i="10"/>
  <c r="VB11" i="10"/>
  <c r="UD11" i="10"/>
  <c r="UC11" i="10"/>
  <c r="UB11" i="10"/>
  <c r="UA11" i="10"/>
  <c r="VE6" i="10"/>
  <c r="VD6" i="10"/>
  <c r="VC6" i="10"/>
  <c r="VB6" i="10"/>
  <c r="UD6" i="10"/>
  <c r="UC6" i="10"/>
  <c r="UB6" i="10"/>
  <c r="UA6" i="10"/>
  <c r="VE5" i="10"/>
  <c r="VB5" i="10"/>
  <c r="UD5" i="10"/>
  <c r="UA5" i="10"/>
  <c r="UA4" i="10"/>
  <c r="UZ11" i="10"/>
  <c r="UY11" i="10"/>
  <c r="UX11" i="10"/>
  <c r="TY11" i="10"/>
  <c r="TX11" i="10"/>
  <c r="TW11" i="10"/>
  <c r="TW4" i="10"/>
  <c r="VA6" i="10"/>
  <c r="UZ6" i="10"/>
  <c r="UY6" i="10"/>
  <c r="UX6" i="10"/>
  <c r="TZ6" i="10"/>
  <c r="TY6" i="10"/>
  <c r="TX6" i="10"/>
  <c r="TW6" i="10"/>
  <c r="VA5" i="10"/>
  <c r="UX5" i="10"/>
  <c r="TZ5" i="10"/>
  <c r="TW5" i="10"/>
  <c r="UW11" i="10"/>
  <c r="UV11" i="10"/>
  <c r="UU11" i="10"/>
  <c r="TV11" i="10"/>
  <c r="TU11" i="10"/>
  <c r="TT11" i="10"/>
  <c r="UW6" i="10"/>
  <c r="UV6" i="10"/>
  <c r="UU6" i="10"/>
  <c r="TV6" i="10"/>
  <c r="TU6" i="10"/>
  <c r="TT6" i="10"/>
  <c r="UU5" i="10"/>
  <c r="TT5" i="10"/>
  <c r="TT4" i="10"/>
  <c r="US11" i="10"/>
  <c r="UR11" i="10"/>
  <c r="UQ11" i="10"/>
  <c r="TR11" i="10"/>
  <c r="TQ11" i="10"/>
  <c r="TP11" i="10"/>
  <c r="UQ5" i="10"/>
  <c r="UT6" i="10"/>
  <c r="US6" i="10"/>
  <c r="UR6" i="10"/>
  <c r="UQ6" i="10"/>
  <c r="TS6" i="10"/>
  <c r="TR6" i="10"/>
  <c r="TQ6" i="10"/>
  <c r="TP6" i="10"/>
  <c r="UT5" i="10"/>
  <c r="TS5" i="10"/>
  <c r="TP5" i="10"/>
  <c r="TP4" i="10"/>
  <c r="TP2" i="10"/>
  <c r="TO11" i="10"/>
  <c r="TO3" i="10"/>
  <c r="TO2" i="10"/>
  <c r="TN11" i="10"/>
  <c r="TN2" i="10"/>
  <c r="C11" i="10" l="1"/>
  <c r="F2" i="10"/>
  <c r="E2" i="10"/>
  <c r="D2" i="10"/>
  <c r="C2" i="10"/>
  <c r="B2" i="10"/>
  <c r="BI11" i="10"/>
  <c r="BH11" i="10"/>
  <c r="BG11" i="10"/>
  <c r="TM11" i="10"/>
  <c r="TL11" i="10"/>
  <c r="TK11" i="10"/>
  <c r="TM5" i="10"/>
  <c r="TL5" i="10"/>
  <c r="TK5" i="10"/>
  <c r="TJ5" i="10"/>
  <c r="TJ4" i="10"/>
  <c r="TI11" i="10"/>
  <c r="TH11" i="10"/>
  <c r="TG11" i="10"/>
  <c r="TI7" i="10"/>
  <c r="TH7" i="10"/>
  <c r="TG7" i="10"/>
  <c r="TG6" i="10"/>
  <c r="TF11" i="10"/>
  <c r="TF6" i="10"/>
  <c r="TF5" i="10"/>
  <c r="TF4" i="10"/>
  <c r="TF3" i="10"/>
  <c r="TE11" i="10"/>
  <c r="TE5" i="10"/>
  <c r="TD11" i="10"/>
  <c r="TC11" i="10"/>
  <c r="TB11" i="10"/>
  <c r="TA11" i="10"/>
  <c r="TD7" i="10"/>
  <c r="TC7" i="10"/>
  <c r="TB7" i="10"/>
  <c r="TB6" i="10"/>
  <c r="TA6" i="10"/>
  <c r="TA5" i="10"/>
  <c r="TA4" i="10"/>
  <c r="SZ11" i="10"/>
  <c r="SY11" i="10"/>
  <c r="SX11" i="10"/>
  <c r="SZ7" i="10"/>
  <c r="SY7" i="10"/>
  <c r="SX7" i="10"/>
  <c r="SX6" i="10"/>
  <c r="SW11" i="10"/>
  <c r="SW6" i="10"/>
  <c r="SW5" i="10"/>
  <c r="SW4" i="10"/>
  <c r="SW3" i="10"/>
  <c r="SV11" i="10"/>
  <c r="SU11" i="10"/>
  <c r="ST11" i="10"/>
  <c r="SS11" i="10"/>
  <c r="SR11" i="10"/>
  <c r="SQ11" i="10"/>
  <c r="SP11" i="10"/>
  <c r="SO11" i="10"/>
  <c r="SV5" i="10"/>
  <c r="SU4" i="10"/>
  <c r="ST5" i="10"/>
  <c r="SS4" i="10"/>
  <c r="SR5" i="10"/>
  <c r="SQ4" i="10"/>
  <c r="SP5" i="10"/>
  <c r="SO4" i="10"/>
  <c r="SO3" i="10"/>
  <c r="SN11" i="10"/>
  <c r="SM11" i="10"/>
  <c r="SL11" i="10"/>
  <c r="SK11" i="10"/>
  <c r="SN5" i="10"/>
  <c r="SM5" i="10"/>
  <c r="SL5" i="10"/>
  <c r="SL4" i="10"/>
  <c r="SK4" i="10"/>
  <c r="SJ11" i="10"/>
  <c r="SI11" i="10"/>
  <c r="SH11" i="10"/>
  <c r="SG11" i="10"/>
  <c r="SJ5" i="10"/>
  <c r="SI5" i="10"/>
  <c r="SH5" i="10"/>
  <c r="SH4" i="10"/>
  <c r="SG4" i="10"/>
  <c r="SG3" i="10"/>
  <c r="SG2" i="10"/>
  <c r="SF11" i="10"/>
  <c r="SE11" i="10"/>
  <c r="SF4" i="10"/>
  <c r="SE4" i="10"/>
  <c r="SD6" i="10"/>
  <c r="SC11" i="10"/>
  <c r="SB11" i="10"/>
  <c r="SA11" i="10"/>
  <c r="RZ11" i="10"/>
  <c r="RY11" i="10"/>
  <c r="RX11" i="10"/>
  <c r="SC7" i="10"/>
  <c r="SB7" i="10"/>
  <c r="SA7" i="10"/>
  <c r="RZ7" i="10"/>
  <c r="RY7" i="10"/>
  <c r="RX7" i="10"/>
  <c r="RX6" i="10"/>
  <c r="RW11" i="10"/>
  <c r="RV11" i="10"/>
  <c r="RU11" i="10"/>
  <c r="RT11" i="10"/>
  <c r="RS11" i="10"/>
  <c r="RR11" i="10"/>
  <c r="RW7" i="10"/>
  <c r="RV7" i="10"/>
  <c r="RU7" i="10"/>
  <c r="RT7" i="10"/>
  <c r="RS7" i="10"/>
  <c r="RR7" i="10"/>
  <c r="RR6" i="10"/>
  <c r="RR5" i="10"/>
  <c r="RQ11" i="10"/>
  <c r="RP11" i="10"/>
  <c r="RO11" i="10"/>
  <c r="RN11" i="10"/>
  <c r="RM11" i="10"/>
  <c r="RL11" i="10"/>
  <c r="RQ7" i="10"/>
  <c r="RP7" i="10"/>
  <c r="RO7" i="10"/>
  <c r="RN7" i="10"/>
  <c r="RM7" i="10"/>
  <c r="RL7" i="10"/>
  <c r="RL6" i="10"/>
  <c r="RK11" i="10"/>
  <c r="RJ11" i="10"/>
  <c r="RI11" i="10"/>
  <c r="RH11" i="10"/>
  <c r="RG11" i="10"/>
  <c r="RF11" i="10"/>
  <c r="RK7" i="10"/>
  <c r="RJ7" i="10"/>
  <c r="RI7" i="10"/>
  <c r="RH7" i="10"/>
  <c r="RG7" i="10"/>
  <c r="RF7" i="10"/>
  <c r="RF6" i="10"/>
  <c r="RE11" i="10"/>
  <c r="RD11" i="10"/>
  <c r="RC11" i="10"/>
  <c r="RB11" i="10"/>
  <c r="RA11" i="10"/>
  <c r="QZ11" i="10"/>
  <c r="RE7" i="10"/>
  <c r="RD7" i="10"/>
  <c r="RC7" i="10"/>
  <c r="RB7" i="10"/>
  <c r="RA7" i="10"/>
  <c r="QZ7" i="10"/>
  <c r="QZ6" i="10"/>
  <c r="QY11" i="10"/>
  <c r="QX11" i="10"/>
  <c r="QW11" i="10"/>
  <c r="QV11" i="10"/>
  <c r="QU11" i="10"/>
  <c r="QT11" i="10"/>
  <c r="QY7" i="10"/>
  <c r="QX7" i="10"/>
  <c r="QW7" i="10"/>
  <c r="QV7" i="10"/>
  <c r="QU7" i="10"/>
  <c r="QT7" i="10"/>
  <c r="QT6" i="10"/>
  <c r="QT5" i="10"/>
  <c r="QS11" i="10"/>
  <c r="QS4" i="10"/>
  <c r="QQ11" i="10"/>
  <c r="QP11" i="10"/>
  <c r="QO11" i="10"/>
  <c r="QN11" i="10"/>
  <c r="QM11" i="10"/>
  <c r="QL11" i="10"/>
  <c r="QR6" i="10"/>
  <c r="QQ7" i="10"/>
  <c r="QP7" i="10"/>
  <c r="QO7" i="10"/>
  <c r="QN7" i="10"/>
  <c r="QM7" i="10"/>
  <c r="QL7" i="10"/>
  <c r="QL6" i="10"/>
  <c r="QK11" i="10"/>
  <c r="QJ11" i="10"/>
  <c r="QI11" i="10"/>
  <c r="QH11" i="10"/>
  <c r="QG11" i="10"/>
  <c r="QF11" i="10"/>
  <c r="QK7" i="10"/>
  <c r="QJ7" i="10"/>
  <c r="QI7" i="10"/>
  <c r="QH7" i="10"/>
  <c r="QG7" i="10"/>
  <c r="QF7" i="10"/>
  <c r="QF6" i="10"/>
  <c r="QE11" i="10"/>
  <c r="QC11" i="10"/>
  <c r="QB11" i="10"/>
  <c r="QA11" i="10"/>
  <c r="QD11" i="10"/>
  <c r="PZ11" i="10"/>
  <c r="QE7" i="10"/>
  <c r="QD7" i="10"/>
  <c r="QC7" i="10"/>
  <c r="QB7" i="10"/>
  <c r="QA7" i="10"/>
  <c r="PZ7" i="10"/>
  <c r="PZ6" i="10"/>
  <c r="PY11" i="10"/>
  <c r="PX11" i="10"/>
  <c r="PW11" i="10"/>
  <c r="PV11" i="10"/>
  <c r="PU11" i="10"/>
  <c r="PT11" i="10"/>
  <c r="E30" i="9"/>
  <c r="E29" i="9"/>
  <c r="E28" i="9"/>
  <c r="E9" i="9"/>
  <c r="E10" i="9"/>
  <c r="E11" i="9"/>
  <c r="E12" i="9"/>
  <c r="E13" i="9"/>
  <c r="E14" i="9"/>
  <c r="E15" i="9"/>
  <c r="E16" i="9"/>
  <c r="E17" i="9"/>
  <c r="E18" i="9"/>
  <c r="E19" i="9"/>
  <c r="E20" i="9"/>
  <c r="E24" i="9"/>
  <c r="E25" i="9"/>
  <c r="E26" i="9"/>
  <c r="E8" i="9"/>
  <c r="PS7" i="10" l="1"/>
  <c r="PR7" i="10"/>
  <c r="PQ7" i="10"/>
  <c r="PP7" i="10"/>
  <c r="PO7" i="10"/>
  <c r="PN7" i="10"/>
  <c r="PT6" i="10"/>
  <c r="PT5" i="10"/>
  <c r="PS11" i="10"/>
  <c r="PR11" i="10"/>
  <c r="PQ11" i="10"/>
  <c r="PP11" i="10"/>
  <c r="PO11" i="10"/>
  <c r="PN11" i="10"/>
  <c r="PM11" i="10"/>
  <c r="PL11" i="10"/>
  <c r="PK11" i="10"/>
  <c r="PJ11" i="10"/>
  <c r="PI11" i="10"/>
  <c r="PH11" i="10"/>
  <c r="PY7" i="10"/>
  <c r="PX7" i="10"/>
  <c r="PW7" i="10"/>
  <c r="PV7" i="10"/>
  <c r="PT7" i="10"/>
  <c r="PU7" i="10"/>
  <c r="PO5" i="10"/>
  <c r="PN6" i="10"/>
  <c r="PM7" i="10" l="1"/>
  <c r="PL7" i="10"/>
  <c r="PK7" i="10"/>
  <c r="PJ7" i="10"/>
  <c r="PI7" i="10"/>
  <c r="PH7" i="10"/>
  <c r="PE7" i="10"/>
  <c r="PD7" i="10"/>
  <c r="PC7" i="10"/>
  <c r="PB7" i="10"/>
  <c r="PA7" i="10"/>
  <c r="OZ7" i="10"/>
  <c r="OY7" i="10"/>
  <c r="OX7" i="10"/>
  <c r="OW7" i="10"/>
  <c r="OV7" i="10"/>
  <c r="OU7" i="10"/>
  <c r="OT7" i="10"/>
  <c r="PH6" i="10"/>
  <c r="PH5" i="10"/>
  <c r="PG11" i="10"/>
  <c r="PG4" i="10"/>
  <c r="PE11" i="10"/>
  <c r="PD11" i="10"/>
  <c r="PC11" i="10"/>
  <c r="PB11" i="10"/>
  <c r="PA11" i="10"/>
  <c r="OZ11" i="10"/>
  <c r="OY11" i="10"/>
  <c r="OX11" i="10"/>
  <c r="OW11" i="10"/>
  <c r="OV11" i="10"/>
  <c r="OU11" i="10"/>
  <c r="OT11" i="10"/>
  <c r="OS11" i="10"/>
  <c r="OR11" i="10"/>
  <c r="OQ11" i="10"/>
  <c r="OP11" i="10"/>
  <c r="OO11" i="10"/>
  <c r="ON11" i="10"/>
  <c r="PF6" i="10"/>
  <c r="OZ6" i="10"/>
  <c r="OT6" i="10"/>
  <c r="OM11" i="10"/>
  <c r="OL11" i="10"/>
  <c r="OK11" i="10"/>
  <c r="OJ11" i="10"/>
  <c r="OI11" i="10"/>
  <c r="OH11" i="10"/>
  <c r="OS7" i="10"/>
  <c r="OR7" i="10"/>
  <c r="OQ7" i="10"/>
  <c r="OP7" i="10"/>
  <c r="OO7" i="10"/>
  <c r="ON7" i="10"/>
  <c r="ON6" i="10"/>
  <c r="OM7" i="10"/>
  <c r="OL7" i="10"/>
  <c r="OK7" i="10"/>
  <c r="OJ7" i="10"/>
  <c r="OI7" i="10"/>
  <c r="OH7" i="10"/>
  <c r="OH6" i="10"/>
  <c r="OH5" i="10"/>
  <c r="OG11" i="10"/>
  <c r="OG4" i="10"/>
  <c r="B618" i="1"/>
  <c r="OG5" i="10" s="1"/>
  <c r="OF11" i="10"/>
  <c r="OF4" i="10"/>
  <c r="OF3" i="10"/>
  <c r="B668" i="1"/>
  <c r="QS5" i="10" s="1"/>
  <c r="B639" i="1"/>
  <c r="PG5" i="10" s="1"/>
  <c r="OD11" i="10" l="1"/>
  <c r="OC11" i="10"/>
  <c r="OE6" i="10"/>
  <c r="OD6" i="10"/>
  <c r="OC6" i="10"/>
  <c r="OC5" i="10"/>
  <c r="OC4" i="10"/>
  <c r="OB11" i="10"/>
  <c r="OB5" i="10"/>
  <c r="OA11" i="10"/>
  <c r="NZ11" i="10"/>
  <c r="NY11" i="10"/>
  <c r="OA5" i="10"/>
  <c r="NZ5" i="10"/>
  <c r="NY5" i="10"/>
  <c r="NX5" i="10"/>
  <c r="NX4" i="10"/>
  <c r="NW11" i="10"/>
  <c r="NV11" i="10"/>
  <c r="NU11" i="10"/>
  <c r="NT11" i="10"/>
  <c r="NS11" i="10"/>
  <c r="NW5" i="10"/>
  <c r="NV7" i="10"/>
  <c r="NU7" i="10"/>
  <c r="NT6" i="10"/>
  <c r="NS6" i="10"/>
  <c r="NS5" i="10"/>
  <c r="NS4" i="10"/>
  <c r="NS3" i="10"/>
  <c r="NR11" i="10"/>
  <c r="NR5" i="10"/>
  <c r="NQ11" i="10"/>
  <c r="NP11" i="10"/>
  <c r="NO11" i="10"/>
  <c r="NN11" i="10"/>
  <c r="NM11" i="10"/>
  <c r="NL11" i="10"/>
  <c r="NK11" i="10"/>
  <c r="NQ7" i="10"/>
  <c r="NP7" i="10"/>
  <c r="NO7" i="10"/>
  <c r="NO6" i="10"/>
  <c r="NL6" i="10"/>
  <c r="NN7" i="10"/>
  <c r="NM7" i="10"/>
  <c r="NL7" i="10"/>
  <c r="NK6" i="10"/>
  <c r="NK5" i="10"/>
  <c r="NK4" i="10"/>
  <c r="ND4" i="10"/>
  <c r="NJ11" i="10"/>
  <c r="NI11" i="10"/>
  <c r="NH11" i="10"/>
  <c r="NG11" i="10"/>
  <c r="NF11" i="10"/>
  <c r="NE11" i="10"/>
  <c r="ND11" i="10"/>
  <c r="NC11" i="10"/>
  <c r="NB11" i="10"/>
  <c r="NA11" i="10"/>
  <c r="MZ11" i="10"/>
  <c r="MY11" i="10"/>
  <c r="MX11" i="10"/>
  <c r="MW11" i="10"/>
  <c r="MV11" i="10"/>
  <c r="MU11" i="10"/>
  <c r="NJ7" i="10"/>
  <c r="NI7" i="10"/>
  <c r="NH7" i="10"/>
  <c r="NH6" i="10"/>
  <c r="NG7" i="10"/>
  <c r="NF7" i="10"/>
  <c r="NE7" i="10"/>
  <c r="NE6" i="10"/>
  <c r="ND6" i="10"/>
  <c r="ND5" i="10"/>
  <c r="ND3" i="10"/>
  <c r="NC4" i="10"/>
  <c r="NB5" i="10"/>
  <c r="NA4" i="10"/>
  <c r="MZ5" i="10"/>
  <c r="MY4" i="10"/>
  <c r="MX5" i="10"/>
  <c r="MW4" i="10"/>
  <c r="MV5" i="10"/>
  <c r="MU4" i="10"/>
  <c r="MU3" i="10"/>
  <c r="MT11" i="10"/>
  <c r="MS11" i="10"/>
  <c r="MR11" i="10"/>
  <c r="MQ11" i="10"/>
  <c r="MP11" i="10"/>
  <c r="MN11" i="10"/>
  <c r="MM11" i="10"/>
  <c r="ML11" i="10"/>
  <c r="MK11" i="10"/>
  <c r="MJ11" i="10"/>
  <c r="MT5" i="10"/>
  <c r="MS5" i="10"/>
  <c r="MR5" i="10"/>
  <c r="MQ5" i="10"/>
  <c r="MP5" i="10"/>
  <c r="MP4" i="10"/>
  <c r="MN4" i="10"/>
  <c r="MM5" i="10"/>
  <c r="ML5" i="10"/>
  <c r="MK4" i="10"/>
  <c r="MK5" i="10"/>
  <c r="MJ4" i="10"/>
  <c r="MJ3" i="10"/>
  <c r="MI11" i="10" l="1"/>
  <c r="MH11" i="10"/>
  <c r="MG11" i="10"/>
  <c r="MI4" i="10"/>
  <c r="MH4" i="10"/>
  <c r="MG4" i="10"/>
  <c r="MG3" i="10"/>
  <c r="MF11" i="10"/>
  <c r="MF5" i="10"/>
  <c r="MF4" i="10"/>
  <c r="ME11" i="10"/>
  <c r="ME5" i="10"/>
  <c r="ME4" i="10"/>
  <c r="MD11" i="10"/>
  <c r="MD5" i="10"/>
  <c r="MD4" i="10"/>
  <c r="MD3" i="10"/>
  <c r="MD2" i="10"/>
  <c r="LW3" i="10"/>
  <c r="B443" i="1"/>
  <c r="LZ4" i="10" s="1"/>
  <c r="B441" i="1"/>
  <c r="LY4" i="10" s="1"/>
  <c r="LS3" i="10"/>
  <c r="LS2" i="10"/>
  <c r="C4" i="12" l="1"/>
  <c r="C8" i="2"/>
  <c r="ZW4" i="10" s="1"/>
  <c r="LE2" i="10"/>
  <c r="LC11" i="10"/>
  <c r="LB11" i="10"/>
  <c r="LC4" i="10"/>
  <c r="LB4" i="10"/>
  <c r="LA11" i="10"/>
  <c r="KZ11" i="10"/>
  <c r="KY11" i="10"/>
  <c r="LA4" i="10"/>
  <c r="KZ4" i="10"/>
  <c r="KY4" i="10"/>
  <c r="KY3" i="10"/>
  <c r="KX11" i="10"/>
  <c r="KW11" i="10"/>
  <c r="KV11" i="10"/>
  <c r="KU11" i="10"/>
  <c r="KT11" i="10"/>
  <c r="KS11" i="10"/>
  <c r="KR11" i="10"/>
  <c r="KQ11" i="10"/>
  <c r="KP11" i="10"/>
  <c r="KO11" i="10"/>
  <c r="KN11" i="10"/>
  <c r="KM11" i="10"/>
  <c r="KX6" i="10"/>
  <c r="KW6" i="10"/>
  <c r="KV6" i="10"/>
  <c r="KU6" i="10"/>
  <c r="KT6" i="10"/>
  <c r="KS6" i="10"/>
  <c r="KR6" i="10"/>
  <c r="KQ6" i="10"/>
  <c r="KP6" i="10"/>
  <c r="KO6" i="10"/>
  <c r="KN6" i="10"/>
  <c r="KM6" i="10"/>
  <c r="KM5" i="10"/>
  <c r="KM4" i="10"/>
  <c r="KL11" i="10"/>
  <c r="KK11" i="10"/>
  <c r="KJ11" i="10"/>
  <c r="KI11" i="10"/>
  <c r="KH11" i="10"/>
  <c r="KG11" i="10"/>
  <c r="KF11" i="10"/>
  <c r="KE11" i="10"/>
  <c r="KD11" i="10"/>
  <c r="KC11" i="10"/>
  <c r="KB11" i="10"/>
  <c r="KA11" i="10"/>
  <c r="KL6" i="10"/>
  <c r="KK6" i="10"/>
  <c r="KJ6" i="10"/>
  <c r="KI6" i="10"/>
  <c r="KH6" i="10"/>
  <c r="KG6" i="10"/>
  <c r="KF6" i="10"/>
  <c r="KE6" i="10"/>
  <c r="KD6" i="10"/>
  <c r="KC6" i="10"/>
  <c r="KB6" i="10"/>
  <c r="KA6" i="10"/>
  <c r="KA5" i="10"/>
  <c r="JZ11" i="10"/>
  <c r="JY11" i="10"/>
  <c r="JX11" i="10"/>
  <c r="JW11" i="10"/>
  <c r="JV11" i="10"/>
  <c r="JU11" i="10"/>
  <c r="JT11" i="10"/>
  <c r="JS11" i="10"/>
  <c r="JR11" i="10"/>
  <c r="JQ11" i="10"/>
  <c r="JP11" i="10"/>
  <c r="JO11" i="10"/>
  <c r="JZ6" i="10"/>
  <c r="JY6" i="10"/>
  <c r="JX6" i="10"/>
  <c r="JW6" i="10"/>
  <c r="JV6" i="10"/>
  <c r="JU6" i="10"/>
  <c r="JT6" i="10"/>
  <c r="JS6" i="10"/>
  <c r="JR6" i="10"/>
  <c r="JQ6" i="10"/>
  <c r="JP6" i="10"/>
  <c r="JO6" i="10"/>
  <c r="JO5" i="10"/>
  <c r="JN11" i="10"/>
  <c r="JM11" i="10"/>
  <c r="JL11" i="10"/>
  <c r="JK11" i="10"/>
  <c r="JJ11" i="10"/>
  <c r="JI11" i="10"/>
  <c r="JH11" i="10"/>
  <c r="JG11" i="10"/>
  <c r="JF11" i="10"/>
  <c r="JE11" i="10"/>
  <c r="JD11" i="10"/>
  <c r="JC11" i="10"/>
  <c r="JN6" i="10"/>
  <c r="JM6" i="10"/>
  <c r="JL6" i="10"/>
  <c r="JK6" i="10"/>
  <c r="JJ6" i="10"/>
  <c r="JI6" i="10"/>
  <c r="JH6" i="10"/>
  <c r="JG6" i="10"/>
  <c r="JF6" i="10"/>
  <c r="JE6" i="10"/>
  <c r="JD6" i="10"/>
  <c r="JC6" i="10"/>
  <c r="JC5" i="10"/>
  <c r="JC4" i="10"/>
  <c r="JB11" i="10"/>
  <c r="JA11" i="10"/>
  <c r="IZ11" i="10"/>
  <c r="IY11" i="10"/>
  <c r="IX11" i="10"/>
  <c r="IW11" i="10"/>
  <c r="IV11" i="10"/>
  <c r="IU11" i="10"/>
  <c r="IT11" i="10"/>
  <c r="IS11" i="10"/>
  <c r="IR11" i="10"/>
  <c r="IQ11" i="10"/>
  <c r="JB6" i="10"/>
  <c r="JA6" i="10"/>
  <c r="IZ6" i="10"/>
  <c r="IY6" i="10"/>
  <c r="IX6" i="10"/>
  <c r="IW6" i="10"/>
  <c r="IV6" i="10"/>
  <c r="IU6" i="10"/>
  <c r="IT6" i="10"/>
  <c r="IS6" i="10"/>
  <c r="IR6" i="10"/>
  <c r="IQ6" i="10"/>
  <c r="IQ5" i="10"/>
  <c r="IP11" i="10"/>
  <c r="IO11" i="10"/>
  <c r="IN11" i="10"/>
  <c r="IM11" i="10"/>
  <c r="IL11" i="10"/>
  <c r="IK11" i="10"/>
  <c r="IJ11" i="10"/>
  <c r="II11" i="10"/>
  <c r="IH11" i="10"/>
  <c r="IG11" i="10"/>
  <c r="IF11" i="10"/>
  <c r="IE5" i="10"/>
  <c r="IE11" i="10"/>
  <c r="IP6" i="10"/>
  <c r="IO6" i="10"/>
  <c r="IN6" i="10"/>
  <c r="IM6" i="10"/>
  <c r="IL6" i="10"/>
  <c r="IK6" i="10"/>
  <c r="IJ6" i="10"/>
  <c r="II6" i="10"/>
  <c r="IH6" i="10"/>
  <c r="IG6" i="10"/>
  <c r="IF6" i="10"/>
  <c r="IE6" i="10"/>
  <c r="ID11" i="10"/>
  <c r="IC11" i="10"/>
  <c r="IB11" i="10"/>
  <c r="IA11" i="10"/>
  <c r="HZ11" i="10"/>
  <c r="HY11" i="10"/>
  <c r="HX11" i="10"/>
  <c r="HW11" i="10"/>
  <c r="HV11" i="10"/>
  <c r="HU11" i="10"/>
  <c r="HT11" i="10"/>
  <c r="HS11" i="10"/>
  <c r="ID6" i="10"/>
  <c r="IC6" i="10"/>
  <c r="IB6" i="10"/>
  <c r="IA6" i="10"/>
  <c r="HZ6" i="10"/>
  <c r="HY6" i="10"/>
  <c r="HX6" i="10"/>
  <c r="HW6" i="10"/>
  <c r="HV6" i="10"/>
  <c r="HU6" i="10"/>
  <c r="HT6" i="10"/>
  <c r="HS6" i="10"/>
  <c r="HR5" i="10"/>
  <c r="HQ5" i="10"/>
  <c r="HP5" i="10"/>
  <c r="HO5" i="10"/>
  <c r="HN5" i="10"/>
  <c r="HM5" i="10"/>
  <c r="HL5" i="10"/>
  <c r="HK5" i="10"/>
  <c r="HJ5" i="10"/>
  <c r="HI5" i="10"/>
  <c r="HH5" i="10"/>
  <c r="HG5" i="10"/>
  <c r="HS5" i="10"/>
  <c r="HS4" i="10"/>
  <c r="HR11" i="10"/>
  <c r="HQ11" i="10"/>
  <c r="HP11" i="10"/>
  <c r="HO11" i="10"/>
  <c r="HN11" i="10"/>
  <c r="HM11" i="10"/>
  <c r="HL11" i="10"/>
  <c r="HK11" i="10"/>
  <c r="HJ11" i="10"/>
  <c r="HI11" i="10"/>
  <c r="HH11" i="10"/>
  <c r="HG11" i="10"/>
  <c r="HG4" i="10"/>
  <c r="HF11" i="10"/>
  <c r="HE11" i="10"/>
  <c r="HD11" i="10"/>
  <c r="HC11" i="10"/>
  <c r="HB11" i="10"/>
  <c r="HE4" i="10"/>
  <c r="HD4" i="10"/>
  <c r="HC4" i="10"/>
  <c r="HB4" i="10"/>
  <c r="HB3" i="10"/>
  <c r="HA11" i="10"/>
  <c r="HA4" i="10"/>
  <c r="HA3" i="10"/>
  <c r="GW11" i="10"/>
  <c r="GV11" i="10"/>
  <c r="GU11" i="10"/>
  <c r="GX5" i="10"/>
  <c r="GW5" i="10"/>
  <c r="GV5" i="10"/>
  <c r="GV4" i="10"/>
  <c r="GU4" i="10"/>
  <c r="GU3" i="10"/>
  <c r="GT11" i="10"/>
  <c r="GS11" i="10"/>
  <c r="GR11" i="10"/>
  <c r="GT5" i="10"/>
  <c r="GS5" i="10"/>
  <c r="GR5" i="10"/>
  <c r="GR4" i="10"/>
  <c r="GR3" i="10"/>
  <c r="GO11" i="10"/>
  <c r="GN11" i="10"/>
  <c r="GM11" i="10"/>
  <c r="GL11" i="10"/>
  <c r="GK11" i="10"/>
  <c r="GO5" i="10"/>
  <c r="GN5" i="10"/>
  <c r="GN4" i="10"/>
  <c r="GM5" i="10"/>
  <c r="GL5" i="10"/>
  <c r="GK5" i="10"/>
  <c r="GK4" i="10"/>
  <c r="GJ11" i="10"/>
  <c r="GI11" i="10"/>
  <c r="GJ4" i="10"/>
  <c r="GI5" i="10"/>
  <c r="GI4" i="10"/>
  <c r="GI2" i="10"/>
  <c r="GF11" i="10"/>
  <c r="GF4" i="10"/>
  <c r="GE11" i="10"/>
  <c r="GE4" i="10"/>
  <c r="GD4" i="10"/>
  <c r="GD3" i="10"/>
  <c r="GC11" i="10"/>
  <c r="GB11" i="10"/>
  <c r="GA11" i="10"/>
  <c r="FZ11" i="10"/>
  <c r="GC5" i="10"/>
  <c r="GB5" i="10"/>
  <c r="GB4" i="10"/>
  <c r="GA4" i="10"/>
  <c r="FZ4" i="10"/>
  <c r="FZ3" i="10"/>
  <c r="FY11" i="10"/>
  <c r="FX11" i="10"/>
  <c r="FY4" i="10"/>
  <c r="FX5" i="10"/>
  <c r="FX4" i="10"/>
  <c r="FW11" i="10"/>
  <c r="FW4" i="10"/>
  <c r="FV11" i="10"/>
  <c r="FV4" i="10"/>
  <c r="FU11" i="10"/>
  <c r="FU5" i="10"/>
  <c r="FU4" i="10"/>
  <c r="FT11" i="10"/>
  <c r="FT4" i="10" l="1"/>
  <c r="FT2" i="10"/>
  <c r="FR11" i="10"/>
  <c r="FQ11" i="10"/>
  <c r="FR4" i="10"/>
  <c r="FQ4" i="10"/>
  <c r="FP11" i="10"/>
  <c r="FP4" i="10"/>
  <c r="FP3" i="10"/>
  <c r="FO11" i="10"/>
  <c r="FN11" i="10"/>
  <c r="FO4" i="10"/>
  <c r="FN4" i="10"/>
  <c r="FN3" i="10"/>
  <c r="FM3" i="10"/>
  <c r="FK11" i="10"/>
  <c r="FI11" i="10"/>
  <c r="FH11" i="10"/>
  <c r="FL4" i="10"/>
  <c r="FL3" i="10"/>
  <c r="FK5" i="10"/>
  <c r="FI5" i="10"/>
  <c r="FI4" i="10"/>
  <c r="FH4" i="10"/>
  <c r="FH3" i="10"/>
  <c r="FH2" i="10"/>
  <c r="EP11" i="10"/>
  <c r="EP4" i="10"/>
  <c r="EL11" i="10"/>
  <c r="EK11" i="10"/>
  <c r="EL5" i="10"/>
  <c r="EK5" i="10"/>
  <c r="EK4" i="10"/>
  <c r="EJ11" i="10"/>
  <c r="EI11" i="10"/>
  <c r="EH11" i="10"/>
  <c r="EG11" i="10"/>
  <c r="EJ5" i="10"/>
  <c r="EI5" i="10"/>
  <c r="EH5" i="10"/>
  <c r="EH4" i="10"/>
  <c r="EG4" i="10"/>
  <c r="AP4" i="10"/>
  <c r="AN4" i="10"/>
  <c r="AL4" i="10"/>
  <c r="AK4" i="10"/>
  <c r="AJ4" i="10"/>
  <c r="AI4" i="10"/>
  <c r="AH4" i="10"/>
  <c r="AD4" i="10"/>
  <c r="Y4" i="10"/>
  <c r="X4" i="10"/>
  <c r="X3" i="10"/>
  <c r="W3" i="10"/>
  <c r="W4" i="10"/>
  <c r="V4" i="10"/>
  <c r="U4" i="10"/>
  <c r="T4" i="10"/>
  <c r="T3" i="10"/>
  <c r="S5" i="10"/>
  <c r="R5" i="10"/>
  <c r="Q5" i="10"/>
  <c r="P5" i="10"/>
  <c r="O5" i="10"/>
  <c r="N5" i="10"/>
  <c r="M5" i="10"/>
  <c r="L5" i="10"/>
  <c r="K5" i="10"/>
  <c r="J5" i="10"/>
  <c r="I5" i="10"/>
  <c r="H5" i="10"/>
  <c r="G5" i="10"/>
  <c r="G4" i="10"/>
  <c r="G3" i="10"/>
  <c r="G2" i="10"/>
  <c r="EF11" i="10"/>
  <c r="EF4" i="10"/>
  <c r="EE11" i="10"/>
  <c r="ED11" i="10"/>
  <c r="EE4" i="10"/>
  <c r="ED4" i="10"/>
  <c r="EC11" i="10"/>
  <c r="EA11" i="10"/>
  <c r="EC4" i="10"/>
  <c r="EB4" i="10"/>
  <c r="EA4" i="10"/>
  <c r="DZ11" i="10"/>
  <c r="DY11" i="10"/>
  <c r="DX11" i="10"/>
  <c r="DZ4" i="10"/>
  <c r="DX3" i="10"/>
  <c r="DS11" i="10"/>
  <c r="DR11" i="10"/>
  <c r="DQ11" i="10"/>
  <c r="DP11" i="10"/>
  <c r="DS5" i="10"/>
  <c r="DR5" i="10"/>
  <c r="DR4" i="10"/>
  <c r="DQ4" i="10"/>
  <c r="DP4" i="10"/>
  <c r="DN4" i="10" l="1"/>
  <c r="DN3" i="10"/>
  <c r="DM11" i="10"/>
  <c r="DL11" i="10"/>
  <c r="DK11" i="10"/>
  <c r="DJ11" i="10"/>
  <c r="DI11" i="10"/>
  <c r="DM6" i="10"/>
  <c r="DL6" i="10"/>
  <c r="DK6" i="10"/>
  <c r="DJ6" i="10"/>
  <c r="DI6" i="10"/>
  <c r="DI5" i="10"/>
  <c r="DH11" i="10"/>
  <c r="DG11" i="10"/>
  <c r="DF11" i="10"/>
  <c r="DE11" i="10"/>
  <c r="DD11" i="10"/>
  <c r="DC11" i="10"/>
  <c r="DH7" i="10"/>
  <c r="DG6" i="10"/>
  <c r="DF6" i="10"/>
  <c r="DE6" i="10"/>
  <c r="DD6" i="10"/>
  <c r="DC6" i="10"/>
  <c r="DB11" i="10"/>
  <c r="DA11" i="10"/>
  <c r="DB6" i="10"/>
  <c r="DA5" i="10"/>
  <c r="DA6" i="10"/>
  <c r="CZ11" i="10"/>
  <c r="CY11" i="10"/>
  <c r="CX11" i="10"/>
  <c r="CW11" i="10"/>
  <c r="CV11" i="10"/>
  <c r="CZ6" i="10"/>
  <c r="CY6" i="10"/>
  <c r="CX6" i="10"/>
  <c r="CW7" i="10"/>
  <c r="CV6" i="10"/>
  <c r="CV5" i="10"/>
  <c r="CU11" i="10"/>
  <c r="CV4" i="10"/>
  <c r="CU4" i="10"/>
  <c r="CU3" i="10"/>
  <c r="CU2" i="10"/>
  <c r="CR11" i="10"/>
  <c r="CT11" i="10"/>
  <c r="CS11" i="10"/>
  <c r="CT4" i="10"/>
  <c r="CS4" i="10"/>
  <c r="CR4" i="10"/>
  <c r="CR3" i="10"/>
  <c r="CP3" i="10"/>
  <c r="CF11" i="10"/>
  <c r="CJ11" i="10"/>
  <c r="CI11" i="10"/>
  <c r="CH11" i="10"/>
  <c r="CG11" i="10"/>
  <c r="CE11" i="10"/>
  <c r="CD11" i="10"/>
  <c r="CC11" i="10"/>
  <c r="CB11" i="10"/>
  <c r="CJ5" i="10"/>
  <c r="CI5" i="10"/>
  <c r="CH5" i="10"/>
  <c r="CG5" i="10"/>
  <c r="CF5" i="10"/>
  <c r="CE4" i="10"/>
  <c r="CD4" i="10"/>
  <c r="CC4" i="10"/>
  <c r="CB4" i="10"/>
  <c r="BX11" i="10"/>
  <c r="CA11" i="10"/>
  <c r="BZ11" i="10"/>
  <c r="BY11" i="10"/>
  <c r="CA4" i="10"/>
  <c r="BZ4" i="10"/>
  <c r="BY4" i="10"/>
  <c r="BX4" i="10"/>
  <c r="BX3" i="10"/>
  <c r="BW11" i="10"/>
  <c r="BV11" i="10"/>
  <c r="BU11" i="10"/>
  <c r="BT11" i="10"/>
  <c r="BS11" i="10"/>
  <c r="BR11" i="10"/>
  <c r="BQ11" i="10"/>
  <c r="BW4" i="10"/>
  <c r="BV4" i="10"/>
  <c r="BU4" i="10"/>
  <c r="BT4" i="10"/>
  <c r="BS4" i="10"/>
  <c r="BR4" i="10"/>
  <c r="BQ4" i="10"/>
  <c r="BQ3" i="10"/>
  <c r="Q10" i="2"/>
  <c r="AAD11" i="10" s="1"/>
  <c r="BO11" i="10" l="1"/>
  <c r="BN11" i="10"/>
  <c r="BM11" i="10"/>
  <c r="BO4" i="10"/>
  <c r="BN4" i="10"/>
  <c r="BM4" i="10"/>
  <c r="BM3" i="10"/>
  <c r="C15" i="2" l="1"/>
  <c r="AAE4" i="10" s="1"/>
  <c r="WQ2" i="10"/>
  <c r="C4" i="9"/>
  <c r="P20" i="2"/>
  <c r="AAL11" i="10" s="1"/>
  <c r="K19" i="2"/>
  <c r="AAH11" i="10" s="1"/>
  <c r="K18" i="2"/>
  <c r="AAF11" i="10" s="1"/>
  <c r="K22" i="2"/>
  <c r="AAP11" i="10" s="1"/>
  <c r="K21" i="2"/>
  <c r="AAN11" i="10" s="1"/>
  <c r="K29" i="9"/>
  <c r="K30" i="9"/>
  <c r="K28" i="9"/>
  <c r="K18" i="9"/>
  <c r="K19" i="9"/>
  <c r="K20" i="9"/>
  <c r="K24" i="9"/>
  <c r="K25" i="9"/>
  <c r="K26" i="9"/>
  <c r="K9" i="9"/>
  <c r="K10" i="9"/>
  <c r="K11" i="9"/>
  <c r="K12" i="9"/>
  <c r="K13" i="9"/>
  <c r="K14" i="9"/>
  <c r="K15" i="9"/>
  <c r="K16" i="9"/>
  <c r="K17" i="9"/>
  <c r="K8" i="9"/>
  <c r="C4" i="8"/>
  <c r="B4" i="7"/>
  <c r="ZR2" i="10"/>
  <c r="F18" i="8"/>
  <c r="YV11" i="10" s="1"/>
  <c r="H18" i="8"/>
  <c r="YX11" i="10" s="1"/>
  <c r="I18" i="8"/>
  <c r="YY11" i="10" s="1"/>
  <c r="J18" i="8"/>
  <c r="YZ11" i="10" s="1"/>
  <c r="K18" i="8"/>
  <c r="ZA11" i="10" s="1"/>
  <c r="E18" i="8"/>
  <c r="YU11" i="10" s="1"/>
  <c r="O29" i="7"/>
  <c r="G9" i="7"/>
  <c r="I29" i="7"/>
  <c r="R36" i="7"/>
  <c r="WO11" i="10" s="1"/>
  <c r="O36" i="7"/>
  <c r="WI11" i="10" s="1"/>
  <c r="L36" i="7"/>
  <c r="WC11" i="10" s="1"/>
  <c r="I36" i="7"/>
  <c r="VW11" i="10" s="1"/>
  <c r="S13" i="7"/>
  <c r="VA11" i="10" s="1"/>
  <c r="S12" i="7"/>
  <c r="K13" i="7"/>
  <c r="TZ11" i="10" s="1"/>
  <c r="K12" i="7"/>
  <c r="K17" i="7" l="1"/>
  <c r="TS11" i="10"/>
  <c r="S17" i="7"/>
  <c r="UT11" i="10"/>
  <c r="TP3" i="10"/>
  <c r="VR3" i="10"/>
  <c r="K27" i="9"/>
  <c r="K20" i="2"/>
  <c r="AAI11" i="10" s="1"/>
  <c r="BL11" i="10"/>
  <c r="BK11" i="10"/>
  <c r="BJ11" i="10"/>
  <c r="BL4" i="10"/>
  <c r="BK4" i="10"/>
  <c r="BJ4" i="10"/>
  <c r="BI4" i="10"/>
  <c r="BH4" i="10"/>
  <c r="BG4" i="10"/>
  <c r="BF11" i="10"/>
  <c r="BF4" i="10"/>
  <c r="BE11" i="10"/>
  <c r="BE4" i="10"/>
  <c r="BD11" i="10"/>
  <c r="BD4" i="10"/>
  <c r="BC11" i="10"/>
  <c r="BB11" i="10"/>
  <c r="BC4" i="10"/>
  <c r="BB4" i="10"/>
  <c r="BB3" i="10"/>
  <c r="AZ11" i="10"/>
  <c r="AZ4" i="10"/>
  <c r="AY11" i="10"/>
  <c r="AX11" i="10"/>
  <c r="AV11" i="10"/>
  <c r="AU11" i="10"/>
  <c r="AW11" i="10"/>
  <c r="AW5" i="10"/>
  <c r="AT11" i="10"/>
  <c r="AT2" i="10"/>
  <c r="AT3" i="10"/>
  <c r="AT4" i="10"/>
  <c r="AT5" i="10"/>
  <c r="H75" i="1"/>
  <c r="AW6" i="10" s="1"/>
  <c r="R75" i="1"/>
  <c r="AY6" i="10" s="1"/>
  <c r="M75" i="1"/>
  <c r="AU6" i="10" s="1"/>
  <c r="AP11" i="10"/>
  <c r="AO11" i="10"/>
  <c r="AN11" i="10"/>
  <c r="AL11" i="10"/>
  <c r="AK11" i="10"/>
  <c r="AI11" i="10"/>
  <c r="AH11" i="10"/>
  <c r="AD11" i="10"/>
  <c r="Y11" i="10"/>
  <c r="X11" i="10"/>
  <c r="ZR11" i="10" l="1"/>
  <c r="J36" i="9"/>
  <c r="ZU11" i="10" s="1"/>
  <c r="K31" i="9"/>
  <c r="ZS11" i="10" s="1"/>
  <c r="AT6" i="10"/>
  <c r="AV6" i="10"/>
  <c r="AX6" i="10"/>
  <c r="F11" i="10"/>
  <c r="J42" i="9" l="1"/>
  <c r="ZV11" i="10" s="1"/>
  <c r="W11" i="10"/>
  <c r="E11" i="10"/>
  <c r="D11" i="10"/>
  <c r="B11" i="10"/>
  <c r="V11" i="10"/>
  <c r="U11" i="10"/>
  <c r="T11" i="10"/>
  <c r="S11" i="10"/>
  <c r="R11" i="10"/>
  <c r="Q11" i="10"/>
  <c r="P11" i="10"/>
  <c r="O11" i="10"/>
  <c r="N11" i="10"/>
  <c r="M11" i="10"/>
  <c r="L11" i="10"/>
  <c r="K11" i="10"/>
  <c r="J11" i="10"/>
  <c r="I11" i="10"/>
  <c r="H11" i="10"/>
  <c r="G11" i="10"/>
  <c r="H743" i="1" l="1"/>
  <c r="TJ11" i="10" s="1"/>
  <c r="P692" i="1"/>
  <c r="SD11" i="10" s="1"/>
  <c r="P663" i="1"/>
  <c r="QR11" i="10" s="1"/>
  <c r="P634" i="1"/>
  <c r="PF11" i="10" s="1"/>
  <c r="B440" i="1"/>
  <c r="LX4" i="10" s="1"/>
  <c r="AG606" i="1"/>
  <c r="OE11" i="10" s="1"/>
  <c r="H593" i="1"/>
  <c r="NX11" i="10" s="1"/>
  <c r="B19" i="5" l="1"/>
  <c r="FT3" i="10"/>
  <c r="A313" i="1"/>
  <c r="GK3" i="10" s="1"/>
  <c r="HF3" i="10"/>
  <c r="AJ379" i="1"/>
  <c r="AH379" i="1"/>
  <c r="AF379" i="1"/>
  <c r="AD379" i="1"/>
  <c r="AB379" i="1"/>
  <c r="Z379" i="1"/>
  <c r="X379" i="1"/>
  <c r="V379" i="1"/>
  <c r="T379" i="1"/>
  <c r="R379" i="1"/>
  <c r="P379" i="1"/>
  <c r="N379" i="1"/>
  <c r="P367" i="1"/>
  <c r="R367" i="1"/>
  <c r="T367" i="1"/>
  <c r="V367" i="1"/>
  <c r="X367" i="1"/>
  <c r="Z367" i="1"/>
  <c r="AB367" i="1"/>
  <c r="AD367" i="1"/>
  <c r="AF367" i="1"/>
  <c r="AH367" i="1"/>
  <c r="AJ367" i="1"/>
  <c r="N367" i="1"/>
  <c r="A308" i="1"/>
  <c r="GI3" i="10" s="1"/>
  <c r="ED3" i="10"/>
  <c r="DY4" i="10"/>
  <c r="DX4" i="10"/>
  <c r="B145" i="1"/>
  <c r="CF4" i="10" s="1"/>
  <c r="BS3" i="10"/>
  <c r="E22" i="8" l="1"/>
  <c r="E25" i="8" s="1"/>
  <c r="P36" i="7"/>
  <c r="N36" i="7"/>
  <c r="R17" i="7"/>
  <c r="P17" i="7"/>
  <c r="N17" i="7"/>
  <c r="ZP11" i="10" l="1"/>
  <c r="ZN11" i="10"/>
  <c r="S23" i="7"/>
  <c r="VQ11" i="10" s="1"/>
  <c r="VM11" i="10"/>
  <c r="K23" i="7"/>
  <c r="UP11" i="10" s="1"/>
  <c r="UL11" i="10"/>
  <c r="E24" i="8"/>
  <c r="E26" i="8" s="1"/>
  <c r="ZQ11" i="10" l="1"/>
  <c r="ZO11" i="10"/>
  <c r="ZB10" i="10"/>
  <c r="BIJ10" i="10"/>
  <c r="AVP10" i="10"/>
  <c r="AFK10" i="10"/>
  <c r="AVI10" i="10"/>
  <c r="TG10" i="10"/>
  <c r="SF10" i="10"/>
  <c r="SI10" i="10"/>
  <c r="APN10" i="10"/>
  <c r="ALB10" i="10"/>
  <c r="PP10" i="10"/>
  <c r="CJ10" i="10"/>
  <c r="AHP10" i="10"/>
  <c r="AII10" i="10"/>
  <c r="BOR10" i="10"/>
  <c r="AID10" i="10"/>
  <c r="AQV10" i="10"/>
  <c r="DK10" i="10"/>
  <c r="BBP10" i="10"/>
  <c r="KQ10" i="10"/>
  <c r="IS10" i="10"/>
  <c r="WF10" i="10"/>
  <c r="BDF10" i="10"/>
  <c r="TH10" i="10"/>
  <c r="AFF10" i="10"/>
  <c r="UQ10" i="10"/>
  <c r="QB10" i="10"/>
  <c r="ARG10" i="10"/>
  <c r="BPB10" i="10"/>
  <c r="BNL10" i="10"/>
  <c r="AXV10" i="10"/>
  <c r="AIK10" i="10"/>
  <c r="BAE10" i="10"/>
  <c r="OD10" i="10"/>
  <c r="AVE10" i="10"/>
  <c r="AFW10" i="10"/>
  <c r="BY10" i="10"/>
  <c r="AES10" i="10"/>
  <c r="QL10" i="10"/>
  <c r="BAP10" i="10"/>
  <c r="ARN10" i="10"/>
  <c r="OT10" i="10"/>
  <c r="BBT10" i="10"/>
  <c r="GI10" i="10"/>
  <c r="JQ10" i="10"/>
  <c r="BLZ10" i="10"/>
  <c r="DY10" i="10"/>
  <c r="YN10" i="10"/>
  <c r="UP10" i="10"/>
  <c r="AKX10" i="10"/>
  <c r="AXS10" i="10"/>
  <c r="XB10" i="10"/>
  <c r="BMQ10" i="10"/>
  <c r="BFE10" i="10"/>
  <c r="AEH10" i="10"/>
  <c r="AJV10" i="10"/>
  <c r="HX10" i="10"/>
  <c r="AQU10" i="10"/>
  <c r="AKG10" i="10"/>
  <c r="BPI10" i="10"/>
  <c r="BGG10" i="10"/>
  <c r="BJP10" i="10"/>
  <c r="XI10" i="10"/>
  <c r="BJU10" i="10"/>
  <c r="AYM10" i="10"/>
  <c r="BHU10" i="10"/>
  <c r="AKH10" i="10"/>
  <c r="IH10" i="10"/>
  <c r="BIA10" i="10"/>
  <c r="AKN10" i="10"/>
  <c r="AHO10" i="10"/>
  <c r="AMN10" i="10"/>
  <c r="BPE10" i="10"/>
  <c r="BHF10" i="10"/>
  <c r="AUG10" i="10"/>
  <c r="BCO10" i="10"/>
  <c r="AIG10" i="10"/>
  <c r="BDR10" i="10"/>
  <c r="HR10" i="10"/>
  <c r="HZ10" i="10"/>
  <c r="QT10" i="10"/>
  <c r="AAM10" i="10"/>
  <c r="AXE10" i="10"/>
  <c r="BLT10" i="10"/>
  <c r="JZ10" i="10"/>
  <c r="RP10" i="10"/>
  <c r="BKC10" i="10"/>
  <c r="FV10" i="10"/>
  <c r="AZN10" i="10"/>
  <c r="ALX10" i="10"/>
  <c r="AIO10" i="10"/>
  <c r="AXG10" i="10"/>
  <c r="BCW10" i="10"/>
  <c r="ASU10" i="10"/>
  <c r="AQY10" i="10"/>
  <c r="JX10" i="10"/>
  <c r="BEC10" i="10"/>
  <c r="AWE10" i="10"/>
  <c r="EN10" i="10"/>
  <c r="AXN10" i="10"/>
  <c r="PJ10" i="10"/>
  <c r="BJO10" i="10"/>
  <c r="BPD10" i="10"/>
  <c r="AFN10" i="10"/>
  <c r="AQB10" i="10"/>
  <c r="DD10" i="10"/>
  <c r="AGD10" i="10"/>
  <c r="APF10" i="10"/>
  <c r="AYY10" i="10"/>
  <c r="BBV10" i="10"/>
  <c r="AOE10" i="10"/>
  <c r="KF10" i="10"/>
  <c r="HQ10" i="10"/>
  <c r="OL10" i="10"/>
  <c r="K10" i="10"/>
  <c r="AOV10" i="10"/>
  <c r="KP10" i="10"/>
  <c r="HJ10" i="10"/>
  <c r="AJM10" i="10"/>
  <c r="ABB10" i="10"/>
  <c r="AZJ10" i="10"/>
  <c r="QE10" i="10"/>
  <c r="AZV10" i="10"/>
  <c r="ABR10" i="10"/>
  <c r="BID10" i="10"/>
  <c r="ADP10" i="10"/>
  <c r="BAM10" i="10"/>
  <c r="ABI10" i="10"/>
  <c r="OO10" i="10"/>
  <c r="AOD10" i="10"/>
  <c r="APL10" i="10"/>
  <c r="QD10" i="10"/>
  <c r="AZD10" i="10"/>
  <c r="AVZ10" i="10"/>
  <c r="UD10" i="10"/>
  <c r="GC10" i="10"/>
  <c r="AVO10" i="10"/>
  <c r="BOL10" i="10"/>
  <c r="AZP10" i="10"/>
  <c r="AMV10" i="10"/>
  <c r="BQB10" i="10"/>
  <c r="ANO10" i="10"/>
  <c r="AHI10" i="10"/>
  <c r="BQQ10" i="10"/>
  <c r="XH10" i="10"/>
  <c r="BNJ10" i="10"/>
  <c r="AKQ10" i="10"/>
  <c r="KY10" i="10"/>
  <c r="ACN10" i="10"/>
  <c r="UK10" i="10"/>
  <c r="AAF10" i="10"/>
  <c r="AUN10" i="10"/>
  <c r="BNN10" i="10"/>
  <c r="ADD10" i="10"/>
  <c r="GE10" i="10"/>
  <c r="R10" i="10"/>
  <c r="IE10" i="10"/>
  <c r="AGQ10" i="10"/>
  <c r="BLV10" i="10"/>
  <c r="ABY10" i="10"/>
  <c r="AOF10" i="10"/>
  <c r="AKF10" i="10"/>
  <c r="AQF10" i="10"/>
  <c r="IV10" i="10"/>
  <c r="AQD10" i="10"/>
  <c r="ATV10" i="10"/>
  <c r="BJA10" i="10"/>
  <c r="C10" i="10"/>
  <c r="OG10" i="10"/>
  <c r="BAL10" i="10"/>
  <c r="ASC10" i="10"/>
  <c r="BFI10" i="10"/>
  <c r="BBH10" i="10"/>
  <c r="OM10" i="10"/>
  <c r="AZU10" i="10"/>
  <c r="AJB10" i="10"/>
  <c r="ADX10" i="10"/>
  <c r="ACI10" i="10"/>
  <c r="AAB10" i="10"/>
  <c r="BGZ10" i="10"/>
  <c r="DA10" i="10"/>
  <c r="APP10" i="10"/>
  <c r="AOY10" i="10"/>
  <c r="BMI10" i="10"/>
  <c r="AQO10" i="10"/>
  <c r="BDN10" i="10"/>
  <c r="AHF10" i="10"/>
  <c r="BKS10" i="10"/>
  <c r="BHO10" i="10"/>
  <c r="BO10" i="10"/>
  <c r="VC10" i="10"/>
  <c r="TY10" i="10"/>
  <c r="MM10" i="10"/>
  <c r="BGY10" i="10"/>
  <c r="BMO10" i="10"/>
  <c r="BNY10" i="10"/>
  <c r="BQI10" i="10"/>
  <c r="II10" i="10"/>
  <c r="ACQ10" i="10"/>
  <c r="AIY10" i="10"/>
  <c r="AIU10" i="10"/>
  <c r="TQ10" i="10"/>
  <c r="BIY10" i="10"/>
  <c r="PA10" i="10"/>
  <c r="BEM10" i="10"/>
  <c r="JE10" i="10"/>
  <c r="AUI10" i="10"/>
  <c r="ARB10" i="10"/>
  <c r="BHM10" i="10"/>
  <c r="FZ10" i="10"/>
  <c r="UX10" i="10"/>
  <c r="AXA10" i="10"/>
  <c r="BQH10" i="10"/>
  <c r="EB10" i="10"/>
  <c r="UY10" i="10"/>
  <c r="AIA10" i="10"/>
  <c r="AHB10" i="10"/>
  <c r="AXR10" i="10"/>
  <c r="AEN10" i="10"/>
  <c r="BG10" i="10"/>
  <c r="CV10" i="10"/>
  <c r="BGN10" i="10"/>
  <c r="BIS10" i="10"/>
  <c r="BBF10" i="10"/>
  <c r="ARQ10" i="10"/>
  <c r="ATB10" i="10"/>
  <c r="ARC10" i="10"/>
  <c r="ME10" i="10"/>
  <c r="ALN10" i="10"/>
  <c r="AYF10" i="10"/>
  <c r="KK10" i="10"/>
  <c r="BBB10" i="10"/>
  <c r="AEJ10" i="10"/>
  <c r="DM10" i="10"/>
  <c r="BNV10" i="10"/>
  <c r="BEO10" i="10"/>
  <c r="ASH10" i="10"/>
  <c r="YR10" i="10"/>
  <c r="FL10" i="10"/>
  <c r="IW10" i="10"/>
  <c r="AWV10" i="10"/>
  <c r="AQC10" i="10"/>
  <c r="NT10" i="10"/>
  <c r="MS10" i="10"/>
  <c r="AVJ10" i="10"/>
  <c r="YG10" i="10"/>
  <c r="DJ10" i="10"/>
  <c r="IR10" i="10"/>
  <c r="AJS10" i="10"/>
  <c r="BMN10" i="10"/>
  <c r="BCC10" i="10"/>
  <c r="AGA10" i="10"/>
  <c r="ATD10" i="10"/>
  <c r="FW10" i="10"/>
  <c r="AYX10" i="10"/>
  <c r="ZH10" i="10"/>
  <c r="SQ10" i="10"/>
  <c r="BCJ10" i="10"/>
  <c r="AFH10" i="10"/>
  <c r="VG10" i="10"/>
  <c r="ACA10" i="10"/>
  <c r="BPM10" i="10"/>
  <c r="TF10" i="10"/>
  <c r="AWI10" i="10"/>
  <c r="AWO10" i="10"/>
  <c r="BW10" i="10"/>
  <c r="ATC10" i="10"/>
  <c r="BBE10" i="10"/>
  <c r="BPL10" i="10"/>
  <c r="UR10" i="10"/>
  <c r="BOV10" i="10"/>
  <c r="ACK10" i="10"/>
  <c r="BMX10" i="10"/>
  <c r="AOQ10" i="10"/>
  <c r="CI10" i="10"/>
  <c r="ANM10" i="10"/>
  <c r="QV10" i="10"/>
  <c r="AKC10" i="10"/>
  <c r="SA10" i="10"/>
  <c r="BGO10" i="10"/>
  <c r="BJM10" i="10"/>
  <c r="IC10" i="10"/>
  <c r="BEB10" i="10"/>
  <c r="AEG10" i="10"/>
  <c r="BHC10" i="10"/>
  <c r="BNC10" i="10"/>
  <c r="MY10" i="10"/>
  <c r="ABP10" i="10"/>
  <c r="BMJ10" i="10"/>
  <c r="ACE10" i="10"/>
  <c r="AIH10" i="10"/>
  <c r="EA10" i="10"/>
  <c r="ATG10" i="10"/>
  <c r="PS10" i="10"/>
  <c r="AMC10" i="10"/>
  <c r="BEU10" i="10"/>
  <c r="BDM10" i="10"/>
  <c r="IL10" i="10"/>
  <c r="XZ10" i="10"/>
  <c r="PR10" i="10"/>
  <c r="AGE10" i="10"/>
  <c r="HE10" i="10"/>
  <c r="BFR10" i="10"/>
  <c r="APO10" i="10"/>
  <c r="AYK10" i="10"/>
  <c r="BBY10" i="10"/>
  <c r="FO10" i="10"/>
  <c r="OP10" i="10"/>
  <c r="BII10" i="10"/>
  <c r="FU10" i="10"/>
  <c r="BR10" i="10"/>
  <c r="AWK10" i="10"/>
  <c r="GW10" i="10"/>
  <c r="IZ10" i="10"/>
  <c r="JD10" i="10"/>
  <c r="ML10" i="10"/>
  <c r="GS10" i="10"/>
  <c r="AZR10" i="10"/>
  <c r="ALD10" i="10"/>
  <c r="BBW10" i="10"/>
  <c r="BDS10" i="10"/>
  <c r="BEF10" i="10"/>
  <c r="AJC10" i="10"/>
  <c r="LT10" i="10"/>
  <c r="AOP10" i="10"/>
  <c r="BQY10" i="10"/>
  <c r="AZM10" i="10"/>
  <c r="PQ10" i="10"/>
  <c r="BNO10" i="10"/>
  <c r="AEM10" i="10"/>
  <c r="ANW10" i="10"/>
  <c r="NS10" i="10"/>
  <c r="SL10" i="10"/>
  <c r="ABN10" i="10"/>
  <c r="BOG10" i="10"/>
  <c r="BHY10" i="10"/>
  <c r="BJV10" i="10"/>
  <c r="AAW10" i="10"/>
  <c r="WQ10" i="10"/>
  <c r="M10" i="10"/>
  <c r="YH10" i="10"/>
  <c r="TS10" i="10"/>
  <c r="BFW10" i="10"/>
  <c r="BQG10" i="10"/>
  <c r="ADV10" i="10"/>
  <c r="BLM10" i="10"/>
  <c r="AMH10" i="10"/>
  <c r="AHX10" i="10"/>
  <c r="BLI10" i="10"/>
  <c r="ADE10" i="10"/>
  <c r="AZG10" i="10"/>
  <c r="AGU10" i="10"/>
  <c r="AY10" i="10"/>
  <c r="LY10" i="10"/>
  <c r="ALP10" i="10"/>
  <c r="AIM10" i="10"/>
  <c r="NZ10" i="10"/>
  <c r="BAZ10" i="10"/>
  <c r="BS10" i="10"/>
  <c r="AEX10" i="10"/>
  <c r="BDZ10" i="10"/>
  <c r="ATK10" i="10"/>
  <c r="VL10" i="10"/>
  <c r="B10" i="10"/>
  <c r="BLG10" i="10"/>
  <c r="AXF10" i="10"/>
  <c r="TU10" i="10"/>
  <c r="AYU10" i="10"/>
  <c r="XL10" i="10"/>
  <c r="ARV10" i="10"/>
  <c r="BCS10" i="10"/>
  <c r="PK10" i="10"/>
  <c r="AKB10" i="10"/>
  <c r="AJ10" i="10"/>
  <c r="S10" i="10"/>
  <c r="AUP10" i="10"/>
  <c r="AFS10" i="10"/>
  <c r="N10" i="10"/>
  <c r="AOW10" i="10"/>
  <c r="AJI10" i="10"/>
  <c r="BAF10" i="10"/>
  <c r="ALM10" i="10"/>
  <c r="BBA10" i="10"/>
  <c r="AQW10" i="10"/>
  <c r="BLC10" i="10"/>
  <c r="BJE10" i="10"/>
  <c r="UL10" i="10"/>
  <c r="ABF10" i="10"/>
  <c r="BDJ10" i="10"/>
  <c r="BIH10" i="10"/>
  <c r="AKV10" i="10"/>
  <c r="LE10" i="10"/>
  <c r="AIV10" i="10"/>
  <c r="BCZ10" i="10"/>
  <c r="AKZ10" i="10"/>
  <c r="AXY10" i="10"/>
  <c r="AIE10" i="10"/>
  <c r="BNU10" i="10"/>
  <c r="AMR10" i="10"/>
  <c r="BLD10" i="10"/>
  <c r="MT10" i="10"/>
  <c r="BAX10" i="10"/>
  <c r="AMZ10" i="10"/>
  <c r="AUD10" i="10"/>
  <c r="EK10" i="10"/>
  <c r="BPH10" i="10"/>
  <c r="SV10" i="10"/>
  <c r="BDU10" i="10"/>
  <c r="AMW10" i="10"/>
  <c r="BFC10" i="10"/>
  <c r="BMA10" i="10"/>
  <c r="AJT10" i="10"/>
  <c r="T10" i="10"/>
  <c r="AHD10" i="10"/>
  <c r="AWT10" i="10"/>
  <c r="APQ10" i="10"/>
  <c r="UH10" i="10"/>
  <c r="AUT10" i="10"/>
  <c r="BNX10" i="10"/>
  <c r="OX10" i="10"/>
  <c r="BPJ10" i="10"/>
  <c r="AAG10" i="10"/>
  <c r="ALO10" i="10"/>
  <c r="AL10" i="10"/>
  <c r="VF10" i="10"/>
  <c r="BJQ10" i="10"/>
  <c r="ARM10" i="10"/>
  <c r="AAT10" i="10"/>
  <c r="AVD10" i="10"/>
  <c r="BDC10" i="10"/>
  <c r="QA10" i="10"/>
  <c r="BEL10" i="10"/>
  <c r="BDK10" i="10"/>
  <c r="BKT10" i="10"/>
  <c r="AQP10" i="10"/>
  <c r="BFN10" i="10"/>
  <c r="BGD10" i="10"/>
  <c r="ANN10" i="10"/>
  <c r="WO10" i="10"/>
  <c r="NF10" i="10"/>
  <c r="AD10" i="10"/>
  <c r="TP10" i="10"/>
  <c r="KW10" i="10"/>
  <c r="BEA10" i="10"/>
  <c r="BHE10" i="10"/>
  <c r="BQR10" i="10"/>
  <c r="BQX10" i="10"/>
  <c r="WV10" i="10"/>
  <c r="AUH10" i="10"/>
  <c r="AOM10" i="10"/>
  <c r="AJA10" i="10"/>
  <c r="IY10" i="10"/>
  <c r="AAV10" i="10"/>
  <c r="ABO10" i="10"/>
  <c r="AOZ10" i="10"/>
  <c r="BER10" i="10"/>
  <c r="BGV10" i="10"/>
  <c r="AAP10" i="10"/>
  <c r="RY10" i="10"/>
  <c r="OS10" i="10"/>
  <c r="NV10" i="10"/>
  <c r="XF10" i="10"/>
  <c r="IN10" i="10"/>
  <c r="AI10" i="10"/>
  <c r="AMJ10" i="10"/>
  <c r="ASR10" i="10"/>
  <c r="AZI10" i="10"/>
  <c r="AUE10" i="10"/>
  <c r="RM10" i="10"/>
  <c r="AOK10" i="10"/>
  <c r="JJ10" i="10"/>
  <c r="AGZ10" i="10"/>
  <c r="AXL10" i="10"/>
  <c r="BX10" i="10"/>
  <c r="ATM10" i="10"/>
  <c r="AJE10" i="10"/>
  <c r="AHL10" i="10"/>
  <c r="GB10" i="10"/>
  <c r="CP10" i="10"/>
  <c r="ARZ10" i="10"/>
  <c r="LG10" i="10"/>
  <c r="AFR10" i="10"/>
  <c r="JM10" i="10"/>
  <c r="PO10" i="10"/>
  <c r="ALC10" i="10"/>
  <c r="BOW10" i="10"/>
  <c r="BNA10" i="10"/>
  <c r="VQ10" i="10"/>
  <c r="UA10" i="10"/>
  <c r="AYG10" i="10"/>
  <c r="VI10" i="10"/>
  <c r="BN10" i="10"/>
  <c r="GD10" i="10"/>
  <c r="EC10" i="10"/>
  <c r="TI10" i="10"/>
  <c r="ATX10" i="10"/>
  <c r="XK10" i="10"/>
  <c r="BBS10" i="10"/>
  <c r="HI10" i="10"/>
  <c r="VZ10" i="10"/>
  <c r="BLA10" i="10"/>
  <c r="RG10" i="10"/>
  <c r="BAD10" i="10"/>
  <c r="AWL10" i="10"/>
  <c r="DP10" i="10"/>
  <c r="AED10" i="10"/>
  <c r="MD10" i="10"/>
  <c r="BOC10" i="10"/>
  <c r="ST10" i="10"/>
  <c r="BOA10" i="10"/>
  <c r="AMP10" i="10"/>
  <c r="CE10" i="10"/>
  <c r="AAK10" i="10"/>
  <c r="ASZ10" i="10"/>
  <c r="BPZ10" i="10"/>
  <c r="BDQ10" i="10"/>
  <c r="PW10" i="10"/>
  <c r="FK10" i="10"/>
  <c r="LC10" i="10"/>
  <c r="ARO10" i="10"/>
  <c r="UJ10" i="10"/>
  <c r="ADW10" i="10"/>
  <c r="BNB10" i="10"/>
  <c r="BJD10" i="10"/>
  <c r="AUY10" i="10"/>
  <c r="BAQ10" i="10"/>
  <c r="ADI10" i="10"/>
  <c r="ALZ10" i="10"/>
  <c r="E10" i="10"/>
  <c r="XM10" i="10"/>
  <c r="BFY10" i="10"/>
  <c r="AKU10" i="10"/>
  <c r="ALK10" i="10"/>
  <c r="ATZ10" i="10"/>
  <c r="D10" i="10"/>
  <c r="ZC10" i="10"/>
  <c r="OZ10" i="10"/>
  <c r="TA10" i="10"/>
  <c r="BDP10" i="10"/>
  <c r="ATJ10" i="10"/>
  <c r="BGP10" i="10"/>
  <c r="AFG10" i="10"/>
  <c r="G10" i="10"/>
  <c r="ABA10" i="10"/>
  <c r="KA10" i="10"/>
  <c r="AXO10" i="10"/>
  <c r="BQM10" i="10"/>
  <c r="BAJ10" i="10"/>
  <c r="ATN10" i="10"/>
  <c r="AJD10" i="10"/>
  <c r="BJT10" i="10"/>
  <c r="AUB10" i="10"/>
  <c r="AFM10" i="10"/>
  <c r="PN10" i="10"/>
  <c r="BLO10" i="10"/>
  <c r="F10" i="10"/>
  <c r="AFC10" i="10"/>
  <c r="MP10" i="10"/>
  <c r="OI10" i="10"/>
  <c r="IJ10" i="10"/>
  <c r="AHV10" i="10"/>
  <c r="AVC10" i="10"/>
  <c r="BNG10" i="10"/>
  <c r="BOH10" i="10"/>
  <c r="MG10" i="10"/>
  <c r="AJF10" i="10"/>
  <c r="QW10" i="10"/>
  <c r="X10" i="10"/>
  <c r="QX10" i="10"/>
  <c r="BEW10" i="10"/>
  <c r="ARW10" i="10"/>
  <c r="AUV10" i="10"/>
  <c r="AFI10" i="10"/>
  <c r="AUC10" i="10"/>
  <c r="ASF10" i="10"/>
  <c r="XE10" i="10"/>
  <c r="BIG10" i="10"/>
  <c r="TM10" i="10"/>
  <c r="ASW10" i="10"/>
  <c r="BIV10" i="10"/>
  <c r="BGE10" i="10"/>
  <c r="AIL10" i="10"/>
  <c r="AIW10" i="10"/>
  <c r="YL10" i="10"/>
  <c r="DB10" i="10"/>
  <c r="ANV10" i="10"/>
  <c r="BFQ10" i="10"/>
  <c r="AUM10" i="10"/>
  <c r="AOX10" i="10"/>
  <c r="AIC10" i="10"/>
  <c r="HK10" i="10"/>
  <c r="BPC10" i="10"/>
  <c r="APB10" i="10"/>
  <c r="BBM10" i="10"/>
  <c r="OR10" i="10"/>
  <c r="OB10" i="10"/>
  <c r="BHD10" i="10"/>
  <c r="QZ10" i="10"/>
  <c r="ATU10" i="10"/>
  <c r="YJ10" i="10"/>
  <c r="UV10" i="10"/>
  <c r="BKD10" i="10"/>
  <c r="AWA10" i="10"/>
  <c r="ATI10" i="10"/>
  <c r="BLX10" i="10"/>
  <c r="BND10" i="10"/>
  <c r="BGL10" i="10"/>
  <c r="KS10" i="10"/>
  <c r="APA10" i="10"/>
  <c r="BEJ10" i="10"/>
  <c r="RE10" i="10"/>
  <c r="AHT10" i="10"/>
  <c r="AND10" i="10"/>
  <c r="YU10" i="10"/>
  <c r="AVU10" i="10"/>
  <c r="AOH10" i="10"/>
  <c r="ABJ10" i="10"/>
  <c r="BNH10" i="10"/>
  <c r="BEY10" i="10"/>
  <c r="BGF10" i="10"/>
  <c r="IK10" i="10"/>
  <c r="BOX10" i="10"/>
  <c r="AQA10" i="10"/>
  <c r="ARF10" i="10"/>
  <c r="ABE10" i="10"/>
  <c r="BEZ10" i="10"/>
  <c r="SO10" i="10"/>
  <c r="KR10" i="10"/>
  <c r="WA10" i="10"/>
  <c r="FR10" i="10"/>
  <c r="ACH10" i="10"/>
  <c r="HA10" i="10"/>
  <c r="BKG10" i="10"/>
  <c r="NQ10" i="10"/>
  <c r="BGT10" i="10"/>
  <c r="AJK10" i="10"/>
  <c r="BGH10" i="10"/>
  <c r="ADQ10" i="10"/>
  <c r="AEC10" i="10"/>
  <c r="BFM10" i="10"/>
  <c r="AGX10" i="10"/>
  <c r="RO10" i="10"/>
  <c r="ADY10" i="10"/>
  <c r="APM10" i="10"/>
  <c r="PG10" i="10"/>
  <c r="AFO10" i="10"/>
  <c r="BBL10" i="10"/>
  <c r="CU10" i="10"/>
  <c r="BNZ10" i="10"/>
  <c r="AEK10" i="10"/>
  <c r="GU10" i="10"/>
  <c r="ON10" i="10"/>
  <c r="ABW10" i="10"/>
  <c r="BMB10" i="10"/>
  <c r="FT10" i="10"/>
  <c r="ABD10" i="10"/>
  <c r="ARK10" i="10"/>
  <c r="BLW10" i="10"/>
  <c r="BCT10" i="10"/>
  <c r="BJW10" i="10"/>
  <c r="AGM10" i="10"/>
  <c r="BGX10" i="10"/>
  <c r="AUF10" i="10"/>
  <c r="AXH10" i="10"/>
  <c r="BEE10" i="10"/>
  <c r="BOZ10" i="10"/>
  <c r="BHN10" i="10"/>
  <c r="AFA10" i="10"/>
  <c r="AJZ10" i="10"/>
  <c r="BIN10" i="10"/>
  <c r="BMZ10" i="10"/>
  <c r="BJZ10" i="10"/>
  <c r="QY10" i="10"/>
  <c r="DC10" i="10"/>
  <c r="AOB10" i="10"/>
  <c r="AKW10" i="10"/>
  <c r="RH10" i="10"/>
  <c r="DL10" i="10"/>
  <c r="SM10" i="10"/>
  <c r="AWF10" i="10"/>
  <c r="AEF10" i="10"/>
  <c r="EF10" i="10"/>
  <c r="BDI10" i="10"/>
  <c r="WB10" i="10"/>
  <c r="AQX10" i="10"/>
  <c r="GK10" i="10"/>
  <c r="KG10" i="10"/>
  <c r="AUW10" i="10"/>
  <c r="BOI10" i="10"/>
  <c r="AMB10" i="10"/>
  <c r="AOO10" i="10"/>
  <c r="JV10" i="10"/>
  <c r="AJU10" i="10"/>
  <c r="GN10" i="10"/>
  <c r="AYL10" i="10"/>
  <c r="NH10" i="10"/>
  <c r="AHW10" i="10"/>
  <c r="AO10" i="10"/>
  <c r="ATL10" i="10"/>
  <c r="VE10" i="10"/>
  <c r="AJN10" i="10"/>
  <c r="U10" i="10"/>
  <c r="BF10" i="10"/>
  <c r="BIL10" i="10"/>
  <c r="ADS10" i="10"/>
  <c r="NW10" i="10"/>
  <c r="ZF10" i="10"/>
  <c r="AZB10" i="10"/>
  <c r="ZT10" i="10"/>
  <c r="ZO10" i="10"/>
  <c r="BE10" i="10"/>
  <c r="MA10" i="10"/>
  <c r="BGJ10" i="10"/>
  <c r="AZX10" i="10"/>
  <c r="BLB10" i="10"/>
  <c r="QC10" i="10"/>
  <c r="BIZ10" i="10"/>
  <c r="OC10" i="10"/>
  <c r="QU10" i="10"/>
  <c r="BBI10" i="10"/>
  <c r="FI10" i="10"/>
  <c r="ARS10" i="10"/>
  <c r="AKL10" i="10"/>
  <c r="GV10" i="10"/>
  <c r="KV10" i="10"/>
  <c r="AVV10" i="10"/>
  <c r="AYO10" i="10"/>
  <c r="BCA10" i="10"/>
  <c r="AQS10" i="10"/>
  <c r="AAH10" i="10"/>
  <c r="AWN10" i="10"/>
  <c r="AVT10" i="10"/>
  <c r="ADZ10" i="10"/>
  <c r="BMV10" i="10"/>
  <c r="AAX10" i="10"/>
  <c r="VD10" i="10"/>
  <c r="FQ10" i="10"/>
  <c r="BOD10" i="10"/>
  <c r="AXZ10" i="10"/>
  <c r="BHQ10" i="10"/>
  <c r="ATT10" i="10"/>
  <c r="AXU10" i="10"/>
  <c r="BET10" i="10"/>
  <c r="JF10" i="10"/>
  <c r="APD10" i="10"/>
  <c r="IU10" i="10"/>
  <c r="RS10" i="10"/>
  <c r="ZW10" i="10"/>
  <c r="DQ10" i="10"/>
  <c r="AHZ10" i="10"/>
  <c r="BLJ10" i="10"/>
  <c r="US10" i="10"/>
  <c r="AYD10" i="10"/>
  <c r="LU10" i="10"/>
  <c r="AYB10" i="10"/>
  <c r="UC10" i="10"/>
  <c r="JB10" i="10"/>
  <c r="BIT10" i="10"/>
  <c r="JO10" i="10"/>
  <c r="LZ10" i="10"/>
  <c r="BDB10" i="10"/>
  <c r="ZG10" i="10"/>
  <c r="ACO10" i="10"/>
  <c r="APU10" i="10"/>
  <c r="BCE10" i="10"/>
  <c r="AIS10" i="10"/>
  <c r="AVA10" i="10"/>
  <c r="JI10" i="10"/>
  <c r="AWY10" i="10"/>
  <c r="AFB10" i="10"/>
  <c r="AAQ10" i="10"/>
  <c r="CS10" i="10"/>
  <c r="AXX10" i="10"/>
  <c r="AWS10" i="10"/>
  <c r="AAL10" i="10"/>
  <c r="AVB10" i="10"/>
  <c r="JU10" i="10"/>
  <c r="SB10" i="10"/>
  <c r="BKF10" i="10"/>
  <c r="ACB10" i="10"/>
  <c r="ALS10" i="10"/>
  <c r="ZI10" i="10"/>
  <c r="BDD10" i="10"/>
  <c r="HT10" i="10"/>
  <c r="AEL10" i="10"/>
  <c r="BH10" i="10"/>
  <c r="BGK10" i="10"/>
  <c r="ASS10" i="10"/>
  <c r="NE10" i="10"/>
  <c r="AJL10" i="10"/>
  <c r="AGH10" i="10"/>
  <c r="DR10" i="10"/>
  <c r="HU10" i="10"/>
  <c r="BFK10" i="10"/>
  <c r="FJ10" i="10"/>
  <c r="AOU10" i="10"/>
  <c r="AMT10" i="10"/>
  <c r="AEQ10" i="10"/>
  <c r="AEV10" i="10"/>
  <c r="AET10" i="10"/>
  <c r="YF10" i="10"/>
  <c r="QP10" i="10"/>
  <c r="LF10" i="10"/>
  <c r="LI10" i="10"/>
  <c r="AEB10" i="10"/>
  <c r="SG10" i="10"/>
  <c r="ABS10" i="10"/>
  <c r="NK10" i="10"/>
  <c r="OU10" i="10"/>
  <c r="MF10" i="10"/>
  <c r="KB10" i="10"/>
  <c r="HC10" i="10"/>
  <c r="AKT10" i="10"/>
  <c r="TV10" i="10"/>
  <c r="AMS10" i="10"/>
  <c r="BK10" i="10"/>
  <c r="AIR10" i="10"/>
  <c r="BME10" i="10"/>
  <c r="FM10" i="10"/>
  <c r="BAS10" i="10"/>
  <c r="BKH10" i="10"/>
  <c r="EG10" i="10"/>
  <c r="GX10" i="10"/>
  <c r="BNM10" i="10"/>
  <c r="BKV10" i="10"/>
  <c r="BQK10" i="10"/>
  <c r="AIP10" i="10"/>
  <c r="XO10" i="10"/>
  <c r="BQN10" i="10"/>
  <c r="RQ10" i="10"/>
  <c r="BKP10" i="10"/>
  <c r="BJL10" i="10"/>
  <c r="BDA10" i="10"/>
  <c r="CD10" i="10"/>
  <c r="BAN10" i="10"/>
  <c r="ART10" i="10"/>
  <c r="IT10" i="10"/>
  <c r="ZS10" i="10"/>
  <c r="MZ10" i="10"/>
  <c r="VS10" i="10"/>
  <c r="AVX10" i="10"/>
  <c r="AGF10" i="10"/>
  <c r="AGO10" i="10"/>
  <c r="BHS10" i="10"/>
  <c r="DH10" i="10"/>
  <c r="KU10" i="10"/>
  <c r="Y10" i="10"/>
  <c r="PF10" i="10"/>
  <c r="APW10" i="10"/>
  <c r="AWH10" i="10"/>
  <c r="HN10" i="10"/>
  <c r="AUO10" i="10"/>
  <c r="BEH10" i="10"/>
  <c r="EJ10" i="10"/>
  <c r="JH10" i="10"/>
  <c r="AHA10" i="10"/>
  <c r="ANH10" i="10"/>
  <c r="AON10" i="10"/>
  <c r="IA10" i="10"/>
  <c r="API10" i="10"/>
  <c r="AOG10" i="10"/>
  <c r="BHI10" i="10"/>
  <c r="AUZ10" i="10"/>
  <c r="BHJ10" i="10"/>
  <c r="BBU10" i="10"/>
  <c r="QO10" i="10"/>
  <c r="AAS10" i="10"/>
  <c r="BBG10" i="10"/>
  <c r="WX10" i="10"/>
  <c r="AQI10" i="10"/>
  <c r="ALE10" i="10"/>
  <c r="AXP10" i="10"/>
  <c r="RA10" i="10"/>
  <c r="AEW10" i="10"/>
  <c r="QN10" i="10"/>
  <c r="AAA10" i="10"/>
  <c r="BQZ10" i="10"/>
  <c r="BJY10" i="10"/>
  <c r="AZS10" i="10"/>
  <c r="VN10" i="10"/>
  <c r="ADF10" i="10"/>
  <c r="BEN10" i="10"/>
  <c r="RJ10" i="10"/>
  <c r="BHX10" i="10"/>
  <c r="APE10" i="10"/>
  <c r="AWC10" i="10"/>
  <c r="AQM10" i="10"/>
  <c r="RI10" i="10"/>
  <c r="VO10" i="10"/>
  <c r="ADT10" i="10"/>
  <c r="APT10" i="10"/>
  <c r="XA10" i="10"/>
  <c r="EI10" i="10"/>
  <c r="DS10" i="10"/>
  <c r="AYR10" i="10"/>
  <c r="ANX10" i="10"/>
  <c r="QG10" i="10"/>
  <c r="SN10" i="10"/>
  <c r="BFT10" i="10"/>
  <c r="BKY10" i="10"/>
  <c r="NI10" i="10"/>
  <c r="BIF10" i="10"/>
  <c r="UZ10" i="10"/>
  <c r="BJN10" i="10"/>
  <c r="UF10" i="10"/>
  <c r="UO10" i="10"/>
  <c r="AWM10" i="10"/>
  <c r="WD10" i="10"/>
  <c r="BLY10" i="10"/>
  <c r="BOJ10" i="10"/>
  <c r="GJ10" i="10"/>
  <c r="CC10" i="10"/>
  <c r="AYH10" i="10"/>
  <c r="XX10" i="10"/>
  <c r="AT10" i="10"/>
  <c r="MH10" i="10"/>
  <c r="BDE10" i="10"/>
  <c r="SU10" i="10"/>
  <c r="ASI10" i="10"/>
  <c r="ANC10" i="10"/>
  <c r="AFQ10" i="10"/>
  <c r="YD10" i="10"/>
  <c r="NM10" i="10"/>
  <c r="AKE10" i="10"/>
  <c r="ANP10" i="10"/>
  <c r="AJY10" i="10"/>
  <c r="O10" i="10"/>
  <c r="FX10" i="10"/>
  <c r="ZL10" i="10"/>
  <c r="UM10" i="10"/>
  <c r="RD10" i="10"/>
  <c r="HS10" i="10"/>
  <c r="DE10" i="10"/>
  <c r="MU10" i="10"/>
  <c r="BJ10" i="10"/>
  <c r="BL10" i="10"/>
  <c r="BEX10" i="10"/>
  <c r="AGC10" i="10"/>
  <c r="ABM10" i="10"/>
  <c r="WE10" i="10"/>
  <c r="ASB10" i="10"/>
  <c r="YC10" i="10"/>
  <c r="AKO10" i="10"/>
  <c r="PL10" i="10"/>
  <c r="BPX10" i="10"/>
  <c r="BML10" i="10"/>
  <c r="QS10" i="10"/>
  <c r="ANA10" i="10"/>
  <c r="ASD10" i="10"/>
  <c r="AMQ10" i="10"/>
  <c r="BMP10" i="10"/>
  <c r="CZ10" i="10"/>
  <c r="GT10" i="10"/>
  <c r="TT10" i="10"/>
  <c r="WJ10" i="10"/>
  <c r="BNR10" i="10"/>
  <c r="APY10" i="10"/>
  <c r="BFP10" i="10"/>
  <c r="AMO10" i="10"/>
  <c r="AOC10" i="10"/>
  <c r="ADG10" i="10"/>
  <c r="BZ10" i="10"/>
  <c r="BKU10" i="10"/>
  <c r="BKX10" i="10"/>
  <c r="PC10" i="10"/>
  <c r="HO10" i="10"/>
  <c r="BPR10" i="10"/>
  <c r="AJR10" i="10"/>
  <c r="WH10" i="10"/>
  <c r="AYC10" i="10"/>
  <c r="RZ10" i="10"/>
  <c r="KM10" i="10"/>
  <c r="ZX10" i="10"/>
  <c r="LS10" i="10"/>
  <c r="BQD10" i="10"/>
  <c r="EH10" i="10"/>
  <c r="ANU10" i="10"/>
  <c r="BIM10" i="10"/>
  <c r="AK10" i="10"/>
  <c r="BBN10" i="10"/>
  <c r="TN10" i="10"/>
  <c r="ACT10" i="10"/>
  <c r="MV10" i="10"/>
  <c r="UB10" i="10"/>
  <c r="H10" i="10"/>
  <c r="AER10" i="10"/>
  <c r="AU10" i="10"/>
  <c r="BJF10" i="10"/>
  <c r="AUA10" i="10"/>
  <c r="RN10" i="10"/>
  <c r="L10" i="10"/>
  <c r="BFD10" i="10"/>
  <c r="BFG10" i="10"/>
  <c r="AAN10" i="10"/>
  <c r="BCL10" i="10"/>
  <c r="ABG10" i="10"/>
  <c r="BI10" i="10"/>
  <c r="CR10" i="10"/>
  <c r="BOY10" i="10"/>
  <c r="BPQ10" i="10"/>
  <c r="AAE10" i="10"/>
  <c r="NN10" i="10"/>
  <c r="MJ10" i="10"/>
  <c r="BFL10" i="10"/>
  <c r="ADH10" i="10"/>
  <c r="IB10" i="10"/>
  <c r="AIN10" i="10"/>
  <c r="ZV10" i="10"/>
  <c r="AFD10" i="10"/>
  <c r="XP10" i="10"/>
  <c r="ATP10" i="10"/>
  <c r="AAC10" i="10"/>
  <c r="AFV10" i="10"/>
  <c r="AP10" i="10"/>
  <c r="BAC10" i="10"/>
  <c r="AZH10" i="10"/>
  <c r="ATW10" i="10"/>
  <c r="AHG10" i="10"/>
  <c r="AJX10" i="10"/>
  <c r="ADC10" i="10"/>
  <c r="ASO10" i="10"/>
  <c r="BGM10" i="10"/>
  <c r="AV10" i="10"/>
  <c r="AFL10" i="10"/>
  <c r="BEG10" i="10"/>
  <c r="AAY10" i="10"/>
  <c r="BDH10" i="10"/>
  <c r="AUQ10" i="10"/>
  <c r="SE10" i="10"/>
  <c r="XR10" i="10"/>
  <c r="AHR10" i="10"/>
  <c r="AYV10" i="10"/>
  <c r="ABX10" i="10"/>
  <c r="ACV10" i="10"/>
  <c r="YZ10" i="10"/>
  <c r="AWG10" i="10"/>
  <c r="AAJ10" i="10"/>
  <c r="BLP10" i="10"/>
  <c r="YY10" i="10"/>
  <c r="AHS10" i="10"/>
  <c r="AXC10" i="10"/>
  <c r="AIF10" i="10"/>
  <c r="YV10" i="10"/>
  <c r="AMA10" i="10"/>
  <c r="AUS10" i="10"/>
  <c r="AWD10" i="10"/>
  <c r="PX10" i="10"/>
  <c r="AFT10" i="10"/>
  <c r="AWB10" i="10"/>
  <c r="AVQ10" i="10"/>
  <c r="AYN10" i="10"/>
  <c r="BCK10" i="10"/>
  <c r="VU10" i="10"/>
  <c r="AUR10" i="10"/>
  <c r="BKA10" i="10"/>
  <c r="AWJ10" i="10"/>
  <c r="BC10" i="10"/>
  <c r="BBZ10" i="10"/>
  <c r="BMH10" i="10"/>
  <c r="HD10" i="10"/>
  <c r="BMM10" i="10"/>
  <c r="OF10" i="10"/>
  <c r="BEK10" i="10"/>
  <c r="AUU10" i="10"/>
  <c r="AZL10" i="10"/>
  <c r="QJ10" i="10"/>
  <c r="BLH10" i="10"/>
  <c r="BFS10" i="10"/>
  <c r="BHK10" i="10"/>
  <c r="NL10" i="10"/>
  <c r="ABU10" i="10"/>
  <c r="APK10" i="10"/>
  <c r="AHE10" i="10"/>
  <c r="AXQ10" i="10"/>
  <c r="JR10" i="10"/>
  <c r="OH10" i="10"/>
  <c r="BDL10" i="10"/>
  <c r="ATF10" i="10"/>
  <c r="AMD10" i="10"/>
  <c r="JC10" i="10"/>
  <c r="ALY10" i="10"/>
  <c r="BMT10" i="10"/>
  <c r="JP10" i="10"/>
  <c r="FS10" i="10"/>
  <c r="AOJ10" i="10"/>
  <c r="WU10" i="10"/>
  <c r="I10" i="10"/>
  <c r="BDT10" i="10"/>
  <c r="BDV10" i="10"/>
  <c r="BEQ10" i="10"/>
  <c r="BGA10" i="10"/>
  <c r="CX10" i="10"/>
  <c r="ASQ10" i="10"/>
  <c r="BOT10" i="10"/>
  <c r="XJ10" i="10"/>
  <c r="AEA10" i="10"/>
  <c r="BAY10" i="10"/>
  <c r="KX10" i="10"/>
  <c r="TB10" i="10"/>
  <c r="PB10" i="10"/>
  <c r="ABQ10" i="10"/>
  <c r="BHA10" i="10"/>
  <c r="ASG10" i="10"/>
  <c r="HG10" i="10"/>
  <c r="BDO10" i="10"/>
  <c r="BT10" i="10"/>
  <c r="BCB10" i="10"/>
  <c r="QK10" i="10"/>
  <c r="AWP10" i="10"/>
  <c r="BOP10" i="10"/>
  <c r="ACF10" i="10"/>
  <c r="AOL10" i="10"/>
  <c r="AKP10" i="10"/>
  <c r="AYJ10" i="10"/>
  <c r="CW10" i="10"/>
  <c r="YX10" i="10"/>
  <c r="AGL10" i="10"/>
  <c r="TZ10" i="10"/>
  <c r="BPF10" i="10"/>
  <c r="ASM10" i="10"/>
  <c r="AMG10" i="10"/>
  <c r="ACU10" i="10"/>
  <c r="UN10" i="10"/>
  <c r="BHP10" i="10"/>
  <c r="AZE10" i="10"/>
  <c r="QH10" i="10"/>
  <c r="RR10" i="10"/>
  <c r="AXW10" i="10"/>
  <c r="ATE10" i="10"/>
  <c r="LH10" i="10"/>
  <c r="BBC10" i="10"/>
  <c r="IG10" i="10"/>
  <c r="HH10" i="10"/>
  <c r="NC10" i="10"/>
  <c r="BQS10" i="10"/>
  <c r="NX10" i="10"/>
  <c r="ZJ10" i="10"/>
  <c r="BPU10" i="10"/>
  <c r="APZ10" i="10"/>
  <c r="BCG10" i="10"/>
  <c r="BJG10" i="10"/>
  <c r="ALA10" i="10"/>
  <c r="VT10" i="10"/>
  <c r="MQ10" i="10"/>
  <c r="JT10" i="10"/>
  <c r="AHH10" i="10"/>
  <c r="BKI10" i="10"/>
  <c r="JY10" i="10"/>
  <c r="AVS10" i="10"/>
  <c r="BFA10" i="10"/>
  <c r="ACX10" i="10"/>
  <c r="BIP10" i="10"/>
  <c r="SY10" i="10"/>
  <c r="BHB10" i="10"/>
  <c r="BAG10" i="10"/>
  <c r="BFH10" i="10"/>
  <c r="WR10" i="10"/>
  <c r="AGK10" i="10"/>
  <c r="BQA10" i="10"/>
  <c r="BED10" i="10"/>
  <c r="AVM10" i="10"/>
  <c r="AJW10" i="10"/>
  <c r="HP10" i="10"/>
  <c r="HL10" i="10"/>
  <c r="APX10" i="10"/>
  <c r="RF10" i="10"/>
  <c r="ATS10" i="10"/>
  <c r="BGR10" i="10"/>
  <c r="BBQ10" i="10"/>
  <c r="AHY10" i="10"/>
  <c r="BNQ10" i="10"/>
  <c r="AYW10" i="10"/>
  <c r="ZA10" i="10"/>
  <c r="TD10" i="10"/>
  <c r="KD10" i="10"/>
  <c r="KT10" i="10"/>
  <c r="ACJ10" i="10"/>
  <c r="JW10" i="10"/>
  <c r="VY10" i="10"/>
  <c r="ANR10" i="10"/>
  <c r="BBX10" i="10"/>
  <c r="AOA10" i="10"/>
  <c r="AJO10" i="10"/>
  <c r="GR10" i="10"/>
  <c r="BMK10" i="10"/>
  <c r="BJR10" i="10"/>
  <c r="AJG10" i="10"/>
  <c r="BOE10" i="10"/>
  <c r="BES10" i="10"/>
  <c r="BB10" i="10"/>
  <c r="BPV10" i="10"/>
  <c r="BKQ10" i="10"/>
  <c r="RB10" i="10"/>
  <c r="AKK10" i="10"/>
  <c r="BLQ10" i="10"/>
  <c r="KE10" i="10"/>
  <c r="BHT10" i="10"/>
  <c r="HW10" i="10"/>
  <c r="BQU10" i="10"/>
  <c r="AOR10" i="10"/>
  <c r="AVH10" i="10"/>
  <c r="VX10" i="10"/>
  <c r="AHM10" i="10"/>
  <c r="IQ10" i="10"/>
  <c r="BOK10" i="10"/>
  <c r="MW10" i="10"/>
  <c r="BEP10" i="10"/>
  <c r="RT10" i="10"/>
  <c r="BPW10" i="10"/>
  <c r="W10" i="10"/>
  <c r="ALJ10" i="10"/>
  <c r="P10" i="10"/>
  <c r="ANI10" i="10"/>
  <c r="BHH10" i="10"/>
  <c r="IO10" i="10"/>
  <c r="DG10" i="10"/>
  <c r="ANF10" i="10"/>
  <c r="AHU10" i="10"/>
  <c r="KC10" i="10"/>
  <c r="AIX10" i="10"/>
  <c r="BPN10" i="10"/>
  <c r="AYP10" i="10"/>
  <c r="AJH10" i="10"/>
  <c r="BGU10" i="10"/>
  <c r="NU10" i="10"/>
  <c r="APR10" i="10"/>
  <c r="AKM10" i="10"/>
  <c r="SS10" i="10"/>
  <c r="ASX10" i="10"/>
  <c r="BFF10" i="10"/>
  <c r="ADU10" i="10"/>
  <c r="BOF10" i="10"/>
  <c r="ASA10" i="10"/>
  <c r="AGJ10" i="10"/>
  <c r="TL10" i="10"/>
  <c r="PM10" i="10"/>
  <c r="JG10" i="10"/>
  <c r="AN10" i="10"/>
  <c r="BNW10" i="10"/>
  <c r="BQJ10" i="10"/>
  <c r="ND10" i="10"/>
  <c r="AAU10" i="10"/>
  <c r="AQK10" i="10"/>
  <c r="WL10" i="10"/>
  <c r="AOS10" i="10"/>
  <c r="APC10" i="10"/>
  <c r="AKJ10" i="10"/>
  <c r="XS10" i="10"/>
  <c r="BFZ10" i="10"/>
  <c r="QQ10" i="10"/>
  <c r="AGT10" i="10"/>
  <c r="BMY10" i="10"/>
  <c r="BKR10" i="10"/>
  <c r="AWZ10" i="10"/>
  <c r="BLF10" i="10"/>
  <c r="ACS10" i="10"/>
  <c r="KO10" i="10"/>
  <c r="ASL10" i="10"/>
  <c r="AXK10" i="10"/>
  <c r="ALV10" i="10"/>
  <c r="OA10" i="10"/>
  <c r="ALU10" i="10"/>
  <c r="NB10" i="10"/>
  <c r="ARH10" i="10"/>
  <c r="ACL10" i="10"/>
  <c r="AZQ10" i="10"/>
  <c r="TO10" i="10"/>
  <c r="BLN10" i="10"/>
  <c r="ANT10" i="10"/>
  <c r="BQW10" i="10"/>
  <c r="ABC10" i="10"/>
  <c r="AQG10" i="10"/>
  <c r="ADK10" i="10"/>
  <c r="BKW10" i="10"/>
  <c r="BMG10" i="10"/>
  <c r="AHQ10" i="10"/>
  <c r="AZF10" i="10"/>
  <c r="BJX10" i="10"/>
  <c r="CB10" i="10"/>
  <c r="BPP10" i="10"/>
  <c r="ABL10" i="10"/>
  <c r="BJB10" i="10"/>
  <c r="BCU10" i="10"/>
  <c r="OW10" i="10"/>
  <c r="AHC10" i="10"/>
  <c r="AZK10" i="10"/>
  <c r="ASV10" i="10"/>
  <c r="RC10" i="10"/>
  <c r="AEU10" i="10"/>
  <c r="BPO10" i="10"/>
  <c r="BIW10" i="10"/>
  <c r="RV10" i="10"/>
  <c r="ACG10" i="10"/>
  <c r="ABV10" i="10"/>
  <c r="WG10" i="10"/>
  <c r="PU10" i="10"/>
  <c r="AFX10" i="10"/>
  <c r="AIJ10" i="10"/>
  <c r="AEE10" i="10"/>
  <c r="PI10" i="10"/>
  <c r="BQF10" i="10"/>
  <c r="BV10" i="10"/>
  <c r="MR10" i="10"/>
  <c r="BHV10" i="10"/>
  <c r="XD10" i="10"/>
  <c r="ANJ10" i="10"/>
  <c r="UU10" i="10"/>
  <c r="BJS10" i="10"/>
  <c r="DX10" i="10"/>
  <c r="AHN10" i="10"/>
  <c r="JK10" i="10"/>
  <c r="AGS10" i="10"/>
  <c r="BKZ10" i="10"/>
  <c r="BJC10" i="10"/>
  <c r="ASY10" i="10"/>
  <c r="AUJ10" i="10"/>
  <c r="ABZ10" i="10"/>
  <c r="FY10" i="10"/>
  <c r="PY10" i="10"/>
  <c r="AYI10" i="10"/>
  <c r="AMI10" i="10"/>
  <c r="AQZ10" i="10"/>
  <c r="AOT10" i="10"/>
  <c r="ANB10" i="10"/>
  <c r="AUX10" i="10"/>
  <c r="ZE10" i="10"/>
  <c r="KI10" i="10"/>
  <c r="TR10" i="10"/>
  <c r="AQE10" i="10"/>
  <c r="PE10" i="10"/>
  <c r="BAO10" i="10"/>
  <c r="XV10" i="10"/>
  <c r="AGY10" i="10"/>
  <c r="DZ10" i="10"/>
  <c r="ATQ10" i="10"/>
  <c r="OE10" i="10"/>
  <c r="AVG10" i="10"/>
  <c r="BIE10" i="10"/>
  <c r="BJJ10" i="10"/>
  <c r="AKA10" i="10"/>
  <c r="AZO10" i="10"/>
  <c r="KJ10" i="10"/>
  <c r="ALT10" i="10"/>
  <c r="BAA10" i="10"/>
  <c r="OV10" i="10"/>
  <c r="BCM10" i="10"/>
  <c r="AVL10" i="10"/>
  <c r="BLK10" i="10"/>
  <c r="BDY10" i="10"/>
  <c r="BGI10" i="10"/>
  <c r="AZW10" i="10"/>
  <c r="UE10" i="10"/>
  <c r="RU10" i="10"/>
  <c r="ARX10" i="10"/>
  <c r="NJ10" i="10"/>
  <c r="ACP10" i="10"/>
  <c r="ADM10" i="10"/>
  <c r="ATH10" i="10"/>
  <c r="BHL10" i="10"/>
  <c r="APV10" i="10"/>
  <c r="NO10" i="10"/>
  <c r="BMC10" i="10"/>
  <c r="ZP10" i="10"/>
  <c r="SX10" i="10"/>
  <c r="ZQ10" i="10"/>
  <c r="BBO10" i="10"/>
  <c r="AGB10" i="10"/>
  <c r="YS10" i="10"/>
  <c r="BQV10" i="10"/>
  <c r="AFJ10" i="10"/>
  <c r="AOI10" i="10"/>
  <c r="WC10" i="10"/>
  <c r="BQP10" i="10"/>
  <c r="AAI10" i="10"/>
  <c r="BMS10" i="10"/>
  <c r="AAO10" i="10"/>
  <c r="ARY10" i="10"/>
  <c r="V10" i="10"/>
  <c r="BQL10" i="10"/>
  <c r="BFO10" i="10"/>
  <c r="EM10" i="10"/>
  <c r="ABH10" i="10"/>
  <c r="XT10" i="10"/>
  <c r="YQ10" i="10"/>
  <c r="BCY10" i="10"/>
  <c r="VK10" i="10"/>
  <c r="BCX10" i="10"/>
  <c r="ACZ10" i="10"/>
  <c r="BQT10" i="10"/>
  <c r="ARU10" i="10"/>
  <c r="BBK10" i="10"/>
  <c r="TE10" i="10"/>
  <c r="AJQ10" i="10"/>
  <c r="AFU10" i="10"/>
  <c r="NR10" i="10"/>
  <c r="BKL10" i="10"/>
  <c r="BHG10" i="10"/>
  <c r="AHK10" i="10"/>
  <c r="ADA10" i="10"/>
  <c r="BFU10" i="10"/>
  <c r="ASN10" i="10"/>
  <c r="VV10" i="10"/>
  <c r="AMK10" i="10"/>
  <c r="MX10" i="10"/>
  <c r="ALW10" i="10"/>
  <c r="HV10" i="10"/>
  <c r="BMU10" i="10"/>
  <c r="ALG10" i="10"/>
  <c r="ALI10" i="10"/>
  <c r="AEO10" i="10"/>
  <c r="BGW10" i="10"/>
  <c r="MI10" i="10"/>
  <c r="AST10" i="10"/>
  <c r="BM10" i="10"/>
  <c r="AGV10" i="10"/>
  <c r="BJI10" i="10"/>
  <c r="BKK10" i="10"/>
  <c r="ANS10" i="10"/>
  <c r="LB10" i="10"/>
  <c r="LW10" i="10"/>
  <c r="ASJ10" i="10"/>
  <c r="BJH10" i="10"/>
  <c r="AEZ10" i="10"/>
  <c r="ACW10" i="10"/>
  <c r="BGS10" i="10"/>
  <c r="AW10" i="10"/>
  <c r="TX10" i="10"/>
  <c r="AGN10" i="10"/>
  <c r="AVK10" i="10"/>
  <c r="BFB10" i="10"/>
  <c r="BAV10" i="10"/>
  <c r="KL10" i="10"/>
  <c r="AYQ10" i="10"/>
  <c r="ARA10" i="10"/>
  <c r="AJJ10" i="10"/>
  <c r="BAR10" i="10"/>
  <c r="BIK10" i="10"/>
  <c r="BEV10" i="10"/>
  <c r="AQT10" i="10"/>
  <c r="WY10" i="10"/>
  <c r="BDX10" i="10"/>
  <c r="BCR10" i="10"/>
  <c r="AJP10" i="10"/>
  <c r="BOQ10" i="10"/>
  <c r="AUL10" i="10"/>
  <c r="KZ10" i="10"/>
  <c r="CA10" i="10"/>
  <c r="BLE10" i="10"/>
  <c r="WT10" i="10"/>
  <c r="BNF10" i="10"/>
  <c r="QR10" i="10"/>
  <c r="AEI10" i="10"/>
  <c r="ANL10" i="10"/>
  <c r="AMU10" i="10"/>
  <c r="IX10" i="10"/>
  <c r="AXB10" i="10"/>
  <c r="AKY10" i="10"/>
  <c r="ARE10" i="10"/>
  <c r="BNI10" i="10"/>
  <c r="AWU10" i="10"/>
  <c r="AVR10" i="10"/>
  <c r="TW10" i="10"/>
  <c r="GF10" i="10"/>
  <c r="BCQ10" i="10"/>
  <c r="APS10" i="10"/>
  <c r="AAR10" i="10"/>
  <c r="BMD10" i="10"/>
  <c r="RK10" i="10"/>
  <c r="AML10" i="10"/>
  <c r="AHJ10" i="10"/>
  <c r="ARL10" i="10"/>
  <c r="BQC10" i="10"/>
  <c r="PV10" i="10"/>
  <c r="BIO10" i="10"/>
  <c r="OQ10" i="10"/>
  <c r="AGG10" i="10"/>
  <c r="BNT10" i="10"/>
  <c r="BMW10" i="10"/>
  <c r="AVW10" i="10"/>
  <c r="AQH10" i="10"/>
  <c r="BDW10" i="10"/>
  <c r="BFV10" i="10"/>
  <c r="WM10" i="10"/>
  <c r="WK10" i="10"/>
  <c r="VP10" i="10"/>
  <c r="AMM10" i="10"/>
  <c r="NY10" i="10"/>
  <c r="AXT10" i="10"/>
  <c r="ARD10" i="10"/>
  <c r="QI10" i="10"/>
  <c r="WW10" i="10"/>
  <c r="AXD10" i="10"/>
  <c r="OY10" i="10"/>
  <c r="CG10" i="10"/>
  <c r="RX10" i="10"/>
  <c r="AZA10" i="10"/>
  <c r="AYE10" i="10"/>
  <c r="AMX10" i="10"/>
  <c r="IM10" i="10"/>
  <c r="BQ10" i="10"/>
  <c r="ABT10" i="10"/>
  <c r="RL10" i="10"/>
  <c r="BCF10" i="10"/>
  <c r="ALF10" i="10"/>
  <c r="WI10" i="10"/>
  <c r="BIB10" i="10"/>
  <c r="AKS10" i="10"/>
  <c r="SK10" i="10"/>
  <c r="AKR10" i="10"/>
  <c r="AAZ10" i="10"/>
  <c r="XY10" i="10"/>
  <c r="BLU10" i="10"/>
  <c r="BKO10" i="10"/>
  <c r="JA10" i="10"/>
  <c r="HF10" i="10"/>
  <c r="AWW10" i="10"/>
  <c r="AVN10" i="10"/>
  <c r="NA10" i="10"/>
  <c r="ASK10" i="10"/>
  <c r="AYS10" i="10"/>
  <c r="BKM10" i="10"/>
  <c r="VW10" i="10"/>
  <c r="PH10" i="10"/>
  <c r="NG10" i="10"/>
  <c r="FH10" i="10"/>
  <c r="BAT10" i="10"/>
  <c r="AFZ10" i="10"/>
  <c r="CY10" i="10"/>
  <c r="ALQ10" i="10"/>
  <c r="BFX10" i="10"/>
  <c r="FN10" i="10"/>
  <c r="JS10" i="10"/>
  <c r="XQ10" i="10"/>
  <c r="ANQ10" i="10"/>
  <c r="AYA10" i="10"/>
  <c r="BPK10" i="10"/>
  <c r="BNK10" i="10"/>
  <c r="BQO10" i="10"/>
  <c r="MK10" i="10"/>
  <c r="TK10" i="10"/>
  <c r="VB10" i="10"/>
  <c r="BAH10" i="10"/>
  <c r="QF10" i="10"/>
  <c r="BHR10" i="10"/>
  <c r="ARJ10" i="10"/>
  <c r="BKJ10" i="10"/>
  <c r="EL10" i="10"/>
  <c r="BOO10" i="10"/>
  <c r="AZY10" i="10"/>
  <c r="IF10" i="10"/>
  <c r="BHZ10" i="10"/>
  <c r="ADJ10" i="10"/>
  <c r="ASE10" i="10"/>
  <c r="ADL10" i="10"/>
  <c r="ATO10" i="10"/>
  <c r="AH10" i="10"/>
  <c r="DF10" i="10"/>
  <c r="SW10" i="10"/>
  <c r="ZZ10" i="10"/>
  <c r="VA10" i="10"/>
  <c r="Q10" i="10"/>
  <c r="AME10" i="10"/>
  <c r="BIX10" i="10"/>
  <c r="AXJ10" i="10"/>
  <c r="ZM10" i="10"/>
  <c r="BAB10" i="10"/>
  <c r="BGB10" i="10"/>
  <c r="RW10" i="10"/>
  <c r="BGC10" i="10"/>
  <c r="FP10" i="10"/>
  <c r="AWX10" i="10"/>
  <c r="BOU10" i="10"/>
  <c r="BOB10" i="10"/>
  <c r="ACY10" i="10"/>
  <c r="GA10" i="10"/>
  <c r="BNP10" i="10"/>
  <c r="ED10" i="10"/>
  <c r="BBD10" i="10"/>
  <c r="AVY10" i="10"/>
  <c r="YA10" i="10"/>
  <c r="ADB10" i="10"/>
  <c r="BNE10" i="10"/>
  <c r="BU10" i="10"/>
  <c r="BIQ10" i="10"/>
  <c r="BOM10" i="10"/>
  <c r="UW10" i="10"/>
  <c r="UI10" i="10"/>
  <c r="BFJ10" i="10"/>
  <c r="VR10" i="10"/>
  <c r="ARR10" i="10"/>
  <c r="DI10" i="10"/>
  <c r="BNS10" i="10"/>
  <c r="GO10" i="10"/>
  <c r="JL10" i="10"/>
  <c r="AGW10" i="10"/>
  <c r="AXI10" i="10"/>
  <c r="BGQ10" i="10"/>
  <c r="ASP10" i="10"/>
  <c r="XW10" i="10"/>
  <c r="AZC10" i="10"/>
  <c r="AQR10" i="10"/>
  <c r="BPY10" i="10"/>
  <c r="OK10" i="10"/>
  <c r="AFY10" i="10"/>
  <c r="AQJ10" i="10"/>
  <c r="EP10" i="10"/>
  <c r="HY10" i="10"/>
  <c r="BKN10" i="10"/>
  <c r="BHW10" i="10"/>
  <c r="ATR10" i="10"/>
  <c r="XC10" i="10"/>
  <c r="AX10" i="10"/>
  <c r="ZU10" i="10"/>
  <c r="CH10" i="10"/>
  <c r="BAI10" i="10"/>
  <c r="AKI10" i="10"/>
  <c r="AKD10" i="10"/>
  <c r="BCP10" i="10"/>
  <c r="ADR10" i="10"/>
  <c r="AQQ10" i="10"/>
  <c r="ADO10" i="10"/>
  <c r="BQE10" i="10"/>
  <c r="BMR10" i="10"/>
  <c r="BEI10" i="10"/>
  <c r="BOS10" i="10"/>
  <c r="ALL10" i="10"/>
  <c r="ATY10" i="10"/>
  <c r="ARP10" i="10"/>
  <c r="AYZ10" i="10"/>
  <c r="APH10" i="10"/>
  <c r="ZY10" i="10"/>
  <c r="SD10" i="10"/>
  <c r="KH10" i="10"/>
  <c r="BCN10" i="10"/>
  <c r="J10" i="10"/>
  <c r="AYT10" i="10"/>
  <c r="WN10" i="10"/>
  <c r="SJ10" i="10"/>
  <c r="ZN10" i="10"/>
  <c r="AIB10" i="10"/>
  <c r="OJ10" i="10"/>
  <c r="YE10" i="10"/>
  <c r="BON10" i="10"/>
  <c r="ANK10" i="10"/>
  <c r="AWR10" i="10"/>
  <c r="YK10" i="10"/>
  <c r="EE10" i="10"/>
  <c r="SC10" i="10"/>
  <c r="YM10" i="10"/>
  <c r="AMF10" i="10"/>
  <c r="MB10" i="10"/>
  <c r="BBJ10" i="10"/>
  <c r="ACC10" i="10"/>
  <c r="CT10" i="10"/>
  <c r="ARI10" i="10"/>
  <c r="ANY10" i="10"/>
  <c r="TJ10" i="10"/>
  <c r="PT10" i="10"/>
  <c r="AFE10" i="10"/>
  <c r="BBR10" i="10"/>
  <c r="ATA10" i="10"/>
  <c r="BAW10" i="10"/>
  <c r="PD10" i="10"/>
  <c r="APJ10" i="10"/>
  <c r="AQL10" i="10"/>
  <c r="AGP10" i="10"/>
  <c r="MN10" i="10"/>
  <c r="QM10" i="10"/>
  <c r="AIQ10" i="10"/>
  <c r="BLL10" i="10"/>
  <c r="AEY10" i="10"/>
  <c r="AMY10" i="10"/>
  <c r="ID10" i="10"/>
  <c r="BPA10" i="10"/>
  <c r="AZZ10" i="10"/>
  <c r="ADN10" i="10"/>
  <c r="YT10" i="10"/>
  <c r="BCH10" i="10"/>
  <c r="AGI10" i="10"/>
  <c r="AEP10" i="10"/>
  <c r="HM10" i="10"/>
  <c r="BKE10" i="10"/>
  <c r="AFP10" i="10"/>
  <c r="ALH10" i="10"/>
  <c r="VJ10" i="10"/>
  <c r="SH10" i="10"/>
  <c r="UG10" i="10"/>
  <c r="SP10" i="10"/>
  <c r="BIU10" i="10"/>
  <c r="AZT10" i="10"/>
  <c r="ACD10" i="10"/>
  <c r="BDG10" i="10"/>
  <c r="BPS10" i="10"/>
  <c r="BD10" i="10"/>
  <c r="ACR10" i="10"/>
  <c r="ANG10" i="10"/>
  <c r="BJK10" i="10"/>
  <c r="AIT10" i="10"/>
  <c r="YO10" i="10"/>
  <c r="CF10" i="10"/>
  <c r="ALR10" i="10"/>
  <c r="ZR10" i="10"/>
  <c r="BMF10" i="10"/>
  <c r="JN10" i="10"/>
  <c r="BPG10" i="10"/>
  <c r="BLS10" i="10"/>
  <c r="PZ10" i="10"/>
  <c r="AGR10" i="10"/>
  <c r="GL10" i="10"/>
  <c r="ANE10" i="10"/>
  <c r="AUK10" i="10"/>
  <c r="BAK10" i="10"/>
  <c r="AWQ10" i="10"/>
  <c r="VM10" i="10"/>
  <c r="AXM10" i="10"/>
  <c r="AIZ10" i="10"/>
  <c r="VH10" i="10"/>
  <c r="TC10" i="10"/>
  <c r="APG10" i="10"/>
  <c r="AVF10" i="10"/>
  <c r="BIR10" i="10"/>
  <c r="BCD10" i="10"/>
  <c r="HB10" i="10"/>
  <c r="BCI10" i="10"/>
  <c r="ABK10" i="10"/>
  <c r="BPT10" i="10"/>
  <c r="BAU10" i="10"/>
  <c r="AAD10" i="10"/>
  <c r="AQN10" i="10"/>
  <c r="BCV10" i="10"/>
  <c r="NP10" i="10"/>
  <c r="BKB10" i="10"/>
  <c r="AZ10" i="10"/>
  <c r="GM10" i="10"/>
  <c r="BLR10" i="10"/>
  <c r="ANZ10" i="10"/>
  <c r="KN10" i="10"/>
  <c r="BIC10" i="10"/>
  <c r="ACM10" i="10"/>
  <c r="UT10" i="10"/>
  <c r="SZ10" i="10"/>
  <c r="LA10" i="10"/>
  <c r="IP10" i="10"/>
  <c r="SR10" i="10"/>
</calcChain>
</file>

<file path=xl/sharedStrings.xml><?xml version="1.0" encoding="utf-8"?>
<sst xmlns="http://schemas.openxmlformats.org/spreadsheetml/2006/main" count="2927" uniqueCount="865">
  <si>
    <t>保育所等監査調書</t>
  </si>
  <si>
    <t>設置者名</t>
  </si>
  <si>
    <t>施設名</t>
  </si>
  <si>
    <t>施設長名</t>
  </si>
  <si>
    <t>電話番号</t>
    <phoneticPr fontId="1"/>
  </si>
  <si>
    <t>Ｆ Ａ Ｘ</t>
    <phoneticPr fontId="1"/>
  </si>
  <si>
    <t>記入者職名・氏名</t>
    <phoneticPr fontId="1"/>
  </si>
  <si>
    <t>年齢区分</t>
    <phoneticPr fontId="1"/>
  </si>
  <si>
    <t>人数(名)</t>
    <rPh sb="0" eb="2">
      <t>ニンズウ</t>
    </rPh>
    <rPh sb="3" eb="4">
      <t>メイ</t>
    </rPh>
    <phoneticPr fontId="1"/>
  </si>
  <si>
    <t>乳児室</t>
    <rPh sb="0" eb="2">
      <t>ニュウジ</t>
    </rPh>
    <rPh sb="2" eb="3">
      <t>シツ</t>
    </rPh>
    <phoneticPr fontId="1"/>
  </si>
  <si>
    <t>ほふく室</t>
    <rPh sb="3" eb="4">
      <t>シツ</t>
    </rPh>
    <phoneticPr fontId="1"/>
  </si>
  <si>
    <t>(2) 業務管理体制の整備</t>
  </si>
  <si>
    <t>(1) 運営規程</t>
  </si>
  <si>
    <t>(5) 旅費</t>
  </si>
  <si>
    <t>(6) 職員の健康診断</t>
  </si>
  <si>
    <t>(1) 利用定員</t>
    <phoneticPr fontId="1"/>
  </si>
  <si>
    <t>(1) 施設の面積基準の充足状況</t>
  </si>
  <si>
    <t>(2) 施設等の状況</t>
  </si>
  <si>
    <t>(3) 保育所内外の保安</t>
  </si>
  <si>
    <t>(1) 全体的な計画・指導計画の策定の状況</t>
  </si>
  <si>
    <t>(2) 記録の状況</t>
  </si>
  <si>
    <t>(3) 保護者との連携の状況</t>
  </si>
  <si>
    <t>(4) 利用者負担額の受領</t>
  </si>
  <si>
    <t>(5) 関係機関、地域社会等との連携状況</t>
  </si>
  <si>
    <t>(1) 児童の健康診断の実施状況</t>
  </si>
  <si>
    <t>(2) 児童の健康状態の把握</t>
  </si>
  <si>
    <t>(3) 児童の衛生管理</t>
    <phoneticPr fontId="1"/>
  </si>
  <si>
    <t>(4) 感染症の予防対策</t>
  </si>
  <si>
    <t>(1) 給食打合せ会議</t>
  </si>
  <si>
    <t>(2) 喫食状況</t>
  </si>
  <si>
    <t>(1) 流動資産</t>
  </si>
  <si>
    <t>(2) 固定資産</t>
  </si>
  <si>
    <t>(1) 私立保育所に係る委託費の弾力運用の前提条件</t>
  </si>
  <si>
    <t>(2) 費目間流用</t>
  </si>
  <si>
    <t>(3) 拠点（サービス）区分間繰入金収入、拠点（サービス）区分間繰入金支出</t>
  </si>
  <si>
    <t>(4) 積立資産支出</t>
  </si>
  <si>
    <t>(5) 積立資産取崩収入</t>
  </si>
  <si>
    <t>(6) 支払資金残高</t>
  </si>
  <si>
    <t>(7) 委託費対象外経費</t>
  </si>
  <si>
    <t>(1) 拠点（サービス）区分間繰入金収入、拠点（サービス）区分間繰入金支出</t>
  </si>
  <si>
    <t>(2) 積立資産支出</t>
  </si>
  <si>
    <t>(3) 積立資産取崩収入</t>
  </si>
  <si>
    <t>(4) 支払資金残高</t>
  </si>
  <si>
    <t>１　運営・管理状況</t>
  </si>
  <si>
    <t>○事業計画書、予算書、事業報告書及び決算書が作成されているか</t>
  </si>
  <si>
    <t>○労働者名簿、賃金台帳が整備されているか</t>
  </si>
  <si>
    <t>○年次有給休暇を取得しやすい職場環境の整備に努めているか</t>
    <phoneticPr fontId="1"/>
  </si>
  <si>
    <t>利用定員(人)</t>
    <rPh sb="5" eb="6">
      <t>ニン</t>
    </rPh>
    <phoneticPr fontId="1"/>
  </si>
  <si>
    <t>入所児童数(人)</t>
    <rPh sb="6" eb="7">
      <t>ニン</t>
    </rPh>
    <phoneticPr fontId="1"/>
  </si>
  <si>
    <t>○保育士の勤務体制【監査前月現在の平均的配置】</t>
  </si>
  <si>
    <t>○児童が在所する全時間帯において保育士等が複数配置されているか</t>
  </si>
  <si>
    <t>○保育士等の配置において、次の特例１、２、３のいずれかを利用しているか</t>
  </si>
  <si>
    <t>○業務分担表（事務分掌）が作成され、各責任者が明らかにされているか</t>
  </si>
  <si>
    <t>○職員会議は定期的に開催され、保育内容、研修の復命等必要な事項が話し合われているか</t>
  </si>
  <si>
    <t>○苦情解決の仕組みに関する規程は整備されているか</t>
  </si>
  <si>
    <t>３　安全管理の状況</t>
  </si>
  <si>
    <t>○消防設備の状況</t>
  </si>
  <si>
    <t xml:space="preserve"> 設 備 名</t>
  </si>
  <si>
    <t>消火設備</t>
  </si>
  <si>
    <t>避難設備</t>
  </si>
  <si>
    <t>○来訪者用の入口・受付を明示し、外部からの人の出入りを確認しているか</t>
    <phoneticPr fontId="1"/>
  </si>
  <si>
    <t>○消防用設備等の法定点検を実施し、その結果を消防署に報告しているか</t>
    <phoneticPr fontId="1"/>
  </si>
  <si>
    <t>４　保育の状況</t>
  </si>
  <si>
    <t>○児童に対し、犯罪や事故から身を守るための注意事項を職員が指導しているか</t>
  </si>
  <si>
    <t>５　健康管理の状況</t>
  </si>
  <si>
    <t>○乳幼児突然死症候群(SIDS)の予防</t>
  </si>
  <si>
    <t>○汚物処理容器は児童の手の届かないところに保管しているか</t>
    <phoneticPr fontId="1"/>
  </si>
  <si>
    <t>○感染症や食中毒が発生した場合の報告体制を整備しているか</t>
  </si>
  <si>
    <t>６　給食の状況</t>
  </si>
  <si>
    <t xml:space="preserve">○給食打合せ会議の開催状況 </t>
  </si>
  <si>
    <t>○献立作成の配慮事項</t>
  </si>
  <si>
    <t>離乳食についての配慮事項</t>
  </si>
  <si>
    <t>○検食結果、嗜好調査、残食調査結果は日々記録され、献立作成に活用しているか</t>
  </si>
  <si>
    <t>○調理の外部委託を行っている場合、契約内容等は遵守されているか</t>
  </si>
  <si>
    <t>在籍職員数（パートを含む）</t>
  </si>
  <si>
    <t>調理従事者</t>
  </si>
  <si>
    <t>乳児担当者</t>
  </si>
  <si>
    <t>その他職員</t>
  </si>
  <si>
    <t>通常検便実施者数の計</t>
  </si>
  <si>
    <t xml:space="preserve"> ＊　記載例</t>
  </si>
  <si>
    <t>通常検便実施者数</t>
  </si>
  <si>
    <t>Ｏ157検査実施者数</t>
  </si>
  <si>
    <t>対象者数</t>
  </si>
  <si>
    <t>○原材料は特に洗浄・殺菌等を行わず購入した状態で保存しているか</t>
  </si>
  <si>
    <t>８　収入・支出手続</t>
  </si>
  <si>
    <t>○固定資産物品の現物は保育所に保管されているか</t>
  </si>
  <si>
    <t>①最低基準が遵守されていること</t>
  </si>
  <si>
    <t>②委託費に係る交付基準及びそれに関する局長通知等に示す職員の配置等の事項が遵守されていること</t>
  </si>
  <si>
    <t>⑦その他保育所運営以外の事業を含む当該保育所の設置者の運営について問題となる事由がないこと</t>
    <phoneticPr fontId="1"/>
  </si>
  <si>
    <t>①延長保育事業（国補助）及びこれと同様の事業と認められるもの</t>
  </si>
  <si>
    <t>③乳児を３人以上受け入れている等低年齢児童の積極的な受け入れ</t>
  </si>
  <si>
    <t>④地域子育て支援拠点事業（国補助）又はこれと同様の事業と認められるもの</t>
  </si>
  <si>
    <t>⑤特別児童扶養手当の支給対象障がい児の受入れ</t>
  </si>
  <si>
    <t>⑥家庭支援推進保育事業（国補助）又はこれと同様の事業と認められるもの</t>
  </si>
  <si>
    <t>⑦休日保育加算の対象施設</t>
  </si>
  <si>
    <t>⑧病児保育事業（国補助）又はこれと同様の事業と認められるもの</t>
  </si>
  <si>
    <t>②毎年度、次のいずれかを実施している場合</t>
  </si>
  <si>
    <t>・第三者評価加算の認定を受け、サービスの質の向上に努めること。</t>
  </si>
  <si>
    <t>○人件費の他費目への流用</t>
  </si>
  <si>
    <t>○管理費の他費目への流用</t>
  </si>
  <si>
    <t>○事業費の他費目への流用</t>
  </si>
  <si>
    <t>○他の拠点(サービス)区分等からの繰入金収入があるか</t>
  </si>
  <si>
    <t>（有の場合）</t>
  </si>
  <si>
    <t>繰入元</t>
  </si>
  <si>
    <t>○法人本部や他の保育所など、他の拠点（サービス）区分への繰入金支出があるか</t>
  </si>
  <si>
    <t>○人件費積立資産への積立支出があるか</t>
  </si>
  <si>
    <t>○修繕積立資産への積立支出があるか</t>
  </si>
  <si>
    <t>○備品等購入積立資産への積立支出があるか</t>
  </si>
  <si>
    <t>○保育所施設・設備整備積立資産への積立支出があるか</t>
  </si>
  <si>
    <t>取り崩した積立資産</t>
  </si>
  <si>
    <t>イ　積立資産の目的外取崩し</t>
  </si>
  <si>
    <t>【参考】積立資産の目的外使用の例、要件及び根拠通知</t>
  </si>
  <si>
    <t>取り崩す積立資産</t>
  </si>
  <si>
    <t>・人件費積立資産</t>
  </si>
  <si>
    <t>・修繕積立資産</t>
  </si>
  <si>
    <t>①当該保育所の運営・入所児童の処遇に必要な経費</t>
  </si>
  <si>
    <t>上記①②</t>
  </si>
  <si>
    <t>上記①②③</t>
  </si>
  <si>
    <t>※概要のみ記載しており、詳細については経理等通知等により確認のこと</t>
  </si>
  <si>
    <t>○土地取得に要する費用を取り崩す場合、施設整備が確実な場合に行っているか</t>
  </si>
  <si>
    <t>○前期末支払資金残高を取り崩したか</t>
  </si>
  <si>
    <t>【参考】前期末支払資金残高取崩しに係る使途の例、要件及び根拠通知</t>
  </si>
  <si>
    <t>使途（主なもの）</t>
  </si>
  <si>
    <t>額の制限</t>
  </si>
  <si>
    <t>要件</t>
  </si>
  <si>
    <t>○当期留保率</t>
  </si>
  <si>
    <t>×</t>
  </si>
  <si>
    <t xml:space="preserve"> ○当期留保率が５％を超える場合、その理由（具体的かつ詳細に記載すること）</t>
  </si>
  <si>
    <t>※当期留保率が５％を上回る場合は収支計算分析表（経理等通知別表６）を添付すること。</t>
  </si>
  <si>
    <t xml:space="preserve"> ○当期末支払資金残高は、当該年度の委託費収入の30％以下の保有となっているか</t>
  </si>
  <si>
    <t>当期末支払資金残高</t>
  </si>
  <si>
    <t>＝</t>
  </si>
  <si>
    <t>○委託費を委託費対象外経費への支出に充当していないか</t>
  </si>
  <si>
    <t>　※処遇改善等加算（基礎分）の額を上回る場合は、収支計算分析表（経理等通知別表６）を添付すること。</t>
  </si>
  <si>
    <t>※処遇改善等加算（基礎分）の額を上回る場合は、収支計算分析表（経理等通知別表６）を添付すること。</t>
  </si>
  <si>
    <t>※委託費の３カ月分相当額を上回る場合は、収支計算分析表（経理等通知別表６）を添付すること。</t>
  </si>
  <si>
    <t>○法人本部や他の保育所など、他の拠点(サービス)区分への繰入金支出があるか</t>
  </si>
  <si>
    <t>円</t>
    <rPh sb="0" eb="1">
      <t>エン</t>
    </rPh>
    <phoneticPr fontId="1"/>
  </si>
  <si>
    <t>○満年齢別の児童数を記入してください。</t>
  </si>
  <si>
    <t>児童年齢</t>
  </si>
  <si>
    <t>児童数</t>
  </si>
  <si>
    <t>0歳児</t>
  </si>
  <si>
    <t>5歳児</t>
  </si>
  <si>
    <t>合計</t>
  </si>
  <si>
    <t>２歳未満</t>
    <rPh sb="1" eb="2">
      <t>サイ</t>
    </rPh>
    <rPh sb="2" eb="4">
      <t>ミマン</t>
    </rPh>
    <phoneticPr fontId="1"/>
  </si>
  <si>
    <t>２歳以上</t>
  </si>
  <si>
    <t xml:space="preserve">保育室・遊戯室 </t>
  </si>
  <si>
    <t>屋外遊戯場</t>
  </si>
  <si>
    <t>【根拠】 最低基準第44条（入所児童の満年齢に応じた乳児室、ほふく室、保育室及び遊戯室、屋外遊戯場の面積）</t>
  </si>
  <si>
    <t>1歳児</t>
    <phoneticPr fontId="1"/>
  </si>
  <si>
    <t>3歳児</t>
    <phoneticPr fontId="1"/>
  </si>
  <si>
    <t>基準値
(㎡)</t>
    <rPh sb="0" eb="3">
      <t>キジュンチ</t>
    </rPh>
    <phoneticPr fontId="1"/>
  </si>
  <si>
    <t>面積基準による算定</t>
  </si>
  <si>
    <t>面積
（㎡）</t>
    <rPh sb="0" eb="2">
      <t>メンセキ</t>
    </rPh>
    <phoneticPr fontId="1"/>
  </si>
  <si>
    <t>　＊各勤務区分の時間帯を明記したもの（「早番：7:00～16:00」など）</t>
    <phoneticPr fontId="1"/>
  </si>
  <si>
    <t>◇業務分担表（事務分掌）</t>
    <phoneticPr fontId="1"/>
  </si>
  <si>
    <t>◇勤務ローテーション表（監査前月分）</t>
    <phoneticPr fontId="1"/>
  </si>
  <si>
    <t>◇保育所（園）要覧・しおり等</t>
    <phoneticPr fontId="1"/>
  </si>
  <si>
    <t>◇収支計算分析表（該当保育所等のみ。ただし、認定こども園を除く。）</t>
    <phoneticPr fontId="1"/>
  </si>
  <si>
    <t>◇調理の外部委託に係る契約書(該当保育所等のみ）</t>
    <phoneticPr fontId="1"/>
  </si>
  <si>
    <t>◇欠格事由に該当しない旨の誓約書</t>
    <phoneticPr fontId="1"/>
  </si>
  <si>
    <t>添付の有無</t>
    <rPh sb="0" eb="2">
      <t>テンプ</t>
    </rPh>
    <rPh sb="3" eb="5">
      <t>ウム</t>
    </rPh>
    <phoneticPr fontId="1"/>
  </si>
  <si>
    <t>（１）運営規程（重要事項に関する規程）</t>
    <phoneticPr fontId="1"/>
  </si>
  <si>
    <t>(１)施設の目的及び運営の方針</t>
    <phoneticPr fontId="1"/>
  </si>
  <si>
    <t>（２） 業務管理体制の整備</t>
    <phoneticPr fontId="1"/>
  </si>
  <si>
    <t>回</t>
    <rPh sb="0" eb="1">
      <t>カイ</t>
    </rPh>
    <phoneticPr fontId="1"/>
  </si>
  <si>
    <t>○運営規程に定める休所日以外に休所した日</t>
    <phoneticPr fontId="1"/>
  </si>
  <si>
    <t>警報設備</t>
    <phoneticPr fontId="1"/>
  </si>
  <si>
    <t>（３） 保育所内外の保安</t>
    <phoneticPr fontId="1"/>
  </si>
  <si>
    <t>件</t>
    <rPh sb="0" eb="1">
      <t>ケン</t>
    </rPh>
    <phoneticPr fontId="1"/>
  </si>
  <si>
    <t>回実施</t>
  </si>
  <si>
    <t>○避難訓練：　　　 　　　  　　</t>
    <phoneticPr fontId="1"/>
  </si>
  <si>
    <t>年</t>
    <rPh sb="0" eb="1">
      <t>ネン</t>
    </rPh>
    <phoneticPr fontId="1"/>
  </si>
  <si>
    <t>日</t>
    <rPh sb="0" eb="1">
      <t>ニチ</t>
    </rPh>
    <phoneticPr fontId="1"/>
  </si>
  <si>
    <t>（１）全体的な計画･指導計画の策定の状況      ★確認資料：各計画</t>
    <phoneticPr fontId="1"/>
  </si>
  <si>
    <t>（２） 記録の状況      ★確認資料：各諸帳簿</t>
    <phoneticPr fontId="1"/>
  </si>
  <si>
    <t xml:space="preserve">（３） 保護者との連携の状況   </t>
    <phoneticPr fontId="1"/>
  </si>
  <si>
    <t>（４） 利用者負担額の受領</t>
    <phoneticPr fontId="1"/>
  </si>
  <si>
    <t>（５） 関係機関、地域社会等との連携状況</t>
    <phoneticPr fontId="1"/>
  </si>
  <si>
    <t>年</t>
    <phoneticPr fontId="1"/>
  </si>
  <si>
    <t>回</t>
  </si>
  <si>
    <t>回</t>
    <phoneticPr fontId="1"/>
  </si>
  <si>
    <t>年</t>
    <phoneticPr fontId="1"/>
  </si>
  <si>
    <t>（２） 児童の健康状態の把握</t>
    <phoneticPr fontId="1"/>
  </si>
  <si>
    <t>（３） 児童の衛生管理</t>
    <phoneticPr fontId="1"/>
  </si>
  <si>
    <t>（４） 感染症の予防対策</t>
    <phoneticPr fontId="1"/>
  </si>
  <si>
    <t>昼食</t>
    <rPh sb="0" eb="2">
      <t>チュウショク</t>
    </rPh>
    <phoneticPr fontId="1"/>
  </si>
  <si>
    <t xml:space="preserve"> 午後のおやつ</t>
    <rPh sb="1" eb="3">
      <t>ゴゴ</t>
    </rPh>
    <phoneticPr fontId="1"/>
  </si>
  <si>
    <t>食物アレルギーのある子への対応</t>
    <phoneticPr fontId="1"/>
  </si>
  <si>
    <t>３歳未満児に対する献立、調理についての配慮事項</t>
    <phoneticPr fontId="1"/>
  </si>
  <si>
    <t>内　　　　　　容</t>
    <rPh sb="0" eb="1">
      <t>ウチ</t>
    </rPh>
    <rPh sb="7" eb="8">
      <t>カタチ</t>
    </rPh>
    <phoneticPr fontId="1"/>
  </si>
  <si>
    <t>○給食材料の購入に当たって、品質、鮮度等に留意して検収を行っているか</t>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</si>
  <si>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</si>
  <si>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</si>
  <si>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</si>
  <si>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</si>
  <si>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</si>
  <si>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</si>
  <si>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</si>
  <si>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</si>
  <si>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</si>
  <si>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</si>
  <si>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</si>
  <si>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</si>
  <si>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消火訓練（模擬消火訓練でも可）：</t>
    <rPh sb="0" eb="2">
      <t>ショウカ</t>
    </rPh>
    <rPh sb="2" eb="4">
      <t>クンレン</t>
    </rPh>
    <rPh sb="5" eb="7">
      <t>モギ</t>
    </rPh>
    <rPh sb="7" eb="9">
      <t>ショウカ</t>
    </rPh>
    <rPh sb="9" eb="11">
      <t>クンレン</t>
    </rPh>
    <rPh sb="13" eb="14">
      <t>カ</t>
    </rPh>
    <phoneticPr fontId="1"/>
  </si>
  <si>
    <t>（１） 流動資産　 　★確認資料：現金出納帳、預金（貯金）出納帳、預金等の残高証明書、勘定票綴</t>
    <phoneticPr fontId="1"/>
  </si>
  <si>
    <t xml:space="preserve"> （２） 固定資産      ★確認資料：固定資産管理台帳</t>
    <phoneticPr fontId="1"/>
  </si>
  <si>
    <t>○固定資産管理台帳は整備されているか</t>
    <phoneticPr fontId="1"/>
  </si>
  <si>
    <r>
      <t>・</t>
    </r>
    <r>
      <rPr>
        <b/>
        <sz val="11"/>
        <color theme="1"/>
        <rFont val="游ゴシック"/>
        <family val="3"/>
        <charset val="128"/>
        <scheme val="minor"/>
      </rPr>
      <t>経理等通知</t>
    </r>
    <r>
      <rPr>
        <sz val="11"/>
        <color theme="1"/>
        <rFont val="游ゴシック"/>
        <family val="2"/>
        <charset val="128"/>
        <scheme val="minor"/>
      </rPr>
      <t>：平成27年9月3日府子本第254号・雇児発0903第6号【平成30年4月16日最終改正】</t>
    </r>
    <phoneticPr fontId="1"/>
  </si>
  <si>
    <r>
      <t>・</t>
    </r>
    <r>
      <rPr>
        <b/>
        <sz val="11"/>
        <color theme="1"/>
        <rFont val="游ゴシック"/>
        <family val="3"/>
        <charset val="128"/>
        <scheme val="minor"/>
      </rPr>
      <t>取扱通知</t>
    </r>
    <r>
      <rPr>
        <sz val="11"/>
        <color theme="1"/>
        <rFont val="游ゴシック"/>
        <family val="2"/>
        <charset val="128"/>
        <scheme val="minor"/>
      </rPr>
      <t>：平成27年9月3日府子本第255号・雇児保発0903第1号</t>
    </r>
    <phoneticPr fontId="1"/>
  </si>
  <si>
    <r>
      <t>・</t>
    </r>
    <r>
      <rPr>
        <b/>
        <sz val="11"/>
        <color theme="1"/>
        <rFont val="游ゴシック"/>
        <family val="3"/>
        <charset val="128"/>
        <scheme val="minor"/>
      </rPr>
      <t>運用通知</t>
    </r>
    <r>
      <rPr>
        <sz val="11"/>
        <color theme="1"/>
        <rFont val="游ゴシック"/>
        <family val="2"/>
        <charset val="128"/>
        <scheme val="minor"/>
      </rPr>
      <t>：平成27年9月3日府子本第256号・雇児保発0903第2号【平成29年4月6日最終改正】</t>
    </r>
    <phoneticPr fontId="1"/>
  </si>
  <si>
    <t>　　｢子ども・子育て支援法附則第６条の規定による私立保育所に対する委託費の経理等について｣　</t>
    <phoneticPr fontId="1"/>
  </si>
  <si>
    <t>　　｢子ども・子育て支援法附則第６条の規定による私立保育所に対する委託費の経理等について｣の取扱いについて</t>
    <phoneticPr fontId="1"/>
  </si>
  <si>
    <t>　　｢子ども・子育て支援法附則第６条の規定による私立保育所に対する委託費の経理等について｣の運用等について</t>
    <phoneticPr fontId="1"/>
  </si>
  <si>
    <t>（１） 私立保育所に係る委託費の弾力運用の前提条件</t>
    <phoneticPr fontId="1"/>
  </si>
  <si>
    <t>（３） 拠点(サービス)区分間繰入金収入、拠点(サービス)区分間繰入金支出</t>
    <phoneticPr fontId="1"/>
  </si>
  <si>
    <r>
      <t>○他の拠点(サービス)区分等からの</t>
    </r>
    <r>
      <rPr>
        <u/>
        <sz val="11"/>
        <color theme="1"/>
        <rFont val="游ゴシック"/>
        <family val="3"/>
        <charset val="128"/>
        <scheme val="minor"/>
      </rPr>
      <t>繰入金収入</t>
    </r>
    <r>
      <rPr>
        <sz val="11"/>
        <color theme="1"/>
        <rFont val="游ゴシック"/>
        <family val="2"/>
        <charset val="128"/>
        <scheme val="minor"/>
      </rPr>
      <t>があるか</t>
    </r>
    <phoneticPr fontId="1"/>
  </si>
  <si>
    <t>使途（具体的に記載）</t>
    <rPh sb="0" eb="1">
      <t>ツカ</t>
    </rPh>
    <rPh sb="3" eb="6">
      <t>グタイテキ</t>
    </rPh>
    <rPh sb="7" eb="9">
      <t>キサイ</t>
    </rPh>
    <phoneticPr fontId="1"/>
  </si>
  <si>
    <t>（４） 積立資産支出</t>
    <phoneticPr fontId="1"/>
  </si>
  <si>
    <t>（５） 積立資産取崩収入</t>
    <phoneticPr fontId="1"/>
  </si>
  <si>
    <r>
      <t>○積立資産を</t>
    </r>
    <r>
      <rPr>
        <u/>
        <sz val="11"/>
        <color theme="1"/>
        <rFont val="游ゴシック"/>
        <family val="3"/>
        <charset val="128"/>
        <scheme val="minor"/>
      </rPr>
      <t>目的に沿って</t>
    </r>
    <r>
      <rPr>
        <sz val="11"/>
        <color theme="1"/>
        <rFont val="游ゴシック"/>
        <family val="2"/>
        <charset val="128"/>
        <scheme val="minor"/>
      </rPr>
      <t>取り崩したか</t>
    </r>
    <phoneticPr fontId="1"/>
  </si>
  <si>
    <t>使途（具体的に記載）</t>
    <rPh sb="0" eb="1">
      <t>ツカ</t>
    </rPh>
    <rPh sb="3" eb="6">
      <t>グタイテキ</t>
    </rPh>
    <rPh sb="7" eb="9">
      <t>キサイ</t>
    </rPh>
    <phoneticPr fontId="1"/>
  </si>
  <si>
    <r>
      <t>○積立資産を</t>
    </r>
    <r>
      <rPr>
        <u/>
        <sz val="11"/>
        <color theme="1"/>
        <rFont val="游ゴシック"/>
        <family val="3"/>
        <charset val="128"/>
        <scheme val="minor"/>
      </rPr>
      <t>積立目的以外のために</t>
    </r>
    <r>
      <rPr>
        <sz val="11"/>
        <color theme="1"/>
        <rFont val="游ゴシック"/>
        <family val="2"/>
        <charset val="128"/>
        <scheme val="minor"/>
      </rPr>
      <t>取り崩したか</t>
    </r>
    <phoneticPr fontId="1"/>
  </si>
  <si>
    <t>・保育所施設・設備整
　備積立資産</t>
    <phoneticPr fontId="1"/>
  </si>
  <si>
    <t>目的外使用の例（主なもの）</t>
    <rPh sb="0" eb="3">
      <t>モクテキガイ</t>
    </rPh>
    <rPh sb="3" eb="5">
      <t>シヨウ</t>
    </rPh>
    <rPh sb="6" eb="7">
      <t>レイ</t>
    </rPh>
    <rPh sb="8" eb="9">
      <t>オモ</t>
    </rPh>
    <phoneticPr fontId="1"/>
  </si>
  <si>
    <t>要件</t>
    <rPh sb="0" eb="2">
      <t>ヨウケン</t>
    </rPh>
    <phoneticPr fontId="1"/>
  </si>
  <si>
    <t>根拠通知</t>
    <rPh sb="0" eb="2">
      <t>コンキョ</t>
    </rPh>
    <rPh sb="2" eb="4">
      <t>ツウチ</t>
    </rPh>
    <phoneticPr fontId="1"/>
  </si>
  <si>
    <t>②当該保育所の建物、設備の整備・修繕、環境の整備等</t>
    <phoneticPr fontId="1"/>
  </si>
  <si>
    <t>　（土地取得費は対象外）</t>
    <phoneticPr fontId="1"/>
  </si>
  <si>
    <t>（６） 支払資金残高</t>
    <phoneticPr fontId="1"/>
  </si>
  <si>
    <t>取り崩し時期</t>
    <rPh sb="0" eb="1">
      <t>ト</t>
    </rPh>
    <rPh sb="2" eb="3">
      <t>クズ</t>
    </rPh>
    <rPh sb="4" eb="6">
      <t>ジキ</t>
    </rPh>
    <phoneticPr fontId="1"/>
  </si>
  <si>
    <t>前期末支払資金残高の額</t>
    <phoneticPr fontId="1"/>
  </si>
  <si>
    <t>％</t>
    <phoneticPr fontId="1"/>
  </si>
  <si>
    <t>※当期留保率：当期留保額（資金収支計算書の当期資金収支差額と各種積立資産への積立支出の合計額）の収入</t>
    <phoneticPr fontId="1"/>
  </si>
  <si>
    <t>※以下、弾力運用の要件を示すにあたって、アを満たす場合は【Ⅰ基本の7要件】、ア・イを満たす場合は【Ⅱ7要件</t>
    <phoneticPr fontId="1"/>
  </si>
  <si>
    <t>　＋特別保育】 、ア・イ・ウを満たす場合は【Ⅲすべての要件】とする。</t>
    <phoneticPr fontId="1"/>
  </si>
  <si>
    <t>（７） 委託費対象外経費（委託費の使途範囲（保育所に係る人件費・管理費・事業費）外の経費）</t>
    <phoneticPr fontId="1"/>
  </si>
  <si>
    <t>支出額（円）</t>
    <rPh sb="0" eb="3">
      <t>シシュツガク</t>
    </rPh>
    <rPh sb="4" eb="5">
      <t>エン</t>
    </rPh>
    <phoneticPr fontId="1"/>
  </si>
  <si>
    <t>使途（具体的に記載）</t>
    <rPh sb="0" eb="1">
      <t>ツカ</t>
    </rPh>
    <rPh sb="3" eb="6">
      <t>グタイテキ</t>
    </rPh>
    <rPh sb="7" eb="9">
      <t>キサイ</t>
    </rPh>
    <phoneticPr fontId="1"/>
  </si>
  <si>
    <t>計</t>
    <rPh sb="0" eb="1">
      <t>ケイ</t>
    </rPh>
    <phoneticPr fontId="1"/>
  </si>
  <si>
    <t>②  土地または建物の賃借料</t>
    <phoneticPr fontId="1"/>
  </si>
  <si>
    <t>④  租税公課</t>
    <phoneticPr fontId="1"/>
  </si>
  <si>
    <t>④  租税公課</t>
    <phoneticPr fontId="1"/>
  </si>
  <si>
    <r>
      <rPr>
        <b/>
        <sz val="11"/>
        <color theme="1"/>
        <rFont val="游ゴシック"/>
        <family val="3"/>
        <charset val="128"/>
        <scheme val="minor"/>
      </rPr>
      <t>「社会福祉施設等」</t>
    </r>
    <r>
      <rPr>
        <sz val="11"/>
        <color theme="1"/>
        <rFont val="游ゴシック"/>
        <family val="2"/>
        <charset val="128"/>
        <scheme val="minor"/>
      </rPr>
      <t>に係る以下の経費</t>
    </r>
    <phoneticPr fontId="1"/>
  </si>
  <si>
    <t>②  土地又は建物の賃借料</t>
    <phoneticPr fontId="1"/>
  </si>
  <si>
    <t>②  土地又は建物の賃借料</t>
    <phoneticPr fontId="1"/>
  </si>
  <si>
    <t>④  租税公課</t>
    <phoneticPr fontId="1"/>
  </si>
  <si>
    <t>（１） 拠点(サービス)区分間繰入金収入、拠点(サービス)区分間繰入金支出</t>
    <phoneticPr fontId="1"/>
  </si>
  <si>
    <t>使途（具体的に記載）</t>
    <phoneticPr fontId="1"/>
  </si>
  <si>
    <t>（３） 積立資産取崩収入</t>
    <phoneticPr fontId="1"/>
  </si>
  <si>
    <t>（２） 積立資産支出</t>
    <phoneticPr fontId="1"/>
  </si>
  <si>
    <r>
      <t>○積立資産を</t>
    </r>
    <r>
      <rPr>
        <u/>
        <sz val="11"/>
        <color theme="1"/>
        <rFont val="游ゴシック"/>
        <family val="3"/>
        <charset val="128"/>
        <scheme val="minor"/>
      </rPr>
      <t>目的に沿って</t>
    </r>
    <r>
      <rPr>
        <sz val="11"/>
        <color theme="1"/>
        <rFont val="游ゴシック"/>
        <family val="2"/>
        <charset val="128"/>
        <scheme val="minor"/>
      </rPr>
      <t>取り崩したか</t>
    </r>
    <phoneticPr fontId="1"/>
  </si>
  <si>
    <t>取り崩した積立資産</t>
    <rPh sb="0" eb="1">
      <t>ト</t>
    </rPh>
    <rPh sb="2" eb="3">
      <t>クズ</t>
    </rPh>
    <rPh sb="5" eb="7">
      <t>ツミタテ</t>
    </rPh>
    <rPh sb="7" eb="9">
      <t>シサン</t>
    </rPh>
    <phoneticPr fontId="1"/>
  </si>
  <si>
    <r>
      <t>○積立資産を</t>
    </r>
    <r>
      <rPr>
        <u/>
        <sz val="11"/>
        <color theme="1"/>
        <rFont val="游ゴシック"/>
        <family val="3"/>
        <charset val="128"/>
        <scheme val="minor"/>
      </rPr>
      <t>積立目的以外のために</t>
    </r>
    <r>
      <rPr>
        <sz val="11"/>
        <color theme="1"/>
        <rFont val="游ゴシック"/>
        <family val="2"/>
        <charset val="128"/>
        <scheme val="minor"/>
      </rPr>
      <t>取り崩したか</t>
    </r>
    <phoneticPr fontId="1"/>
  </si>
  <si>
    <t>（４） 支払資金残高</t>
    <phoneticPr fontId="1"/>
  </si>
  <si>
    <t>取り崩し時期</t>
    <rPh sb="4" eb="6">
      <t>ジキ</t>
    </rPh>
    <phoneticPr fontId="1"/>
  </si>
  <si>
    <t>★確認資料：事務日誌、児童出席簿、職員名簿、職員出勤簿、</t>
  </si>
  <si>
    <t>　 勤務ローテーション表、給与台帳、保育士証</t>
    <phoneticPr fontId="1"/>
  </si>
  <si>
    <t xml:space="preserve"> ◎定　員 </t>
    <phoneticPr fontId="1"/>
  </si>
  <si>
    <t>児童数（人）</t>
  </si>
  <si>
    <t>保育士
（人）</t>
    <rPh sb="5" eb="6">
      <t>ニン</t>
    </rPh>
    <phoneticPr fontId="1"/>
  </si>
  <si>
    <t>定数</t>
    <rPh sb="0" eb="2">
      <t>テイスウ</t>
    </rPh>
    <phoneticPr fontId="1"/>
  </si>
  <si>
    <t>乳児</t>
  </si>
  <si>
    <t>３:１</t>
    <phoneticPr fontId="1"/>
  </si>
  <si>
    <t>１歳児</t>
  </si>
  <si>
    <t>６:１</t>
    <phoneticPr fontId="1"/>
  </si>
  <si>
    <t>２歳児</t>
  </si>
  <si>
    <t>30 :１</t>
    <phoneticPr fontId="1"/>
  </si>
  <si>
    <t>加配</t>
    <rPh sb="0" eb="2">
      <t>カハイ</t>
    </rPh>
    <phoneticPr fontId="1"/>
  </si>
  <si>
    <t>標準時間認定を受けた子どもが利用
【私立】については１人</t>
    <rPh sb="0" eb="2">
      <t>ヒョウジュン</t>
    </rPh>
    <rPh sb="2" eb="4">
      <t>ジカン</t>
    </rPh>
    <rPh sb="4" eb="6">
      <t>ニンテイ</t>
    </rPh>
    <rPh sb="7" eb="8">
      <t>ウ</t>
    </rPh>
    <rPh sb="10" eb="11">
      <t>コ</t>
    </rPh>
    <rPh sb="14" eb="16">
      <t>リヨウ</t>
    </rPh>
    <rPh sb="18" eb="20">
      <t>シリツ</t>
    </rPh>
    <rPh sb="27" eb="28">
      <t>ニン</t>
    </rPh>
    <phoneticPr fontId="1"/>
  </si>
  <si>
    <t>（注2）</t>
    <rPh sb="1" eb="2">
      <t>チュウ</t>
    </rPh>
    <phoneticPr fontId="1"/>
  </si>
  <si>
    <t>主任保育士専任加算による代替保育士
【私立】で主任保育士加算適用の場合は１人</t>
    <rPh sb="0" eb="2">
      <t>シュニン</t>
    </rPh>
    <rPh sb="2" eb="5">
      <t>ホイクシ</t>
    </rPh>
    <rPh sb="5" eb="7">
      <t>センニン</t>
    </rPh>
    <rPh sb="7" eb="9">
      <t>カサン</t>
    </rPh>
    <rPh sb="12" eb="14">
      <t>ダイタイ</t>
    </rPh>
    <rPh sb="14" eb="17">
      <t>ホイクシ</t>
    </rPh>
    <rPh sb="19" eb="21">
      <t>シリツ</t>
    </rPh>
    <rPh sb="23" eb="25">
      <t>シュニン</t>
    </rPh>
    <rPh sb="25" eb="28">
      <t>ホイクシ</t>
    </rPh>
    <rPh sb="28" eb="30">
      <t>カサン</t>
    </rPh>
    <rPh sb="30" eb="32">
      <t>テキヨウ</t>
    </rPh>
    <rPh sb="33" eb="35">
      <t>バアイ</t>
    </rPh>
    <rPh sb="37" eb="38">
      <t>ニン</t>
    </rPh>
    <phoneticPr fontId="1"/>
  </si>
  <si>
    <t>下記に該当する場合は保育士数等を計上</t>
    <phoneticPr fontId="1"/>
  </si>
  <si>
    <t>保育士</t>
    <rPh sb="0" eb="3">
      <t>ホイクシ</t>
    </rPh>
    <phoneticPr fontId="1"/>
  </si>
  <si>
    <t>その他</t>
  </si>
  <si>
    <t>その他</t>
    <rPh sb="2" eb="3">
      <t>タ</t>
    </rPh>
    <phoneticPr fontId="1"/>
  </si>
  <si>
    <t>一時預かり事業
保育従事者２人以上　　＊保育士1/2以上</t>
    <rPh sb="0" eb="2">
      <t>イチジ</t>
    </rPh>
    <rPh sb="2" eb="3">
      <t>アズ</t>
    </rPh>
    <rPh sb="5" eb="7">
      <t>ジギョウ</t>
    </rPh>
    <rPh sb="8" eb="10">
      <t>ホイク</t>
    </rPh>
    <rPh sb="10" eb="13">
      <t>ジュウジシャ</t>
    </rPh>
    <rPh sb="14" eb="15">
      <t>ニン</t>
    </rPh>
    <rPh sb="15" eb="17">
      <t>イジョウ</t>
    </rPh>
    <rPh sb="20" eb="23">
      <t>ホイクシ</t>
    </rPh>
    <rPh sb="26" eb="28">
      <t>イジョウ</t>
    </rPh>
    <phoneticPr fontId="1"/>
  </si>
  <si>
    <t>県単障がい児保育事業
　保育士１名以上</t>
    <rPh sb="0" eb="1">
      <t>ケン</t>
    </rPh>
    <rPh sb="1" eb="2">
      <t>タン</t>
    </rPh>
    <rPh sb="2" eb="3">
      <t>ショウ</t>
    </rPh>
    <rPh sb="5" eb="6">
      <t>ジ</t>
    </rPh>
    <rPh sb="6" eb="8">
      <t>ホイク</t>
    </rPh>
    <rPh sb="8" eb="10">
      <t>ジギョウ</t>
    </rPh>
    <rPh sb="12" eb="15">
      <t>ホイクシ</t>
    </rPh>
    <rPh sb="16" eb="17">
      <t>メイ</t>
    </rPh>
    <rPh sb="17" eb="19">
      <t>イジョウ</t>
    </rPh>
    <phoneticPr fontId="1"/>
  </si>
  <si>
    <t>保育士配置の特例</t>
    <rPh sb="0" eb="3">
      <t>ホイクシ</t>
    </rPh>
    <rPh sb="3" eb="5">
      <t>ハイチ</t>
    </rPh>
    <rPh sb="6" eb="8">
      <t>トクレイ</t>
    </rPh>
    <phoneticPr fontId="1"/>
  </si>
  <si>
    <t>人</t>
    <rPh sb="0" eb="1">
      <t>ニン</t>
    </rPh>
    <phoneticPr fontId="1"/>
  </si>
  <si>
    <t>所長</t>
    <rPh sb="0" eb="2">
      <t>ショチョウ</t>
    </rPh>
    <phoneticPr fontId="1"/>
  </si>
  <si>
    <t xml:space="preserve"> 民設保育所で、所長設置加算適用の
 所長又は公設保育所で、職務に保育 
 の割り当てがない所長　  　    　 (A1）</t>
    <rPh sb="19" eb="20">
      <t>ショ</t>
    </rPh>
    <rPh sb="20" eb="21">
      <t>チョウ</t>
    </rPh>
    <rPh sb="21" eb="22">
      <t>マタ</t>
    </rPh>
    <rPh sb="23" eb="25">
      <t>コウセツ</t>
    </rPh>
    <rPh sb="25" eb="28">
      <t>ホイクショ</t>
    </rPh>
    <rPh sb="30" eb="32">
      <t>ショクム</t>
    </rPh>
    <rPh sb="33" eb="35">
      <t>ホイク</t>
    </rPh>
    <rPh sb="39" eb="40">
      <t>ワ</t>
    </rPh>
    <rPh sb="41" eb="42">
      <t>ア</t>
    </rPh>
    <rPh sb="46" eb="48">
      <t>ショチョウ</t>
    </rPh>
    <phoneticPr fontId="1"/>
  </si>
  <si>
    <t xml:space="preserve"> 上記以外の所長           　　　     （A2）</t>
    <rPh sb="1" eb="3">
      <t>ジョウキ</t>
    </rPh>
    <rPh sb="3" eb="5">
      <t>イガイ</t>
    </rPh>
    <rPh sb="6" eb="8">
      <t>ショチョウ</t>
    </rPh>
    <phoneticPr fontId="1"/>
  </si>
  <si>
    <t>各職種の総人数(所長(A1),(A2)を除く)
                               　　　　　　　　     (B)</t>
    <phoneticPr fontId="1"/>
  </si>
  <si>
    <t>(B)のうち病児保育事業担当者（職員配置の補助を受けている者）　　　           　 (C1)</t>
    <phoneticPr fontId="1"/>
  </si>
  <si>
    <t>(B)のうち一時預かり事業担当者（職員配置の補助を受けている者）      　　 　　 (C2)</t>
    <phoneticPr fontId="1"/>
  </si>
  <si>
    <t>(B)のうち地域子育て支援拠点事業担当者（職員配置の補助を受けている者)  　 (C3)</t>
    <phoneticPr fontId="1"/>
  </si>
  <si>
    <t>(B)のうち県単一時保育事業担当者　　　　　　　　　　　　   
                       　　　　　（注２）　 （C4）</t>
    <rPh sb="62" eb="63">
      <t>チュウ</t>
    </rPh>
    <phoneticPr fontId="1"/>
  </si>
  <si>
    <t>(B)のうち県単障がい児保育事業担当者
　　　　　　　　　　　　　　　     （C5）</t>
    <phoneticPr fontId="1"/>
  </si>
  <si>
    <t>(B)－(C1)－(C2)－(C3)－(C4)－(C5)
　　　　　　　　　　　　　　　     （D）</t>
    <phoneticPr fontId="1"/>
  </si>
  <si>
    <t>(D)のうち常勤（注３）の職員数 
　　　　　　　　　　　　　　　     （E）</t>
    <phoneticPr fontId="1"/>
  </si>
  <si>
    <t>非常勤職員</t>
    <rPh sb="0" eb="3">
      <t>ヒジョウキン</t>
    </rPh>
    <rPh sb="3" eb="5">
      <t>ショクイン</t>
    </rPh>
    <phoneticPr fontId="1"/>
  </si>
  <si>
    <t xml:space="preserve"> (D)のうち非常勤(注３)の職員数 (F）
※各職員の勤務時間について表３に記載</t>
    <rPh sb="7" eb="10">
      <t>ヒジョウキン</t>
    </rPh>
    <rPh sb="11" eb="12">
      <t>チュウ</t>
    </rPh>
    <rPh sb="15" eb="17">
      <t>ショクイン</t>
    </rPh>
    <rPh sb="17" eb="18">
      <t>スウ</t>
    </rPh>
    <rPh sb="24" eb="25">
      <t>カク</t>
    </rPh>
    <rPh sb="25" eb="27">
      <t>ショクイン</t>
    </rPh>
    <rPh sb="28" eb="30">
      <t>キンム</t>
    </rPh>
    <rPh sb="30" eb="32">
      <t>ジカン</t>
    </rPh>
    <rPh sb="36" eb="37">
      <t>ヒョウ</t>
    </rPh>
    <rPh sb="39" eb="41">
      <t>キサイ</t>
    </rPh>
    <phoneticPr fontId="1"/>
  </si>
  <si>
    <t xml:space="preserve">（表３）の（N）から転記   </t>
    <phoneticPr fontId="1"/>
  </si>
  <si>
    <t xml:space="preserve">（表３）の（O）から転記    </t>
    <phoneticPr fontId="1"/>
  </si>
  <si>
    <t>（注２）　県単一時保育事業については、最低基準条例第46条第2項の規定に基づき、対象児童の年齢及び人数に応じて、本事業を担当する   
       　　 保育士を配置すること。ただし、年間の平均利用児童数が1名を下回る場合には、条例第46条第2項及びその他の補助金等の職員配
　　　    置基準を超えた保育士が配置されていれば、本事業を担当する保育士が配置されていなくても差し支えない。</t>
    <phoneticPr fontId="1"/>
  </si>
  <si>
    <t>（注３）　常勤は、常用労働者のことであり、正規、嘱託、臨時など雇用の形態は問わない。非常勤は、パートタイマー等短時間勤務の保育
    　       士や常勤の保育士以外の保育士のことをいう。</t>
    <phoneticPr fontId="1"/>
  </si>
  <si>
    <t>職種等
（①～④）</t>
    <phoneticPr fontId="1"/>
  </si>
  <si>
    <t xml:space="preserve">１日の勤務時間  </t>
    <phoneticPr fontId="1"/>
  </si>
  <si>
    <t>１ヶ月の勤務日数</t>
  </si>
  <si>
    <t xml:space="preserve">１ヶ月の
勤務時間数合計  </t>
    <rPh sb="2" eb="3">
      <t>ゲツ</t>
    </rPh>
    <rPh sb="9" eb="10">
      <t>スウ</t>
    </rPh>
    <rPh sb="10" eb="12">
      <t>ゴウケイ</t>
    </rPh>
    <phoneticPr fontId="1"/>
  </si>
  <si>
    <t>①保育士</t>
  </si>
  <si>
    <t>②看護師等</t>
  </si>
  <si>
    <t>③幼稚園
  教諭等</t>
    <rPh sb="7" eb="9">
      <t>キョウユ</t>
    </rPh>
    <rPh sb="9" eb="10">
      <t>トウ</t>
    </rPh>
    <phoneticPr fontId="1"/>
  </si>
  <si>
    <t>①～③小計</t>
  </si>
  <si>
    <t>(K)</t>
    <phoneticPr fontId="1"/>
  </si>
  <si>
    <t>④子育て
　  支援員等</t>
    <rPh sb="8" eb="11">
      <t>シエンイン</t>
    </rPh>
    <rPh sb="11" eb="12">
      <t>トウ</t>
    </rPh>
    <phoneticPr fontId="1"/>
  </si>
  <si>
    <t>①～④合計</t>
  </si>
  <si>
    <t>(L)</t>
    <phoneticPr fontId="1"/>
  </si>
  <si>
    <t>(M)</t>
  </si>
  <si>
    <t>（小数点以下切り捨て）</t>
    <rPh sb="1" eb="4">
      <t>ショウスウテン</t>
    </rPh>
    <rPh sb="4" eb="6">
      <t>イカ</t>
    </rPh>
    <rPh sb="6" eb="7">
      <t>キ</t>
    </rPh>
    <rPh sb="8" eb="9">
      <t>ス</t>
    </rPh>
    <phoneticPr fontId="1"/>
  </si>
  <si>
    <t>(N)【(表２)の(G)に転記】</t>
    <rPh sb="5" eb="6">
      <t>ヒョウ</t>
    </rPh>
    <rPh sb="13" eb="15">
      <t>テンキ</t>
    </rPh>
    <phoneticPr fontId="1"/>
  </si>
  <si>
    <t>(O)【(表２)の(H)に転記】</t>
    <rPh sb="5" eb="6">
      <t>ヒョウ</t>
    </rPh>
    <rPh sb="13" eb="15">
      <t>テンキ</t>
    </rPh>
    <phoneticPr fontId="1"/>
  </si>
  <si>
    <r>
      <t>◇保育所等台帳　</t>
    </r>
    <r>
      <rPr>
        <b/>
        <sz val="11"/>
        <color theme="1"/>
        <rFont val="游ゴシック"/>
        <family val="3"/>
        <charset val="128"/>
        <scheme val="minor"/>
      </rPr>
      <t>※前年度から内容に変更があった場合</t>
    </r>
    <phoneticPr fontId="1"/>
  </si>
  <si>
    <r>
      <t>◇建物の平面図　</t>
    </r>
    <r>
      <rPr>
        <b/>
        <sz val="11"/>
        <color theme="1"/>
        <rFont val="游ゴシック"/>
        <family val="3"/>
        <charset val="128"/>
        <scheme val="minor"/>
      </rPr>
      <t>※前年度から内容に変更があった場合</t>
    </r>
    <phoneticPr fontId="1"/>
  </si>
  <si>
    <t>　</t>
    <phoneticPr fontId="1"/>
  </si>
  <si>
    <t>　同一の設置者が運営する公益事業（子育て支援事業を除く）の運営、施設整備等に要する経費</t>
    <phoneticPr fontId="1"/>
  </si>
  <si>
    <t>ア　 積立資産の取崩し</t>
    <phoneticPr fontId="1"/>
  </si>
  <si>
    <t>イ　積立資産の目的外取崩し</t>
    <phoneticPr fontId="1"/>
  </si>
  <si>
    <t>ア　前期末支払資金残高の取り崩し</t>
    <phoneticPr fontId="1"/>
  </si>
  <si>
    <t xml:space="preserve">  経理等通知
  記３(１)</t>
    <phoneticPr fontId="1"/>
  </si>
  <si>
    <t xml:space="preserve">  経理等通知
  記3(2)</t>
    <phoneticPr fontId="1"/>
  </si>
  <si>
    <t>イ　 当期留保率</t>
    <phoneticPr fontId="1"/>
  </si>
  <si>
    <t>　経理等通知
　記１(3)</t>
    <phoneticPr fontId="1"/>
  </si>
  <si>
    <t xml:space="preserve">　経理等通知
　記１(4)
　別表２
</t>
    <phoneticPr fontId="1"/>
  </si>
  <si>
    <t xml:space="preserve">　経理等通知
　記１(6)
</t>
    <phoneticPr fontId="1"/>
  </si>
  <si>
    <t xml:space="preserve">  経理等通知
  記3(2)</t>
    <phoneticPr fontId="1"/>
  </si>
  <si>
    <t>年度</t>
    <rPh sb="0" eb="2">
      <t>ネンド</t>
    </rPh>
    <phoneticPr fontId="1"/>
  </si>
  <si>
    <t>令和</t>
    <phoneticPr fontId="1"/>
  </si>
  <si>
    <t>氏名</t>
    <rPh sb="0" eb="2">
      <t>シメイ</t>
    </rPh>
    <phoneticPr fontId="1"/>
  </si>
  <si>
    <t>法令遵守責任者　職名</t>
    <rPh sb="8" eb="10">
      <t>ショクメイ</t>
    </rPh>
    <phoneticPr fontId="1"/>
  </si>
  <si>
    <t>休所の有無</t>
    <rPh sb="0" eb="2">
      <t>キュウショ</t>
    </rPh>
    <rPh sb="3" eb="5">
      <t>ウム</t>
    </rPh>
    <phoneticPr fontId="1"/>
  </si>
  <si>
    <t>「有」の場合、休所した日</t>
    <rPh sb="1" eb="2">
      <t>ア</t>
    </rPh>
    <rPh sb="4" eb="6">
      <t>バアイ</t>
    </rPh>
    <rPh sb="7" eb="9">
      <t>キュウショ</t>
    </rPh>
    <rPh sb="11" eb="12">
      <t>ヒ</t>
    </rPh>
    <phoneticPr fontId="1"/>
  </si>
  <si>
    <t>「有」の場合、休所した理由</t>
    <rPh sb="1" eb="2">
      <t>ア</t>
    </rPh>
    <rPh sb="4" eb="6">
      <t>バアイ</t>
    </rPh>
    <rPh sb="7" eb="9">
      <t>キュウショ</t>
    </rPh>
    <rPh sb="11" eb="13">
      <t>リユウ</t>
    </rPh>
    <phoneticPr fontId="1"/>
  </si>
  <si>
    <t>「有」の場合、保護者への周知方法</t>
    <rPh sb="1" eb="2">
      <t>ア</t>
    </rPh>
    <rPh sb="4" eb="6">
      <t>バアイ</t>
    </rPh>
    <rPh sb="7" eb="10">
      <t>ホゴシャ</t>
    </rPh>
    <rPh sb="12" eb="14">
      <t>シュウチ</t>
    </rPh>
    <rPh sb="14" eb="16">
      <t>ホウホウ</t>
    </rPh>
    <phoneticPr fontId="1"/>
  </si>
  <si>
    <t>整備されている装置器具等</t>
    <phoneticPr fontId="1"/>
  </si>
  <si>
    <t>消火器</t>
    <rPh sb="0" eb="3">
      <t>ショウカキ</t>
    </rPh>
    <phoneticPr fontId="1"/>
  </si>
  <si>
    <t>個</t>
    <rPh sb="0" eb="1">
      <t>コ</t>
    </rPh>
    <phoneticPr fontId="1"/>
  </si>
  <si>
    <t>屋内消火栓</t>
    <phoneticPr fontId="1"/>
  </si>
  <si>
    <t>屋外消火栓</t>
    <phoneticPr fontId="1"/>
  </si>
  <si>
    <t>電気火災警報装置</t>
    <phoneticPr fontId="1"/>
  </si>
  <si>
    <t>警鐘</t>
    <phoneticPr fontId="1"/>
  </si>
  <si>
    <t>拡声器</t>
    <phoneticPr fontId="1"/>
  </si>
  <si>
    <t>サイレン</t>
    <phoneticPr fontId="1"/>
  </si>
  <si>
    <t>非常ベル</t>
    <rPh sb="0" eb="2">
      <t>ヒジョウ</t>
    </rPh>
    <phoneticPr fontId="1"/>
  </si>
  <si>
    <t>避難はしご</t>
    <phoneticPr fontId="1"/>
  </si>
  <si>
    <t>タラップ</t>
    <phoneticPr fontId="1"/>
  </si>
  <si>
    <t>滑り台</t>
    <rPh sb="0" eb="1">
      <t>スベ</t>
    </rPh>
    <rPh sb="2" eb="3">
      <t>ダイ</t>
    </rPh>
    <phoneticPr fontId="1"/>
  </si>
  <si>
    <t>非常口</t>
    <rPh sb="0" eb="3">
      <t>ヒジョウグチ</t>
    </rPh>
    <phoneticPr fontId="1"/>
  </si>
  <si>
    <t>誘導標識</t>
    <rPh sb="0" eb="2">
      <t>ユウドウ</t>
    </rPh>
    <rPh sb="2" eb="4">
      <t>ヒョウシキ</t>
    </rPh>
    <phoneticPr fontId="1"/>
  </si>
  <si>
    <t>□</t>
  </si>
  <si>
    <t>月</t>
    <rPh sb="0" eb="1">
      <t>ゲツ</t>
    </rPh>
    <phoneticPr fontId="1"/>
  </si>
  <si>
    <t xml:space="preserve"> 午前のおやつ</t>
    <phoneticPr fontId="1"/>
  </si>
  <si>
    <t>有りの場合の金額</t>
    <rPh sb="0" eb="1">
      <t>ア</t>
    </rPh>
    <rPh sb="3" eb="5">
      <t>バアイ</t>
    </rPh>
    <rPh sb="6" eb="8">
      <t>キンガク</t>
    </rPh>
    <phoneticPr fontId="1"/>
  </si>
  <si>
    <t>取崩の有無</t>
    <rPh sb="0" eb="2">
      <t>トリクズシ</t>
    </rPh>
    <rPh sb="3" eb="5">
      <t>ウム</t>
    </rPh>
    <phoneticPr fontId="1"/>
  </si>
  <si>
    <t>円</t>
    <rPh sb="0" eb="1">
      <t>エン</t>
    </rPh>
    <phoneticPr fontId="1"/>
  </si>
  <si>
    <t>円 × 100</t>
    <rPh sb="0" eb="1">
      <t>エン</t>
    </rPh>
    <phoneticPr fontId="1"/>
  </si>
  <si>
    <t>（自動計算）</t>
    <rPh sb="1" eb="3">
      <t>ジドウ</t>
    </rPh>
    <rPh sb="3" eb="5">
      <t>ケイサン</t>
    </rPh>
    <phoneticPr fontId="1"/>
  </si>
  <si>
    <t>×　100　＝</t>
    <phoneticPr fontId="1"/>
  </si>
  <si>
    <t>③  ①②に係る借入金（利息部分を含む）の償還または積立のための支出</t>
    <phoneticPr fontId="1"/>
  </si>
  <si>
    <t>①  施設の建物、設備の整備・修繕、環境の改善及び土地の取得等に要する経費</t>
    <phoneticPr fontId="1"/>
  </si>
  <si>
    <t>②  ①の経費に係る借入金（利息含む）の償還または積立のための支出</t>
    <phoneticPr fontId="1"/>
  </si>
  <si>
    <t>③  ①②の経費に係る借入金 （利息含む）の償還または積立のための支出</t>
    <phoneticPr fontId="1"/>
  </si>
  <si>
    <r>
      <t xml:space="preserve">流用範囲
</t>
    </r>
    <r>
      <rPr>
        <b/>
        <sz val="11"/>
        <color theme="1"/>
        <rFont val="游ゴシック"/>
        <family val="3"/>
        <charset val="128"/>
        <scheme val="minor"/>
      </rPr>
      <t>「保育所等」</t>
    </r>
    <r>
      <rPr>
        <sz val="11"/>
        <color theme="1"/>
        <rFont val="游ゴシック"/>
        <family val="2"/>
        <charset val="128"/>
        <scheme val="minor"/>
      </rPr>
      <t>に係る以下の経費</t>
    </r>
    <phoneticPr fontId="1"/>
  </si>
  <si>
    <t>①  施設の建物、設備の整備・修繕、環境の改善及び土地の取得等に要する経費</t>
    <phoneticPr fontId="1"/>
  </si>
  <si>
    <t>③  ①②の経費に係る借入金 （利息含む）の償還</t>
    <phoneticPr fontId="1"/>
  </si>
  <si>
    <t>①  施設の建物、設備の整備・修繕、環境の改善及び土地の取得等に要する経費</t>
    <phoneticPr fontId="1"/>
  </si>
  <si>
    <t>②  ①の経費に係る借入金（利息含む）の償還または積立のための支出</t>
    <phoneticPr fontId="1"/>
  </si>
  <si>
    <r>
      <t xml:space="preserve">流用範囲
</t>
    </r>
    <r>
      <rPr>
        <b/>
        <sz val="11"/>
        <color theme="1"/>
        <rFont val="游ゴシック"/>
        <family val="3"/>
        <charset val="128"/>
        <scheme val="minor"/>
      </rPr>
      <t>「保育所等」</t>
    </r>
    <r>
      <rPr>
        <sz val="11"/>
        <color theme="1"/>
        <rFont val="游ゴシック"/>
        <family val="2"/>
        <charset val="128"/>
        <scheme val="minor"/>
      </rPr>
      <t>に係る以下の経費</t>
    </r>
    <phoneticPr fontId="1"/>
  </si>
  <si>
    <t>取り崩し金額（円）</t>
    <rPh sb="0" eb="1">
      <t>ト</t>
    </rPh>
    <rPh sb="2" eb="3">
      <t>クズ</t>
    </rPh>
    <rPh sb="4" eb="6">
      <t>キンガク</t>
    </rPh>
    <rPh sb="7" eb="8">
      <t>エン</t>
    </rPh>
    <phoneticPr fontId="1"/>
  </si>
  <si>
    <t>繰入額（円）</t>
    <rPh sb="4" eb="5">
      <t>エン</t>
    </rPh>
    <phoneticPr fontId="1"/>
  </si>
  <si>
    <t>繰入額（円）</t>
    <rPh sb="0" eb="2">
      <t>クリイレ</t>
    </rPh>
    <rPh sb="2" eb="3">
      <t>ガク</t>
    </rPh>
    <rPh sb="4" eb="5">
      <t>エン</t>
    </rPh>
    <phoneticPr fontId="1"/>
  </si>
  <si>
    <t>取り崩し金額（円）</t>
    <rPh sb="7" eb="8">
      <t>エン</t>
    </rPh>
    <phoneticPr fontId="1"/>
  </si>
  <si>
    <t>②当該保育所の建物、設備の整備・修繕、環境の整備等（土地取得費は対象外）</t>
    <phoneticPr fontId="1"/>
  </si>
  <si>
    <r>
      <t xml:space="preserve">流用範囲
</t>
    </r>
    <r>
      <rPr>
        <b/>
        <sz val="9"/>
        <color theme="1"/>
        <rFont val="游ゴシック"/>
        <family val="3"/>
        <charset val="128"/>
        <scheme val="minor"/>
      </rPr>
      <t>「子育て支援事業（地域子ども・子育て支援  事業及び企業主導型保育事業）」</t>
    </r>
    <r>
      <rPr>
        <sz val="9"/>
        <color theme="1"/>
        <rFont val="游ゴシック"/>
        <family val="3"/>
        <charset val="128"/>
        <scheme val="minor"/>
      </rPr>
      <t>に係る以下の経費</t>
    </r>
    <phoneticPr fontId="1"/>
  </si>
  <si>
    <r>
      <t xml:space="preserve">①  </t>
    </r>
    <r>
      <rPr>
        <sz val="10"/>
        <color theme="1"/>
        <rFont val="游ゴシック"/>
        <family val="3"/>
        <charset val="128"/>
        <scheme val="minor"/>
      </rPr>
      <t>施設の建物、設備の整備・修繕、環境の改善等に要する経費（土地取得費を除く）</t>
    </r>
    <phoneticPr fontId="1"/>
  </si>
  <si>
    <r>
      <rPr>
        <b/>
        <sz val="9"/>
        <color theme="1"/>
        <rFont val="游ゴシック"/>
        <family val="3"/>
        <charset val="128"/>
        <scheme val="minor"/>
      </rPr>
      <t>「子育て支援事業（地域子ども・子育て支援事業及び企業主導型保育事業）」</t>
    </r>
    <r>
      <rPr>
        <sz val="9"/>
        <color theme="1"/>
        <rFont val="游ゴシック"/>
        <family val="3"/>
        <charset val="128"/>
        <scheme val="minor"/>
      </rPr>
      <t>に係る以下の経費</t>
    </r>
    <phoneticPr fontId="1"/>
  </si>
  <si>
    <t>施設所在地</t>
    <rPh sb="0" eb="2">
      <t>シセツ</t>
    </rPh>
    <rPh sb="2" eb="5">
      <t>ショザイチ</t>
    </rPh>
    <phoneticPr fontId="1"/>
  </si>
  <si>
    <t>監査調書</t>
    <rPh sb="0" eb="2">
      <t>カンサ</t>
    </rPh>
    <rPh sb="2" eb="4">
      <t>チョウショ</t>
    </rPh>
    <phoneticPr fontId="1"/>
  </si>
  <si>
    <t>項目</t>
    <rPh sb="0" eb="2">
      <t>コウモク</t>
    </rPh>
    <phoneticPr fontId="1"/>
  </si>
  <si>
    <t>シート名</t>
    <rPh sb="3" eb="4">
      <t>メイ</t>
    </rPh>
    <phoneticPr fontId="1"/>
  </si>
  <si>
    <t>セル番地</t>
    <rPh sb="2" eb="4">
      <t>バンチ</t>
    </rPh>
    <phoneticPr fontId="1"/>
  </si>
  <si>
    <t>データ</t>
    <phoneticPr fontId="1"/>
  </si>
  <si>
    <t>表紙</t>
    <rPh sb="0" eb="2">
      <t>ヒョウシ</t>
    </rPh>
    <phoneticPr fontId="1"/>
  </si>
  <si>
    <t>メールアドレス</t>
    <phoneticPr fontId="1"/>
  </si>
  <si>
    <t>・備品等購入積立資産</t>
    <phoneticPr fontId="1"/>
  </si>
  <si>
    <t>③同一の設置者が設置する他の保育所等の建物、設備の整備・修繕、環境の整備等（土地取得費は対象外）</t>
    <phoneticPr fontId="1"/>
  </si>
  <si>
    <t>④同一の設置者の当該保育所以外の社会福祉施設等の新築又は増改築に係る経費等（土地取得費を含む）　※法人の経営上やむを得ない場合に限る</t>
    <phoneticPr fontId="1"/>
  </si>
  <si>
    <t>③法人本部の運営に要する経費（保育所の運営に関する経費に限る。）</t>
    <phoneticPr fontId="1"/>
  </si>
  <si>
    <t>④同一の設置者が設置する社会福祉事業(当該保育所含む)及び子育て支援事業の運営に要する経費並びに建物、設備の整備・修繕、環境の改善、土地取得費等に要する経費</t>
    <rPh sb="77" eb="78">
      <t>ヒ</t>
    </rPh>
    <phoneticPr fontId="1"/>
  </si>
  <si>
    <t xml:space="preserve">  【Ⅲすべての要件】
   ＋知事事前承認
  （社福法人等は理事会）</t>
    <phoneticPr fontId="1"/>
  </si>
  <si>
    <r>
      <t xml:space="preserve">  【Ⅲすべての要件】
</t>
    </r>
    <r>
      <rPr>
        <sz val="8"/>
        <color theme="1"/>
        <rFont val="游ゴシック"/>
        <family val="3"/>
        <charset val="128"/>
        <scheme val="minor"/>
      </rPr>
      <t xml:space="preserve">  ＋知事事前承認（社福法人等は理事会）</t>
    </r>
    <phoneticPr fontId="1"/>
  </si>
  <si>
    <t>（５） 旅費     ★確認資料：就業規則、旅費規程、旅行命令簿</t>
    <phoneticPr fontId="1"/>
  </si>
  <si>
    <t>（６） 職員の健康診断</t>
    <phoneticPr fontId="1"/>
  </si>
  <si>
    <t>２　保育所の体制</t>
    <phoneticPr fontId="1"/>
  </si>
  <si>
    <t>（１）利用定員</t>
    <phoneticPr fontId="1"/>
  </si>
  <si>
    <t>◎定員と入所児童数の推移</t>
    <phoneticPr fontId="1"/>
  </si>
  <si>
    <r>
      <t>１号</t>
    </r>
    <r>
      <rPr>
        <strike/>
        <sz val="11"/>
        <color rgb="FFFF0000"/>
        <rFont val="游ゴシック"/>
        <family val="3"/>
        <charset val="128"/>
      </rPr>
      <t/>
    </r>
    <rPh sb="1" eb="2">
      <t>ゴウ</t>
    </rPh>
    <phoneticPr fontId="1"/>
  </si>
  <si>
    <r>
      <t>病児保育事業
　病児対応型・病後児対応型
　　看護師等</t>
    </r>
    <r>
      <rPr>
        <sz val="10"/>
        <color theme="1"/>
        <rFont val="游ゴシック"/>
        <family val="3"/>
        <charset val="128"/>
      </rPr>
      <t>（利用児童おおむね10人につき１人）</t>
    </r>
    <r>
      <rPr>
        <sz val="11"/>
        <color theme="1"/>
        <rFont val="游ゴシック"/>
        <family val="3"/>
        <charset val="128"/>
      </rPr>
      <t xml:space="preserve">
　　保育士</t>
    </r>
    <r>
      <rPr>
        <sz val="10"/>
        <color theme="1"/>
        <rFont val="游ゴシック"/>
        <family val="3"/>
        <charset val="128"/>
      </rPr>
      <t>（利用児童おおむね３人につき１人）</t>
    </r>
    <r>
      <rPr>
        <sz val="11"/>
        <color theme="1"/>
        <rFont val="游ゴシック"/>
        <family val="3"/>
        <charset val="128"/>
      </rPr>
      <t xml:space="preserve">
　体調不良児対応型：看護師等１名以上</t>
    </r>
    <rPh sb="8" eb="10">
      <t>ビョウジ</t>
    </rPh>
    <rPh sb="10" eb="13">
      <t>タイオウガタ</t>
    </rPh>
    <rPh sb="14" eb="17">
      <t>ビョウゴジ</t>
    </rPh>
    <rPh sb="17" eb="20">
      <t>タイオウガタ</t>
    </rPh>
    <rPh sb="23" eb="26">
      <t>カンゴシ</t>
    </rPh>
    <rPh sb="26" eb="27">
      <t>トウ</t>
    </rPh>
    <rPh sb="28" eb="30">
      <t>リヨウ</t>
    </rPh>
    <rPh sb="30" eb="32">
      <t>ジドウ</t>
    </rPh>
    <rPh sb="38" eb="39">
      <t>ニン</t>
    </rPh>
    <rPh sb="43" eb="44">
      <t>ニン</t>
    </rPh>
    <rPh sb="48" eb="51">
      <t>ホイクシ</t>
    </rPh>
    <rPh sb="52" eb="54">
      <t>リヨウ</t>
    </rPh>
    <rPh sb="54" eb="56">
      <t>ジドウ</t>
    </rPh>
    <rPh sb="61" eb="62">
      <t>ニン</t>
    </rPh>
    <rPh sb="66" eb="67">
      <t>ニン</t>
    </rPh>
    <rPh sb="70" eb="72">
      <t>タイチョウ</t>
    </rPh>
    <rPh sb="72" eb="74">
      <t>フリョウ</t>
    </rPh>
    <rPh sb="74" eb="75">
      <t>ジ</t>
    </rPh>
    <rPh sb="75" eb="78">
      <t>タイオウガタ</t>
    </rPh>
    <rPh sb="79" eb="82">
      <t>カンゴシ</t>
    </rPh>
    <rPh sb="82" eb="83">
      <t>トウ</t>
    </rPh>
    <rPh sb="84" eb="85">
      <t>メイ</t>
    </rPh>
    <rPh sb="85" eb="87">
      <t>イジョウ</t>
    </rPh>
    <phoneticPr fontId="1"/>
  </si>
  <si>
    <r>
      <t>県単一時保育事業
　保育士１名以上</t>
    </r>
    <r>
      <rPr>
        <sz val="10"/>
        <color theme="1"/>
        <rFont val="游ゴシック"/>
        <family val="3"/>
        <charset val="128"/>
      </rPr>
      <t>　　 ※常勤・非常勤は問わない</t>
    </r>
    <rPh sb="0" eb="1">
      <t>ケン</t>
    </rPh>
    <rPh sb="1" eb="2">
      <t>タン</t>
    </rPh>
    <rPh sb="2" eb="4">
      <t>イチジ</t>
    </rPh>
    <rPh sb="4" eb="6">
      <t>ホイク</t>
    </rPh>
    <rPh sb="6" eb="8">
      <t>ジギョウ</t>
    </rPh>
    <rPh sb="10" eb="13">
      <t>ホイクシ</t>
    </rPh>
    <rPh sb="14" eb="15">
      <t>メイ</t>
    </rPh>
    <rPh sb="15" eb="17">
      <t>イジョウ</t>
    </rPh>
    <rPh sb="21" eb="23">
      <t>ジョウキン</t>
    </rPh>
    <rPh sb="24" eb="27">
      <t>ヒジョウキン</t>
    </rPh>
    <rPh sb="28" eb="29">
      <t>ト</t>
    </rPh>
    <phoneticPr fontId="1"/>
  </si>
  <si>
    <t>配置基準</t>
    <rPh sb="0" eb="2">
      <t>ハイチ</t>
    </rPh>
    <rPh sb="2" eb="4">
      <t>キジュン</t>
    </rPh>
    <phoneticPr fontId="1"/>
  </si>
  <si>
    <t>区　分</t>
    <rPh sb="0" eb="1">
      <t>ク</t>
    </rPh>
    <rPh sb="2" eb="3">
      <t>ブン</t>
    </rPh>
    <phoneticPr fontId="1"/>
  </si>
  <si>
    <t xml:space="preserve"> （注２）施設全体の利用定員に占める標準時間認定を受けた子どもの人数の割合が低い場合は非常勤の保育士として差し支えない。</t>
    <phoneticPr fontId="1"/>
  </si>
  <si>
    <t>名</t>
    <rPh sb="0" eb="1">
      <t>メイ</t>
    </rPh>
    <phoneticPr fontId="1"/>
  </si>
  <si>
    <t>【表１】</t>
    <rPh sb="1" eb="2">
      <t>ヒョウ</t>
    </rPh>
    <phoneticPr fontId="1"/>
  </si>
  <si>
    <t>【根拠】 
平成28年8月23日府子本第571号「特定教育・保育等に要する費用の額の算定に関する基準等の実施上の留意事項について」（国通知）の別紙２のⅡの１（２）「ここでいう「4歳以上児」、「3歳児」、「1、2歳児」及び「乳児」とは、年度の初日の前日における満年齢によるものであること。」</t>
    <phoneticPr fontId="1"/>
  </si>
  <si>
    <t>監査前月</t>
    <phoneticPr fontId="1"/>
  </si>
  <si>
    <t>月１日現在</t>
    <phoneticPr fontId="1"/>
  </si>
  <si>
    <t>【表２】</t>
    <rPh sb="1" eb="2">
      <t>ヒョウ</t>
    </rPh>
    <phoneticPr fontId="1"/>
  </si>
  <si>
    <t>【表３】</t>
    <rPh sb="1" eb="2">
      <t>ヒョウ</t>
    </rPh>
    <phoneticPr fontId="1"/>
  </si>
  <si>
    <t>（１）施設の面積基準の充足状況　★保育所台帳、建物の平面図</t>
    <phoneticPr fontId="1"/>
  </si>
  <si>
    <t>【表４】</t>
    <rPh sb="1" eb="2">
      <t>ヒョウ</t>
    </rPh>
    <phoneticPr fontId="1"/>
  </si>
  <si>
    <t>（注１）　保育士配置の特例の対象となる子育て支援員は、子育て支援員研修のうち地域保育コースの選択科目「地域型保育」又は「一時
　　　　預かり事業」の修了者である。　</t>
    <rPh sb="49" eb="50">
      <t>モク</t>
    </rPh>
    <phoneticPr fontId="1"/>
  </si>
  <si>
    <r>
      <t>④常勤２年相当の保育業務従事経験がある子育て支援員</t>
    </r>
    <r>
      <rPr>
        <sz val="10"/>
        <color theme="1"/>
        <rFont val="游ゴシック"/>
        <family val="3"/>
        <charset val="128"/>
      </rPr>
      <t>(注１)</t>
    </r>
    <r>
      <rPr>
        <sz val="11"/>
        <color theme="1"/>
        <rFont val="游ゴシック"/>
        <family val="3"/>
        <charset val="128"/>
      </rPr>
      <t>・家庭的保育者</t>
    </r>
    <phoneticPr fontId="1"/>
  </si>
  <si>
    <t>①②③に係る
　常勤換算後の人数
　　　　　＝(K)÷(M)</t>
    <rPh sb="4" eb="5">
      <t>カカ</t>
    </rPh>
    <rPh sb="8" eb="10">
      <t>ジョウキン</t>
    </rPh>
    <rPh sb="10" eb="12">
      <t>カンサン</t>
    </rPh>
    <rPh sb="12" eb="13">
      <t>ゴ</t>
    </rPh>
    <rPh sb="14" eb="16">
      <t>ニンズウ</t>
    </rPh>
    <phoneticPr fontId="1"/>
  </si>
  <si>
    <t>①②③④に係る
　常勤換算後の人数
　　　　　＝(L)÷(M)</t>
    <rPh sb="5" eb="6">
      <t>カカ</t>
    </rPh>
    <rPh sb="9" eb="11">
      <t>ジョウキン</t>
    </rPh>
    <rPh sb="11" eb="13">
      <t>カンサン</t>
    </rPh>
    <rPh sb="13" eb="14">
      <t>ゴ</t>
    </rPh>
    <rPh sb="15" eb="17">
      <t>ニンズウ</t>
    </rPh>
    <phoneticPr fontId="1"/>
  </si>
  <si>
    <t>2歳児</t>
  </si>
  <si>
    <t>施設の面積(㎡)</t>
    <rPh sb="0" eb="2">
      <t>シセツ</t>
    </rPh>
    <rPh sb="3" eb="5">
      <t>メンセキ</t>
    </rPh>
    <phoneticPr fontId="1"/>
  </si>
  <si>
    <t>4歳児</t>
    <phoneticPr fontId="1"/>
  </si>
  <si>
    <t>6歳児</t>
    <phoneticPr fontId="1"/>
  </si>
  <si>
    <r>
      <t xml:space="preserve">  【Ⅰ基本の7要件】
</t>
    </r>
    <r>
      <rPr>
        <sz val="8"/>
        <color theme="1"/>
        <rFont val="游ゴシック"/>
        <family val="3"/>
        <charset val="128"/>
        <scheme val="minor"/>
      </rPr>
      <t>＋知事事前承認（自 然災害等の事由又は 事業活動収入の3%以下の場合は事前協議省略可）</t>
    </r>
    <phoneticPr fontId="1"/>
  </si>
  <si>
    <t xml:space="preserve"> 【Ⅰ基本の7要件】
＋知事事前承認</t>
    <phoneticPr fontId="1"/>
  </si>
  <si>
    <t>【Ⅱ7要件＋特別保育】　　
＋知事事前承認</t>
    <rPh sb="6" eb="8">
      <t>トクベツ</t>
    </rPh>
    <rPh sb="8" eb="9">
      <t>ホ</t>
    </rPh>
    <phoneticPr fontId="1"/>
  </si>
  <si>
    <t xml:space="preserve">  【Ⅲすべての要件】
＋知事事前承認
（社福法人等は理事会）
</t>
    <rPh sb="9" eb="10">
      <t>ケン</t>
    </rPh>
    <phoneticPr fontId="1"/>
  </si>
  <si>
    <r>
      <rPr>
        <sz val="9"/>
        <color theme="1"/>
        <rFont val="游ゴシック"/>
        <family val="3"/>
        <charset val="128"/>
      </rPr>
      <t>地域子育て支援拠点事業</t>
    </r>
    <r>
      <rPr>
        <sz val="7"/>
        <color theme="1"/>
        <rFont val="游ゴシック"/>
        <family val="3"/>
        <charset val="128"/>
      </rPr>
      <t>※保育士資格の有無及び常勤・非常勤は問わない</t>
    </r>
    <r>
      <rPr>
        <sz val="11"/>
        <color theme="1"/>
        <rFont val="游ゴシック"/>
        <family val="3"/>
        <charset val="128"/>
      </rPr>
      <t xml:space="preserve">
</t>
    </r>
    <r>
      <rPr>
        <sz val="10"/>
        <color theme="1"/>
        <rFont val="游ゴシック"/>
        <family val="3"/>
        <charset val="128"/>
      </rPr>
      <t>一般型専任２名以上　　連携型専任１名以上</t>
    </r>
    <rPh sb="0" eb="2">
      <t>チイキ</t>
    </rPh>
    <rPh sb="2" eb="4">
      <t>コソダ</t>
    </rPh>
    <rPh sb="5" eb="7">
      <t>シエン</t>
    </rPh>
    <rPh sb="7" eb="9">
      <t>キョテン</t>
    </rPh>
    <rPh sb="9" eb="11">
      <t>ジギョウ</t>
    </rPh>
    <rPh sb="12" eb="15">
      <t>ホイクシ</t>
    </rPh>
    <rPh sb="15" eb="17">
      <t>シカク</t>
    </rPh>
    <rPh sb="18" eb="20">
      <t>ウム</t>
    </rPh>
    <rPh sb="20" eb="21">
      <t>オヨ</t>
    </rPh>
    <rPh sb="22" eb="24">
      <t>ジョウキン</t>
    </rPh>
    <rPh sb="25" eb="28">
      <t>ヒジョウキン</t>
    </rPh>
    <rPh sb="29" eb="30">
      <t>ト</t>
    </rPh>
    <rPh sb="34" eb="37">
      <t>イッパンガタ</t>
    </rPh>
    <rPh sb="37" eb="39">
      <t>センニン</t>
    </rPh>
    <rPh sb="40" eb="41">
      <t>メイ</t>
    </rPh>
    <rPh sb="41" eb="43">
      <t>イジョウ</t>
    </rPh>
    <rPh sb="45" eb="47">
      <t>レンケイ</t>
    </rPh>
    <rPh sb="47" eb="48">
      <t>ガタ</t>
    </rPh>
    <rPh sb="48" eb="50">
      <t>センニン</t>
    </rPh>
    <rPh sb="51" eb="52">
      <t>メイ</t>
    </rPh>
    <rPh sb="52" eb="54">
      <t>イジョウ</t>
    </rPh>
    <phoneticPr fontId="1"/>
  </si>
  <si>
    <t xml:space="preserve">下記に該当する場合は保育士定数に加えて保育士数を計上  </t>
    <phoneticPr fontId="1"/>
  </si>
  <si>
    <t>目　次</t>
    <rPh sb="0" eb="1">
      <t>メ</t>
    </rPh>
    <rPh sb="2" eb="3">
      <t>ツギ</t>
    </rPh>
    <phoneticPr fontId="1"/>
  </si>
  <si>
    <t>○３歳未満児の喫食開始時間</t>
    <phoneticPr fontId="1"/>
  </si>
  <si>
    <t>○３歳以上児の喫食開始時間</t>
    <phoneticPr fontId="1"/>
  </si>
  <si>
    <t>○次の諸帳簿は整備されているか</t>
    <phoneticPr fontId="1"/>
  </si>
  <si>
    <t>○現金、預貯金通帳及び通帳印鑑について、各保管責任者の管理の下で施錠のできる別々の金庫等で適切に保管されているか</t>
    <phoneticPr fontId="1"/>
  </si>
  <si>
    <t>○現金、預貯金通帳及び通帳印鑑の各保管責任者について、その業務が事務分掌で明確にされているか</t>
    <phoneticPr fontId="1"/>
  </si>
  <si>
    <t>(２) 提供する保育の内容</t>
    <phoneticPr fontId="1"/>
  </si>
  <si>
    <t>(３) 職員の職種、員数及び職務の内容</t>
    <phoneticPr fontId="1"/>
  </si>
  <si>
    <t>(４) 保育の提供を行う日及び時間並びに提供を行わない日</t>
    <phoneticPr fontId="1"/>
  </si>
  <si>
    <t>(５) 保護者から受領する費用の種類、支払を求める理由及びその額</t>
    <phoneticPr fontId="1"/>
  </si>
  <si>
    <t>(６) 乳児、満１･２歳児及び満３歳以上児の区分ごとの利用定員</t>
    <phoneticPr fontId="1"/>
  </si>
  <si>
    <t>(７) 保育所の利用の開始及び終了に関する事項並びに利用に当たっての留意事項</t>
    <phoneticPr fontId="1"/>
  </si>
  <si>
    <t>(８) 緊急時等における対応方法</t>
    <phoneticPr fontId="1"/>
  </si>
  <si>
    <t>(９) 非常災害対策</t>
    <phoneticPr fontId="1"/>
  </si>
  <si>
    <t>(10) 虐待の防止のための措置に関する事項</t>
    <phoneticPr fontId="1"/>
  </si>
  <si>
    <t>(11) その他保育所の運営に関する重要事項</t>
    <phoneticPr fontId="1"/>
  </si>
  <si>
    <t>(注) 運営規程、管理規程等、名称は問わない。また、運営規程への記載に際し、一部の記載事項について「○○については、□□規則に定めるところによる」といった手法も可</t>
    <rPh sb="41" eb="43">
      <t>キサイ</t>
    </rPh>
    <rPh sb="43" eb="44">
      <t>ゴト</t>
    </rPh>
    <phoneticPr fontId="1"/>
  </si>
  <si>
    <t>□保育所の見やすい場所に、運営規程の概要、職員の勤務体制、利用者負担等、重要事項を掲示しているか。</t>
    <phoneticPr fontId="1"/>
  </si>
  <si>
    <t>担当業務</t>
  </si>
  <si>
    <t>資格名</t>
  </si>
  <si>
    <t>常勤・非常勤の別</t>
  </si>
  <si>
    <t>備　考</t>
  </si>
  <si>
    <t>職名</t>
    <phoneticPr fontId="1"/>
  </si>
  <si>
    <t>氏名</t>
    <phoneticPr fontId="1"/>
  </si>
  <si>
    <t>非常勤</t>
  </si>
  <si>
    <t>非常勤の場合の勤務時間数</t>
    <rPh sb="0" eb="3">
      <t>ヒジョウキン</t>
    </rPh>
    <rPh sb="4" eb="6">
      <t>バアイ</t>
    </rPh>
    <rPh sb="7" eb="9">
      <t>キンム</t>
    </rPh>
    <rPh sb="9" eb="11">
      <t>ジカン</t>
    </rPh>
    <rPh sb="11" eb="12">
      <t>スウ</t>
    </rPh>
    <phoneticPr fontId="1"/>
  </si>
  <si>
    <t>整理
番号</t>
    <rPh sb="3" eb="5">
      <t>バンゴウ</t>
    </rPh>
    <phoneticPr fontId="1"/>
  </si>
  <si>
    <t>イ　子ども・子育て支援事業等（特別保育）の実施</t>
    <phoneticPr fontId="1"/>
  </si>
  <si>
    <t>ウ　保育サービスの質の向上に関する要件</t>
    <phoneticPr fontId="1"/>
  </si>
  <si>
    <t xml:space="preserve"> 　</t>
    <phoneticPr fontId="1"/>
  </si>
  <si>
    <t>○人件費積立資産、修繕積立資産、備品等購入積立資産又は保育所施設・設備整備積立資産は、貸借対照表の「資産の部・その他の固定資産」の中に積立の目的を明示した積立資産の科目を設け、各積立資産の合計額を計上し、他の預金（資産）と区別して保管しているか</t>
    <phoneticPr fontId="1"/>
  </si>
  <si>
    <t>ウ　 当期末支払資金残高</t>
    <phoneticPr fontId="1"/>
  </si>
  <si>
    <t>※「いる」の場合、委託費対象外経費のうち経理等通知に定められる弾力運用で支出したものについて、(ⅰ)～(ⅲ)に記入すること。</t>
    <phoneticPr fontId="1"/>
  </si>
  <si>
    <r>
      <t>(ⅰ)委託費を、</t>
    </r>
    <r>
      <rPr>
        <b/>
        <sz val="11"/>
        <color theme="1"/>
        <rFont val="游ゴシック"/>
        <family val="3"/>
        <charset val="128"/>
        <scheme val="minor"/>
      </rPr>
      <t>処遇改善等加算（基礎分）相当額の範囲内</t>
    </r>
    <r>
      <rPr>
        <sz val="11"/>
        <color theme="1"/>
        <rFont val="游ゴシック"/>
        <family val="2"/>
        <charset val="128"/>
        <scheme val="minor"/>
      </rPr>
      <t>において、同一の設置者が設置する「</t>
    </r>
    <r>
      <rPr>
        <b/>
        <sz val="11"/>
        <color theme="1"/>
        <rFont val="游ゴシック"/>
        <family val="3"/>
        <charset val="128"/>
        <scheme val="minor"/>
      </rPr>
      <t>保育所等</t>
    </r>
    <r>
      <rPr>
        <sz val="11"/>
        <color theme="1"/>
        <rFont val="游ゴシック"/>
        <family val="2"/>
        <charset val="128"/>
        <scheme val="minor"/>
      </rPr>
      <t>」の経費に充当する【Ⅱ 7要件＋特別保育】</t>
    </r>
    <phoneticPr fontId="1"/>
  </si>
  <si>
    <r>
      <t>(ⅲ) 委託費を、</t>
    </r>
    <r>
      <rPr>
        <b/>
        <sz val="11"/>
        <color theme="1"/>
        <rFont val="游ゴシック"/>
        <family val="3"/>
        <charset val="128"/>
        <scheme val="minor"/>
      </rPr>
      <t>委託費の３カ月分相当額の範囲内</t>
    </r>
    <r>
      <rPr>
        <sz val="11"/>
        <color theme="1"/>
        <rFont val="游ゴシック"/>
        <family val="2"/>
        <charset val="128"/>
        <scheme val="minor"/>
      </rPr>
      <t>において、同一の設置者が設置する「</t>
    </r>
    <r>
      <rPr>
        <b/>
        <sz val="11"/>
        <color theme="1"/>
        <rFont val="游ゴシック"/>
        <family val="3"/>
        <charset val="128"/>
        <scheme val="minor"/>
      </rPr>
      <t>保育所等</t>
    </r>
    <r>
      <rPr>
        <sz val="11"/>
        <color theme="1"/>
        <rFont val="游ゴシック"/>
        <family val="2"/>
        <charset val="128"/>
        <scheme val="minor"/>
      </rPr>
      <t>」及び「</t>
    </r>
    <r>
      <rPr>
        <b/>
        <sz val="11"/>
        <color theme="1"/>
        <rFont val="游ゴシック"/>
        <family val="3"/>
        <charset val="128"/>
        <scheme val="minor"/>
      </rPr>
      <t>子育て支援事業</t>
    </r>
    <r>
      <rPr>
        <sz val="11"/>
        <color theme="1"/>
        <rFont val="游ゴシック"/>
        <family val="2"/>
        <charset val="128"/>
        <scheme val="minor"/>
      </rPr>
      <t>」の経費に充当する【Ⅲ すべての要件】</t>
    </r>
    <phoneticPr fontId="1"/>
  </si>
  <si>
    <t>○上記(ⅰ)～(ⅲ)以外の委託費対象外経費(職員のみの食事代等）について、委託費以外のどの収入を充当したかを帳簿上整理されているか</t>
    <phoneticPr fontId="1"/>
  </si>
  <si>
    <t>○本部拠点区分(サービス区分)で支出すべき経費が保育所拠点区分(サービス区分)で支出されていないか</t>
    <phoneticPr fontId="1"/>
  </si>
  <si>
    <t>ア　積立資産の取崩し</t>
    <phoneticPr fontId="1"/>
  </si>
  <si>
    <t>ア　 前期末支払資金残高の取り崩し</t>
    <phoneticPr fontId="1"/>
  </si>
  <si>
    <t>※当期留保率：当期留保額（資金収支計算書の当期資金収支差額と各種積立資産への積立支出の合計額）の収入決算額（保育所拠点区分（サービス区分）の事業活動による収入計）に占める割合</t>
    <phoneticPr fontId="1"/>
  </si>
  <si>
    <t xml:space="preserve">(注)確認を受けている全ての教育・保育施設等が一の市町村区域に所在の場合は市町村長、2以上の都道府県に所在する場合は内閣総理大臣、その他の場合は知事あての届出　
　　  </t>
    <phoneticPr fontId="1"/>
  </si>
  <si>
    <t>①特例１（朝夕等の児童が少数となる時間帯（児童数に応じた保育士必要数が１名となる時間帯）において、保育士１人に加え、「子育て支援員(注)」または「家庭的保育者」または「保育所、認定こども園において常勤１年相当の保育業務従事経験があり、かつ８時間以上の研修を受講した者」を活用）の利用</t>
    <phoneticPr fontId="1"/>
  </si>
  <si>
    <t>③特例３（保育所、認定こども園において常勤２年相当の保育業務従事経験がある子育て支援員(注)又は家庭的保育者を活用）の利用</t>
    <phoneticPr fontId="1"/>
  </si>
  <si>
    <t>保育士</t>
  </si>
  <si>
    <t>保育士</t>
    <rPh sb="0" eb="3">
      <t>ホイクシ</t>
    </rPh>
    <phoneticPr fontId="1"/>
  </si>
  <si>
    <t>子育て支援員</t>
  </si>
  <si>
    <r>
      <t xml:space="preserve">休業
</t>
    </r>
    <r>
      <rPr>
        <sz val="8"/>
        <color theme="1"/>
        <rFont val="游ゴシック"/>
        <family val="3"/>
        <charset val="128"/>
        <scheme val="minor"/>
      </rPr>
      <t>（産休・育休等）</t>
    </r>
    <rPh sb="0" eb="2">
      <t>キュウギョウ</t>
    </rPh>
    <rPh sb="4" eb="6">
      <t>サンキュウ</t>
    </rPh>
    <rPh sb="7" eb="9">
      <t>イクキュウ</t>
    </rPh>
    <rPh sb="9" eb="10">
      <t>トウ</t>
    </rPh>
    <phoneticPr fontId="1"/>
  </si>
  <si>
    <t>２年以上</t>
  </si>
  <si>
    <t>職　員　名　簿</t>
    <rPh sb="0" eb="1">
      <t>ショク</t>
    </rPh>
    <rPh sb="2" eb="3">
      <t>イン</t>
    </rPh>
    <rPh sb="4" eb="5">
      <t>メイ</t>
    </rPh>
    <rPh sb="6" eb="7">
      <t>ボ</t>
    </rPh>
    <phoneticPr fontId="1"/>
  </si>
  <si>
    <t>例</t>
    <rPh sb="0" eb="1">
      <t>レイ</t>
    </rPh>
    <phoneticPr fontId="1"/>
  </si>
  <si>
    <t>保育助手</t>
    <rPh sb="0" eb="2">
      <t>ホイク</t>
    </rPh>
    <rPh sb="2" eb="4">
      <t>ジョシュ</t>
    </rPh>
    <phoneticPr fontId="1"/>
  </si>
  <si>
    <t>1歳児</t>
  </si>
  <si>
    <t>常勤</t>
  </si>
  <si>
    <t>延長保育</t>
    <rPh sb="0" eb="2">
      <t>エンチョウ</t>
    </rPh>
    <rPh sb="2" eb="4">
      <t>ホイク</t>
    </rPh>
    <phoneticPr fontId="1"/>
  </si>
  <si>
    <t>職員番号・氏名(注)</t>
    <rPh sb="2" eb="4">
      <t>バンゴウ</t>
    </rPh>
    <rPh sb="5" eb="7">
      <t>シメイ</t>
    </rPh>
    <rPh sb="8" eb="9">
      <t>チュウ</t>
    </rPh>
    <phoneticPr fontId="1"/>
  </si>
  <si>
    <t>保育士A</t>
    <rPh sb="0" eb="3">
      <t>ホイクシ</t>
    </rPh>
    <phoneticPr fontId="1"/>
  </si>
  <si>
    <t>=（</t>
    <phoneticPr fontId="1"/>
  </si>
  <si>
    <t>当期資金収支差額</t>
    <phoneticPr fontId="1"/>
  </si>
  <si>
    <t>積立資産積立支出</t>
    <phoneticPr fontId="1"/>
  </si>
  <si>
    <t>円＋</t>
    <rPh sb="0" eb="1">
      <t>エン</t>
    </rPh>
    <phoneticPr fontId="1"/>
  </si>
  <si>
    <t>円）÷</t>
    <rPh sb="0" eb="1">
      <t>エン</t>
    </rPh>
    <phoneticPr fontId="1"/>
  </si>
  <si>
    <t>収入決算額</t>
    <phoneticPr fontId="1"/>
  </si>
  <si>
    <t>委託費収入</t>
    <phoneticPr fontId="1"/>
  </si>
  <si>
    <t>円　÷</t>
    <rPh sb="0" eb="1">
      <t>エン</t>
    </rPh>
    <phoneticPr fontId="1"/>
  </si>
  <si>
    <t>当期資金収支差額</t>
    <phoneticPr fontId="1"/>
  </si>
  <si>
    <t>＝（</t>
    <phoneticPr fontId="1"/>
  </si>
  <si>
    <t>積立資産積立支出</t>
    <phoneticPr fontId="1"/>
  </si>
  <si>
    <t>○土曜日の午後に、休所または保育時間の短縮をしている場合、保護者のニーズを把握したうえで行っているか</t>
    <phoneticPr fontId="1"/>
  </si>
  <si>
    <t>自動火災報知装置</t>
    <phoneticPr fontId="1"/>
  </si>
  <si>
    <t>（</t>
    <phoneticPr fontId="1"/>
  </si>
  <si>
    <t>スプリンクラー設備</t>
    <phoneticPr fontId="1"/>
  </si>
  <si>
    <t>）</t>
    <phoneticPr fontId="1"/>
  </si>
  <si>
    <t>（</t>
    <phoneticPr fontId="1"/>
  </si>
  <si>
    <t>□実費徴収について、領収書を交付しているか（集金袋への領収印や、口座引落しの通帳記載をもって領収書に代えることも可能）</t>
    <phoneticPr fontId="1"/>
  </si>
  <si>
    <t>○園外保育を行う際、危険な場所、設備等を把握するとともに、携帯電話等による連絡体制を確保しているか</t>
    <phoneticPr fontId="1"/>
  </si>
  <si>
    <t>○登降所時において、児童の健康状態や服装等の異常の有無等について十分観察しているか。
　また、顔色、機嫌、元気等について観察するとともに、食欲や排便の状況等について注意を払っているか</t>
    <phoneticPr fontId="1"/>
  </si>
  <si>
    <t>○不自然な傷などないか観察し、身体的虐待等の早期発見に努めているか。また、虐待が疑われる場合に、市町村又は児童相談所に通告し、適切な対応を図っているか</t>
    <phoneticPr fontId="1"/>
  </si>
  <si>
    <t>○排泄後、食事・おやつの前等の手洗いが徹底されているか。特に、低年齢児（３歳未満）について、保育士等が確認しているか</t>
    <phoneticPr fontId="1"/>
  </si>
  <si>
    <t>○給食打合せ会議は、関係職員で構成され、献立、喫食状況等必要な事項が話し合われているか。また、施設長が参加するか、あるいは結果を施設長に報告しているか</t>
    <phoneticPr fontId="1"/>
  </si>
  <si>
    <t>○食器類の衛生管理に努めているか</t>
    <phoneticPr fontId="1"/>
  </si>
  <si>
    <t>○食中毒が発生した場合に備えてマニュアルを作成するなど、対応策を定めているか</t>
    <phoneticPr fontId="1"/>
  </si>
  <si>
    <t>○調理員に対し、毎日健康状態を確認しているか</t>
    <phoneticPr fontId="1"/>
  </si>
  <si>
    <t>施設所在市町村</t>
    <rPh sb="0" eb="2">
      <t>シセツ</t>
    </rPh>
    <rPh sb="2" eb="4">
      <t>ショザイ</t>
    </rPh>
    <rPh sb="4" eb="7">
      <t>シチョウソン</t>
    </rPh>
    <phoneticPr fontId="1"/>
  </si>
  <si>
    <r>
      <t>子育て支援員・家庭的保育者の場合の保育業務経験</t>
    </r>
    <r>
      <rPr>
        <sz val="6"/>
        <color theme="1"/>
        <rFont val="游ゴシック"/>
        <family val="3"/>
        <charset val="128"/>
        <scheme val="minor"/>
      </rPr>
      <t>（常勤換算）</t>
    </r>
    <rPh sb="0" eb="2">
      <t>コソダ</t>
    </rPh>
    <rPh sb="3" eb="6">
      <t>シエンイン</t>
    </rPh>
    <rPh sb="7" eb="10">
      <t>カテイテキ</t>
    </rPh>
    <rPh sb="10" eb="13">
      <t>ホイクシャ</t>
    </rPh>
    <rPh sb="14" eb="16">
      <t>バアイ</t>
    </rPh>
    <rPh sb="17" eb="19">
      <t>ホイク</t>
    </rPh>
    <rPh sb="19" eb="21">
      <t>ギョウム</t>
    </rPh>
    <rPh sb="21" eb="23">
      <t>ケイケン</t>
    </rPh>
    <rPh sb="24" eb="26">
      <t>ジョウキン</t>
    </rPh>
    <rPh sb="26" eb="28">
      <t>カンサン</t>
    </rPh>
    <phoneticPr fontId="1"/>
  </si>
  <si>
    <r>
      <t xml:space="preserve">「その他」の場合の業務
</t>
    </r>
    <r>
      <rPr>
        <sz val="8"/>
        <color theme="1"/>
        <rFont val="游ゴシック"/>
        <family val="3"/>
        <charset val="128"/>
        <scheme val="minor"/>
      </rPr>
      <t>（具体的に）</t>
    </r>
    <rPh sb="3" eb="4">
      <t>タ</t>
    </rPh>
    <rPh sb="6" eb="8">
      <t>バアイ</t>
    </rPh>
    <rPh sb="9" eb="11">
      <t>ギョウム</t>
    </rPh>
    <rPh sb="13" eb="16">
      <t>グタイテキ</t>
    </rPh>
    <phoneticPr fontId="1"/>
  </si>
  <si>
    <t>表紙</t>
    <rPh sb="0" eb="2">
      <t>ヒョウシ</t>
    </rPh>
    <phoneticPr fontId="1"/>
  </si>
  <si>
    <t>監査調書</t>
    <rPh sb="0" eb="2">
      <t>カンサ</t>
    </rPh>
    <rPh sb="2" eb="4">
      <t>チョウショ</t>
    </rPh>
    <phoneticPr fontId="1"/>
  </si>
  <si>
    <t>表１</t>
    <rPh sb="0" eb="1">
      <t>ヒョウ</t>
    </rPh>
    <phoneticPr fontId="1"/>
  </si>
  <si>
    <t>表２</t>
    <rPh sb="0" eb="1">
      <t>ヒョウ</t>
    </rPh>
    <phoneticPr fontId="1"/>
  </si>
  <si>
    <t>標準時間
認定</t>
    <rPh sb="0" eb="3">
      <t>ヒョウジュンジ</t>
    </rPh>
    <phoneticPr fontId="1"/>
  </si>
  <si>
    <t>短時間
認定</t>
    <rPh sb="0" eb="3">
      <t>タンジカン</t>
    </rPh>
    <phoneticPr fontId="1"/>
  </si>
  <si>
    <t>標準時間
認定</t>
    <rPh sb="0" eb="2">
      <t>ヒョウジュン</t>
    </rPh>
    <rPh sb="2" eb="4">
      <t>ジカン</t>
    </rPh>
    <rPh sb="5" eb="7">
      <t>ニンテイ</t>
    </rPh>
    <phoneticPr fontId="1"/>
  </si>
  <si>
    <t>短時間
認定</t>
    <rPh sb="0" eb="3">
      <t>タンジカン</t>
    </rPh>
    <rPh sb="4" eb="6">
      <t>ニンテイ</t>
    </rPh>
    <phoneticPr fontId="1"/>
  </si>
  <si>
    <t>①保育士</t>
    <phoneticPr fontId="1"/>
  </si>
  <si>
    <t xml:space="preserve">保育士資格のない所長・その他職員      </t>
    <phoneticPr fontId="1"/>
  </si>
  <si>
    <t>調理員</t>
    <phoneticPr fontId="1"/>
  </si>
  <si>
    <r>
      <t>③幼稚園教諭・小学校教諭・養護教諭</t>
    </r>
    <r>
      <rPr>
        <sz val="10"/>
        <color theme="1"/>
        <rFont val="游ゴシック"/>
        <family val="3"/>
        <charset val="128"/>
      </rPr>
      <t>（特例により配置基準上の人数に充てる場合）</t>
    </r>
    <phoneticPr fontId="1"/>
  </si>
  <si>
    <t>表３</t>
    <rPh sb="0" eb="1">
      <t>ヒョウ</t>
    </rPh>
    <phoneticPr fontId="1"/>
  </si>
  <si>
    <t>表４</t>
    <rPh sb="0" eb="1">
      <t>ヒョウ</t>
    </rPh>
    <phoneticPr fontId="1"/>
  </si>
  <si>
    <t>（F)の職員の常勤換算後人数    （G）
【①保育士②看護師等③教諭の計】</t>
    <rPh sb="4" eb="6">
      <t>ショクイン</t>
    </rPh>
    <rPh sb="7" eb="9">
      <t>ジョウキン</t>
    </rPh>
    <rPh sb="9" eb="11">
      <t>カンサン</t>
    </rPh>
    <rPh sb="11" eb="12">
      <t>ゴ</t>
    </rPh>
    <rPh sb="12" eb="14">
      <t>ニンズウ</t>
    </rPh>
    <phoneticPr fontId="1"/>
  </si>
  <si>
    <t xml:space="preserve">（F)の職員の常勤換算後人数    （H）
【①②③及び④常勤２年支援員等】
 </t>
    <rPh sb="4" eb="6">
      <t>ショクイン</t>
    </rPh>
    <rPh sb="7" eb="9">
      <t>ジョウキン</t>
    </rPh>
    <rPh sb="9" eb="11">
      <t>カンサン</t>
    </rPh>
    <rPh sb="11" eb="12">
      <t>ゴ</t>
    </rPh>
    <rPh sb="12" eb="14">
      <t>ニンズウ</t>
    </rPh>
    <phoneticPr fontId="1"/>
  </si>
  <si>
    <t>○年齢区分ごとの面積基準及び施設の面積を記載してください。なお、2歳未満のうち、1.65㎡の人数は、｢ほふくに至ってない子｣の人数、3.3㎡の人数は｢ほふくしている子（歩いている子を含む）｣の人数を記入してください。</t>
    <phoneticPr fontId="1"/>
  </si>
  <si>
    <t>職員名簿</t>
    <rPh sb="0" eb="2">
      <t>ショクイン</t>
    </rPh>
    <rPh sb="2" eb="4">
      <t>メイボ</t>
    </rPh>
    <phoneticPr fontId="1"/>
  </si>
  <si>
    <t>20：1</t>
    <phoneticPr fontId="1"/>
  </si>
  <si>
    <t>７　会計経理  【以下公立保育所は記載不要】</t>
    <rPh sb="9" eb="11">
      <t>イカ</t>
    </rPh>
    <rPh sb="11" eb="13">
      <t>コウリツ</t>
    </rPh>
    <rPh sb="13" eb="16">
      <t>ホイクショ</t>
    </rPh>
    <rPh sb="17" eb="19">
      <t>キサイ</t>
    </rPh>
    <rPh sb="19" eb="21">
      <t>フヨウ</t>
    </rPh>
    <phoneticPr fontId="1"/>
  </si>
  <si>
    <r>
      <t>□実費徴収（文房具代、遠足代、</t>
    </r>
    <r>
      <rPr>
        <sz val="11"/>
        <rFont val="游ゴシック"/>
        <family val="3"/>
        <charset val="128"/>
        <scheme val="minor"/>
      </rPr>
      <t>食材料費等）について保護者に書面で説明しているか</t>
    </r>
    <rPh sb="15" eb="16">
      <t>ショク</t>
    </rPh>
    <rPh sb="16" eb="18">
      <t>ザイリョウ</t>
    </rPh>
    <rPh sb="18" eb="19">
      <t>ヒ</t>
    </rPh>
    <rPh sb="19" eb="20">
      <t>ナド</t>
    </rPh>
    <phoneticPr fontId="1"/>
  </si>
  <si>
    <r>
      <t xml:space="preserve"> 以下の書類を添付してください。</t>
    </r>
    <r>
      <rPr>
        <b/>
        <sz val="12"/>
        <rFont val="游ゴシック"/>
        <family val="3"/>
        <charset val="128"/>
        <scheme val="minor"/>
      </rPr>
      <t>(データによる提出も可)</t>
    </r>
    <rPh sb="1" eb="3">
      <t>イカ</t>
    </rPh>
    <rPh sb="23" eb="25">
      <t>テイシュツ</t>
    </rPh>
    <rPh sb="26" eb="27">
      <t>カ</t>
    </rPh>
    <phoneticPr fontId="1"/>
  </si>
  <si>
    <t>〇プール活動・水遊びを行う場合は、水の外での監視者とプール指導を行う人員を分けて配置しているか</t>
    <rPh sb="4" eb="6">
      <t>カツドウ</t>
    </rPh>
    <rPh sb="7" eb="9">
      <t>ミズアソ</t>
    </rPh>
    <rPh sb="11" eb="12">
      <t>オコナ</t>
    </rPh>
    <rPh sb="13" eb="15">
      <t>バアイ</t>
    </rPh>
    <rPh sb="17" eb="18">
      <t>ミズ</t>
    </rPh>
    <rPh sb="19" eb="20">
      <t>ソト</t>
    </rPh>
    <rPh sb="22" eb="24">
      <t>カンシ</t>
    </rPh>
    <rPh sb="24" eb="25">
      <t>シャ</t>
    </rPh>
    <rPh sb="29" eb="31">
      <t>シドウ</t>
    </rPh>
    <rPh sb="32" eb="33">
      <t>オコナ</t>
    </rPh>
    <rPh sb="34" eb="36">
      <t>ジンイン</t>
    </rPh>
    <rPh sb="37" eb="38">
      <t>ワ</t>
    </rPh>
    <rPh sb="40" eb="42">
      <t>ハイチ</t>
    </rPh>
    <phoneticPr fontId="1"/>
  </si>
  <si>
    <t>〇職員に対する事前教育や救急救命講習等の研修の機会を設けているか</t>
    <rPh sb="1" eb="3">
      <t>ショクイン</t>
    </rPh>
    <rPh sb="4" eb="5">
      <t>タイ</t>
    </rPh>
    <rPh sb="7" eb="9">
      <t>ジゼン</t>
    </rPh>
    <rPh sb="9" eb="11">
      <t>キョウイク</t>
    </rPh>
    <rPh sb="12" eb="14">
      <t>キュウキュウ</t>
    </rPh>
    <rPh sb="14" eb="16">
      <t>キュウメイ</t>
    </rPh>
    <rPh sb="16" eb="18">
      <t>コウシュウ</t>
    </rPh>
    <rPh sb="18" eb="19">
      <t>トウ</t>
    </rPh>
    <rPh sb="20" eb="22">
      <t>ケンシュウ</t>
    </rPh>
    <rPh sb="23" eb="25">
      <t>キカイ</t>
    </rPh>
    <rPh sb="26" eb="27">
      <t>モウ</t>
    </rPh>
    <phoneticPr fontId="1"/>
  </si>
  <si>
    <t>金融機関届出印</t>
    <rPh sb="0" eb="2">
      <t>キンユウ</t>
    </rPh>
    <rPh sb="2" eb="4">
      <t>キカン</t>
    </rPh>
    <rPh sb="4" eb="7">
      <t>トドケデイン</t>
    </rPh>
    <phoneticPr fontId="1"/>
  </si>
  <si>
    <t>○職員に対する健康診断（新規採用時を含む）を年１回以上行っているか</t>
    <rPh sb="1" eb="3">
      <t>ショクイン</t>
    </rPh>
    <rPh sb="4" eb="5">
      <t>タイ</t>
    </rPh>
    <rPh sb="7" eb="9">
      <t>ケンコウ</t>
    </rPh>
    <rPh sb="9" eb="11">
      <t>シンダン</t>
    </rPh>
    <rPh sb="12" eb="14">
      <t>シンキ</t>
    </rPh>
    <rPh sb="14" eb="16">
      <t>サイヨウ</t>
    </rPh>
    <rPh sb="16" eb="17">
      <t>ジ</t>
    </rPh>
    <rPh sb="18" eb="19">
      <t>フク</t>
    </rPh>
    <rPh sb="22" eb="23">
      <t>ネン</t>
    </rPh>
    <rPh sb="24" eb="25">
      <t>カイ</t>
    </rPh>
    <rPh sb="25" eb="27">
      <t>イジョウ</t>
    </rPh>
    <rPh sb="27" eb="28">
      <t>オコナ</t>
    </rPh>
    <phoneticPr fontId="1"/>
  </si>
  <si>
    <t>)</t>
    <phoneticPr fontId="1"/>
  </si>
  <si>
    <t>・熱感知</t>
    <phoneticPr fontId="1"/>
  </si>
  <si>
    <t>・煙感知</t>
    <phoneticPr fontId="1"/>
  </si>
  <si>
    <t xml:space="preserve">・非常電源付 </t>
    <phoneticPr fontId="1"/>
  </si>
  <si>
    <r>
      <t>○</t>
    </r>
    <r>
      <rPr>
        <sz val="11"/>
        <rFont val="游ゴシック"/>
        <family val="3"/>
        <charset val="128"/>
        <scheme val="minor"/>
      </rPr>
      <t>防犯対策を行っているか</t>
    </r>
    <rPh sb="1" eb="3">
      <t>ボウハン</t>
    </rPh>
    <phoneticPr fontId="1"/>
  </si>
  <si>
    <r>
      <t>・防犯設備(防犯カメラ、</t>
    </r>
    <r>
      <rPr>
        <sz val="11"/>
        <rFont val="游ゴシック"/>
        <family val="3"/>
        <charset val="128"/>
        <scheme val="minor"/>
      </rPr>
      <t>防犯ブザー、職員が携帯する防犯ベル等)対策</t>
    </r>
    <rPh sb="12" eb="14">
      <t>ボウハン</t>
    </rPh>
    <rPh sb="18" eb="20">
      <t>ショクイン</t>
    </rPh>
    <rPh sb="21" eb="23">
      <t>ケイタイ</t>
    </rPh>
    <rPh sb="25" eb="27">
      <t>ボウハン</t>
    </rPh>
    <rPh sb="29" eb="30">
      <t>トウ</t>
    </rPh>
    <rPh sb="31" eb="33">
      <t>タイサク</t>
    </rPh>
    <phoneticPr fontId="1"/>
  </si>
  <si>
    <r>
      <t>○施設内の見やすいところに避難経路図を掲示</t>
    </r>
    <r>
      <rPr>
        <sz val="11"/>
        <rFont val="游ゴシック"/>
        <family val="3"/>
        <charset val="128"/>
        <scheme val="minor"/>
      </rPr>
      <t>するとともに、消防計画、災害対応マニュアルの内容</t>
    </r>
    <rPh sb="28" eb="30">
      <t>ショウボウ</t>
    </rPh>
    <rPh sb="30" eb="32">
      <t>ケイカク</t>
    </rPh>
    <rPh sb="33" eb="35">
      <t>サイガイ</t>
    </rPh>
    <rPh sb="35" eb="37">
      <t>タイオウ</t>
    </rPh>
    <rPh sb="43" eb="45">
      <t>ナイヨウ</t>
    </rPh>
    <phoneticPr fontId="1"/>
  </si>
  <si>
    <t>（避難場所等)について職員や保護者に周知しているか</t>
    <phoneticPr fontId="1"/>
  </si>
  <si>
    <r>
      <t>○</t>
    </r>
    <r>
      <rPr>
        <sz val="11"/>
        <rFont val="游ゴシック"/>
        <family val="3"/>
        <charset val="128"/>
        <scheme val="minor"/>
      </rPr>
      <t>調理は献立表に従って行われているか</t>
    </r>
    <rPh sb="1" eb="3">
      <t>チョウリ</t>
    </rPh>
    <rPh sb="8" eb="9">
      <t>シタガ</t>
    </rPh>
    <rPh sb="11" eb="12">
      <t>オコナ</t>
    </rPh>
    <phoneticPr fontId="1"/>
  </si>
  <si>
    <r>
      <t>○</t>
    </r>
    <r>
      <rPr>
        <sz val="11"/>
        <rFont val="游ゴシック"/>
        <family val="3"/>
        <charset val="128"/>
        <scheme val="minor"/>
      </rPr>
      <t xml:space="preserve">保存した原材料及び食品は－20℃以下で保存しているか </t>
    </r>
    <rPh sb="1" eb="3">
      <t>ホゾン</t>
    </rPh>
    <rPh sb="5" eb="8">
      <t>ゲンザイリョウ</t>
    </rPh>
    <rPh sb="8" eb="9">
      <t>オヨ</t>
    </rPh>
    <rPh sb="10" eb="12">
      <t>ショクヒン</t>
    </rPh>
    <phoneticPr fontId="1"/>
  </si>
  <si>
    <t>職　名</t>
    <rPh sb="0" eb="1">
      <t>ショク</t>
    </rPh>
    <rPh sb="2" eb="3">
      <t>ナ</t>
    </rPh>
    <phoneticPr fontId="1"/>
  </si>
  <si>
    <t>氏　名</t>
    <rPh sb="0" eb="1">
      <t>シ</t>
    </rPh>
    <rPh sb="2" eb="3">
      <t>ナ</t>
    </rPh>
    <phoneticPr fontId="1"/>
  </si>
  <si>
    <t>保　管　場　所</t>
    <rPh sb="0" eb="1">
      <t>タモツ</t>
    </rPh>
    <rPh sb="2" eb="3">
      <t>カン</t>
    </rPh>
    <rPh sb="4" eb="5">
      <t>バ</t>
    </rPh>
    <rPh sb="6" eb="7">
      <t>ショ</t>
    </rPh>
    <phoneticPr fontId="1"/>
  </si>
  <si>
    <t>(表1)の保育士定数小計と比較する職員数
①②③に係る(A2)＋(E)＋(G)　　　  （I）</t>
    <rPh sb="10" eb="12">
      <t>ショウケイ</t>
    </rPh>
    <rPh sb="25" eb="26">
      <t>カカ</t>
    </rPh>
    <phoneticPr fontId="1"/>
  </si>
  <si>
    <t>(表1)の保育士定数計と比較する職員数
①②③④に係る(A2)＋(E)＋(H)　　    (J)</t>
    <rPh sb="10" eb="11">
      <t>ケイ</t>
    </rPh>
    <phoneticPr fontId="1"/>
  </si>
  <si>
    <t>○職員の勤務実態（出勤・退勤時刻）を把握し、適正に労働時間を管理しているか</t>
    <rPh sb="1" eb="3">
      <t>ショクイン</t>
    </rPh>
    <rPh sb="4" eb="6">
      <t>キンム</t>
    </rPh>
    <rPh sb="6" eb="8">
      <t>ジッタイ</t>
    </rPh>
    <rPh sb="9" eb="11">
      <t>シュッキン</t>
    </rPh>
    <rPh sb="12" eb="14">
      <t>タイキン</t>
    </rPh>
    <rPh sb="14" eb="16">
      <t>ジコク</t>
    </rPh>
    <rPh sb="18" eb="20">
      <t>ハアク</t>
    </rPh>
    <rPh sb="22" eb="24">
      <t>テキセイ</t>
    </rPh>
    <rPh sb="25" eb="27">
      <t>ロウドウ</t>
    </rPh>
    <rPh sb="27" eb="29">
      <t>ジカン</t>
    </rPh>
    <rPh sb="30" eb="32">
      <t>カンリ</t>
    </rPh>
    <phoneticPr fontId="1"/>
  </si>
  <si>
    <t xml:space="preserve"> （注１）小計の算出にあたり、年齢区分ごとの児童数を基準で割って１人未満の端数が生じるとき、年齢区分ごとにそれぞれ小数数点第１位まで計算し（小数点第２位切捨て）、合算した値の小数点第１位を四捨五入する。</t>
    <rPh sb="57" eb="59">
      <t>ショウスウ</t>
    </rPh>
    <rPh sb="70" eb="72">
      <t>ショウスウ</t>
    </rPh>
    <rPh sb="87" eb="89">
      <t>ショウスウ</t>
    </rPh>
    <phoneticPr fontId="1"/>
  </si>
  <si>
    <t>月</t>
    <rPh sb="0" eb="1">
      <t>ツキ</t>
    </rPh>
    <phoneticPr fontId="1"/>
  </si>
  <si>
    <t>年</t>
    <rPh sb="0" eb="1">
      <t>ネン</t>
    </rPh>
    <phoneticPr fontId="1"/>
  </si>
  <si>
    <t>日</t>
    <rPh sb="0" eb="1">
      <t>ヒ</t>
    </rPh>
    <phoneticPr fontId="1"/>
  </si>
  <si>
    <r>
      <t>○就業規則等を職員に周知</t>
    </r>
    <r>
      <rPr>
        <sz val="11"/>
        <color theme="1"/>
        <rFont val="游ゴシック"/>
        <family val="2"/>
        <charset val="128"/>
        <scheme val="minor"/>
      </rPr>
      <t>しているか</t>
    </r>
    <phoneticPr fontId="1"/>
  </si>
  <si>
    <t>届出日：</t>
    <rPh sb="0" eb="2">
      <t>トドケデ</t>
    </rPh>
    <rPh sb="2" eb="3">
      <t>ビ</t>
    </rPh>
    <phoneticPr fontId="1"/>
  </si>
  <si>
    <t>掲示</t>
    <rPh sb="0" eb="2">
      <t>ケイジ</t>
    </rPh>
    <phoneticPr fontId="1"/>
  </si>
  <si>
    <t>備え付け</t>
    <rPh sb="0" eb="1">
      <t>ソナ</t>
    </rPh>
    <rPh sb="2" eb="3">
      <t>ツ</t>
    </rPh>
    <phoneticPr fontId="1"/>
  </si>
  <si>
    <t>交付</t>
    <rPh sb="0" eb="2">
      <t>コウフ</t>
    </rPh>
    <phoneticPr fontId="1"/>
  </si>
  <si>
    <t>周知方法；</t>
    <rPh sb="0" eb="2">
      <t>シュウチ</t>
    </rPh>
    <rPh sb="2" eb="4">
      <t>ホウホウ</t>
    </rPh>
    <phoneticPr fontId="1"/>
  </si>
  <si>
    <t xml:space="preserve">（２）施設等の管理状況    </t>
    <phoneticPr fontId="1"/>
  </si>
  <si>
    <t>　＊次の書類を必ず添付すること。</t>
    <phoneticPr fontId="1"/>
  </si>
  <si>
    <r>
      <t>　　①監査前月の</t>
    </r>
    <r>
      <rPr>
        <u/>
        <sz val="11"/>
        <color theme="1"/>
        <rFont val="游ゴシック"/>
        <family val="3"/>
        <charset val="128"/>
      </rPr>
      <t>勤務ローテーション表</t>
    </r>
    <r>
      <rPr>
        <sz val="11"/>
        <color theme="1"/>
        <rFont val="游ゴシック"/>
        <family val="3"/>
        <charset val="128"/>
      </rPr>
      <t>（勤務区分（早番、遅番など）ごとの始業、終業の時間を明記）</t>
    </r>
    <rPh sb="41" eb="43">
      <t>ジカン</t>
    </rPh>
    <phoneticPr fontId="1"/>
  </si>
  <si>
    <r>
      <t>　　②監査前月１日現在の</t>
    </r>
    <r>
      <rPr>
        <u/>
        <sz val="11"/>
        <color theme="1"/>
        <rFont val="游ゴシック"/>
        <family val="3"/>
        <charset val="128"/>
      </rPr>
      <t>職員名簿</t>
    </r>
    <r>
      <rPr>
        <sz val="11"/>
        <color theme="1"/>
        <rFont val="游ゴシック"/>
        <family val="3"/>
        <charset val="128"/>
      </rPr>
      <t>（別紙様式による）</t>
    </r>
    <phoneticPr fontId="1"/>
  </si>
  <si>
    <t>②特例２（幼稚園教諭、小学校教諭、養護教諭を活用）の利用</t>
    <phoneticPr fontId="1"/>
  </si>
  <si>
    <t>○嘱託医及び嘱託歯科医を置いているか</t>
    <phoneticPr fontId="1"/>
  </si>
  <si>
    <t>　・苦情の受付件数</t>
    <phoneticPr fontId="1"/>
  </si>
  <si>
    <t>　・第三者委員への苦情受付の報告件数</t>
    <phoneticPr fontId="1"/>
  </si>
  <si>
    <t>　・第三者委員への苦情解決結果の報告件数</t>
    <phoneticPr fontId="1"/>
  </si>
  <si>
    <t>　・苦情解決結果の公表件数</t>
    <phoneticPr fontId="1"/>
  </si>
  <si>
    <t>　・公表の方法及び時期</t>
    <phoneticPr fontId="1"/>
  </si>
  <si>
    <t>　直近の報告年月日：</t>
    <rPh sb="4" eb="6">
      <t>ホウコク</t>
    </rPh>
    <rPh sb="6" eb="9">
      <t>ネンガッピ</t>
    </rPh>
    <phoneticPr fontId="1"/>
  </si>
  <si>
    <t>　・地震</t>
    <phoneticPr fontId="1"/>
  </si>
  <si>
    <t>　・風水害</t>
    <phoneticPr fontId="1"/>
  </si>
  <si>
    <t xml:space="preserve">　・原子力災害　※出雲市･安来市･雲南市に所在する保育所 </t>
    <phoneticPr fontId="1"/>
  </si>
  <si>
    <t>　・寝返りのできない乳児は仰向けに寝かしているか</t>
    <phoneticPr fontId="1"/>
  </si>
  <si>
    <t>　・睡眠中の子どもの顔色、呼吸状態をきめ細かく観察しているか</t>
    <phoneticPr fontId="1"/>
  </si>
  <si>
    <t>　・給食予定･実施献立表及び給食日誌</t>
    <phoneticPr fontId="1"/>
  </si>
  <si>
    <t xml:space="preserve">　・栄養出納表 </t>
    <phoneticPr fontId="1"/>
  </si>
  <si>
    <t>　・給食用スキムミルク受払台帳（注）</t>
    <phoneticPr fontId="1"/>
  </si>
  <si>
    <t>　（注）関税暫定措置法により軽減税率等が適用されているスキムミルクを使用している場合</t>
    <phoneticPr fontId="1"/>
  </si>
  <si>
    <t>　※行っている場合、契約書の写しを添付すること</t>
    <phoneticPr fontId="1"/>
  </si>
  <si>
    <t>　通帳等保管・管理状況</t>
    <rPh sb="1" eb="3">
      <t>ツウチョウ</t>
    </rPh>
    <rPh sb="3" eb="4">
      <t>トウ</t>
    </rPh>
    <rPh sb="4" eb="6">
      <t>ホカン</t>
    </rPh>
    <rPh sb="7" eb="9">
      <t>カンリ</t>
    </rPh>
    <rPh sb="9" eb="11">
      <t>ジョウキョウ</t>
    </rPh>
    <phoneticPr fontId="1"/>
  </si>
  <si>
    <t>③給与に関する規程が整備され、その規程により適正な給与水準が維持されている等人件費の運用が適正に</t>
    <phoneticPr fontId="1"/>
  </si>
  <si>
    <t>　行われていること</t>
    <phoneticPr fontId="1"/>
  </si>
  <si>
    <t>④給食について必要な栄養量が確保され、嗜好を生かした調理がなされているとともに、日常生活について</t>
    <phoneticPr fontId="1"/>
  </si>
  <si>
    <t>　必要な諸経費が適正に確保されていること</t>
    <phoneticPr fontId="1"/>
  </si>
  <si>
    <t>⑤入所児童に係る保育が保育所保育指針を踏まえているとともに、処遇上必要な設備が整備されているなど、</t>
    <phoneticPr fontId="1"/>
  </si>
  <si>
    <t>　児童の処遇が適正であること</t>
    <phoneticPr fontId="1"/>
  </si>
  <si>
    <t>⑥運営・経営の責任者である理事長等の役員、施設長及び職員が国等の行う研修会に積極的に参加するなど</t>
    <phoneticPr fontId="1"/>
  </si>
  <si>
    <t>　役職員の資質の向上に努めていること</t>
    <phoneticPr fontId="1"/>
  </si>
  <si>
    <t>　促進事業の要件を満たしていると認められ、実施しているものも含む</t>
    <phoneticPr fontId="1"/>
  </si>
  <si>
    <t>①「社会福祉法人会計基準」（平成28年厚生労働省令第79条）に基づく資金収支計算書、事業区分資金収</t>
    <phoneticPr fontId="1"/>
  </si>
  <si>
    <t>　支内訳表、拠点区分資金収支計算書及び拠点区分資金収支明細書、又は学校法人会計基準に基づく資金</t>
    <phoneticPr fontId="1"/>
  </si>
  <si>
    <t>　収支計算書及び資金収支内訳表もしくは、企業会計による損益計算書及び「保育所の設置認可等について」</t>
    <phoneticPr fontId="1"/>
  </si>
  <si>
    <t>　（H12.3.30日児発第295号）に定める貸借対照表、他の会計基準により会計処理を行っている場合は、これ</t>
    <phoneticPr fontId="1"/>
  </si>
  <si>
    <t>　らに相当する財務諸表を保育所に備え付け、閲覧に供すること。</t>
    <phoneticPr fontId="1"/>
  </si>
  <si>
    <t>・「社会福祉事業の経営者による福祉サービスに関する苦情解決の仕組みの指針について」に基づき、入所</t>
    <phoneticPr fontId="1"/>
  </si>
  <si>
    <t>　者等に対して苦情解決の仕組みが周知されており、第三者委員を設置して適切な対応を行っているとともに、</t>
    <phoneticPr fontId="1"/>
  </si>
  <si>
    <t>　入所者等からのサービスに係る苦情内容及び解決結果の定期的な公表を行うなど利用者の保護に努めること。</t>
    <phoneticPr fontId="1"/>
  </si>
  <si>
    <t>　※有の場合、その内容や原資は何か（該当する場合は○を選択）</t>
    <rPh sb="22" eb="24">
      <t>バアイ</t>
    </rPh>
    <rPh sb="27" eb="29">
      <t>センタク</t>
    </rPh>
    <phoneticPr fontId="1"/>
  </si>
  <si>
    <t>　○前期末支払資金残高を取り崩したか</t>
    <phoneticPr fontId="1"/>
  </si>
  <si>
    <t>　（有の場合）</t>
    <phoneticPr fontId="1"/>
  </si>
  <si>
    <t>取り崩し金額（円）</t>
  </si>
  <si>
    <t>　○前期末支払資金残高を取り崩す場合あらかじめ予算に計上しているか</t>
    <phoneticPr fontId="1"/>
  </si>
  <si>
    <r>
      <t>○</t>
    </r>
    <r>
      <rPr>
        <sz val="11"/>
        <rFont val="游ゴシック"/>
        <family val="3"/>
        <charset val="128"/>
        <scheme val="minor"/>
      </rPr>
      <t>時間外又は休日に労働をさせる場合は、３６協定を締結し、事前に労働基準監督署へ届けているか</t>
    </r>
    <rPh sb="1" eb="3">
      <t>ジカン</t>
    </rPh>
    <rPh sb="3" eb="4">
      <t>ガイ</t>
    </rPh>
    <rPh sb="4" eb="5">
      <t>マタ</t>
    </rPh>
    <rPh sb="24" eb="26">
      <t>テイケツ</t>
    </rPh>
    <rPh sb="28" eb="30">
      <t>ジゼン</t>
    </rPh>
    <phoneticPr fontId="1"/>
  </si>
  <si>
    <t>◎年度当初から定員を大きく超過している場合若しくは定員の下限２０人を下回っている場合、定員見直しの予定・考え方</t>
    <rPh sb="21" eb="22">
      <t>モ</t>
    </rPh>
    <rPh sb="25" eb="27">
      <t>テイイン</t>
    </rPh>
    <rPh sb="28" eb="30">
      <t>カゲン</t>
    </rPh>
    <rPh sb="32" eb="33">
      <t>ニン</t>
    </rPh>
    <rPh sb="34" eb="36">
      <t>シタマワ</t>
    </rPh>
    <rPh sb="40" eb="42">
      <t>バアイ</t>
    </rPh>
    <phoneticPr fontId="1"/>
  </si>
  <si>
    <t>（１）施設の面積基準の充足状況（別添表４にご記入ください。)</t>
    <rPh sb="3" eb="5">
      <t>シセツ</t>
    </rPh>
    <rPh sb="6" eb="8">
      <t>メンセキ</t>
    </rPh>
    <rPh sb="8" eb="10">
      <t>キジュン</t>
    </rPh>
    <rPh sb="11" eb="13">
      <t>ジュウソク</t>
    </rPh>
    <rPh sb="13" eb="15">
      <t>ジョウキョウ</t>
    </rPh>
    <rPh sb="16" eb="18">
      <t>ベッテン</t>
    </rPh>
    <rPh sb="18" eb="19">
      <t>ヒョウ</t>
    </rPh>
    <rPh sb="22" eb="24">
      <t>キニュウ</t>
    </rPh>
    <phoneticPr fontId="1"/>
  </si>
  <si>
    <t>〇風しん、麻しんの予防接種について、勧奨あるいは情報提供をしているか</t>
    <phoneticPr fontId="1"/>
  </si>
  <si>
    <t>預貯金通帳</t>
    <rPh sb="0" eb="3">
      <t>ヨチョキン</t>
    </rPh>
    <rPh sb="3" eb="5">
      <t>ツウチョウ</t>
    </rPh>
    <phoneticPr fontId="1"/>
  </si>
  <si>
    <t>現　　金</t>
    <rPh sb="0" eb="1">
      <t>ゲン</t>
    </rPh>
    <rPh sb="3" eb="4">
      <t>キン</t>
    </rPh>
    <phoneticPr fontId="1"/>
  </si>
  <si>
    <t>〇下記の①～⑦の前提条件をすべて満たしているか</t>
    <phoneticPr fontId="1"/>
  </si>
  <si>
    <t>〇下記の事業等のうち、いずれかを実施しているか</t>
    <phoneticPr fontId="1"/>
  </si>
  <si>
    <t>〇下記の①から③の要件を満たしているか</t>
    <phoneticPr fontId="1"/>
  </si>
  <si>
    <r>
      <t>（４）労働</t>
    </r>
    <r>
      <rPr>
        <sz val="11"/>
        <rFont val="游ゴシック"/>
        <family val="3"/>
        <charset val="128"/>
        <scheme val="minor"/>
      </rPr>
      <t>環境</t>
    </r>
    <rPh sb="5" eb="7">
      <t>カンキョウ</t>
    </rPh>
    <phoneticPr fontId="1"/>
  </si>
  <si>
    <t>※「いない」場合は、以下の回答は不要</t>
    <phoneticPr fontId="1"/>
  </si>
  <si>
    <t>〇「有」の場合、子育て支援員等の要件を満たす者を配置しているか</t>
    <phoneticPr fontId="1"/>
  </si>
  <si>
    <t>★確認資料：教員免許状、免許更新を証する書類</t>
    <phoneticPr fontId="1"/>
  </si>
  <si>
    <t>〇「有」の場合、２／３保育士要件は満たしているか</t>
    <phoneticPr fontId="1"/>
  </si>
  <si>
    <t>★確認資料：子育て支援員研修修了証書、家庭的保育者認定証、保育業務従事経験が分かる書類</t>
    <phoneticPr fontId="1"/>
  </si>
  <si>
    <t xml:space="preserve">   〇「有」の場合、２／３保育士要件（児童が在所するすべての時間帯において、保育士必要         数の３分の２以上は保育士資格を有した職員とすること。以下同じ）を満たしているか</t>
    <phoneticPr fontId="1"/>
  </si>
  <si>
    <t>（注）子育て支援員研修のうち地域保育コースの選択科目「地域型保育」または「一時預かり事業」の修了者　　</t>
    <phoneticPr fontId="1"/>
  </si>
  <si>
    <t>★確認資料：子育て支援員研修修了証書、家庭的保育者認定証、保育業務従事経験・研修受</t>
    <phoneticPr fontId="1"/>
  </si>
  <si>
    <t>講が分かる書類</t>
    <rPh sb="0" eb="1">
      <t>コウ</t>
    </rPh>
    <phoneticPr fontId="1"/>
  </si>
  <si>
    <t>○年次有給休暇は適切に付与されているか（年１０日以上付与者には５日間取得させているか）</t>
    <rPh sb="20" eb="21">
      <t>ネン</t>
    </rPh>
    <rPh sb="23" eb="24">
      <t>ヒ</t>
    </rPh>
    <rPh sb="24" eb="26">
      <t>イジョウ</t>
    </rPh>
    <rPh sb="26" eb="28">
      <t>フヨ</t>
    </rPh>
    <rPh sb="28" eb="29">
      <t>シャ</t>
    </rPh>
    <rPh sb="32" eb="33">
      <t>ヒ</t>
    </rPh>
    <rPh sb="33" eb="34">
      <t>カン</t>
    </rPh>
    <rPh sb="34" eb="36">
      <t>シュトク</t>
    </rPh>
    <phoneticPr fontId="1"/>
  </si>
  <si>
    <t>(4) 労働環境</t>
    <rPh sb="6" eb="8">
      <t>カンキョウ</t>
    </rPh>
    <phoneticPr fontId="1"/>
  </si>
  <si>
    <r>
      <t>□保護者に対して入所時に、運営規程の概要、職員の勤務体制、利用者負担等、重要事項を記した文書を交付して説明を行い</t>
    </r>
    <r>
      <rPr>
        <sz val="11"/>
        <rFont val="游ゴシック"/>
        <family val="3"/>
        <charset val="128"/>
        <scheme val="minor"/>
      </rPr>
      <t>、保護者の同意を</t>
    </r>
    <r>
      <rPr>
        <sz val="11"/>
        <rFont val="游ゴシック"/>
        <family val="3"/>
        <charset val="128"/>
        <scheme val="minor"/>
      </rPr>
      <t>得ているか。</t>
    </r>
    <rPh sb="57" eb="60">
      <t>ホゴシャ</t>
    </rPh>
    <rPh sb="61" eb="63">
      <t>ドウイ</t>
    </rPh>
    <rPh sb="64" eb="65">
      <t>エ</t>
    </rPh>
    <phoneticPr fontId="1"/>
  </si>
  <si>
    <t>○施設内外の設備等（遊具を含む。）について、毎月１回程度チェックリストによる安全点検を実地に</t>
    <rPh sb="22" eb="24">
      <t>マイツキ</t>
    </rPh>
    <rPh sb="25" eb="26">
      <t>カイ</t>
    </rPh>
    <rPh sb="26" eb="28">
      <t>テイド</t>
    </rPh>
    <rPh sb="43" eb="45">
      <t>ジッチ</t>
    </rPh>
    <phoneticPr fontId="1"/>
  </si>
  <si>
    <t>○消防計画又は災害対応マニュアル（避難確保計画）に次の災害への対応が定められているか。</t>
    <phoneticPr fontId="1"/>
  </si>
  <si>
    <t>※１本部拠点区分と保育所拠点区分が存在する場合</t>
    <rPh sb="2" eb="4">
      <t>ホンブ</t>
    </rPh>
    <rPh sb="4" eb="6">
      <t>キョテン</t>
    </rPh>
    <rPh sb="6" eb="8">
      <t>クブン</t>
    </rPh>
    <rPh sb="9" eb="12">
      <t>ホイクショ</t>
    </rPh>
    <rPh sb="12" eb="14">
      <t>キョテン</t>
    </rPh>
    <rPh sb="14" eb="16">
      <t>クブン</t>
    </rPh>
    <rPh sb="17" eb="19">
      <t>ソンザイ</t>
    </rPh>
    <rPh sb="21" eb="23">
      <t>バアイ</t>
    </rPh>
    <phoneticPr fontId="1"/>
  </si>
  <si>
    <t>○門、フェンス、外灯、出入口、鍵等の状況を毎日点検しているか　　</t>
    <rPh sb="21" eb="23">
      <t>マイニチ</t>
    </rPh>
    <phoneticPr fontId="1"/>
  </si>
  <si>
    <t>○保育室等の清掃、衛生管理、保温、換気、採光及び照明は適切になされているか。</t>
    <phoneticPr fontId="1"/>
  </si>
  <si>
    <t>行い記録しているか　　　　　</t>
    <rPh sb="0" eb="1">
      <t>オコナ</t>
    </rPh>
    <rPh sb="2" eb="4">
      <t>キロク</t>
    </rPh>
    <phoneticPr fontId="1"/>
  </si>
  <si>
    <t>○「島根県運営適正化委員会」の行う調査依頼があった場合に、調査に協力しているか</t>
    <rPh sb="19" eb="21">
      <t>イライ</t>
    </rPh>
    <rPh sb="25" eb="27">
      <t>バアイ</t>
    </rPh>
    <rPh sb="29" eb="31">
      <t>チョウサ</t>
    </rPh>
    <phoneticPr fontId="1"/>
  </si>
  <si>
    <t>ア　基本の７要件　</t>
    <phoneticPr fontId="1"/>
  </si>
  <si>
    <t>〇冬季(10月～3月)において、ノロウイルスの検便を行っているか　</t>
    <phoneticPr fontId="1"/>
  </si>
  <si>
    <t>要録等）は記録されているか</t>
    <phoneticPr fontId="1"/>
  </si>
  <si>
    <t>（８）自動車を運行する場合の所在確認</t>
    <rPh sb="3" eb="6">
      <t>ジドウシャ</t>
    </rPh>
    <rPh sb="7" eb="9">
      <t>ウンコウ</t>
    </rPh>
    <rPh sb="11" eb="13">
      <t>バアイ</t>
    </rPh>
    <rPh sb="14" eb="16">
      <t>ショザイ</t>
    </rPh>
    <rPh sb="16" eb="18">
      <t>カクニン</t>
    </rPh>
    <phoneticPr fontId="1"/>
  </si>
  <si>
    <t>（７）安全計画の策定</t>
    <rPh sb="3" eb="5">
      <t>アンゼン</t>
    </rPh>
    <rPh sb="5" eb="7">
      <t>ケイカク</t>
    </rPh>
    <rPh sb="8" eb="10">
      <t>サクテイ</t>
    </rPh>
    <phoneticPr fontId="1"/>
  </si>
  <si>
    <t>〇預金からの引落額と小口現金出納帳の記載金額は一致しているか</t>
    <rPh sb="1" eb="3">
      <t>ヨキン</t>
    </rPh>
    <rPh sb="6" eb="8">
      <t>ヒキオトシ</t>
    </rPh>
    <rPh sb="8" eb="9">
      <t>ガク</t>
    </rPh>
    <rPh sb="10" eb="12">
      <t>コグチ</t>
    </rPh>
    <rPh sb="12" eb="14">
      <t>ゲンキン</t>
    </rPh>
    <rPh sb="14" eb="17">
      <t>スイトウチョウ</t>
    </rPh>
    <rPh sb="18" eb="20">
      <t>キサイ</t>
    </rPh>
    <rPh sb="20" eb="22">
      <t>キンガク</t>
    </rPh>
    <rPh sb="23" eb="25">
      <t>イッチ</t>
    </rPh>
    <phoneticPr fontId="1"/>
  </si>
  <si>
    <t>〇私用車を業務に使用する場合の規程が整備されているか</t>
    <rPh sb="1" eb="4">
      <t>シヨウシャ</t>
    </rPh>
    <rPh sb="3" eb="4">
      <t>シャ</t>
    </rPh>
    <rPh sb="5" eb="7">
      <t>ギョウム</t>
    </rPh>
    <rPh sb="8" eb="10">
      <t>シヨウ</t>
    </rPh>
    <rPh sb="12" eb="14">
      <t>バアイ</t>
    </rPh>
    <rPh sb="15" eb="17">
      <t>キテイ</t>
    </rPh>
    <rPh sb="18" eb="20">
      <t>セイビ</t>
    </rPh>
    <phoneticPr fontId="1"/>
  </si>
  <si>
    <t>※当期末支払資金残高が、当該年度の委託費収入の３０％を超えている場合は、将来発生が見込まれる経費を積立預金として積み立てるなど、長期的に安定した経営が確保できるような計画を作ること。</t>
    <rPh sb="1" eb="10">
      <t>トウキマツシハライシキンザンダカ</t>
    </rPh>
    <rPh sb="12" eb="14">
      <t>トウガイ</t>
    </rPh>
    <rPh sb="14" eb="16">
      <t>ネンド</t>
    </rPh>
    <rPh sb="17" eb="20">
      <t>イタクヒ</t>
    </rPh>
    <rPh sb="20" eb="22">
      <t>シュウニュウ</t>
    </rPh>
    <rPh sb="27" eb="28">
      <t>コ</t>
    </rPh>
    <rPh sb="32" eb="34">
      <t>バアイ</t>
    </rPh>
    <rPh sb="36" eb="38">
      <t>ショウライ</t>
    </rPh>
    <rPh sb="38" eb="40">
      <t>ハッセイ</t>
    </rPh>
    <rPh sb="41" eb="43">
      <t>ミコ</t>
    </rPh>
    <rPh sb="46" eb="48">
      <t>ケイヒ</t>
    </rPh>
    <rPh sb="49" eb="51">
      <t>ツミタテ</t>
    </rPh>
    <rPh sb="51" eb="53">
      <t>ヨキン</t>
    </rPh>
    <rPh sb="56" eb="57">
      <t>ツ</t>
    </rPh>
    <rPh sb="58" eb="59">
      <t>タ</t>
    </rPh>
    <rPh sb="64" eb="67">
      <t>チョウキテキ</t>
    </rPh>
    <rPh sb="68" eb="70">
      <t>アンテイ</t>
    </rPh>
    <rPh sb="72" eb="74">
      <t>ケイエイ</t>
    </rPh>
    <rPh sb="75" eb="77">
      <t>カクホ</t>
    </rPh>
    <rPh sb="83" eb="85">
      <t>ケイカク</t>
    </rPh>
    <rPh sb="86" eb="87">
      <t>ツク</t>
    </rPh>
    <phoneticPr fontId="1"/>
  </si>
  <si>
    <r>
      <t>（３） 事業計画</t>
    </r>
    <r>
      <rPr>
        <sz val="11"/>
        <rFont val="游ゴシック"/>
        <family val="3"/>
        <charset val="128"/>
        <scheme val="minor"/>
      </rPr>
      <t>書等の状況</t>
    </r>
    <rPh sb="8" eb="9">
      <t>ショ</t>
    </rPh>
    <rPh sb="9" eb="10">
      <t>トウ</t>
    </rPh>
    <rPh sb="11" eb="13">
      <t>ジョウキョウ</t>
    </rPh>
    <phoneticPr fontId="1"/>
  </si>
  <si>
    <r>
      <t>（</t>
    </r>
    <r>
      <rPr>
        <sz val="11"/>
        <rFont val="游ゴシック"/>
        <family val="3"/>
        <charset val="128"/>
        <scheme val="minor"/>
      </rPr>
      <t>４） 危険防止　　</t>
    </r>
    <phoneticPr fontId="1"/>
  </si>
  <si>
    <r>
      <t>（５）</t>
    </r>
    <r>
      <rPr>
        <sz val="11"/>
        <rFont val="游ゴシック"/>
        <family val="3"/>
        <charset val="128"/>
        <scheme val="minor"/>
      </rPr>
      <t xml:space="preserve"> 事故防止   ★確認資料：緊急連絡網、安全管理（緊急時・事故対応等）に関するマニュアル</t>
    </r>
    <rPh sb="4" eb="6">
      <t>ジコ</t>
    </rPh>
    <rPh sb="6" eb="8">
      <t>ボウシ</t>
    </rPh>
    <phoneticPr fontId="1"/>
  </si>
  <si>
    <r>
      <t>〇災害発生時等の事業継続計画（ＢＣＰ）</t>
    </r>
    <r>
      <rPr>
        <sz val="11"/>
        <rFont val="游ゴシック"/>
        <family val="3"/>
        <charset val="128"/>
        <scheme val="minor"/>
      </rPr>
      <t>を策定しているか</t>
    </r>
    <rPh sb="1" eb="3">
      <t>サイガイ</t>
    </rPh>
    <rPh sb="3" eb="6">
      <t>ハッセイジ</t>
    </rPh>
    <rPh sb="6" eb="7">
      <t>トウ</t>
    </rPh>
    <rPh sb="8" eb="10">
      <t>ジギョウ</t>
    </rPh>
    <rPh sb="10" eb="12">
      <t>ケイゾク</t>
    </rPh>
    <rPh sb="12" eb="14">
      <t>ケイカク</t>
    </rPh>
    <phoneticPr fontId="1"/>
  </si>
  <si>
    <r>
      <t>　※長期的</t>
    </r>
    <r>
      <rPr>
        <sz val="11"/>
        <rFont val="游ゴシック"/>
        <family val="3"/>
        <charset val="128"/>
        <scheme val="minor"/>
      </rPr>
      <t>及び短期的な指導計画</t>
    </r>
    <rPh sb="4" eb="5">
      <t>テキ</t>
    </rPh>
    <rPh sb="5" eb="6">
      <t>オヨ</t>
    </rPh>
    <rPh sb="7" eb="9">
      <t>タンキ</t>
    </rPh>
    <phoneticPr fontId="1"/>
  </si>
  <si>
    <r>
      <t>　※個別的な指導計画</t>
    </r>
    <r>
      <rPr>
        <sz val="11"/>
        <rFont val="游ゴシック"/>
        <family val="3"/>
        <charset val="128"/>
        <scheme val="minor"/>
      </rPr>
      <t>（３歳未満児、障がいのある子ども）</t>
    </r>
    <rPh sb="12" eb="13">
      <t>サイ</t>
    </rPh>
    <rPh sb="13" eb="15">
      <t>ミマン</t>
    </rPh>
    <rPh sb="15" eb="16">
      <t>ジ</t>
    </rPh>
    <rPh sb="17" eb="18">
      <t>ショウ</t>
    </rPh>
    <rPh sb="23" eb="24">
      <t>コ</t>
    </rPh>
    <phoneticPr fontId="1"/>
  </si>
  <si>
    <t>〇食育計画に従って、食育に取り組んでいるか　　</t>
    <phoneticPr fontId="1"/>
  </si>
  <si>
    <r>
      <t>○原材料及び調理済み食品を食品ごとに50ｇ程度ずつを清潔な保存食容器（ビニール袋等）に入れて</t>
    </r>
    <r>
      <rPr>
        <sz val="11"/>
        <rFont val="游ゴシック"/>
        <family val="3"/>
        <charset val="128"/>
        <scheme val="minor"/>
      </rPr>
      <t xml:space="preserve">食事提供後２週間以上保存しているか </t>
    </r>
    <rPh sb="46" eb="48">
      <t>ショクジ</t>
    </rPh>
    <phoneticPr fontId="1"/>
  </si>
  <si>
    <r>
      <t>○職員</t>
    </r>
    <r>
      <rPr>
        <sz val="11"/>
        <rFont val="游ゴシック"/>
        <family val="3"/>
        <charset val="128"/>
        <scheme val="minor"/>
      </rPr>
      <t>による立て替え払いを行っていないか</t>
    </r>
    <rPh sb="1" eb="3">
      <t>ショクイン</t>
    </rPh>
    <rPh sb="6" eb="7">
      <t>タ</t>
    </rPh>
    <rPh sb="8" eb="9">
      <t>カ</t>
    </rPh>
    <rPh sb="10" eb="11">
      <t>ハラ</t>
    </rPh>
    <rPh sb="13" eb="14">
      <t>オコナ</t>
    </rPh>
    <phoneticPr fontId="1"/>
  </si>
  <si>
    <t>９　貸借対照表</t>
    <phoneticPr fontId="1"/>
  </si>
  <si>
    <t>（２） 費目間流用【Ⅰ基本の７要件を満たした場合は記載不要】</t>
    <rPh sb="18" eb="19">
      <t>ミ</t>
    </rPh>
    <rPh sb="22" eb="24">
      <t>バアイ</t>
    </rPh>
    <rPh sb="25" eb="27">
      <t>キサイ</t>
    </rPh>
    <rPh sb="27" eb="29">
      <t>フヨウ</t>
    </rPh>
    <phoneticPr fontId="1"/>
  </si>
  <si>
    <r>
      <t>　決算額（</t>
    </r>
    <r>
      <rPr>
        <sz val="11"/>
        <rFont val="游ゴシック"/>
        <family val="3"/>
        <charset val="128"/>
        <scheme val="minor"/>
      </rPr>
      <t>※１保育所拠点区分（※２サービス区分）の事業活動による収入計）に占める割合</t>
    </r>
    <phoneticPr fontId="1"/>
  </si>
  <si>
    <t>※２保育所拠点区分の中に、本部サービス区分と保育所サービス区分が存在する場合　</t>
    <rPh sb="2" eb="5">
      <t>ホイクショ</t>
    </rPh>
    <rPh sb="5" eb="7">
      <t>キョテン</t>
    </rPh>
    <rPh sb="7" eb="9">
      <t>クブン</t>
    </rPh>
    <rPh sb="10" eb="11">
      <t>ナカ</t>
    </rPh>
    <rPh sb="13" eb="15">
      <t>ホンブ</t>
    </rPh>
    <rPh sb="19" eb="21">
      <t>クブン</t>
    </rPh>
    <rPh sb="22" eb="25">
      <t>ホイクショ</t>
    </rPh>
    <rPh sb="29" eb="31">
      <t>クブン</t>
    </rPh>
    <rPh sb="32" eb="34">
      <t>ソンザイ</t>
    </rPh>
    <rPh sb="36" eb="38">
      <t>バアイ</t>
    </rPh>
    <phoneticPr fontId="1"/>
  </si>
  <si>
    <r>
      <t>　　※２</t>
    </r>
    <r>
      <rPr>
        <u/>
        <sz val="11"/>
        <color theme="1"/>
        <rFont val="游ゴシック"/>
        <family val="3"/>
        <charset val="128"/>
        <scheme val="minor"/>
      </rPr>
      <t>，３，４に該当する場合は、それぞれ(5)イ、(6)ア、(7)にその内容等を記載すること。</t>
    </r>
    <phoneticPr fontId="1"/>
  </si>
  <si>
    <t>〇職員に対し、予防及びまん延防止のための研修及び訓練を定期的に実施しているか</t>
    <rPh sb="1" eb="3">
      <t>ショクイン</t>
    </rPh>
    <rPh sb="4" eb="5">
      <t>タイ</t>
    </rPh>
    <rPh sb="7" eb="9">
      <t>ヨボウ</t>
    </rPh>
    <rPh sb="9" eb="10">
      <t>オヨ</t>
    </rPh>
    <rPh sb="13" eb="14">
      <t>エン</t>
    </rPh>
    <rPh sb="14" eb="16">
      <t>ボウシ</t>
    </rPh>
    <rPh sb="20" eb="22">
      <t>ケンシュウ</t>
    </rPh>
    <rPh sb="22" eb="23">
      <t>オヨ</t>
    </rPh>
    <rPh sb="24" eb="26">
      <t>クンレン</t>
    </rPh>
    <rPh sb="27" eb="30">
      <t>テイキテキ</t>
    </rPh>
    <rPh sb="31" eb="33">
      <t>ジッシ</t>
    </rPh>
    <phoneticPr fontId="1"/>
  </si>
  <si>
    <r>
      <t>（</t>
    </r>
    <r>
      <rPr>
        <sz val="11"/>
        <rFont val="游ゴシック"/>
        <family val="3"/>
        <charset val="128"/>
        <scheme val="minor"/>
      </rPr>
      <t>理事長又は園長の変更があったが、変更届が未提出の施設）</t>
    </r>
    <rPh sb="1" eb="4">
      <t>リジチョウ</t>
    </rPh>
    <rPh sb="4" eb="5">
      <t>マタ</t>
    </rPh>
    <rPh sb="6" eb="8">
      <t>エンチョウ</t>
    </rPh>
    <rPh sb="17" eb="20">
      <t>ヘンコウトドケ</t>
    </rPh>
    <rPh sb="21" eb="24">
      <t>ミテイシュツ</t>
    </rPh>
    <rPh sb="25" eb="27">
      <t>シセツ</t>
    </rPh>
    <phoneticPr fontId="1"/>
  </si>
  <si>
    <t>(3) 事業計画書等の状況</t>
    <rPh sb="8" eb="9">
      <t>ショ</t>
    </rPh>
    <rPh sb="9" eb="10">
      <t>トウ</t>
    </rPh>
    <phoneticPr fontId="1"/>
  </si>
  <si>
    <t>(4) 危険防止</t>
    <rPh sb="4" eb="8">
      <t>キケンボウシ</t>
    </rPh>
    <phoneticPr fontId="1"/>
  </si>
  <si>
    <t>(5) 事故防止</t>
    <rPh sb="4" eb="6">
      <t>ジコ</t>
    </rPh>
    <rPh sb="6" eb="8">
      <t>ボウシ</t>
    </rPh>
    <phoneticPr fontId="1"/>
  </si>
  <si>
    <t>(6) 防災対策</t>
    <rPh sb="4" eb="8">
      <t>ボウサイタイサク</t>
    </rPh>
    <phoneticPr fontId="1"/>
  </si>
  <si>
    <t>(7) 安全計画の策定</t>
    <rPh sb="4" eb="6">
      <t>アンゼン</t>
    </rPh>
    <rPh sb="6" eb="8">
      <t>ケイカク</t>
    </rPh>
    <rPh sb="9" eb="11">
      <t>サクテイ</t>
    </rPh>
    <phoneticPr fontId="1"/>
  </si>
  <si>
    <t>〇安全点検（施設・設備、園外活動）に関する年間スケジュールを策定しているか</t>
    <rPh sb="1" eb="3">
      <t>アンゼン</t>
    </rPh>
    <rPh sb="3" eb="5">
      <t>テンケン</t>
    </rPh>
    <rPh sb="6" eb="8">
      <t>シセツ</t>
    </rPh>
    <rPh sb="9" eb="11">
      <t>セツビ</t>
    </rPh>
    <rPh sb="12" eb="14">
      <t>エンガイ</t>
    </rPh>
    <rPh sb="14" eb="16">
      <t>カツドウ</t>
    </rPh>
    <rPh sb="18" eb="19">
      <t>カン</t>
    </rPh>
    <rPh sb="21" eb="23">
      <t>ネンカン</t>
    </rPh>
    <rPh sb="30" eb="32">
      <t>サクテイ</t>
    </rPh>
    <phoneticPr fontId="1"/>
  </si>
  <si>
    <t>〇児童への安全指導について年間スケジュールを策定しているか</t>
    <rPh sb="1" eb="3">
      <t>ジドウ</t>
    </rPh>
    <rPh sb="5" eb="7">
      <t>アンゼン</t>
    </rPh>
    <rPh sb="7" eb="9">
      <t>シドウ</t>
    </rPh>
    <rPh sb="13" eb="15">
      <t>ネンカン</t>
    </rPh>
    <rPh sb="22" eb="24">
      <t>サクテイ</t>
    </rPh>
    <phoneticPr fontId="1"/>
  </si>
  <si>
    <t>〇保護者に対し、安全計画に基づく取組内容を周知しているか</t>
    <rPh sb="5" eb="6">
      <t>タイ</t>
    </rPh>
    <rPh sb="8" eb="10">
      <t>アンゼン</t>
    </rPh>
    <rPh sb="10" eb="12">
      <t>ケイカク</t>
    </rPh>
    <rPh sb="13" eb="14">
      <t>モト</t>
    </rPh>
    <rPh sb="16" eb="18">
      <t>トリクミ</t>
    </rPh>
    <rPh sb="18" eb="20">
      <t>ナイヨウ</t>
    </rPh>
    <rPh sb="21" eb="23">
      <t>シュウチ</t>
    </rPh>
    <phoneticPr fontId="1"/>
  </si>
  <si>
    <t>〇災害、救急対応（心肺蘇生法、AED等）、不審者対応訓練について年間スケジュールを策定しているか</t>
    <rPh sb="1" eb="3">
      <t>サイガイ</t>
    </rPh>
    <rPh sb="4" eb="6">
      <t>キュウキュウ</t>
    </rPh>
    <rPh sb="6" eb="8">
      <t>タイオウ</t>
    </rPh>
    <rPh sb="9" eb="11">
      <t>シンパイ</t>
    </rPh>
    <rPh sb="11" eb="14">
      <t>ソセイホウ</t>
    </rPh>
    <rPh sb="18" eb="19">
      <t>トウ</t>
    </rPh>
    <rPh sb="21" eb="24">
      <t>フシンシャ</t>
    </rPh>
    <rPh sb="24" eb="26">
      <t>タイオウ</t>
    </rPh>
    <rPh sb="26" eb="28">
      <t>クンレン</t>
    </rPh>
    <rPh sb="32" eb="34">
      <t>ネンカン</t>
    </rPh>
    <rPh sb="41" eb="43">
      <t>サクテイ</t>
    </rPh>
    <phoneticPr fontId="1"/>
  </si>
  <si>
    <t>〇安全計画について、職員に周知し、研修や訓練を定期的に実施しているか</t>
    <rPh sb="1" eb="3">
      <t>アンゼン</t>
    </rPh>
    <rPh sb="3" eb="5">
      <t>ケイカク</t>
    </rPh>
    <rPh sb="10" eb="12">
      <t>ショクイン</t>
    </rPh>
    <rPh sb="13" eb="15">
      <t>シュウチ</t>
    </rPh>
    <rPh sb="17" eb="19">
      <t>ケンシュウ</t>
    </rPh>
    <rPh sb="20" eb="22">
      <t>クンレン</t>
    </rPh>
    <rPh sb="23" eb="26">
      <t>テイキテキ</t>
    </rPh>
    <rPh sb="27" eb="29">
      <t>ジッシ</t>
    </rPh>
    <phoneticPr fontId="1"/>
  </si>
  <si>
    <t>〇安全計画について、定期的に見直しを行い、必要に応じて変更しているか</t>
    <rPh sb="1" eb="3">
      <t>アンゼン</t>
    </rPh>
    <rPh sb="3" eb="5">
      <t>ケイカク</t>
    </rPh>
    <rPh sb="10" eb="13">
      <t>テイキテキ</t>
    </rPh>
    <rPh sb="14" eb="16">
      <t>ミナオ</t>
    </rPh>
    <rPh sb="18" eb="19">
      <t>オコナ</t>
    </rPh>
    <rPh sb="21" eb="23">
      <t>ヒツヨウ</t>
    </rPh>
    <rPh sb="24" eb="25">
      <t>オウ</t>
    </rPh>
    <rPh sb="27" eb="29">
      <t>ヘンコウ</t>
    </rPh>
    <phoneticPr fontId="1"/>
  </si>
  <si>
    <t>〇当該計画を定期的に見直し、必要に応じて変更を行っているか</t>
    <rPh sb="1" eb="3">
      <t>トウガイ</t>
    </rPh>
    <phoneticPr fontId="1"/>
  </si>
  <si>
    <t>〇通園用のための自動車を運行しているか</t>
    <rPh sb="1" eb="3">
      <t>ツウエン</t>
    </rPh>
    <rPh sb="3" eb="4">
      <t>ヨウ</t>
    </rPh>
    <rPh sb="8" eb="11">
      <t>ジドウシャ</t>
    </rPh>
    <rPh sb="12" eb="14">
      <t>ウンコウ</t>
    </rPh>
    <phoneticPr fontId="1"/>
  </si>
  <si>
    <t>運行している場合、園児の自動車への乗降の際、点呼等により所在を確認しているか</t>
    <rPh sb="0" eb="2">
      <t>ウンコウ</t>
    </rPh>
    <rPh sb="6" eb="8">
      <t>バアイ</t>
    </rPh>
    <rPh sb="9" eb="11">
      <t>エンジ</t>
    </rPh>
    <rPh sb="12" eb="15">
      <t>ジドウシャ</t>
    </rPh>
    <rPh sb="17" eb="19">
      <t>ジョウコウ</t>
    </rPh>
    <rPh sb="20" eb="21">
      <t>サイ</t>
    </rPh>
    <rPh sb="22" eb="24">
      <t>テンコ</t>
    </rPh>
    <rPh sb="24" eb="25">
      <t>トウ</t>
    </rPh>
    <rPh sb="28" eb="30">
      <t>ショザイ</t>
    </rPh>
    <rPh sb="31" eb="33">
      <t>カクニン</t>
    </rPh>
    <phoneticPr fontId="1"/>
  </si>
  <si>
    <t>また、自動車にブザー等の見落とし防止装置を備え所在確認を行っているか</t>
    <rPh sb="3" eb="6">
      <t>ジドウシャ</t>
    </rPh>
    <rPh sb="10" eb="11">
      <t>トウ</t>
    </rPh>
    <rPh sb="12" eb="14">
      <t>ミオ</t>
    </rPh>
    <rPh sb="16" eb="18">
      <t>ボウシ</t>
    </rPh>
    <rPh sb="18" eb="20">
      <t>ソウチ</t>
    </rPh>
    <rPh sb="21" eb="22">
      <t>ソナ</t>
    </rPh>
    <rPh sb="23" eb="25">
      <t>ショザイ</t>
    </rPh>
    <rPh sb="25" eb="27">
      <t>カクニン</t>
    </rPh>
    <rPh sb="28" eb="29">
      <t>オコナ</t>
    </rPh>
    <phoneticPr fontId="1"/>
  </si>
  <si>
    <t>〇園外活動等のために自動車を運行しているか</t>
    <rPh sb="1" eb="3">
      <t>エンガイ</t>
    </rPh>
    <rPh sb="3" eb="5">
      <t>カツドウ</t>
    </rPh>
    <rPh sb="5" eb="6">
      <t>トウ</t>
    </rPh>
    <rPh sb="10" eb="13">
      <t>ジドウシャ</t>
    </rPh>
    <rPh sb="14" eb="16">
      <t>ウンコウ</t>
    </rPh>
    <phoneticPr fontId="1"/>
  </si>
  <si>
    <r>
      <t>②看護師・保健師・准看護師</t>
    </r>
    <r>
      <rPr>
        <sz val="10"/>
        <color theme="1"/>
        <rFont val="游ゴシック"/>
        <family val="3"/>
        <charset val="128"/>
      </rPr>
      <t>（みなし保育士とする場合であり、常勤換算１人まで可）    （注４）</t>
    </r>
    <rPh sb="5" eb="8">
      <t>ホケンシ</t>
    </rPh>
    <rPh sb="9" eb="10">
      <t>ジュン</t>
    </rPh>
    <rPh sb="10" eb="13">
      <t>カンゴシ</t>
    </rPh>
    <rPh sb="17" eb="20">
      <t>ホイクシ</t>
    </rPh>
    <rPh sb="23" eb="25">
      <t>バアイ</t>
    </rPh>
    <rPh sb="29" eb="31">
      <t>ジョウキン</t>
    </rPh>
    <rPh sb="31" eb="33">
      <t>カンサン</t>
    </rPh>
    <rPh sb="34" eb="35">
      <t>ニン</t>
    </rPh>
    <rPh sb="37" eb="38">
      <t>カ</t>
    </rPh>
    <rPh sb="44" eb="45">
      <t>チュウ</t>
    </rPh>
    <phoneticPr fontId="1"/>
  </si>
  <si>
    <r>
      <t>　 （注</t>
    </r>
    <r>
      <rPr>
        <sz val="11"/>
        <color theme="1"/>
        <rFont val="游ゴシック"/>
        <family val="3"/>
        <charset val="128"/>
      </rPr>
      <t>）①～④に記載する職員は、（表２）の(F）欄①～④に記載した非常勤職員となります。
            「職員番号・氏名等」欄は、職員名簿と対応させてください。</t>
    </r>
    <rPh sb="59" eb="61">
      <t>ショクイン</t>
    </rPh>
    <rPh sb="61" eb="63">
      <t>バンゴウ</t>
    </rPh>
    <rPh sb="64" eb="66">
      <t>シメイ</t>
    </rPh>
    <rPh sb="66" eb="67">
      <t>トウ</t>
    </rPh>
    <rPh sb="68" eb="69">
      <t>ラン</t>
    </rPh>
    <rPh sb="71" eb="73">
      <t>ショクイン</t>
    </rPh>
    <rPh sb="73" eb="75">
      <t>メイボ</t>
    </rPh>
    <rPh sb="76" eb="78">
      <t>タイオウ</t>
    </rPh>
    <phoneticPr fontId="1"/>
  </si>
  <si>
    <t>（注４）　乳児数が４人未満の場合、看護師等1名をみなし保育士とするには、子育ての知識・経験を有する看護師等を配置し、保育士の支援
    　       を受ける体制とすること。</t>
    <rPh sb="5" eb="7">
      <t>ニュウジ</t>
    </rPh>
    <rPh sb="7" eb="8">
      <t>スウ</t>
    </rPh>
    <rPh sb="10" eb="11">
      <t>ニン</t>
    </rPh>
    <rPh sb="11" eb="13">
      <t>ミマン</t>
    </rPh>
    <rPh sb="14" eb="16">
      <t>バアイ</t>
    </rPh>
    <rPh sb="17" eb="20">
      <t>カンゴシ</t>
    </rPh>
    <rPh sb="20" eb="21">
      <t>トウ</t>
    </rPh>
    <rPh sb="22" eb="23">
      <t>メイ</t>
    </rPh>
    <rPh sb="27" eb="30">
      <t>ホイクシ</t>
    </rPh>
    <rPh sb="36" eb="38">
      <t>コソダ</t>
    </rPh>
    <rPh sb="40" eb="42">
      <t>チシキ</t>
    </rPh>
    <rPh sb="43" eb="45">
      <t>ケイケン</t>
    </rPh>
    <rPh sb="46" eb="47">
      <t>ユウ</t>
    </rPh>
    <rPh sb="49" eb="52">
      <t>カンゴシ</t>
    </rPh>
    <rPh sb="52" eb="53">
      <t>トウ</t>
    </rPh>
    <rPh sb="54" eb="56">
      <t>ハイチ</t>
    </rPh>
    <rPh sb="58" eb="61">
      <t>ホイクシ</t>
    </rPh>
    <rPh sb="62" eb="64">
      <t>シエン</t>
    </rPh>
    <rPh sb="78" eb="79">
      <t>ウ</t>
    </rPh>
    <rPh sb="81" eb="83">
      <t>タイセイ</t>
    </rPh>
    <phoneticPr fontId="1"/>
  </si>
  <si>
    <t>(8)自動車を運行する場合の 所在確認</t>
    <rPh sb="3" eb="6">
      <t>ジドウシャ</t>
    </rPh>
    <rPh sb="7" eb="9">
      <t>ウンコウ</t>
    </rPh>
    <rPh sb="11" eb="13">
      <t>バアイ</t>
    </rPh>
    <rPh sb="15" eb="17">
      <t>ショザイ</t>
    </rPh>
    <rPh sb="17" eb="19">
      <t>カクニン</t>
    </rPh>
    <phoneticPr fontId="1"/>
  </si>
  <si>
    <t>10-2　施設型給付費等の経理【保育所型認定こども園は記載】</t>
    <phoneticPr fontId="1"/>
  </si>
  <si>
    <r>
      <t>★確認資料：労働者名簿、36協定書、出勤簿、休暇簿、時間外勤務命令簿、賃金台帳</t>
    </r>
    <r>
      <rPr>
        <sz val="11"/>
        <rFont val="游ゴシック"/>
        <family val="3"/>
        <charset val="128"/>
        <scheme val="minor"/>
      </rPr>
      <t>、雇用契約書</t>
    </r>
    <rPh sb="40" eb="42">
      <t>コヨウ</t>
    </rPh>
    <rPh sb="42" eb="45">
      <t>ケイヤクショ</t>
    </rPh>
    <phoneticPr fontId="1"/>
  </si>
  <si>
    <r>
      <t>〇</t>
    </r>
    <r>
      <rPr>
        <sz val="11"/>
        <rFont val="游ゴシック"/>
        <family val="3"/>
        <charset val="128"/>
        <scheme val="minor"/>
      </rPr>
      <t>１か月単位変形労働時間制に関して協定を締結又は就業規則に規定しているか（１年単位変形労働時間制の場合は、労使協定及び休日カレンダーを労働基準監督署へ届け出ているか）</t>
    </r>
    <rPh sb="3" eb="6">
      <t>ツキタンイ</t>
    </rPh>
    <rPh sb="22" eb="23">
      <t>マタ</t>
    </rPh>
    <rPh sb="24" eb="26">
      <t>シュウギョウ</t>
    </rPh>
    <rPh sb="26" eb="28">
      <t>キソク</t>
    </rPh>
    <rPh sb="29" eb="31">
      <t>キテイ</t>
    </rPh>
    <rPh sb="38" eb="41">
      <t>ネンタンイ</t>
    </rPh>
    <rPh sb="41" eb="43">
      <t>ヘンケイ</t>
    </rPh>
    <rPh sb="43" eb="45">
      <t>ロウドウ</t>
    </rPh>
    <rPh sb="45" eb="48">
      <t>ジカンセイ</t>
    </rPh>
    <rPh sb="49" eb="51">
      <t>バアイ</t>
    </rPh>
    <rPh sb="53" eb="55">
      <t>ロウシ</t>
    </rPh>
    <rPh sb="55" eb="57">
      <t>キョウテイ</t>
    </rPh>
    <rPh sb="57" eb="58">
      <t>オヨ</t>
    </rPh>
    <rPh sb="59" eb="61">
      <t>キュウジツ</t>
    </rPh>
    <phoneticPr fontId="1"/>
  </si>
  <si>
    <r>
      <t>○労働条件の改善等による</t>
    </r>
    <r>
      <rPr>
        <sz val="11"/>
        <rFont val="游ゴシック"/>
        <family val="3"/>
        <charset val="128"/>
        <scheme val="minor"/>
      </rPr>
      <t>職員の定着促進及び離職防止対策</t>
    </r>
    <phoneticPr fontId="1"/>
  </si>
  <si>
    <t>有の場合の金額</t>
    <rPh sb="0" eb="1">
      <t>ア</t>
    </rPh>
    <rPh sb="2" eb="4">
      <t>バアイ</t>
    </rPh>
    <rPh sb="5" eb="7">
      <t>キンガク</t>
    </rPh>
    <phoneticPr fontId="1"/>
  </si>
  <si>
    <t>【本部拠点区分(サービス区分)で支出すべき経費】 理事会開催経費、役員報酬等、法人登記経費等</t>
    <phoneticPr fontId="1"/>
  </si>
  <si>
    <t>②一時預かり事業（国補助）、当分の間はH21.6.3雇児発第0603002号厚労省通知以前に定める一時保育</t>
    <phoneticPr fontId="1"/>
  </si>
  <si>
    <t xml:space="preserve">○医薬品等の整備、管理がされているか </t>
    <rPh sb="9" eb="11">
      <t>カンリ</t>
    </rPh>
    <phoneticPr fontId="1"/>
  </si>
  <si>
    <t>〇児童の食事に関する情報（咀嚼・嚥下機能）を把握し、誤嚥等による窒息のリスクを除去しているか　　</t>
    <rPh sb="1" eb="3">
      <t>ジドウ</t>
    </rPh>
    <rPh sb="4" eb="6">
      <t>ショクジ</t>
    </rPh>
    <rPh sb="7" eb="8">
      <t>カン</t>
    </rPh>
    <rPh sb="10" eb="12">
      <t>ジョウホウ</t>
    </rPh>
    <rPh sb="13" eb="15">
      <t>ソシャク</t>
    </rPh>
    <rPh sb="16" eb="18">
      <t>エンゲ</t>
    </rPh>
    <rPh sb="18" eb="20">
      <t>キノウ</t>
    </rPh>
    <rPh sb="22" eb="24">
      <t>ハアク</t>
    </rPh>
    <rPh sb="26" eb="29">
      <t>ゴエントウ</t>
    </rPh>
    <rPh sb="32" eb="34">
      <t>チッソク</t>
    </rPh>
    <rPh sb="39" eb="41">
      <t>ジョキョ</t>
    </rPh>
    <phoneticPr fontId="1"/>
  </si>
  <si>
    <t>15：1</t>
    <phoneticPr fontId="1"/>
  </si>
  <si>
    <t>25 :１</t>
    <phoneticPr fontId="1"/>
  </si>
  <si>
    <t xml:space="preserve">新　配置基準 </t>
    <rPh sb="0" eb="1">
      <t>シン</t>
    </rPh>
    <rPh sb="2" eb="4">
      <t>ハイチ</t>
    </rPh>
    <rPh sb="4" eb="6">
      <t>キジュン</t>
    </rPh>
    <phoneticPr fontId="1"/>
  </si>
  <si>
    <t xml:space="preserve"> （注3）経過措置として、当分の間は３歳児について２０対１、４・５歳児については３０対１として差し支えない。【根拠】島根県児童福祉施設の設備及び運営に関する基準を定める条例附則（経過措置）</t>
    <rPh sb="5" eb="9">
      <t>ケイカソチ</t>
    </rPh>
    <rPh sb="13" eb="15">
      <t>トウブン</t>
    </rPh>
    <rPh sb="16" eb="17">
      <t>カン</t>
    </rPh>
    <rPh sb="19" eb="21">
      <t>サイジ</t>
    </rPh>
    <rPh sb="27" eb="28">
      <t>タイ</t>
    </rPh>
    <rPh sb="33" eb="35">
      <t>サイジ</t>
    </rPh>
    <rPh sb="42" eb="43">
      <t>タイ</t>
    </rPh>
    <rPh sb="55" eb="57">
      <t>コンキョ</t>
    </rPh>
    <rPh sb="58" eb="61">
      <t>シマネケン</t>
    </rPh>
    <rPh sb="61" eb="65">
      <t>ジドウフクシ</t>
    </rPh>
    <rPh sb="65" eb="67">
      <t>シセツ</t>
    </rPh>
    <rPh sb="68" eb="70">
      <t>セツビ</t>
    </rPh>
    <rPh sb="70" eb="71">
      <t>オヨ</t>
    </rPh>
    <rPh sb="72" eb="74">
      <t>ウンエイ</t>
    </rPh>
    <rPh sb="75" eb="76">
      <t>カン</t>
    </rPh>
    <rPh sb="78" eb="80">
      <t>キジュン</t>
    </rPh>
    <rPh sb="81" eb="82">
      <t>サダ</t>
    </rPh>
    <rPh sb="84" eb="86">
      <t>ジョウレイ</t>
    </rPh>
    <rPh sb="86" eb="88">
      <t>フソク</t>
    </rPh>
    <rPh sb="89" eb="93">
      <t>ケイカソチ</t>
    </rPh>
    <phoneticPr fontId="1"/>
  </si>
  <si>
    <t>（注）令和５年４月２１日こ成保２１子ども家庭庁生育局長通知「保育所等における常勤保育士及び短時間保育士の定義について」</t>
    <rPh sb="1" eb="2">
      <t>チュウ</t>
    </rPh>
    <rPh sb="3" eb="5">
      <t>レイワ</t>
    </rPh>
    <rPh sb="6" eb="7">
      <t>ネン</t>
    </rPh>
    <rPh sb="8" eb="9">
      <t>ツキ</t>
    </rPh>
    <rPh sb="11" eb="12">
      <t>ヒ</t>
    </rPh>
    <rPh sb="13" eb="14">
      <t>シゲル</t>
    </rPh>
    <rPh sb="14" eb="15">
      <t>ホ</t>
    </rPh>
    <rPh sb="17" eb="18">
      <t>コ</t>
    </rPh>
    <rPh sb="20" eb="23">
      <t>カテイチョウ</t>
    </rPh>
    <rPh sb="23" eb="26">
      <t>セイイクキョク</t>
    </rPh>
    <rPh sb="26" eb="27">
      <t>チョウ</t>
    </rPh>
    <rPh sb="27" eb="29">
      <t>ツウチ</t>
    </rPh>
    <rPh sb="30" eb="34">
      <t>ホイクショトウ</t>
    </rPh>
    <rPh sb="38" eb="40">
      <t>ジョウキン</t>
    </rPh>
    <rPh sb="40" eb="43">
      <t>ホイクシ</t>
    </rPh>
    <rPh sb="43" eb="44">
      <t>オヨ</t>
    </rPh>
    <rPh sb="45" eb="48">
      <t>タンジカン</t>
    </rPh>
    <rPh sb="48" eb="51">
      <t>ホイクシ</t>
    </rPh>
    <rPh sb="52" eb="54">
      <t>テイギ</t>
    </rPh>
    <phoneticPr fontId="1"/>
  </si>
  <si>
    <t>□上記のうち、死亡事故や治療に要する期間が30日以上の負傷や疾病を伴う重篤な事故等が発生した場合、市町村担当課に事故の報告をしているか</t>
    <phoneticPr fontId="1"/>
  </si>
  <si>
    <t>　※重篤な事故等が発生していない場合、該当なしを選択</t>
    <rPh sb="2" eb="4">
      <t>ジュウトク</t>
    </rPh>
    <rPh sb="5" eb="7">
      <t>ジコ</t>
    </rPh>
    <rPh sb="7" eb="8">
      <t>トウ</t>
    </rPh>
    <rPh sb="9" eb="11">
      <t>ハッセイ</t>
    </rPh>
    <rPh sb="16" eb="18">
      <t>バアイ</t>
    </rPh>
    <rPh sb="19" eb="21">
      <t>ガイトウ</t>
    </rPh>
    <rPh sb="24" eb="26">
      <t>センタク</t>
    </rPh>
    <phoneticPr fontId="1"/>
  </si>
  <si>
    <t>□事故発生時の対応マニュアルが作成され、医師や保護者への緊急連絡体制が整っているか</t>
    <phoneticPr fontId="1"/>
  </si>
  <si>
    <t>□事故が発生した場合又はそれに至る危険性がある事態が生じた場合に、その状況及び対応等の記録・報告を行うほか、その分析を通じた改善策を職員に周知徹底しているか</t>
    <phoneticPr fontId="1"/>
  </si>
  <si>
    <t>□賠償すべき事故が発生した場合に備えて保険に加入しているか</t>
    <phoneticPr fontId="1"/>
  </si>
  <si>
    <r>
      <t>３歳児　　　　　　　　　</t>
    </r>
    <r>
      <rPr>
        <sz val="8"/>
        <rFont val="游ゴシック"/>
        <family val="3"/>
        <charset val="128"/>
      </rPr>
      <t>（注３）</t>
    </r>
    <rPh sb="13" eb="14">
      <t>チュウ</t>
    </rPh>
    <phoneticPr fontId="1"/>
  </si>
  <si>
    <r>
      <t>４歳以上児　　　　　</t>
    </r>
    <r>
      <rPr>
        <sz val="8"/>
        <rFont val="游ゴシック"/>
        <family val="3"/>
        <charset val="128"/>
      </rPr>
      <t>（注３）</t>
    </r>
    <phoneticPr fontId="1"/>
  </si>
  <si>
    <t>就業規則上の常勤職員の１ヶ月の勤務時間数　（注）</t>
    <rPh sb="0" eb="4">
      <t>シュウギョウキソク</t>
    </rPh>
    <rPh sb="4" eb="5">
      <t>ジョウ</t>
    </rPh>
    <rPh sb="15" eb="17">
      <t>キンム</t>
    </rPh>
    <rPh sb="17" eb="20">
      <t>ジカンスウ</t>
    </rPh>
    <rPh sb="22" eb="23">
      <t>チュウ</t>
    </rPh>
    <phoneticPr fontId="1"/>
  </si>
  <si>
    <r>
      <t>　</t>
    </r>
    <r>
      <rPr>
        <sz val="11"/>
        <rFont val="游ゴシック"/>
        <family val="3"/>
        <charset val="128"/>
        <scheme val="minor"/>
      </rPr>
      <t>３　</t>
    </r>
    <r>
      <rPr>
        <u/>
        <sz val="11"/>
        <rFont val="游ゴシック"/>
        <family val="3"/>
        <charset val="128"/>
        <scheme val="minor"/>
      </rPr>
      <t>前期末支払資金残高の取り崩し</t>
    </r>
    <r>
      <rPr>
        <sz val="11"/>
        <rFont val="游ゴシック"/>
        <family val="3"/>
        <charset val="128"/>
        <scheme val="minor"/>
      </rPr>
      <t>による法人本部、他の保育所、他の社会福祉事業等への繰入金支出</t>
    </r>
    <phoneticPr fontId="1"/>
  </si>
  <si>
    <r>
      <t>　</t>
    </r>
    <r>
      <rPr>
        <sz val="11"/>
        <rFont val="游ゴシック"/>
        <family val="3"/>
        <charset val="128"/>
        <scheme val="minor"/>
      </rPr>
      <t>４　</t>
    </r>
    <r>
      <rPr>
        <u/>
        <sz val="11"/>
        <rFont val="游ゴシック"/>
        <family val="3"/>
        <charset val="128"/>
        <scheme val="minor"/>
      </rPr>
      <t>委託費の目的外使用による</t>
    </r>
    <r>
      <rPr>
        <sz val="11"/>
        <rFont val="游ゴシック"/>
        <family val="3"/>
        <charset val="128"/>
        <scheme val="minor"/>
      </rPr>
      <t>他の保育所、他の社会福祉施設等への繰入金支出</t>
    </r>
    <phoneticPr fontId="1"/>
  </si>
  <si>
    <t>　５　運用収入（利息）など、委託費以外を原資とした繰入金支出</t>
    <phoneticPr fontId="1"/>
  </si>
  <si>
    <t>　６　同一法人内における各拠点区分等への年度内の貸付金支出</t>
    <phoneticPr fontId="1"/>
  </si>
  <si>
    <r>
      <t>　</t>
    </r>
    <r>
      <rPr>
        <sz val="11"/>
        <rFont val="游ゴシック"/>
        <family val="3"/>
        <charset val="128"/>
        <scheme val="minor"/>
      </rPr>
      <t>２　</t>
    </r>
    <r>
      <rPr>
        <u/>
        <sz val="11"/>
        <rFont val="游ゴシック"/>
        <family val="3"/>
        <charset val="128"/>
        <scheme val="minor"/>
      </rPr>
      <t>積立資産の取崩し</t>
    </r>
    <r>
      <rPr>
        <sz val="11"/>
        <rFont val="游ゴシック"/>
        <family val="3"/>
        <charset val="128"/>
        <scheme val="minor"/>
      </rPr>
      <t>による他の保育所、他の社会福祉施設等への繰入金支出</t>
    </r>
    <phoneticPr fontId="1"/>
  </si>
  <si>
    <t>表１（旧基準）へ</t>
    <rPh sb="0" eb="1">
      <t>ヒョウ</t>
    </rPh>
    <rPh sb="3" eb="6">
      <t>キュウキジュン</t>
    </rPh>
    <phoneticPr fontId="1"/>
  </si>
  <si>
    <t>10-1　私立保育所に係る委託費の経理【認定こども園は記載不要であり、17ページ以降の10-2に記載すること】</t>
    <phoneticPr fontId="1"/>
  </si>
  <si>
    <t>新配置基準（3歳児・４歳以上児）</t>
    <rPh sb="0" eb="1">
      <t>シン</t>
    </rPh>
    <rPh sb="1" eb="3">
      <t>ハイチ</t>
    </rPh>
    <rPh sb="3" eb="5">
      <t>キジュン</t>
    </rPh>
    <rPh sb="7" eb="9">
      <t>サイジ</t>
    </rPh>
    <rPh sb="11" eb="14">
      <t>サイイジョウ</t>
    </rPh>
    <rPh sb="14" eb="15">
      <t>ジ</t>
    </rPh>
    <phoneticPr fontId="1"/>
  </si>
  <si>
    <t>旧配置基準（3歳児・４歳以上児）</t>
    <rPh sb="0" eb="1">
      <t>キュウ</t>
    </rPh>
    <rPh sb="1" eb="3">
      <t>ハイチ</t>
    </rPh>
    <rPh sb="3" eb="5">
      <t>キジュン</t>
    </rPh>
    <rPh sb="7" eb="9">
      <t>サイジ</t>
    </rPh>
    <rPh sb="11" eb="14">
      <t>サイイジョウ</t>
    </rPh>
    <rPh sb="14" eb="15">
      <t>ジ</t>
    </rPh>
    <phoneticPr fontId="1"/>
  </si>
  <si>
    <t>★確認資料：保育士証、幼稚園教員免許、子育て支援員研修修了証</t>
    <rPh sb="6" eb="10">
      <t>ホイクシショウ</t>
    </rPh>
    <rPh sb="11" eb="14">
      <t>ヨウチエン</t>
    </rPh>
    <rPh sb="14" eb="16">
      <t>キョウイン</t>
    </rPh>
    <rPh sb="16" eb="18">
      <t>メンキョ</t>
    </rPh>
    <rPh sb="19" eb="21">
      <t>コソダ</t>
    </rPh>
    <rPh sb="22" eb="25">
      <t>シエンイン</t>
    </rPh>
    <rPh sb="25" eb="27">
      <t>ケンシュウ</t>
    </rPh>
    <rPh sb="27" eb="30">
      <t>シュウリョウショウ</t>
    </rPh>
    <phoneticPr fontId="1"/>
  </si>
  <si>
    <t>一時預かり事業</t>
    <rPh sb="0" eb="3">
      <t>イチジアズ</t>
    </rPh>
    <rPh sb="5" eb="7">
      <t>ジギョウ</t>
    </rPh>
    <phoneticPr fontId="1"/>
  </si>
  <si>
    <t>その他</t>
    <phoneticPr fontId="1"/>
  </si>
  <si>
    <t>保育士B</t>
    <rPh sb="0" eb="3">
      <t>ホイクシ</t>
    </rPh>
    <phoneticPr fontId="1"/>
  </si>
  <si>
    <t>保育助手C</t>
    <rPh sb="0" eb="2">
      <t>ホイク</t>
    </rPh>
    <rPh sb="2" eb="4">
      <t>ジョシュ</t>
    </rPh>
    <phoneticPr fontId="1"/>
  </si>
  <si>
    <t>病児保育事業</t>
    <rPh sb="0" eb="4">
      <t>ビョウジホイク</t>
    </rPh>
    <rPh sb="4" eb="6">
      <t>ジギョウ</t>
    </rPh>
    <phoneticPr fontId="1"/>
  </si>
  <si>
    <t>※新配置基準を適用する場合は記載不要です。</t>
    <rPh sb="1" eb="2">
      <t>シン</t>
    </rPh>
    <rPh sb="2" eb="4">
      <t>ハイチ</t>
    </rPh>
    <rPh sb="4" eb="6">
      <t>キジュン</t>
    </rPh>
    <rPh sb="7" eb="9">
      <t>テキヨウ</t>
    </rPh>
    <rPh sb="11" eb="13">
      <t>バアイ</t>
    </rPh>
    <rPh sb="14" eb="16">
      <t>キサイ</t>
    </rPh>
    <rPh sb="16" eb="18">
      <t>フヨウ</t>
    </rPh>
    <phoneticPr fontId="1"/>
  </si>
  <si>
    <t>〇結果の記録を作成、保存（5年間）しているか</t>
    <rPh sb="1" eb="3">
      <t>ケッカ</t>
    </rPh>
    <rPh sb="4" eb="6">
      <t>キロク</t>
    </rPh>
    <rPh sb="7" eb="9">
      <t>サクセイ</t>
    </rPh>
    <rPh sb="10" eb="12">
      <t>ホゾン</t>
    </rPh>
    <rPh sb="14" eb="16">
      <t>ネンカン</t>
    </rPh>
    <phoneticPr fontId="1"/>
  </si>
  <si>
    <t>　ネットバンキング運用状況</t>
    <phoneticPr fontId="1"/>
  </si>
  <si>
    <t>管理者</t>
    <rPh sb="0" eb="3">
      <t>カンリシャ</t>
    </rPh>
    <phoneticPr fontId="1"/>
  </si>
  <si>
    <t>取引データ作成者</t>
    <rPh sb="0" eb="2">
      <t>トリヒキ</t>
    </rPh>
    <rPh sb="5" eb="8">
      <t>サクセイシャ</t>
    </rPh>
    <phoneticPr fontId="1"/>
  </si>
  <si>
    <t>承認者</t>
    <rPh sb="0" eb="3">
      <t>ショウニンシャ</t>
    </rPh>
    <phoneticPr fontId="1"/>
  </si>
  <si>
    <t>〇危険個所や老朽箇所の安全対策（棚等の転倒防止、落下物防止、敷地周囲の柵整備、倉庫の施錠等）、</t>
    <rPh sb="1" eb="5">
      <t>キケンカショ</t>
    </rPh>
    <rPh sb="6" eb="8">
      <t>ロウキュウ</t>
    </rPh>
    <rPh sb="8" eb="10">
      <t>カショ</t>
    </rPh>
    <rPh sb="11" eb="15">
      <t>アンゼンタイサク</t>
    </rPh>
    <rPh sb="24" eb="27">
      <t>ラッカブツ</t>
    </rPh>
    <rPh sb="27" eb="29">
      <t>ボウシ</t>
    </rPh>
    <rPh sb="30" eb="32">
      <t>シキチ</t>
    </rPh>
    <rPh sb="32" eb="34">
      <t>シュウイ</t>
    </rPh>
    <rPh sb="35" eb="36">
      <t>サク</t>
    </rPh>
    <rPh sb="36" eb="38">
      <t>セイビ</t>
    </rPh>
    <rPh sb="39" eb="40">
      <t>サク</t>
    </rPh>
    <rPh sb="41" eb="43">
      <t>セイビトウ</t>
    </rPh>
    <phoneticPr fontId="1"/>
  </si>
  <si>
    <t>※旧配置基準を適用する場合は記載不要です。</t>
    <rPh sb="1" eb="2">
      <t>キュウ</t>
    </rPh>
    <rPh sb="2" eb="4">
      <t>ハイチ</t>
    </rPh>
    <rPh sb="4" eb="6">
      <t>キジュン</t>
    </rPh>
    <rPh sb="7" eb="9">
      <t>テキヨウ</t>
    </rPh>
    <rPh sb="11" eb="13">
      <t>バアイ</t>
    </rPh>
    <rPh sb="14" eb="16">
      <t>キサイ</t>
    </rPh>
    <rPh sb="16" eb="18">
      <t>フヨウ</t>
    </rPh>
    <phoneticPr fontId="1"/>
  </si>
  <si>
    <t>また、必要な見直しを行っているか</t>
    <rPh sb="3" eb="5">
      <t>ヒツヨウ</t>
    </rPh>
    <rPh sb="6" eb="8">
      <t>ミナオ</t>
    </rPh>
    <rPh sb="10" eb="11">
      <t>オコナ</t>
    </rPh>
    <phoneticPr fontId="1"/>
  </si>
  <si>
    <t>〇策定した事業継続計画について、職員に周知し、必要な研修及び訓練を定期的に実施しているか</t>
    <rPh sb="5" eb="7">
      <t>ジギョウ</t>
    </rPh>
    <rPh sb="7" eb="9">
      <t>ケイゾク</t>
    </rPh>
    <phoneticPr fontId="1"/>
  </si>
  <si>
    <t>・保育所施設・設備整備積立資産</t>
    <phoneticPr fontId="1"/>
  </si>
  <si>
    <t>◎保育所内で虐待等と疑われる事案であると確認した場合、市町村、県へ相談、通報を行っているか</t>
    <rPh sb="1" eb="5">
      <t>ホイクショナイ</t>
    </rPh>
    <rPh sb="6" eb="8">
      <t>ギャクタイ</t>
    </rPh>
    <rPh sb="8" eb="9">
      <t>トウ</t>
    </rPh>
    <rPh sb="10" eb="11">
      <t>ウタガ</t>
    </rPh>
    <rPh sb="14" eb="16">
      <t>ジアン</t>
    </rPh>
    <rPh sb="20" eb="22">
      <t>カクニン</t>
    </rPh>
    <rPh sb="24" eb="26">
      <t>バアイ</t>
    </rPh>
    <rPh sb="27" eb="30">
      <t>シチョウソン</t>
    </rPh>
    <rPh sb="31" eb="32">
      <t>ケン</t>
    </rPh>
    <rPh sb="33" eb="35">
      <t>ソウダン</t>
    </rPh>
    <rPh sb="36" eb="38">
      <t>ツウホウ</t>
    </rPh>
    <rPh sb="39" eb="40">
      <t>オコナ</t>
    </rPh>
    <phoneticPr fontId="1"/>
  </si>
  <si>
    <t>〇ホームページ等に掲載する児童の画像について、性的な部位を含む画像等を掲載しないなど、子ども</t>
    <rPh sb="7" eb="8">
      <t>トウ</t>
    </rPh>
    <rPh sb="9" eb="11">
      <t>ケイサイ</t>
    </rPh>
    <rPh sb="13" eb="15">
      <t>ジドウ</t>
    </rPh>
    <rPh sb="16" eb="18">
      <t>ガゾウ</t>
    </rPh>
    <rPh sb="43" eb="44">
      <t>コ</t>
    </rPh>
    <phoneticPr fontId="1"/>
  </si>
  <si>
    <t>の権利を守る観点から配慮しているか</t>
  </si>
  <si>
    <r>
      <t>○苦情解決に客観的に対応するため、</t>
    </r>
    <r>
      <rPr>
        <sz val="11"/>
        <rFont val="游ゴシック"/>
        <family val="3"/>
        <charset val="128"/>
        <scheme val="minor"/>
      </rPr>
      <t>職員や理事等の特殊な関係にない者を第三者委員として複数名</t>
    </r>
    <rPh sb="17" eb="19">
      <t>ショクイン</t>
    </rPh>
    <rPh sb="20" eb="22">
      <t>リジ</t>
    </rPh>
    <rPh sb="22" eb="23">
      <t>トウ</t>
    </rPh>
    <rPh sb="24" eb="26">
      <t>トクシュ</t>
    </rPh>
    <rPh sb="27" eb="29">
      <t>カンケイ</t>
    </rPh>
    <rPh sb="32" eb="33">
      <t>モノ</t>
    </rPh>
    <rPh sb="44" eb="45">
      <t>メイ</t>
    </rPh>
    <phoneticPr fontId="1"/>
  </si>
  <si>
    <t>設置しているか　　　</t>
    <rPh sb="0" eb="2">
      <t>セッチ</t>
    </rPh>
    <phoneticPr fontId="1"/>
  </si>
  <si>
    <t>備品・遊具等の安全管理（ハサミ等刃物のかたづけ、掲示における粘着テープ等使用など）を行っているか</t>
    <rPh sb="24" eb="26">
      <t>ケイジ</t>
    </rPh>
    <rPh sb="30" eb="32">
      <t>ネンチャク</t>
    </rPh>
    <rPh sb="35" eb="36">
      <t>トウ</t>
    </rPh>
    <rPh sb="36" eb="38">
      <t>シヨウ</t>
    </rPh>
    <phoneticPr fontId="1"/>
  </si>
  <si>
    <t>○給与・諸手当の支給基準が明確であり、かつ当該基準どおりに支給されているか。</t>
    <rPh sb="8" eb="12">
      <t>シキュウキジュン</t>
    </rPh>
    <rPh sb="13" eb="15">
      <t>メイカク</t>
    </rPh>
    <rPh sb="21" eb="23">
      <t>トウガイ</t>
    </rPh>
    <rPh sb="23" eb="25">
      <t>キジュン</t>
    </rPh>
    <phoneticPr fontId="1"/>
  </si>
  <si>
    <t>○パワハラ、セクハラ等ハラスメント防止措置が適切に講じられているか</t>
    <rPh sb="10" eb="11">
      <t>トウ</t>
    </rPh>
    <phoneticPr fontId="1"/>
  </si>
  <si>
    <r>
      <t>〇「有」の場合、幼稚園教諭等の免許は</t>
    </r>
    <r>
      <rPr>
        <sz val="11"/>
        <rFont val="游ゴシック"/>
        <family val="3"/>
        <charset val="128"/>
      </rPr>
      <t>有効か</t>
    </r>
    <rPh sb="18" eb="20">
      <t>ユウコウ</t>
    </rPh>
    <phoneticPr fontId="1"/>
  </si>
  <si>
    <t>○苦情解決の仕組み等（責任者・担当者、第三者委員の氏名・連絡先、仕組み）を施設内の見えやすい位置に掲示・パンフレットの配布等の方法により、保護者・職員に周知しているか</t>
    <rPh sb="41" eb="42">
      <t>ミ</t>
    </rPh>
    <rPh sb="46" eb="48">
      <t>イチ</t>
    </rPh>
    <rPh sb="49" eb="51">
      <t>ケイジ</t>
    </rPh>
    <phoneticPr fontId="1"/>
  </si>
  <si>
    <t>・防犯講習・防犯訓練の実施や不審者対応マニュアルの整備</t>
    <rPh sb="1" eb="3">
      <t>ボウハン</t>
    </rPh>
    <rPh sb="3" eb="5">
      <t>コウシュウ</t>
    </rPh>
    <rPh sb="6" eb="8">
      <t>ボウハン</t>
    </rPh>
    <rPh sb="8" eb="10">
      <t>クンレン</t>
    </rPh>
    <rPh sb="14" eb="19">
      <t>フシンシャタイオウ</t>
    </rPh>
    <rPh sb="25" eb="27">
      <t>セイビ</t>
    </rPh>
    <phoneticPr fontId="1"/>
  </si>
  <si>
    <t>〇市町村地域防災計画に定められた浸水想定区域内等又は土砂災害警戒区域内等の要配慮者利用施設に該当する場合、「避難確保計画」を作成し、市町村に報告しているか</t>
    <rPh sb="4" eb="6">
      <t>チイキ</t>
    </rPh>
    <rPh sb="18" eb="20">
      <t>ソウテイ</t>
    </rPh>
    <rPh sb="20" eb="22">
      <t>クイキ</t>
    </rPh>
    <rPh sb="37" eb="38">
      <t>ヨウ</t>
    </rPh>
    <rPh sb="38" eb="40">
      <t>ハイリョ</t>
    </rPh>
    <rPh sb="40" eb="41">
      <t>シャ</t>
    </rPh>
    <rPh sb="41" eb="43">
      <t>リヨウ</t>
    </rPh>
    <rPh sb="43" eb="45">
      <t>シセツ</t>
    </rPh>
    <phoneticPr fontId="1"/>
  </si>
  <si>
    <t>　また、避難確保計画に基づき避難訓練を実施し、その結果を市町村に報告しているか</t>
    <rPh sb="4" eb="6">
      <t>ヒナン</t>
    </rPh>
    <rPh sb="6" eb="8">
      <t>カクホ</t>
    </rPh>
    <rPh sb="8" eb="10">
      <t>ケイカク</t>
    </rPh>
    <rPh sb="11" eb="12">
      <t>モト</t>
    </rPh>
    <rPh sb="14" eb="18">
      <t>ヒナンクンレン</t>
    </rPh>
    <rPh sb="19" eb="21">
      <t>ジッシ</t>
    </rPh>
    <rPh sb="25" eb="27">
      <t>ケッカ</t>
    </rPh>
    <rPh sb="28" eb="31">
      <t>シチョウソン</t>
    </rPh>
    <rPh sb="32" eb="34">
      <t>ホウコク</t>
    </rPh>
    <phoneticPr fontId="1"/>
  </si>
  <si>
    <t>職員の役割分担、保護者等への連絡手段がマニュアルにより職員に共有されているか</t>
    <phoneticPr fontId="1"/>
  </si>
  <si>
    <t>〇リスクの高い場面（園外活動、バス送迎）や緊急的な対応が必要な場面（災害、不審者侵入等）での</t>
    <rPh sb="5" eb="6">
      <t>タカ</t>
    </rPh>
    <rPh sb="7" eb="9">
      <t>バメン</t>
    </rPh>
    <rPh sb="10" eb="12">
      <t>エンガイ</t>
    </rPh>
    <rPh sb="12" eb="14">
      <t>カツドウ</t>
    </rPh>
    <rPh sb="17" eb="19">
      <t>ソウゲイ</t>
    </rPh>
    <rPh sb="21" eb="24">
      <t>キンキュウテキ</t>
    </rPh>
    <rPh sb="25" eb="27">
      <t>タイオウ</t>
    </rPh>
    <rPh sb="28" eb="30">
      <t>ヒツヨウ</t>
    </rPh>
    <rPh sb="31" eb="33">
      <t>バメン</t>
    </rPh>
    <rPh sb="40" eb="42">
      <t>シンニュウ</t>
    </rPh>
    <rPh sb="42" eb="43">
      <t>トウ</t>
    </rPh>
    <phoneticPr fontId="1"/>
  </si>
  <si>
    <t>それでもなお、委託費収入の３０％を超えている場合には、超過額が解消されるまでの間、処遇改善等加算の改善基礎分について加算が停止されることに留意のこと。</t>
    <rPh sb="7" eb="10">
      <t>イタクヒ</t>
    </rPh>
    <rPh sb="10" eb="12">
      <t>シュウニュウ</t>
    </rPh>
    <rPh sb="17" eb="18">
      <t>コ</t>
    </rPh>
    <rPh sb="22" eb="24">
      <t>バアイ</t>
    </rPh>
    <rPh sb="27" eb="30">
      <t>チョウカガク</t>
    </rPh>
    <rPh sb="31" eb="33">
      <t>カイショウ</t>
    </rPh>
    <rPh sb="39" eb="40">
      <t>カン</t>
    </rPh>
    <rPh sb="41" eb="43">
      <t>ショグウ</t>
    </rPh>
    <rPh sb="43" eb="45">
      <t>カイゼン</t>
    </rPh>
    <rPh sb="45" eb="46">
      <t>トウ</t>
    </rPh>
    <rPh sb="46" eb="48">
      <t>カサン</t>
    </rPh>
    <rPh sb="49" eb="51">
      <t>カイゼン</t>
    </rPh>
    <rPh sb="51" eb="53">
      <t>キソ</t>
    </rPh>
    <rPh sb="53" eb="54">
      <t>ブン</t>
    </rPh>
    <rPh sb="58" eb="60">
      <t>カサン</t>
    </rPh>
    <rPh sb="61" eb="63">
      <t>テイシ</t>
    </rPh>
    <rPh sb="69" eb="71">
      <t>リュウイ</t>
    </rPh>
    <phoneticPr fontId="1"/>
  </si>
  <si>
    <t>〇送迎時における駐車場等での事故防止のため、保護者や職員への注意喚起及び駐車場の適切な</t>
    <rPh sb="1" eb="4">
      <t>ソウゲイジ</t>
    </rPh>
    <rPh sb="8" eb="11">
      <t>チュウシャジョウ</t>
    </rPh>
    <rPh sb="11" eb="12">
      <t>トウ</t>
    </rPh>
    <rPh sb="14" eb="16">
      <t>ジコ</t>
    </rPh>
    <rPh sb="16" eb="18">
      <t>アンゼン</t>
    </rPh>
    <rPh sb="22" eb="25">
      <t>ホゴシャ</t>
    </rPh>
    <rPh sb="26" eb="28">
      <t>ショクイン</t>
    </rPh>
    <rPh sb="30" eb="32">
      <t>チュウイ</t>
    </rPh>
    <rPh sb="32" eb="34">
      <t>カンキ</t>
    </rPh>
    <rPh sb="34" eb="35">
      <t>オヨ</t>
    </rPh>
    <rPh sb="36" eb="39">
      <t>チュウシャジョウ</t>
    </rPh>
    <rPh sb="40" eb="42">
      <t>テキセツ</t>
    </rPh>
    <phoneticPr fontId="1"/>
  </si>
  <si>
    <t>安全対策を行っているか</t>
    <rPh sb="5" eb="6">
      <t>オコナ</t>
    </rPh>
    <phoneticPr fontId="1"/>
  </si>
  <si>
    <t>（注５）　理学療法士等1名をみなし保育士とするには、保育士の支援を受ける体制とすること。</t>
    <rPh sb="5" eb="10">
      <t>リガクリョウホウシ</t>
    </rPh>
    <rPh sb="10" eb="11">
      <t>トウ</t>
    </rPh>
    <rPh sb="12" eb="13">
      <t>メイ</t>
    </rPh>
    <rPh sb="17" eb="20">
      <t>ホイクシ</t>
    </rPh>
    <rPh sb="26" eb="29">
      <t>ホイクシ</t>
    </rPh>
    <rPh sb="30" eb="32">
      <t>シエン</t>
    </rPh>
    <rPh sb="32" eb="33">
      <t>ウ</t>
    </rPh>
    <rPh sb="35" eb="37">
      <t>タイセイ</t>
    </rPh>
    <phoneticPr fontId="1"/>
  </si>
  <si>
    <t>例）〇月に全国保育士会のチェックリストを職員に配布し、各自が振り返りを行った。</t>
    <rPh sb="0" eb="1">
      <t>レイ</t>
    </rPh>
    <rPh sb="3" eb="4">
      <t>ツキ</t>
    </rPh>
    <rPh sb="20" eb="22">
      <t>ショクイン</t>
    </rPh>
    <rPh sb="23" eb="25">
      <t>ハイフ</t>
    </rPh>
    <rPh sb="27" eb="29">
      <t>カクジ</t>
    </rPh>
    <rPh sb="30" eb="31">
      <t>フ</t>
    </rPh>
    <rPh sb="32" eb="33">
      <t>カエ</t>
    </rPh>
    <rPh sb="35" eb="36">
      <t>オコナ</t>
    </rPh>
    <phoneticPr fontId="1"/>
  </si>
  <si>
    <t>○消防計画を作成し、消防署へ届け出ているか（変更も含む）</t>
    <rPh sb="22" eb="24">
      <t>ヘンコウ</t>
    </rPh>
    <rPh sb="25" eb="26">
      <t>フク</t>
    </rPh>
    <phoneticPr fontId="1"/>
  </si>
  <si>
    <t>○職員の計画的な採用を行っているか</t>
    <rPh sb="1" eb="3">
      <t>ショクイン</t>
    </rPh>
    <rPh sb="4" eb="7">
      <t>ケイカクテキ</t>
    </rPh>
    <rPh sb="8" eb="10">
      <t>サイヨウ</t>
    </rPh>
    <rPh sb="11" eb="12">
      <t>オコナ</t>
    </rPh>
    <phoneticPr fontId="1"/>
  </si>
  <si>
    <t>○委託料、補助金等の請求手続きは適正に行われているか</t>
    <rPh sb="1" eb="4">
      <t>イタクリョウ</t>
    </rPh>
    <rPh sb="5" eb="9">
      <t>ホジョキントウ</t>
    </rPh>
    <phoneticPr fontId="1"/>
  </si>
  <si>
    <t>〇現金を収納したときは領収証を発行しているか</t>
    <rPh sb="1" eb="3">
      <t>ゲンキン</t>
    </rPh>
    <rPh sb="4" eb="6">
      <t>シュウノウ</t>
    </rPh>
    <rPh sb="11" eb="14">
      <t>リョウシュウショウ</t>
    </rPh>
    <rPh sb="15" eb="17">
      <t>ハッコウ</t>
    </rPh>
    <phoneticPr fontId="1"/>
  </si>
  <si>
    <t>○収納した現金は経理規程に規定した期日内に金融機関に預け入れしているか</t>
    <rPh sb="1" eb="3">
      <t>シュウノウ</t>
    </rPh>
    <rPh sb="5" eb="7">
      <t>ゲンキン</t>
    </rPh>
    <rPh sb="8" eb="10">
      <t>ケイリ</t>
    </rPh>
    <rPh sb="10" eb="12">
      <t>キテイ</t>
    </rPh>
    <rPh sb="13" eb="15">
      <t>キテイ</t>
    </rPh>
    <rPh sb="17" eb="19">
      <t>キジツ</t>
    </rPh>
    <rPh sb="19" eb="20">
      <t>ナイ</t>
    </rPh>
    <phoneticPr fontId="1"/>
  </si>
  <si>
    <t>○発注前に起案し決裁権限者の承認を受け物品等を購入又は工事を施工しているか</t>
    <rPh sb="1" eb="4">
      <t>ハッチュウマエ</t>
    </rPh>
    <rPh sb="5" eb="7">
      <t>キアン</t>
    </rPh>
    <rPh sb="8" eb="13">
      <t>ケッサイケンゲンシャ</t>
    </rPh>
    <rPh sb="14" eb="16">
      <t>ショウニン</t>
    </rPh>
    <rPh sb="17" eb="18">
      <t>ウ</t>
    </rPh>
    <rPh sb="19" eb="21">
      <t>ブッピン</t>
    </rPh>
    <rPh sb="21" eb="22">
      <t>トウ</t>
    </rPh>
    <rPh sb="23" eb="25">
      <t>コウニュウ</t>
    </rPh>
    <rPh sb="25" eb="26">
      <t>マタ</t>
    </rPh>
    <rPh sb="27" eb="29">
      <t>コウジ</t>
    </rPh>
    <rPh sb="30" eb="32">
      <t>セコウ</t>
    </rPh>
    <phoneticPr fontId="1"/>
  </si>
  <si>
    <t>○競争入札を行わない場合（随意契約）、その合理的な理由が明確となっているか</t>
    <rPh sb="1" eb="5">
      <t>キョウソウニュウサツ</t>
    </rPh>
    <rPh sb="6" eb="7">
      <t>オコナ</t>
    </rPh>
    <rPh sb="10" eb="12">
      <t>バアイ</t>
    </rPh>
    <rPh sb="13" eb="17">
      <t>ズイイケイヤク</t>
    </rPh>
    <rPh sb="21" eb="24">
      <t>ゴウリテキ</t>
    </rPh>
    <rPh sb="25" eb="27">
      <t>リユウ</t>
    </rPh>
    <rPh sb="28" eb="30">
      <t>メイカク</t>
    </rPh>
    <phoneticPr fontId="1"/>
  </si>
  <si>
    <t>〇契約金額に応じた見積業者数で見積り書を徴しているか</t>
    <rPh sb="1" eb="5">
      <t>ケイヤクキンガク</t>
    </rPh>
    <rPh sb="6" eb="7">
      <t>オウ</t>
    </rPh>
    <rPh sb="9" eb="11">
      <t>ミツ</t>
    </rPh>
    <rPh sb="11" eb="13">
      <t>ギョウシャ</t>
    </rPh>
    <rPh sb="13" eb="14">
      <t>スウ</t>
    </rPh>
    <rPh sb="15" eb="17">
      <t>ミツ</t>
    </rPh>
    <rPh sb="18" eb="19">
      <t>ショ</t>
    </rPh>
    <rPh sb="20" eb="21">
      <t>チョウ</t>
    </rPh>
    <phoneticPr fontId="1"/>
  </si>
  <si>
    <t>○請求書の内容を確認したうえで、会計伝票を起票し相手方に支出しているか</t>
    <rPh sb="1" eb="4">
      <t>セイキュウショ</t>
    </rPh>
    <rPh sb="5" eb="7">
      <t>ナイヨウ</t>
    </rPh>
    <rPh sb="8" eb="10">
      <t>カクニン</t>
    </rPh>
    <rPh sb="16" eb="20">
      <t>カイケイデンピョウ</t>
    </rPh>
    <rPh sb="21" eb="23">
      <t>キヒョウ</t>
    </rPh>
    <rPh sb="24" eb="27">
      <t>アイテカタ</t>
    </rPh>
    <rPh sb="28" eb="30">
      <t>シシュツ</t>
    </rPh>
    <phoneticPr fontId="1"/>
  </si>
  <si>
    <t>〇通常の支払は口座振込とし、経理規程に規定した期日に実施しているか</t>
    <rPh sb="1" eb="3">
      <t>ツウジョウ</t>
    </rPh>
    <rPh sb="4" eb="6">
      <t>シハライ</t>
    </rPh>
    <rPh sb="7" eb="9">
      <t>コウザ</t>
    </rPh>
    <rPh sb="9" eb="11">
      <t>フリコミ</t>
    </rPh>
    <rPh sb="14" eb="16">
      <t>ケイリ</t>
    </rPh>
    <rPh sb="16" eb="18">
      <t>キテイ</t>
    </rPh>
    <phoneticPr fontId="1"/>
  </si>
  <si>
    <t>〇会計伝票に会計責任者の承認があるか（小規模法人版の経理規程を採用している場合、月単位での承認とすることも可能。）</t>
    <rPh sb="1" eb="5">
      <t>カイケイデンピョウ</t>
    </rPh>
    <rPh sb="6" eb="11">
      <t>カイケイセキニンシャ</t>
    </rPh>
    <rPh sb="12" eb="14">
      <t>ショウニン</t>
    </rPh>
    <phoneticPr fontId="1"/>
  </si>
  <si>
    <t>〇自動継続契約を締結している場合において、１年ごとに契約更新に係る稟議書を作成しているか。</t>
    <phoneticPr fontId="1"/>
  </si>
  <si>
    <t>○他の事業区分又は他の拠点区分への貸付を行った場合、当該年度内に補填を行っているか</t>
    <rPh sb="1" eb="2">
      <t>タ</t>
    </rPh>
    <rPh sb="3" eb="5">
      <t>ジギョウ</t>
    </rPh>
    <rPh sb="5" eb="8">
      <t>クブンマタ</t>
    </rPh>
    <rPh sb="9" eb="10">
      <t>タ</t>
    </rPh>
    <rPh sb="11" eb="15">
      <t>キョテンクブン</t>
    </rPh>
    <rPh sb="17" eb="18">
      <t>カ</t>
    </rPh>
    <rPh sb="18" eb="19">
      <t>ツ</t>
    </rPh>
    <rPh sb="20" eb="21">
      <t>オコナ</t>
    </rPh>
    <rPh sb="23" eb="25">
      <t>バアイ</t>
    </rPh>
    <rPh sb="26" eb="28">
      <t>トウガイ</t>
    </rPh>
    <rPh sb="28" eb="31">
      <t>ネンドナイ</t>
    </rPh>
    <rPh sb="32" eb="34">
      <t>ホテン</t>
    </rPh>
    <rPh sb="35" eb="36">
      <t>オコナ</t>
    </rPh>
    <phoneticPr fontId="1"/>
  </si>
  <si>
    <t>○同一法人以外への貸付は行っていないか</t>
    <rPh sb="1" eb="7">
      <t>ドウイツホウジンイガイ</t>
    </rPh>
    <rPh sb="9" eb="10">
      <t>カ</t>
    </rPh>
    <rPh sb="10" eb="11">
      <t>ツ</t>
    </rPh>
    <rPh sb="12" eb="13">
      <t>オコナ</t>
    </rPh>
    <phoneticPr fontId="1"/>
  </si>
  <si>
    <t>〇有価証券等で資金を運用する場合に、資金運用規程を定め従っているか</t>
    <rPh sb="1" eb="6">
      <t>ユウカショウケントウ</t>
    </rPh>
    <rPh sb="7" eb="9">
      <t>シキン</t>
    </rPh>
    <rPh sb="10" eb="12">
      <t>ウンヨウ</t>
    </rPh>
    <rPh sb="14" eb="16">
      <t>バアイ</t>
    </rPh>
    <rPh sb="18" eb="24">
      <t>シキンウンヨウキテイ</t>
    </rPh>
    <rPh sb="25" eb="26">
      <t>サダ</t>
    </rPh>
    <rPh sb="27" eb="28">
      <t>シタガ</t>
    </rPh>
    <phoneticPr fontId="1"/>
  </si>
  <si>
    <t>○インターネットバンキングを利用しているか（利用している場合）「インターネットバンキングの利用に係る規程」を設けた上で、内部けん制体制が確保されているか。（取引データ作成者と承認者でアカウントを分け、内部けん制体制を確保すること。）</t>
    <phoneticPr fontId="1"/>
  </si>
  <si>
    <t>○利用者負担金等（延長保育、一時保育利用料等）の額は積算資料により適正額となっているか</t>
    <rPh sb="1" eb="8">
      <t>リヨウシャフタンキントウ</t>
    </rPh>
    <rPh sb="9" eb="13">
      <t>エンチョウホイク</t>
    </rPh>
    <rPh sb="14" eb="21">
      <t>イチジホイクリヨウリョウ</t>
    </rPh>
    <rPh sb="21" eb="22">
      <t>トウ</t>
    </rPh>
    <rPh sb="24" eb="25">
      <t>ガク</t>
    </rPh>
    <rPh sb="26" eb="30">
      <t>セキサンシリョウ</t>
    </rPh>
    <rPh sb="33" eb="36">
      <t>テキセイガク</t>
    </rPh>
    <phoneticPr fontId="1"/>
  </si>
  <si>
    <t>⑨乳児等通園支援事業</t>
    <rPh sb="1" eb="4">
      <t>ニュウジトウ</t>
    </rPh>
    <rPh sb="4" eb="6">
      <t>ツウエン</t>
    </rPh>
    <rPh sb="6" eb="8">
      <t>シエン</t>
    </rPh>
    <rPh sb="8" eb="10">
      <t>ジギョウ</t>
    </rPh>
    <phoneticPr fontId="1"/>
  </si>
  <si>
    <t>(3) 現金管理</t>
    <rPh sb="4" eb="6">
      <t>ゲンキン</t>
    </rPh>
    <rPh sb="6" eb="8">
      <t>カンリ</t>
    </rPh>
    <phoneticPr fontId="1"/>
  </si>
  <si>
    <t>(2) 職員の配置状況</t>
    <phoneticPr fontId="1"/>
  </si>
  <si>
    <t>(3) 職員の充足状況</t>
    <phoneticPr fontId="1"/>
  </si>
  <si>
    <t>(4) 職員研修の状況</t>
    <phoneticPr fontId="1"/>
  </si>
  <si>
    <t>(5) 保育所組織</t>
    <phoneticPr fontId="1"/>
  </si>
  <si>
    <t>(6) 休所等の状況</t>
    <phoneticPr fontId="1"/>
  </si>
  <si>
    <t>(7) 苦情解決の仕組み</t>
    <phoneticPr fontId="1"/>
  </si>
  <si>
    <t>(8) 一人ひとりの子どもを尊重する取組</t>
    <phoneticPr fontId="1"/>
  </si>
  <si>
    <t>(10) 福祉サービスの質の向上のための措置等</t>
    <phoneticPr fontId="1"/>
  </si>
  <si>
    <t>(9) 秘密の保持</t>
    <phoneticPr fontId="1"/>
  </si>
  <si>
    <t>(5) 医薬品等</t>
    <rPh sb="4" eb="7">
      <t>イヤクヒン</t>
    </rPh>
    <rPh sb="7" eb="8">
      <t>トウ</t>
    </rPh>
    <phoneticPr fontId="1"/>
  </si>
  <si>
    <t>(6) 調理委託</t>
    <phoneticPr fontId="1"/>
  </si>
  <si>
    <t>(7) 衛生管理体制</t>
    <phoneticPr fontId="1"/>
  </si>
  <si>
    <t>(8) 検便の実施状況</t>
    <phoneticPr fontId="1"/>
  </si>
  <si>
    <t>(9)保存食</t>
    <phoneticPr fontId="1"/>
  </si>
  <si>
    <t>(1) 収納事務</t>
    <rPh sb="4" eb="6">
      <t>シュウノウ</t>
    </rPh>
    <rPh sb="6" eb="8">
      <t>ジム</t>
    </rPh>
    <phoneticPr fontId="1"/>
  </si>
  <si>
    <t>(2) 支払事務</t>
    <rPh sb="4" eb="6">
      <t>シハラ</t>
    </rPh>
    <rPh sb="6" eb="8">
      <t>ジム</t>
    </rPh>
    <phoneticPr fontId="1"/>
  </si>
  <si>
    <t>○給与から法令で定める税金や社会保険料以外の経費（給食費や親睦会費など）を控除する場合は、賃金控除（２４条）協定を締結しているか</t>
    <rPh sb="45" eb="47">
      <t>チンギン</t>
    </rPh>
    <rPh sb="47" eb="49">
      <t>コウジョ</t>
    </rPh>
    <rPh sb="57" eb="59">
      <t>テイケツ</t>
    </rPh>
    <phoneticPr fontId="1"/>
  </si>
  <si>
    <t>苦情解決責任者の職名・氏名</t>
    <rPh sb="11" eb="13">
      <t>シメイ</t>
    </rPh>
    <phoneticPr fontId="1"/>
  </si>
  <si>
    <t>苦情受付担当者の職名・氏名</t>
    <rPh sb="11" eb="13">
      <t>シメイ</t>
    </rPh>
    <phoneticPr fontId="1"/>
  </si>
  <si>
    <t>◎不適切な保育（虐待等と疑われる事案）防止のため、どのような振り返りを行っているか</t>
    <rPh sb="1" eb="4">
      <t>フテキセツ</t>
    </rPh>
    <rPh sb="5" eb="7">
      <t>ホイク</t>
    </rPh>
    <rPh sb="8" eb="10">
      <t>ギャクタイ</t>
    </rPh>
    <rPh sb="10" eb="11">
      <t>トウ</t>
    </rPh>
    <rPh sb="12" eb="13">
      <t>ウタガ</t>
    </rPh>
    <rPh sb="16" eb="18">
      <t>ジアン</t>
    </rPh>
    <rPh sb="19" eb="21">
      <t>ボウシ</t>
    </rPh>
    <phoneticPr fontId="1"/>
  </si>
  <si>
    <t>しているか</t>
    <phoneticPr fontId="1"/>
  </si>
  <si>
    <t>（６） 調理委託      ★確認資料：契約書</t>
    <phoneticPr fontId="1"/>
  </si>
  <si>
    <t>○保育士雇用の際に、採用責任者は保育士特定登録取消者管理システムのデータベースを活用しているか</t>
    <rPh sb="1" eb="4">
      <t>ホイクシ</t>
    </rPh>
    <rPh sb="4" eb="6">
      <t>コヨウ</t>
    </rPh>
    <rPh sb="7" eb="8">
      <t>サイ</t>
    </rPh>
    <rPh sb="10" eb="15">
      <t>サイヨウセキニンシャ</t>
    </rPh>
    <rPh sb="16" eb="19">
      <t>ホイクシ</t>
    </rPh>
    <rPh sb="19" eb="21">
      <t>トクテイ</t>
    </rPh>
    <rPh sb="21" eb="23">
      <t>トウロク</t>
    </rPh>
    <rPh sb="23" eb="25">
      <t>トリケシ</t>
    </rPh>
    <rPh sb="25" eb="26">
      <t>モノ</t>
    </rPh>
    <rPh sb="26" eb="28">
      <t>カンリ</t>
    </rPh>
    <rPh sb="40" eb="42">
      <t>カツヨウ</t>
    </rPh>
    <phoneticPr fontId="1"/>
  </si>
  <si>
    <t>（２） 職員の配置状況</t>
    <phoneticPr fontId="1"/>
  </si>
  <si>
    <t>（３）職員の充足状況（別添表１・２・３にご記入ください。）</t>
    <rPh sb="3" eb="5">
      <t>ショクイン</t>
    </rPh>
    <rPh sb="6" eb="8">
      <t>ジュウソク</t>
    </rPh>
    <rPh sb="8" eb="10">
      <t>ジョウキョウ</t>
    </rPh>
    <rPh sb="11" eb="13">
      <t>ベッテン</t>
    </rPh>
    <rPh sb="13" eb="14">
      <t>ヒョウ</t>
    </rPh>
    <rPh sb="21" eb="23">
      <t>キニュウ</t>
    </rPh>
    <phoneticPr fontId="1"/>
  </si>
  <si>
    <t>（４） 職員研修の状況</t>
    <phoneticPr fontId="1"/>
  </si>
  <si>
    <t>（５） 保育所組織      　　 ★確認資料：業務分担表、職員会議録</t>
    <phoneticPr fontId="1"/>
  </si>
  <si>
    <t>（７） 苦情解決の仕組み     ★確認資料：苦情解決処理要領、苦情処理記録、掲示物、園だより等</t>
    <phoneticPr fontId="1"/>
  </si>
  <si>
    <t>（８） 一人ひとりの子どもを尊重する取組</t>
    <phoneticPr fontId="1"/>
  </si>
  <si>
    <t>（１０） 福祉サービスの質の向上のための措置等</t>
    <phoneticPr fontId="1"/>
  </si>
  <si>
    <t>（５） 医薬品等　　 ★確認資料：医薬品管理表</t>
    <rPh sb="17" eb="20">
      <t>イヤクヒン</t>
    </rPh>
    <rPh sb="20" eb="23">
      <t>カンリヒョウ</t>
    </rPh>
    <phoneticPr fontId="1"/>
  </si>
  <si>
    <t>（１） 収納事務       ★確認資料：経理規程、収入伺（稟議書）、会計伝票、収入証憑綴、請求書（控）、領収書（控）</t>
    <rPh sb="4" eb="8">
      <t>シュウノウジム</t>
    </rPh>
    <rPh sb="30" eb="33">
      <t>リンギショ</t>
    </rPh>
    <rPh sb="35" eb="39">
      <t>カイケイデンピョウ</t>
    </rPh>
    <rPh sb="46" eb="49">
      <t>セイキュウショ</t>
    </rPh>
    <rPh sb="50" eb="51">
      <t>ヒカエ</t>
    </rPh>
    <rPh sb="53" eb="56">
      <t>リョウシュウショ</t>
    </rPh>
    <rPh sb="57" eb="58">
      <t>ヒカエ</t>
    </rPh>
    <phoneticPr fontId="1"/>
  </si>
  <si>
    <t>（２）支払事務       ★確認資料：経理規程、支払伺（稟議書）、会計伝票、契約書（請書）、証憑類</t>
    <rPh sb="3" eb="5">
      <t>シハラ</t>
    </rPh>
    <rPh sb="5" eb="7">
      <t>ジム</t>
    </rPh>
    <rPh sb="25" eb="27">
      <t>シハラ</t>
    </rPh>
    <rPh sb="29" eb="32">
      <t>リンギショ</t>
    </rPh>
    <rPh sb="34" eb="38">
      <t>カイケイデンピョウ</t>
    </rPh>
    <rPh sb="39" eb="42">
      <t>ケイヤクショ</t>
    </rPh>
    <rPh sb="43" eb="45">
      <t>ウケショ</t>
    </rPh>
    <rPh sb="47" eb="50">
      <t>ショウヒョウルイ</t>
    </rPh>
    <phoneticPr fontId="1"/>
  </si>
  <si>
    <t>○小口現金の取扱は経理規程どおり（限度額の範囲内、出納帳への記帳）に行われているか</t>
    <rPh sb="6" eb="8">
      <t>トリアツカイ</t>
    </rPh>
    <rPh sb="9" eb="11">
      <t>ケイリ</t>
    </rPh>
    <rPh sb="11" eb="13">
      <t>キテイ</t>
    </rPh>
    <rPh sb="21" eb="24">
      <t>ハンイナイ</t>
    </rPh>
    <rPh sb="25" eb="28">
      <t>スイトウチョウ</t>
    </rPh>
    <rPh sb="30" eb="32">
      <t>キチョウ</t>
    </rPh>
    <rPh sb="34" eb="35">
      <t>オコナ</t>
    </rPh>
    <phoneticPr fontId="1"/>
  </si>
  <si>
    <t>（３）現金管理</t>
    <rPh sb="3" eb="5">
      <t>ゲンキン</t>
    </rPh>
    <rPh sb="5" eb="7">
      <t>カンリ</t>
    </rPh>
    <phoneticPr fontId="1"/>
  </si>
  <si>
    <t>○帳簿上の預金残高は金融機関の残高証明書と一致しているか（3月31日現在）</t>
    <rPh sb="1" eb="4">
      <t>チョウボジョウ</t>
    </rPh>
    <phoneticPr fontId="1"/>
  </si>
  <si>
    <t>○委託費等の管理・運用が、安全確実でかつ換金性の高い方法（預貯金等）で行われているか</t>
    <rPh sb="29" eb="33">
      <t>ヨチョキントウ</t>
    </rPh>
    <phoneticPr fontId="1"/>
  </si>
  <si>
    <t>（１） 内部けん制体制の確立</t>
    <phoneticPr fontId="1"/>
  </si>
  <si>
    <t>　※令和７年度取得物品については現物確認をすること</t>
    <rPh sb="2" eb="4">
      <t>レイワ</t>
    </rPh>
    <rPh sb="7" eb="9">
      <t>シュトク</t>
    </rPh>
    <phoneticPr fontId="1"/>
  </si>
  <si>
    <t>〇積立金を計上する場合は、積立の目的を示す名称を付し同額の積立資産を積み立てているか</t>
    <rPh sb="1" eb="4">
      <t>ツミタテキン</t>
    </rPh>
    <rPh sb="5" eb="7">
      <t>ケイジョウ</t>
    </rPh>
    <rPh sb="9" eb="11">
      <t>バアイ</t>
    </rPh>
    <rPh sb="13" eb="15">
      <t>ツミタテ</t>
    </rPh>
    <rPh sb="26" eb="28">
      <t>ドウガク</t>
    </rPh>
    <rPh sb="29" eb="31">
      <t>ツミタテ</t>
    </rPh>
    <rPh sb="31" eb="33">
      <t>シサン</t>
    </rPh>
    <rPh sb="34" eb="35">
      <t>ツ</t>
    </rPh>
    <rPh sb="36" eb="37">
      <t>タ</t>
    </rPh>
    <phoneticPr fontId="1"/>
  </si>
  <si>
    <r>
      <t>(1)</t>
    </r>
    <r>
      <rPr>
        <sz val="11"/>
        <rFont val="游ゴシック"/>
        <family val="3"/>
        <charset val="128"/>
        <scheme val="minor"/>
      </rPr>
      <t xml:space="preserve"> 内部けん制</t>
    </r>
    <r>
      <rPr>
        <sz val="11"/>
        <color theme="1"/>
        <rFont val="游ゴシック"/>
        <family val="2"/>
        <charset val="128"/>
        <scheme val="minor"/>
      </rPr>
      <t>体制の確立</t>
    </r>
    <rPh sb="4" eb="6">
      <t>ナイブ</t>
    </rPh>
    <rPh sb="8" eb="9">
      <t>セイ</t>
    </rPh>
    <phoneticPr fontId="1"/>
  </si>
  <si>
    <t xml:space="preserve">                                                                                                                                                                </t>
    <phoneticPr fontId="1"/>
  </si>
  <si>
    <t>　 ②-2理学療法師等</t>
    <rPh sb="5" eb="9">
      <t>リガクリョウホウ</t>
    </rPh>
    <phoneticPr fontId="1"/>
  </si>
  <si>
    <t>人</t>
    <rPh sb="0" eb="1">
      <t>ヒト</t>
    </rPh>
    <phoneticPr fontId="1"/>
  </si>
  <si>
    <t>②-2理学療法士・作業療法士・言語聴覚士・心理担当職員等（みなし保育士とする場合であり常勤換算１人まで可）　　  (注5）</t>
    <phoneticPr fontId="1"/>
  </si>
  <si>
    <t xml:space="preserve"> （注3）経過措置として、３歳児については、令和10年３月３１日まで２０対１、４・５歳児については当分の間３０対１として差し支えない。【根拠】島根県児童福祉施設の設備及び運営に関する基準を定める条例附則（経過措置）</t>
    <rPh sb="5" eb="9">
      <t>ケイカソチ</t>
    </rPh>
    <rPh sb="14" eb="16">
      <t>サイジ</t>
    </rPh>
    <rPh sb="22" eb="24">
      <t>レイワ</t>
    </rPh>
    <rPh sb="26" eb="27">
      <t>ネン</t>
    </rPh>
    <rPh sb="28" eb="29">
      <t>ツキ</t>
    </rPh>
    <rPh sb="31" eb="32">
      <t>ヒ</t>
    </rPh>
    <rPh sb="36" eb="37">
      <t>タイ</t>
    </rPh>
    <rPh sb="42" eb="44">
      <t>サイジ</t>
    </rPh>
    <rPh sb="49" eb="51">
      <t>トウブン</t>
    </rPh>
    <rPh sb="52" eb="53">
      <t>カン</t>
    </rPh>
    <rPh sb="55" eb="56">
      <t>タイ</t>
    </rPh>
    <rPh sb="68" eb="70">
      <t>コンキョ</t>
    </rPh>
    <rPh sb="71" eb="74">
      <t>シマネケン</t>
    </rPh>
    <rPh sb="74" eb="78">
      <t>ジドウフクシ</t>
    </rPh>
    <rPh sb="78" eb="80">
      <t>シセツ</t>
    </rPh>
    <rPh sb="81" eb="83">
      <t>セツビ</t>
    </rPh>
    <rPh sb="83" eb="84">
      <t>オヨ</t>
    </rPh>
    <rPh sb="85" eb="87">
      <t>ウンエイ</t>
    </rPh>
    <rPh sb="88" eb="89">
      <t>カン</t>
    </rPh>
    <rPh sb="91" eb="93">
      <t>キジュン</t>
    </rPh>
    <rPh sb="94" eb="95">
      <t>サダ</t>
    </rPh>
    <rPh sb="97" eb="99">
      <t>ジョウレイ</t>
    </rPh>
    <rPh sb="99" eb="101">
      <t>フソク</t>
    </rPh>
    <rPh sb="102" eb="106">
      <t>ケイカソチ</t>
    </rPh>
    <phoneticPr fontId="1"/>
  </si>
  <si>
    <t>③キャリアパス要件及び賃金改善要件のいずれも満たしていること。</t>
    <rPh sb="7" eb="9">
      <t>ヨウケン</t>
    </rPh>
    <rPh sb="9" eb="10">
      <t>オヨ</t>
    </rPh>
    <rPh sb="11" eb="13">
      <t>チンギン</t>
    </rPh>
    <rPh sb="13" eb="17">
      <t>カイゼンヨウケン</t>
    </rPh>
    <phoneticPr fontId="1"/>
  </si>
  <si>
    <t>〇入所時（年度中途を含む）の健康診断は実施されているか</t>
    <rPh sb="5" eb="7">
      <t>ネンド</t>
    </rPh>
    <rPh sb="7" eb="9">
      <t>チュウト</t>
    </rPh>
    <rPh sb="10" eb="11">
      <t>フク</t>
    </rPh>
    <phoneticPr fontId="1"/>
  </si>
  <si>
    <t>〇健康診断</t>
    <phoneticPr fontId="1"/>
  </si>
  <si>
    <t>〇健康診断当日に欠席した児童への対応方法</t>
    <phoneticPr fontId="1"/>
  </si>
  <si>
    <t>〇歯科検診</t>
    <phoneticPr fontId="1"/>
  </si>
  <si>
    <t>〇児童の健康診断は発達段階に応じた検査項目が実施されているか</t>
    <rPh sb="9" eb="13">
      <t>ハッタツダンカイ</t>
    </rPh>
    <phoneticPr fontId="1"/>
  </si>
  <si>
    <r>
      <t>(ⅱ) 委託費を、</t>
    </r>
    <r>
      <rPr>
        <b/>
        <sz val="11"/>
        <color theme="1"/>
        <rFont val="游ゴシック"/>
        <family val="3"/>
        <charset val="128"/>
        <scheme val="minor"/>
      </rPr>
      <t>処遇改善等加算（基礎分）相当額の範囲内</t>
    </r>
    <r>
      <rPr>
        <sz val="11"/>
        <color theme="1"/>
        <rFont val="游ゴシック"/>
        <family val="2"/>
        <charset val="128"/>
        <scheme val="minor"/>
      </rPr>
      <t>において、同一の設置者が運営する「</t>
    </r>
    <r>
      <rPr>
        <b/>
        <sz val="11"/>
        <color theme="1"/>
        <rFont val="游ゴシック"/>
        <family val="3"/>
        <charset val="128"/>
        <scheme val="minor"/>
      </rPr>
      <t>子育て支援事業</t>
    </r>
    <r>
      <rPr>
        <sz val="11"/>
        <color theme="1"/>
        <rFont val="游ゴシック"/>
        <family val="2"/>
        <charset val="128"/>
        <scheme val="minor"/>
      </rPr>
      <t>」及び「</t>
    </r>
    <r>
      <rPr>
        <b/>
        <sz val="11"/>
        <color theme="1"/>
        <rFont val="游ゴシック"/>
        <family val="3"/>
        <charset val="128"/>
        <scheme val="minor"/>
      </rPr>
      <t>社会福祉施設等</t>
    </r>
    <r>
      <rPr>
        <sz val="11"/>
        <color theme="1"/>
        <rFont val="游ゴシック"/>
        <family val="2"/>
        <charset val="128"/>
        <scheme val="minor"/>
      </rPr>
      <t>」の経費に充当する【Ⅲ すべての要件】</t>
    </r>
    <phoneticPr fontId="1"/>
  </si>
  <si>
    <t>◇職員名簿（別添シートによる）　　　＊臨時・パート職員を含む</t>
    <rPh sb="6" eb="8">
      <t>ベッテン</t>
    </rPh>
    <phoneticPr fontId="1"/>
  </si>
  <si>
    <t>□運営規程(注)には、施設の目的や運営方針など、最低基準条例（県条例）及び運営基準条例（市町村条例）で定められた以下の内容が記載されているか　</t>
    <phoneticPr fontId="1"/>
  </si>
  <si>
    <t>□法令遵守責任者を選任し、市町村長等(注)に届け出ているか　</t>
    <phoneticPr fontId="1"/>
  </si>
  <si>
    <t>□採用時の研修を実施しているか</t>
    <phoneticPr fontId="1"/>
  </si>
  <si>
    <t>□職員及び保育所の課題を踏まえた研修が計画的に実施されているか</t>
    <phoneticPr fontId="1"/>
  </si>
  <si>
    <t>□人権・同和問題に関する研修を行っているか　</t>
    <phoneticPr fontId="1"/>
  </si>
  <si>
    <t>〇保護者等からの苦情を受け付ける窓口を設置し、担当者を決めて対応しているか</t>
    <phoneticPr fontId="1"/>
  </si>
  <si>
    <t xml:space="preserve">〇苦情内容、改善への経過等を記録しているか </t>
    <phoneticPr fontId="1"/>
  </si>
  <si>
    <t>□全体的な計画が策定されているか</t>
    <phoneticPr fontId="1"/>
  </si>
  <si>
    <t>□指導計画が策定されているか</t>
    <phoneticPr fontId="1"/>
  </si>
  <si>
    <t>□指導計画の評価はされているか</t>
    <phoneticPr fontId="1"/>
  </si>
  <si>
    <t>□児童の処遇の状況を明らかにする諸帳簿（児童簿、指導日誌、経過記録簿、保育所児童保育</t>
    <rPh sb="1" eb="3">
      <t>ジドウ</t>
    </rPh>
    <rPh sb="4" eb="6">
      <t>ショグウ</t>
    </rPh>
    <rPh sb="7" eb="9">
      <t>ジョウキョウ</t>
    </rPh>
    <rPh sb="10" eb="11">
      <t>アキ</t>
    </rPh>
    <rPh sb="20" eb="22">
      <t>ジドウ</t>
    </rPh>
    <rPh sb="22" eb="23">
      <t>ボ</t>
    </rPh>
    <rPh sb="24" eb="26">
      <t>シドウ</t>
    </rPh>
    <rPh sb="26" eb="28">
      <t>ニッシ</t>
    </rPh>
    <rPh sb="29" eb="31">
      <t>ケイカ</t>
    </rPh>
    <rPh sb="31" eb="33">
      <t>キロク</t>
    </rPh>
    <rPh sb="33" eb="34">
      <t>ボ</t>
    </rPh>
    <rPh sb="35" eb="38">
      <t>ホイクショ</t>
    </rPh>
    <rPh sb="38" eb="40">
      <t>ジドウ</t>
    </rPh>
    <rPh sb="40" eb="42">
      <t>ホイク</t>
    </rPh>
    <phoneticPr fontId="1"/>
  </si>
  <si>
    <r>
      <t>□保護者との連携</t>
    </r>
    <r>
      <rPr>
        <sz val="11"/>
        <rFont val="游ゴシック"/>
        <family val="3"/>
        <charset val="128"/>
        <scheme val="minor"/>
      </rPr>
      <t>（連絡帳、保育所だより、保育参観等）により理解協力を得るよう努めているか</t>
    </r>
    <rPh sb="1" eb="4">
      <t>ホゴシャ</t>
    </rPh>
    <rPh sb="6" eb="8">
      <t>レンケイ</t>
    </rPh>
    <rPh sb="29" eb="31">
      <t>リカイ</t>
    </rPh>
    <rPh sb="31" eb="33">
      <t>キョウリョク</t>
    </rPh>
    <rPh sb="34" eb="35">
      <t>エ</t>
    </rPh>
    <rPh sb="38" eb="39">
      <t>ツト</t>
    </rPh>
    <phoneticPr fontId="1"/>
  </si>
  <si>
    <t>□市町村、児童相談所等の関係機関との連携がとられているか</t>
    <phoneticPr fontId="1"/>
  </si>
  <si>
    <t>□小学校に保育所児童保育要録（電子保存したものを含む）が送付されているか</t>
    <rPh sb="15" eb="19">
      <t>デンシホゾン</t>
    </rPh>
    <rPh sb="24" eb="25">
      <t>フク</t>
    </rPh>
    <phoneticPr fontId="1"/>
  </si>
  <si>
    <t>□地域住民や地域の活動との連携、協力、交流等を行っているか</t>
    <phoneticPr fontId="1"/>
  </si>
  <si>
    <t>□地域住民への保育情報の提供や、保育に関する相談への助言を行っているか</t>
    <rPh sb="1" eb="3">
      <t>チイキ</t>
    </rPh>
    <rPh sb="3" eb="5">
      <t>ジュウミン</t>
    </rPh>
    <phoneticPr fontId="1"/>
  </si>
  <si>
    <t>（４） 給食関係諸帳簿</t>
    <phoneticPr fontId="1"/>
  </si>
  <si>
    <r>
      <t>（５） 献立</t>
    </r>
    <r>
      <rPr>
        <sz val="11"/>
        <rFont val="游ゴシック"/>
        <family val="3"/>
        <charset val="128"/>
        <scheme val="minor"/>
      </rPr>
      <t>・食育         ★確認資料：給食予定・実施献立表及び給食日誌（給食関係帳簿・様式１、２）</t>
    </r>
    <rPh sb="7" eb="9">
      <t>ショクイク</t>
    </rPh>
    <phoneticPr fontId="1"/>
  </si>
  <si>
    <t>（７） 衛生管理体制</t>
    <phoneticPr fontId="1"/>
  </si>
  <si>
    <r>
      <t xml:space="preserve"> 　（表１）児童数と保育士定数（児童数は、</t>
    </r>
    <r>
      <rPr>
        <b/>
        <sz val="11"/>
        <color theme="1"/>
        <rFont val="游ゴシック"/>
        <family val="3"/>
        <charset val="128"/>
      </rPr>
      <t>年度当初における年齢</t>
    </r>
    <r>
      <rPr>
        <sz val="11"/>
        <color theme="1"/>
        <rFont val="游ゴシック"/>
        <family val="3"/>
        <charset val="128"/>
      </rPr>
      <t>により記入してください｡)</t>
    </r>
    <rPh sb="3" eb="4">
      <t>ヒョウ</t>
    </rPh>
    <rPh sb="6" eb="9">
      <t>ジドウスウ</t>
    </rPh>
    <rPh sb="10" eb="13">
      <t>ホイクシ</t>
    </rPh>
    <rPh sb="13" eb="15">
      <t>テイスウ</t>
    </rPh>
    <rPh sb="16" eb="19">
      <t>ジドウスウ</t>
    </rPh>
    <rPh sb="21" eb="23">
      <t>ネンド</t>
    </rPh>
    <rPh sb="23" eb="25">
      <t>トウショ</t>
    </rPh>
    <rPh sb="29" eb="31">
      <t>ネンレイ</t>
    </rPh>
    <rPh sb="34" eb="36">
      <t>キニュウ</t>
    </rPh>
    <phoneticPr fontId="1"/>
  </si>
  <si>
    <r>
      <t>〇小計</t>
    </r>
    <r>
      <rPr>
        <sz val="10"/>
        <rFont val="游ゴシック"/>
        <family val="3"/>
        <charset val="128"/>
      </rPr>
      <t>(注１)</t>
    </r>
    <phoneticPr fontId="1"/>
  </si>
  <si>
    <r>
      <rPr>
        <sz val="11"/>
        <rFont val="游ゴシック"/>
        <family val="3"/>
        <charset val="128"/>
      </rPr>
      <t>定員90名以下</t>
    </r>
    <r>
      <rPr>
        <sz val="11"/>
        <color theme="1"/>
        <rFont val="游ゴシック"/>
        <family val="3"/>
        <charset val="128"/>
      </rPr>
      <t xml:space="preserve">
【私立】については１人</t>
    </r>
    <rPh sb="0" eb="2">
      <t>テイイン</t>
    </rPh>
    <rPh sb="9" eb="11">
      <t>シリツ</t>
    </rPh>
    <rPh sb="18" eb="19">
      <t>ニン</t>
    </rPh>
    <phoneticPr fontId="1"/>
  </si>
  <si>
    <t>□計</t>
    <rPh sb="1" eb="2">
      <t>ケイ</t>
    </rPh>
    <phoneticPr fontId="1"/>
  </si>
  <si>
    <t>□上記のほか補助金の要件等により配置する必要のある職員</t>
    <rPh sb="1" eb="3">
      <t>ジョウキ</t>
    </rPh>
    <rPh sb="6" eb="9">
      <t>ホジョキン</t>
    </rPh>
    <rPh sb="10" eb="12">
      <t>ヨウケン</t>
    </rPh>
    <rPh sb="12" eb="13">
      <t>トウ</t>
    </rPh>
    <rPh sb="16" eb="18">
      <t>ハイチ</t>
    </rPh>
    <rPh sb="20" eb="22">
      <t>ヒツヨウ</t>
    </rPh>
    <rPh sb="25" eb="27">
      <t>ショクイン</t>
    </rPh>
    <phoneticPr fontId="1"/>
  </si>
  <si>
    <r>
      <rPr>
        <sz val="11"/>
        <color rgb="FFFF0000"/>
        <rFont val="游ゴシック"/>
        <family val="3"/>
        <charset val="128"/>
      </rPr>
      <t xml:space="preserve"> 　　</t>
    </r>
    <r>
      <rPr>
        <sz val="11"/>
        <color theme="1"/>
        <rFont val="游ゴシック"/>
        <family val="3"/>
        <charset val="128"/>
      </rPr>
      <t>（表１）児童数と保育士定数（児童数は、</t>
    </r>
    <r>
      <rPr>
        <b/>
        <sz val="11"/>
        <color theme="1"/>
        <rFont val="游ゴシック"/>
        <family val="3"/>
        <charset val="128"/>
      </rPr>
      <t>年度当初における年齢</t>
    </r>
    <r>
      <rPr>
        <sz val="11"/>
        <color theme="1"/>
        <rFont val="游ゴシック"/>
        <family val="3"/>
        <charset val="128"/>
      </rPr>
      <t>により記入してください｡)</t>
    </r>
    <rPh sb="4" eb="5">
      <t>ヒョウ</t>
    </rPh>
    <rPh sb="7" eb="10">
      <t>ジドウスウ</t>
    </rPh>
    <rPh sb="11" eb="14">
      <t>ホイクシ</t>
    </rPh>
    <rPh sb="14" eb="16">
      <t>テイスウ</t>
    </rPh>
    <rPh sb="17" eb="20">
      <t>ジドウスウ</t>
    </rPh>
    <rPh sb="22" eb="24">
      <t>ネンド</t>
    </rPh>
    <rPh sb="24" eb="26">
      <t>トウショ</t>
    </rPh>
    <rPh sb="30" eb="32">
      <t>ネンレイ</t>
    </rPh>
    <rPh sb="35" eb="37">
      <t>キニュウ</t>
    </rPh>
    <phoneticPr fontId="1"/>
  </si>
  <si>
    <r>
      <t>〇小計</t>
    </r>
    <r>
      <rPr>
        <sz val="10"/>
        <color theme="1"/>
        <rFont val="游ゴシック"/>
        <family val="3"/>
        <charset val="128"/>
      </rPr>
      <t>(注１)</t>
    </r>
    <phoneticPr fontId="1"/>
  </si>
  <si>
    <t>定員90名以下
【私立】については１人</t>
    <rPh sb="0" eb="2">
      <t>テイイン</t>
    </rPh>
    <rPh sb="9" eb="11">
      <t>シリツ</t>
    </rPh>
    <rPh sb="18" eb="19">
      <t>ニン</t>
    </rPh>
    <phoneticPr fontId="1"/>
  </si>
  <si>
    <t>（９）秘密の保持</t>
    <phoneticPr fontId="1"/>
  </si>
  <si>
    <t>（３） 検食         ★確認資料：検食簿、給食予定・実施献立表及び給食日誌（給食関係帳簿）</t>
    <rPh sb="21" eb="24">
      <t>ケンショクボ</t>
    </rPh>
    <phoneticPr fontId="1"/>
  </si>
  <si>
    <t>○旅費に関する規程を整備し、当該規程と差異なく支給しているか</t>
    <rPh sb="19" eb="21">
      <t>サイ</t>
    </rPh>
    <phoneticPr fontId="1"/>
  </si>
  <si>
    <t>□研修参加が特定の職員に偏っていないか</t>
    <phoneticPr fontId="1"/>
  </si>
  <si>
    <t>〇「児童生徒性暴力等からこどもたちを守るために」リーフレットを職員周知及び掲示により活用</t>
    <rPh sb="42" eb="44">
      <t>カツヨウ</t>
    </rPh>
    <phoneticPr fontId="1"/>
  </si>
  <si>
    <t>○離乳食やおやつも含め、児童と同じものが児童の喫食前に調理従事者以外の者により検食されているか</t>
    <phoneticPr fontId="1"/>
  </si>
  <si>
    <t>(3) 検食</t>
    <phoneticPr fontId="1"/>
  </si>
  <si>
    <t>(4) 給食関係帳簿</t>
    <phoneticPr fontId="1"/>
  </si>
  <si>
    <t>(5) 献立・食育</t>
    <rPh sb="4" eb="6">
      <t>コンダテ</t>
    </rPh>
    <phoneticPr fontId="1"/>
  </si>
  <si>
    <t>□職員は、正当な理由がなく、その業務上知り得た児童又はその家族の秘密を漏らしていないか</t>
    <rPh sb="5" eb="7">
      <t>セイトウ</t>
    </rPh>
    <rPh sb="8" eb="10">
      <t>リユウ</t>
    </rPh>
    <rPh sb="16" eb="20">
      <t>ギョウムジョウシ</t>
    </rPh>
    <rPh sb="21" eb="22">
      <t>エ</t>
    </rPh>
    <rPh sb="23" eb="26">
      <t>ジドウマタ</t>
    </rPh>
    <rPh sb="29" eb="31">
      <t>カゾク</t>
    </rPh>
    <rPh sb="32" eb="34">
      <t>ヒミツ</t>
    </rPh>
    <rPh sb="35" eb="36">
      <t>モ</t>
    </rPh>
    <phoneticPr fontId="1"/>
  </si>
  <si>
    <t>□職員であった者が、正当な理由なく、その業務上知り得た児童又はその家族の秘密を漏らすことがないよう、必要な措置（規程等の整備、雇用時の取り決め等）を講じているか</t>
    <rPh sb="7" eb="8">
      <t>モノ</t>
    </rPh>
    <rPh sb="10" eb="12">
      <t>セイトウ</t>
    </rPh>
    <rPh sb="13" eb="15">
      <t>リユウ</t>
    </rPh>
    <rPh sb="20" eb="22">
      <t>ギョウム</t>
    </rPh>
    <rPh sb="29" eb="30">
      <t>マタ</t>
    </rPh>
    <rPh sb="33" eb="35">
      <t>カゾク</t>
    </rPh>
    <rPh sb="56" eb="58">
      <t>キテイ</t>
    </rPh>
    <rPh sb="58" eb="59">
      <t>トウ</t>
    </rPh>
    <rPh sb="60" eb="62">
      <t>セイビ</t>
    </rPh>
    <rPh sb="63" eb="66">
      <t>コヨウジ</t>
    </rPh>
    <rPh sb="67" eb="68">
      <t>ト</t>
    </rPh>
    <rPh sb="69" eb="70">
      <t>キ</t>
    </rPh>
    <rPh sb="71" eb="72">
      <t>トウ</t>
    </rPh>
    <phoneticPr fontId="1"/>
  </si>
  <si>
    <t>□保育所として自らその提供する保育の質の評価を行い、常にその改善を図っているか</t>
    <phoneticPr fontId="1"/>
  </si>
  <si>
    <t>□保護者等、関係者による評価を受けて、結果を公表しているか</t>
    <phoneticPr fontId="1"/>
  </si>
  <si>
    <r>
      <t>□福祉サービス第三者</t>
    </r>
    <r>
      <rPr>
        <sz val="11"/>
        <rFont val="游ゴシック"/>
        <family val="3"/>
        <charset val="128"/>
        <scheme val="minor"/>
      </rPr>
      <t xml:space="preserve">評価を受審し、評価結果を公表しているか   </t>
    </r>
    <rPh sb="1" eb="3">
      <t>フクシ</t>
    </rPh>
    <rPh sb="17" eb="19">
      <t>ヒョウカ</t>
    </rPh>
    <phoneticPr fontId="1"/>
  </si>
  <si>
    <r>
      <t xml:space="preserve">　 </t>
    </r>
    <r>
      <rPr>
        <sz val="10"/>
        <rFont val="游ゴシック"/>
        <family val="3"/>
        <charset val="128"/>
        <scheme val="minor"/>
      </rPr>
      <t>１　委託費の目的内使用</t>
    </r>
    <r>
      <rPr>
        <sz val="8"/>
        <rFont val="游ゴシック"/>
        <family val="3"/>
        <charset val="128"/>
        <scheme val="minor"/>
      </rPr>
      <t>（本部で一括契約している通信費等の按分支出等）</t>
    </r>
    <r>
      <rPr>
        <sz val="10"/>
        <rFont val="游ゴシック"/>
        <family val="3"/>
        <charset val="128"/>
        <scheme val="minor"/>
      </rPr>
      <t>による法人本部への繰入金支出　</t>
    </r>
    <rPh sb="14" eb="16">
      <t>ホンブ</t>
    </rPh>
    <rPh sb="17" eb="19">
      <t>イッカツ</t>
    </rPh>
    <rPh sb="19" eb="21">
      <t>ケイヤク</t>
    </rPh>
    <rPh sb="25" eb="28">
      <t>ツウシンヒ</t>
    </rPh>
    <rPh sb="28" eb="29">
      <t>トウ</t>
    </rPh>
    <rPh sb="30" eb="32">
      <t>アンブン</t>
    </rPh>
    <rPh sb="32" eb="34">
      <t>シシュツ</t>
    </rPh>
    <rPh sb="34" eb="35">
      <t>トウ</t>
    </rPh>
    <phoneticPr fontId="1"/>
  </si>
  <si>
    <t>（９）保存食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</si>
</sst>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0.00_ "/>
    <numFmt numFmtId="178" formatCode="0.0_ "/>
  </numFmts>
  <fonts count="74" x14ac:knownFonts="1">
    <font>
      <sz val="11"/>
      <color theme="1"/>
      <name val="游ゴシック"/>
      <family val="2"/>
      <charset val="128"/>
      <scheme val="minor"/>
    </font>
    <font>
      <sz val="6"/>
      <name val="游ゴシック"/>
      <family val="2"/>
      <charset val="128"/>
      <scheme val="minor"/>
    </font>
    <font>
      <sz val="10.5"/>
      <color theme="1"/>
      <name val="游ゴシック"/>
      <family val="3"/>
      <charset val="128"/>
    </font>
    <font>
      <sz val="11"/>
      <color theme="1"/>
      <name val="游ゴシック"/>
      <family val="3"/>
      <charset val="128"/>
      <scheme val="minor"/>
    </font>
    <font>
      <b/>
      <sz val="11"/>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0"/>
      <color theme="1"/>
      <name val="游ゴシック"/>
      <family val="2"/>
      <charset val="128"/>
      <scheme val="minor"/>
    </font>
    <font>
      <sz val="11"/>
      <color theme="1"/>
      <name val="游ゴシック"/>
      <family val="3"/>
      <charset val="128"/>
    </font>
    <font>
      <b/>
      <sz val="16"/>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b/>
      <sz val="28"/>
      <color theme="1"/>
      <name val="游ゴシック"/>
      <family val="3"/>
      <charset val="128"/>
      <scheme val="minor"/>
    </font>
    <font>
      <u val="double"/>
      <sz val="11"/>
      <color theme="1"/>
      <name val="游ゴシック"/>
      <family val="2"/>
      <charset val="128"/>
      <scheme val="minor"/>
    </font>
    <font>
      <u val="double"/>
      <sz val="11"/>
      <color theme="1"/>
      <name val="游ゴシック"/>
      <family val="3"/>
      <charset val="128"/>
    </font>
    <font>
      <u/>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11"/>
      <color theme="1"/>
      <name val="游ゴシック"/>
      <family val="2"/>
      <charset val="128"/>
      <scheme val="minor"/>
    </font>
    <font>
      <strike/>
      <sz val="11"/>
      <color rgb="FFFF0000"/>
      <name val="游ゴシック"/>
      <family val="3"/>
      <charset val="128"/>
    </font>
    <font>
      <b/>
      <sz val="11"/>
      <color theme="1"/>
      <name val="游ゴシック"/>
      <family val="3"/>
      <charset val="128"/>
    </font>
    <font>
      <sz val="14"/>
      <color theme="1"/>
      <name val="ＭＳ 明朝"/>
      <family val="1"/>
      <charset val="128"/>
    </font>
    <font>
      <sz val="12"/>
      <color theme="1"/>
      <name val="游ゴシック"/>
      <family val="2"/>
      <charset val="128"/>
      <scheme val="minor"/>
    </font>
    <font>
      <sz val="7"/>
      <color theme="1"/>
      <name val="游ゴシック"/>
      <family val="3"/>
      <charset val="128"/>
    </font>
    <font>
      <sz val="10.5"/>
      <color theme="1"/>
      <name val="ＭＳ 明朝"/>
      <family val="1"/>
      <charset val="128"/>
    </font>
    <font>
      <sz val="13"/>
      <color theme="1"/>
      <name val="游ゴシック"/>
      <family val="3"/>
      <charset val="128"/>
    </font>
    <font>
      <sz val="10.5"/>
      <color theme="1"/>
      <name val="Century"/>
      <family val="1"/>
    </font>
    <font>
      <sz val="9"/>
      <color theme="1"/>
      <name val="ＭＳ 明朝"/>
      <family val="1"/>
      <charset val="128"/>
    </font>
    <font>
      <sz val="10.5"/>
      <color theme="1"/>
      <name val="Times New Roman"/>
      <family val="1"/>
    </font>
    <font>
      <i/>
      <sz val="10.5"/>
      <color theme="1"/>
      <name val="ＭＳ 明朝"/>
      <family val="1"/>
      <charset val="128"/>
    </font>
    <font>
      <sz val="11"/>
      <color rgb="FFFF0000"/>
      <name val="游ゴシック"/>
      <family val="2"/>
      <charset val="128"/>
      <scheme val="minor"/>
    </font>
    <font>
      <b/>
      <sz val="12"/>
      <color theme="1"/>
      <name val="游ゴシック"/>
      <family val="3"/>
      <charset val="128"/>
      <scheme val="minor"/>
    </font>
    <font>
      <sz val="11"/>
      <name val="游ゴシック"/>
      <family val="2"/>
      <charset val="128"/>
      <scheme val="minor"/>
    </font>
    <font>
      <b/>
      <sz val="9"/>
      <color theme="1"/>
      <name val="游ゴシック"/>
      <family val="3"/>
      <charset val="128"/>
      <scheme val="minor"/>
    </font>
    <font>
      <sz val="8"/>
      <color theme="1"/>
      <name val="游ゴシック"/>
      <family val="3"/>
      <charset val="128"/>
      <scheme val="minor"/>
    </font>
    <font>
      <strike/>
      <sz val="11"/>
      <name val="游ゴシック"/>
      <family val="3"/>
      <charset val="128"/>
    </font>
    <font>
      <sz val="8"/>
      <color theme="1"/>
      <name val="游ゴシック"/>
      <family val="3"/>
      <charset val="128"/>
    </font>
    <font>
      <sz val="10"/>
      <color theme="1"/>
      <name val="游ゴシック"/>
      <family val="3"/>
      <charset val="128"/>
    </font>
    <font>
      <sz val="11"/>
      <name val="游ゴシック"/>
      <family val="3"/>
      <charset val="128"/>
      <scheme val="minor"/>
    </font>
    <font>
      <sz val="9"/>
      <color theme="1"/>
      <name val="游ゴシック"/>
      <family val="3"/>
      <charset val="128"/>
    </font>
    <font>
      <sz val="18"/>
      <color theme="1"/>
      <name val="游ゴシック"/>
      <family val="2"/>
      <charset val="128"/>
      <scheme val="minor"/>
    </font>
    <font>
      <u/>
      <sz val="11"/>
      <color theme="1"/>
      <name val="游ゴシック"/>
      <family val="3"/>
      <charset val="128"/>
    </font>
    <font>
      <sz val="6"/>
      <color theme="1"/>
      <name val="游ゴシック"/>
      <family val="3"/>
      <charset val="128"/>
      <scheme val="minor"/>
    </font>
    <font>
      <sz val="8"/>
      <color theme="1"/>
      <name val="游ゴシック"/>
      <family val="2"/>
      <charset val="128"/>
      <scheme val="minor"/>
    </font>
    <font>
      <sz val="14"/>
      <color theme="1"/>
      <name val="游ゴシック"/>
      <family val="2"/>
      <charset val="128"/>
      <scheme val="minor"/>
    </font>
    <font>
      <sz val="18"/>
      <color theme="1"/>
      <name val="游ゴシック"/>
      <family val="3"/>
      <charset val="128"/>
      <scheme val="minor"/>
    </font>
    <font>
      <b/>
      <sz val="12"/>
      <color theme="1"/>
      <name val="ＭＳ ゴシック"/>
      <family val="3"/>
      <charset val="128"/>
    </font>
    <font>
      <sz val="9"/>
      <name val="游ゴシック"/>
      <family val="2"/>
      <charset val="128"/>
      <scheme val="minor"/>
    </font>
    <font>
      <b/>
      <sz val="14"/>
      <name val="游ゴシック"/>
      <family val="3"/>
      <charset val="128"/>
      <scheme val="minor"/>
    </font>
    <font>
      <b/>
      <sz val="12"/>
      <name val="游ゴシック"/>
      <family val="3"/>
      <charset val="128"/>
      <scheme val="minor"/>
    </font>
    <font>
      <sz val="11"/>
      <color rgb="FFFF0000"/>
      <name val="游ゴシック"/>
      <family val="3"/>
      <charset val="128"/>
      <scheme val="minor"/>
    </font>
    <font>
      <strike/>
      <sz val="11"/>
      <color theme="1"/>
      <name val="游ゴシック"/>
      <family val="2"/>
      <charset val="128"/>
      <scheme val="minor"/>
    </font>
    <font>
      <strike/>
      <sz val="11"/>
      <color theme="1"/>
      <name val="游ゴシック"/>
      <family val="3"/>
      <charset val="128"/>
      <scheme val="minor"/>
    </font>
    <font>
      <sz val="11"/>
      <name val="游ゴシック"/>
      <family val="3"/>
      <charset val="128"/>
    </font>
    <font>
      <u val="double"/>
      <sz val="11"/>
      <name val="游ゴシック"/>
      <family val="3"/>
      <charset val="128"/>
    </font>
    <font>
      <u val="double"/>
      <sz val="11"/>
      <name val="游ゴシック"/>
      <family val="3"/>
      <charset val="128"/>
      <scheme val="minor"/>
    </font>
    <font>
      <b/>
      <sz val="11"/>
      <color rgb="FFFF0000"/>
      <name val="游ゴシック"/>
      <family val="3"/>
      <charset val="128"/>
      <scheme val="minor"/>
    </font>
    <font>
      <sz val="11"/>
      <color rgb="FFFF0000"/>
      <name val="游ゴシック"/>
      <family val="3"/>
      <charset val="128"/>
    </font>
    <font>
      <b/>
      <sz val="11"/>
      <name val="游ゴシック"/>
      <family val="3"/>
      <charset val="128"/>
      <scheme val="minor"/>
    </font>
    <font>
      <u/>
      <sz val="11"/>
      <name val="游ゴシック"/>
      <family val="3"/>
      <charset val="128"/>
      <scheme val="minor"/>
    </font>
    <font>
      <u/>
      <sz val="11"/>
      <color theme="1"/>
      <name val="游ゴシック"/>
      <family val="2"/>
      <charset val="128"/>
      <scheme val="minor"/>
    </font>
    <font>
      <sz val="8"/>
      <name val="游ゴシック"/>
      <family val="3"/>
      <charset val="128"/>
      <scheme val="minor"/>
    </font>
    <font>
      <b/>
      <sz val="11"/>
      <name val="游ゴシック"/>
      <family val="3"/>
      <charset val="128"/>
    </font>
    <font>
      <sz val="8"/>
      <name val="游ゴシック"/>
      <family val="3"/>
      <charset val="128"/>
    </font>
    <font>
      <sz val="10"/>
      <name val="游ゴシック"/>
      <family val="3"/>
      <charset val="128"/>
    </font>
    <font>
      <sz val="10.5"/>
      <name val="ＭＳ Ｐ明朝"/>
      <family val="1"/>
      <charset val="128"/>
    </font>
    <font>
      <sz val="10"/>
      <name val="游ゴシック"/>
      <family val="2"/>
      <charset val="128"/>
      <scheme val="minor"/>
    </font>
    <font>
      <sz val="10"/>
      <name val="游ゴシック"/>
      <family val="3"/>
      <charset val="128"/>
      <scheme val="minor"/>
    </font>
    <font>
      <b/>
      <sz val="8"/>
      <color rgb="FFFF0000"/>
      <name val="游ゴシック"/>
      <family val="3"/>
      <charset val="128"/>
      <scheme val="minor"/>
    </font>
    <font>
      <u/>
      <sz val="11"/>
      <color theme="10"/>
      <name val="游ゴシック"/>
      <family val="2"/>
      <charset val="128"/>
      <scheme val="minor"/>
    </font>
    <font>
      <sz val="12"/>
      <name val="游ゴシック"/>
      <family val="3"/>
      <charset val="128"/>
      <scheme val="minor"/>
    </font>
    <font>
      <strike/>
      <sz val="11"/>
      <color rgb="FFFF0000"/>
      <name val="游ゴシック"/>
      <family val="3"/>
      <charset val="128"/>
      <scheme val="minor"/>
    </font>
    <font>
      <strike/>
      <sz val="11"/>
      <color rgb="FFFF0000"/>
      <name val="游ゴシック"/>
      <family val="2"/>
      <charset val="128"/>
      <scheme val="minor"/>
    </font>
    <font>
      <b/>
      <sz val="18"/>
      <name val="游ゴシック"/>
      <family val="3"/>
      <charset val="128"/>
      <scheme val="minor"/>
    </font>
  </fonts>
  <fills count="7">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rgb="FFFFFF99"/>
        <bgColor indexed="64"/>
      </patternFill>
    </fill>
    <fill>
      <patternFill patternType="solid">
        <fgColor rgb="FFFFFF00"/>
        <bgColor indexed="64"/>
      </patternFill>
    </fill>
    <fill>
      <patternFill patternType="solid">
        <fgColor theme="9" tint="0.79998168889431442"/>
        <bgColor indexed="64"/>
      </patternFill>
    </fill>
  </fills>
  <borders count="2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indexed="64"/>
      </top>
      <bottom/>
      <diagonal/>
    </border>
    <border>
      <left/>
      <right style="thin">
        <color rgb="FF000000"/>
      </right>
      <top style="medium">
        <color auto="1"/>
      </top>
      <bottom/>
      <diagonal/>
    </border>
    <border>
      <left style="medium">
        <color indexed="64"/>
      </left>
      <right/>
      <top/>
      <bottom/>
      <diagonal/>
    </border>
    <border>
      <left style="thin">
        <color rgb="FF000000"/>
      </left>
      <right style="medium">
        <color rgb="FF000000"/>
      </right>
      <top/>
      <bottom/>
      <diagonal/>
    </border>
    <border>
      <left style="thin">
        <color rgb="FF000000"/>
      </left>
      <right/>
      <top style="thin">
        <color rgb="FF000000"/>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auto="1"/>
      </left>
      <right/>
      <top style="thin">
        <color auto="1"/>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auto="1"/>
      </top>
      <bottom style="thin">
        <color auto="1"/>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indexed="64"/>
      </right>
      <top/>
      <bottom/>
      <diagonal/>
    </border>
    <border>
      <left style="medium">
        <color rgb="FF000000"/>
      </left>
      <right style="thin">
        <color rgb="FF000000"/>
      </right>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auto="1"/>
      </top>
      <bottom style="thin">
        <color auto="1"/>
      </bottom>
      <diagonal/>
    </border>
    <border>
      <left style="thin">
        <color indexed="64"/>
      </left>
      <right/>
      <top style="medium">
        <color indexed="64"/>
      </top>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medium">
        <color auto="1"/>
      </bottom>
      <diagonal/>
    </border>
    <border>
      <left style="thin">
        <color rgb="FF000000"/>
      </left>
      <right/>
      <top style="medium">
        <color indexed="64"/>
      </top>
      <bottom/>
      <diagonal/>
    </border>
    <border>
      <left/>
      <right style="thin">
        <color auto="1"/>
      </right>
      <top style="medium">
        <color auto="1"/>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indexed="64"/>
      </left>
      <right style="thin">
        <color indexed="64"/>
      </right>
      <top/>
      <bottom style="thick">
        <color rgb="FFFF0000"/>
      </bottom>
      <diagonal/>
    </border>
    <border>
      <left/>
      <right style="thin">
        <color indexed="64"/>
      </right>
      <top/>
      <bottom style="thick">
        <color rgb="FFFF0000"/>
      </bottom>
      <diagonal/>
    </border>
    <border>
      <left style="thin">
        <color indexed="64"/>
      </left>
      <right/>
      <top/>
      <bottom style="thick">
        <color rgb="FFFF0000"/>
      </bottom>
      <diagonal/>
    </border>
    <border>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ck">
        <color rgb="FFFF0000"/>
      </top>
      <bottom style="thin">
        <color rgb="FFFF0000"/>
      </bottom>
      <diagonal/>
    </border>
    <border>
      <left style="thick">
        <color rgb="FFFF0000"/>
      </left>
      <right style="thick">
        <color rgb="FFFF0000"/>
      </right>
      <top style="thin">
        <color rgb="FFFF0000"/>
      </top>
      <bottom style="thin">
        <color rgb="FFFF0000"/>
      </bottom>
      <diagonal/>
    </border>
    <border>
      <left style="thick">
        <color rgb="FFFF0000"/>
      </left>
      <right style="thick">
        <color rgb="FFFF0000"/>
      </right>
      <top style="thin">
        <color rgb="FFFF0000"/>
      </top>
      <bottom style="thick">
        <color rgb="FFFF0000"/>
      </bottom>
      <diagonal/>
    </border>
    <border>
      <left style="thick">
        <color rgb="FFFF0000"/>
      </left>
      <right/>
      <top/>
      <bottom/>
      <diagonal/>
    </border>
    <border>
      <left style="thick">
        <color rgb="FFFF0000"/>
      </left>
      <right/>
      <top style="thick">
        <color rgb="FFFF0000"/>
      </top>
      <bottom style="thin">
        <color rgb="FFFF0000"/>
      </bottom>
      <diagonal/>
    </border>
    <border>
      <left/>
      <right/>
      <top style="thick">
        <color rgb="FFFF0000"/>
      </top>
      <bottom style="thin">
        <color rgb="FFFF0000"/>
      </bottom>
      <diagonal/>
    </border>
    <border>
      <left/>
      <right style="thick">
        <color rgb="FFFF0000"/>
      </right>
      <top style="thick">
        <color rgb="FFFF0000"/>
      </top>
      <bottom style="thin">
        <color rgb="FFFF0000"/>
      </bottom>
      <diagonal/>
    </border>
    <border>
      <left style="thick">
        <color rgb="FFFF0000"/>
      </left>
      <right/>
      <top style="thin">
        <color rgb="FFFF0000"/>
      </top>
      <bottom style="thin">
        <color rgb="FFFF0000"/>
      </bottom>
      <diagonal/>
    </border>
    <border>
      <left/>
      <right/>
      <top style="thin">
        <color rgb="FFFF0000"/>
      </top>
      <bottom style="thin">
        <color rgb="FFFF0000"/>
      </bottom>
      <diagonal/>
    </border>
    <border>
      <left/>
      <right style="thick">
        <color rgb="FFFF0000"/>
      </right>
      <top style="thin">
        <color rgb="FFFF0000"/>
      </top>
      <bottom style="thin">
        <color rgb="FFFF0000"/>
      </bottom>
      <diagonal/>
    </border>
    <border>
      <left style="thick">
        <color rgb="FFFF0000"/>
      </left>
      <right/>
      <top style="thin">
        <color rgb="FFFF0000"/>
      </top>
      <bottom style="thick">
        <color rgb="FFFF0000"/>
      </bottom>
      <diagonal/>
    </border>
    <border>
      <left/>
      <right/>
      <top style="thin">
        <color rgb="FFFF0000"/>
      </top>
      <bottom style="thick">
        <color rgb="FFFF0000"/>
      </bottom>
      <diagonal/>
    </border>
    <border>
      <left/>
      <right style="thick">
        <color rgb="FFFF0000"/>
      </right>
      <top style="thin">
        <color rgb="FFFF0000"/>
      </top>
      <bottom style="thick">
        <color rgb="FFFF0000"/>
      </bottom>
      <diagonal/>
    </border>
    <border>
      <left style="thick">
        <color rgb="FFFF0000"/>
      </left>
      <right style="thin">
        <color indexed="64"/>
      </right>
      <top style="thick">
        <color rgb="FFFF0000"/>
      </top>
      <bottom style="thin">
        <color rgb="FFFF0000"/>
      </bottom>
      <diagonal/>
    </border>
    <border>
      <left style="thin">
        <color indexed="64"/>
      </left>
      <right style="thin">
        <color indexed="64"/>
      </right>
      <top style="thick">
        <color rgb="FFFF0000"/>
      </top>
      <bottom style="thin">
        <color rgb="FFFF0000"/>
      </bottom>
      <diagonal/>
    </border>
    <border>
      <left style="thin">
        <color indexed="64"/>
      </left>
      <right style="thick">
        <color rgb="FFFF0000"/>
      </right>
      <top style="thick">
        <color rgb="FFFF0000"/>
      </top>
      <bottom style="thin">
        <color rgb="FFFF0000"/>
      </bottom>
      <diagonal/>
    </border>
    <border>
      <left style="thick">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ck">
        <color rgb="FFFF0000"/>
      </right>
      <top style="thin">
        <color rgb="FFFF0000"/>
      </top>
      <bottom style="thin">
        <color rgb="FFFF0000"/>
      </bottom>
      <diagonal/>
    </border>
    <border>
      <left style="thick">
        <color rgb="FFFF0000"/>
      </left>
      <right style="thin">
        <color indexed="64"/>
      </right>
      <top style="thin">
        <color rgb="FFFF0000"/>
      </top>
      <bottom style="thick">
        <color rgb="FFFF0000"/>
      </bottom>
      <diagonal/>
    </border>
    <border>
      <left style="thin">
        <color indexed="64"/>
      </left>
      <right style="thin">
        <color indexed="64"/>
      </right>
      <top style="thin">
        <color rgb="FFFF0000"/>
      </top>
      <bottom style="thick">
        <color rgb="FFFF0000"/>
      </bottom>
      <diagonal/>
    </border>
    <border>
      <left style="thin">
        <color indexed="64"/>
      </left>
      <right style="thick">
        <color rgb="FFFF0000"/>
      </right>
      <top style="thin">
        <color rgb="FFFF0000"/>
      </top>
      <bottom style="thick">
        <color rgb="FFFF0000"/>
      </bottom>
      <diagonal/>
    </border>
    <border>
      <left/>
      <right style="thick">
        <color rgb="FFFF0000"/>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style="thin">
        <color rgb="FFFF0000"/>
      </right>
      <top style="thick">
        <color rgb="FFFF0000"/>
      </top>
      <bottom style="thin">
        <color rgb="FFFF0000"/>
      </bottom>
      <diagonal/>
    </border>
    <border>
      <left style="thin">
        <color rgb="FFFF0000"/>
      </left>
      <right style="thin">
        <color rgb="FFFF0000"/>
      </right>
      <top style="thick">
        <color rgb="FFFF0000"/>
      </top>
      <bottom style="thin">
        <color rgb="FFFF0000"/>
      </bottom>
      <diagonal/>
    </border>
    <border>
      <left style="thin">
        <color rgb="FFFF0000"/>
      </left>
      <right style="thick">
        <color rgb="FFFF0000"/>
      </right>
      <top style="thick">
        <color rgb="FFFF0000"/>
      </top>
      <bottom style="thin">
        <color rgb="FFFF0000"/>
      </bottom>
      <diagonal/>
    </border>
    <border>
      <left style="thick">
        <color rgb="FFFF0000"/>
      </left>
      <right style="thin">
        <color rgb="FFFF0000"/>
      </right>
      <top style="thin">
        <color rgb="FFFF0000"/>
      </top>
      <bottom style="thick">
        <color rgb="FFFF0000"/>
      </bottom>
      <diagonal/>
    </border>
    <border>
      <left style="thin">
        <color rgb="FFFF0000"/>
      </left>
      <right style="thin">
        <color rgb="FFFF0000"/>
      </right>
      <top style="thin">
        <color rgb="FFFF0000"/>
      </top>
      <bottom style="thick">
        <color rgb="FFFF0000"/>
      </bottom>
      <diagonal/>
    </border>
    <border>
      <left style="thin">
        <color rgb="FFFF0000"/>
      </left>
      <right style="thick">
        <color rgb="FFFF0000"/>
      </right>
      <top style="thin">
        <color rgb="FFFF0000"/>
      </top>
      <bottom style="thick">
        <color rgb="FFFF0000"/>
      </bottom>
      <diagonal/>
    </border>
    <border>
      <left/>
      <right/>
      <top/>
      <bottom style="thin">
        <color rgb="FFFF0000"/>
      </bottom>
      <diagonal/>
    </border>
    <border>
      <left/>
      <right style="thick">
        <color rgb="FFFF0000"/>
      </right>
      <top/>
      <bottom style="thin">
        <color rgb="FFFF0000"/>
      </bottom>
      <diagonal/>
    </border>
    <border>
      <left style="thick">
        <color rgb="FFFF0000"/>
      </left>
      <right style="thick">
        <color rgb="FFFF0000"/>
      </right>
      <top style="thin">
        <color rgb="FFFF0000"/>
      </top>
      <bottom/>
      <diagonal/>
    </border>
    <border>
      <left style="thick">
        <color rgb="FFFF0000"/>
      </left>
      <right style="thick">
        <color rgb="FFFF0000"/>
      </right>
      <top/>
      <bottom style="thin">
        <color rgb="FFFF0000"/>
      </bottom>
      <diagonal/>
    </border>
    <border>
      <left style="thick">
        <color rgb="FFFF0000"/>
      </left>
      <right style="thin">
        <color indexed="64"/>
      </right>
      <top/>
      <bottom style="thick">
        <color rgb="FFFF0000"/>
      </bottom>
      <diagonal/>
    </border>
    <border>
      <left style="thick">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ck">
        <color rgb="FFFF0000"/>
      </right>
      <top style="thin">
        <color rgb="FFFF0000"/>
      </top>
      <bottom style="thin">
        <color rgb="FFFF0000"/>
      </bottom>
      <diagonal/>
    </border>
    <border>
      <left style="thick">
        <color rgb="FFFF0000"/>
      </left>
      <right style="thin">
        <color rgb="FFFF0000"/>
      </right>
      <top style="thick">
        <color rgb="FFFF0000"/>
      </top>
      <bottom style="thin">
        <color indexed="64"/>
      </bottom>
      <diagonal/>
    </border>
    <border>
      <left style="thin">
        <color rgb="FFFF0000"/>
      </left>
      <right style="thin">
        <color rgb="FFFF0000"/>
      </right>
      <top style="thick">
        <color rgb="FFFF0000"/>
      </top>
      <bottom style="thin">
        <color indexed="64"/>
      </bottom>
      <diagonal/>
    </border>
    <border>
      <left style="thin">
        <color rgb="FFFF0000"/>
      </left>
      <right style="thin">
        <color rgb="FFFF0000"/>
      </right>
      <top style="thick">
        <color rgb="FFFF0000"/>
      </top>
      <bottom/>
      <diagonal/>
    </border>
    <border>
      <left style="thin">
        <color rgb="FFFF0000"/>
      </left>
      <right style="thick">
        <color rgb="FFFF0000"/>
      </right>
      <top style="thick">
        <color rgb="FFFF0000"/>
      </top>
      <bottom/>
      <diagonal/>
    </border>
    <border>
      <left style="thick">
        <color rgb="FFFF0000"/>
      </left>
      <right style="thin">
        <color rgb="FFFF0000"/>
      </right>
      <top style="thin">
        <color indexed="64"/>
      </top>
      <bottom style="thick">
        <color rgb="FFFF0000"/>
      </bottom>
      <diagonal/>
    </border>
    <border>
      <left style="thin">
        <color rgb="FFFF0000"/>
      </left>
      <right style="thin">
        <color rgb="FFFF0000"/>
      </right>
      <top style="thin">
        <color indexed="64"/>
      </top>
      <bottom style="thick">
        <color rgb="FFFF0000"/>
      </bottom>
      <diagonal/>
    </border>
    <border>
      <left style="thin">
        <color rgb="FFFF0000"/>
      </left>
      <right style="thin">
        <color rgb="FFFF0000"/>
      </right>
      <top/>
      <bottom style="thick">
        <color rgb="FFFF0000"/>
      </bottom>
      <diagonal/>
    </border>
    <border>
      <left style="thin">
        <color rgb="FFFF0000"/>
      </left>
      <right style="thick">
        <color rgb="FFFF0000"/>
      </right>
      <top/>
      <bottom style="thick">
        <color rgb="FFFF0000"/>
      </bottom>
      <diagonal/>
    </border>
    <border>
      <left/>
      <right style="thick">
        <color rgb="FFFF0000"/>
      </right>
      <top style="thin">
        <color indexed="64"/>
      </top>
      <bottom style="thin">
        <color indexed="64"/>
      </bottom>
      <diagonal/>
    </border>
    <border>
      <left style="thick">
        <color rgb="FFFF0000"/>
      </left>
      <right style="thin">
        <color rgb="FFFF0000"/>
      </right>
      <top style="thick">
        <color rgb="FFFF0000"/>
      </top>
      <bottom style="thick">
        <color rgb="FFFF0000"/>
      </bottom>
      <diagonal/>
    </border>
    <border>
      <left style="thin">
        <color rgb="FFFF0000"/>
      </left>
      <right style="thin">
        <color rgb="FFFF0000"/>
      </right>
      <top style="thick">
        <color rgb="FFFF0000"/>
      </top>
      <bottom style="thick">
        <color rgb="FFFF0000"/>
      </bottom>
      <diagonal/>
    </border>
    <border>
      <left style="thin">
        <color rgb="FFFF0000"/>
      </left>
      <right style="thick">
        <color rgb="FFFF0000"/>
      </right>
      <top style="thick">
        <color rgb="FFFF0000"/>
      </top>
      <bottom style="thick">
        <color rgb="FFFF0000"/>
      </bottom>
      <diagonal/>
    </border>
    <border>
      <left style="thin">
        <color rgb="FFFF0000"/>
      </left>
      <right style="thick">
        <color rgb="FFFF0000"/>
      </right>
      <top/>
      <bottom style="thin">
        <color rgb="FFFF0000"/>
      </bottom>
      <diagonal/>
    </border>
    <border>
      <left style="thick">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rgb="FF000000"/>
      </top>
      <bottom style="thin">
        <color rgb="FF000000"/>
      </bottom>
      <diagonal/>
    </border>
    <border>
      <left style="thick">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thick">
        <color rgb="FFFF0000"/>
      </right>
      <top style="thin">
        <color rgb="FFFF0000"/>
      </top>
      <bottom style="medium">
        <color rgb="FFFF0000"/>
      </bottom>
      <diagonal/>
    </border>
    <border>
      <left style="thin">
        <color rgb="FF000000"/>
      </left>
      <right style="thin">
        <color rgb="FF000000"/>
      </right>
      <top/>
      <bottom/>
      <diagonal/>
    </border>
    <border>
      <left style="thick">
        <color rgb="FFFF0000"/>
      </left>
      <right style="thin">
        <color rgb="FFFF0000"/>
      </right>
      <top style="thick">
        <color rgb="FFFF0000"/>
      </top>
      <bottom style="medium">
        <color rgb="FFFF0000"/>
      </bottom>
      <diagonal/>
    </border>
    <border>
      <left style="thin">
        <color rgb="FFFF0000"/>
      </left>
      <right style="thin">
        <color rgb="FFFF0000"/>
      </right>
      <top style="thick">
        <color rgb="FFFF0000"/>
      </top>
      <bottom style="medium">
        <color rgb="FFFF0000"/>
      </bottom>
      <diagonal/>
    </border>
    <border>
      <left style="thick">
        <color rgb="FFFF0000"/>
      </left>
      <right style="thin">
        <color rgb="FFFF0000"/>
      </right>
      <top style="medium">
        <color rgb="FFFF0000"/>
      </top>
      <bottom style="thick">
        <color rgb="FFFF0000"/>
      </bottom>
      <diagonal/>
    </border>
    <border>
      <left style="thin">
        <color rgb="FFFF0000"/>
      </left>
      <right style="thin">
        <color rgb="FFFF0000"/>
      </right>
      <top style="medium">
        <color rgb="FFFF0000"/>
      </top>
      <bottom style="thick">
        <color rgb="FFFF0000"/>
      </bottom>
      <diagonal/>
    </border>
    <border>
      <left style="thin">
        <color rgb="FFFF0000"/>
      </left>
      <right style="thick">
        <color rgb="FFFF0000"/>
      </right>
      <top style="medium">
        <color rgb="FFFF0000"/>
      </top>
      <bottom style="thick">
        <color rgb="FFFF0000"/>
      </bottom>
      <diagonal/>
    </border>
    <border>
      <left/>
      <right style="medium">
        <color indexed="64"/>
      </right>
      <top style="thin">
        <color auto="1"/>
      </top>
      <bottom/>
      <diagonal/>
    </border>
    <border>
      <left style="medium">
        <color indexed="64"/>
      </left>
      <right style="thin">
        <color indexed="64"/>
      </right>
      <top/>
      <bottom style="medium">
        <color indexed="64"/>
      </bottom>
      <diagonal/>
    </border>
    <border>
      <left style="medium">
        <color auto="1"/>
      </left>
      <right style="thin">
        <color auto="1"/>
      </right>
      <top style="medium">
        <color auto="1"/>
      </top>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right/>
      <top style="thin">
        <color indexed="64"/>
      </top>
      <bottom style="thick">
        <color rgb="FFFF0000"/>
      </bottom>
      <diagonal/>
    </border>
    <border>
      <left style="thin">
        <color indexed="64"/>
      </left>
      <right/>
      <top/>
      <bottom style="hair">
        <color indexed="64"/>
      </bottom>
      <diagonal/>
    </border>
    <border>
      <left/>
      <right style="thick">
        <color rgb="FFFF0000"/>
      </right>
      <top/>
      <bottom style="thin">
        <color indexed="64"/>
      </bottom>
      <diagonal/>
    </border>
    <border>
      <left/>
      <right style="thick">
        <color rgb="FFFF0000"/>
      </right>
      <top style="thin">
        <color indexed="64"/>
      </top>
      <bottom/>
      <diagonal/>
    </border>
    <border>
      <left/>
      <right style="thick">
        <color rgb="FFFF0000"/>
      </right>
      <top/>
      <bottom style="hair">
        <color indexed="64"/>
      </bottom>
      <diagonal/>
    </border>
    <border>
      <left style="thin">
        <color rgb="FFFF0000"/>
      </left>
      <right/>
      <top style="thick">
        <color rgb="FFFF0000"/>
      </top>
      <bottom style="thick">
        <color rgb="FFFF0000"/>
      </bottom>
      <diagonal/>
    </border>
    <border>
      <left/>
      <right style="thin">
        <color rgb="FFFF0000"/>
      </right>
      <top style="thick">
        <color rgb="FFFF0000"/>
      </top>
      <bottom style="thick">
        <color rgb="FFFF0000"/>
      </bottom>
      <diagonal/>
    </border>
    <border>
      <left style="thin">
        <color indexed="64"/>
      </left>
      <right style="thin">
        <color indexed="64"/>
      </right>
      <top style="medium">
        <color indexed="64"/>
      </top>
      <bottom style="thick">
        <color rgb="FFFF0000"/>
      </bottom>
      <diagonal/>
    </border>
    <border>
      <left style="thin">
        <color indexed="64"/>
      </left>
      <right/>
      <top style="thick">
        <color rgb="FFFF0000"/>
      </top>
      <bottom style="medium">
        <color indexed="64"/>
      </bottom>
      <diagonal/>
    </border>
    <border>
      <left/>
      <right style="medium">
        <color indexed="64"/>
      </right>
      <top style="thick">
        <color rgb="FFFF0000"/>
      </top>
      <bottom style="medium">
        <color indexed="64"/>
      </bottom>
      <diagonal/>
    </border>
    <border>
      <left/>
      <right style="thin">
        <color indexed="64"/>
      </right>
      <top style="thick">
        <color rgb="FFFF0000"/>
      </top>
      <bottom style="medium">
        <color indexed="64"/>
      </bottom>
      <diagonal/>
    </border>
    <border>
      <left style="thick">
        <color rgb="FFFF0000"/>
      </left>
      <right style="thin">
        <color indexed="64"/>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rgb="FFFF0000"/>
      </left>
      <right style="hair">
        <color rgb="FFFF0000"/>
      </right>
      <top style="thick">
        <color rgb="FFFF0000"/>
      </top>
      <bottom style="thin">
        <color rgb="FFFF0000"/>
      </bottom>
      <diagonal/>
    </border>
    <border>
      <left style="hair">
        <color rgb="FFFF0000"/>
      </left>
      <right style="thin">
        <color rgb="FFFF0000"/>
      </right>
      <top style="thick">
        <color rgb="FFFF0000"/>
      </top>
      <bottom style="thin">
        <color rgb="FFFF0000"/>
      </bottom>
      <diagonal/>
    </border>
    <border>
      <left style="thin">
        <color rgb="FFFF0000"/>
      </left>
      <right style="hair">
        <color rgb="FFFF0000"/>
      </right>
      <top style="thin">
        <color rgb="FFFF0000"/>
      </top>
      <bottom style="thin">
        <color rgb="FFFF0000"/>
      </bottom>
      <diagonal/>
    </border>
    <border>
      <left style="hair">
        <color rgb="FFFF0000"/>
      </left>
      <right style="thin">
        <color rgb="FFFF0000"/>
      </right>
      <top style="thin">
        <color rgb="FFFF0000"/>
      </top>
      <bottom style="thin">
        <color rgb="FFFF0000"/>
      </bottom>
      <diagonal/>
    </border>
    <border>
      <left style="thin">
        <color rgb="FFFF0000"/>
      </left>
      <right style="hair">
        <color rgb="FFFF0000"/>
      </right>
      <top style="thin">
        <color rgb="FFFF0000"/>
      </top>
      <bottom style="thick">
        <color rgb="FFFF0000"/>
      </bottom>
      <diagonal/>
    </border>
    <border>
      <left style="hair">
        <color rgb="FFFF0000"/>
      </left>
      <right style="thin">
        <color rgb="FFFF0000"/>
      </right>
      <top style="thin">
        <color rgb="FFFF0000"/>
      </top>
      <bottom style="thick">
        <color rgb="FFFF0000"/>
      </bottom>
      <diagonal/>
    </border>
    <border>
      <left style="hair">
        <color indexed="64"/>
      </left>
      <right style="thin">
        <color indexed="64"/>
      </right>
      <top style="medium">
        <color indexed="64"/>
      </top>
      <bottom style="medium">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medium">
        <color indexed="64"/>
      </left>
      <right style="thick">
        <color rgb="FFFF0000"/>
      </right>
      <top style="thin">
        <color indexed="64"/>
      </top>
      <bottom style="medium">
        <color indexed="64"/>
      </bottom>
      <diagonal/>
    </border>
    <border>
      <left style="medium">
        <color indexed="64"/>
      </left>
      <right style="thick">
        <color rgb="FFFF0000"/>
      </right>
      <top style="thin">
        <color indexed="64"/>
      </top>
      <bottom style="thin">
        <color indexed="64"/>
      </bottom>
      <diagonal/>
    </border>
    <border>
      <left style="thick">
        <color rgb="FFFF0000"/>
      </left>
      <right/>
      <top style="thin">
        <color indexed="64"/>
      </top>
      <bottom/>
      <diagonal/>
    </border>
    <border>
      <left style="thick">
        <color rgb="FFFF0000"/>
      </left>
      <right/>
      <top style="thin">
        <color indexed="64"/>
      </top>
      <bottom style="thin">
        <color indexed="64"/>
      </bottom>
      <diagonal/>
    </border>
    <border>
      <left style="thick">
        <color rgb="FFFF0000"/>
      </left>
      <right/>
      <top/>
      <bottom style="thin">
        <color indexed="64"/>
      </bottom>
      <diagonal/>
    </border>
    <border>
      <left style="thick">
        <color rgb="FFFF0000"/>
      </left>
      <right style="thick">
        <color rgb="FFFF0000"/>
      </right>
      <top style="thick">
        <color rgb="FFFF0000"/>
      </top>
      <bottom/>
      <diagonal/>
    </border>
    <border>
      <left style="thick">
        <color rgb="FFFF0000"/>
      </left>
      <right/>
      <top/>
      <bottom style="thin">
        <color theme="1"/>
      </bottom>
      <diagonal/>
    </border>
    <border>
      <left/>
      <right/>
      <top/>
      <bottom style="thin">
        <color theme="1"/>
      </bottom>
      <diagonal/>
    </border>
    <border>
      <left/>
      <right style="thick">
        <color rgb="FFFF0000"/>
      </right>
      <top/>
      <bottom style="thin">
        <color theme="1"/>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ck">
        <color rgb="FFFF0000"/>
      </bottom>
      <diagonal/>
    </border>
    <border>
      <left style="hair">
        <color indexed="64"/>
      </left>
      <right style="thin">
        <color indexed="64"/>
      </right>
      <top style="thin">
        <color indexed="64"/>
      </top>
      <bottom style="thick">
        <color rgb="FFFF0000"/>
      </bottom>
      <diagonal/>
    </border>
    <border>
      <left style="thin">
        <color auto="1"/>
      </left>
      <right style="thin">
        <color auto="1"/>
      </right>
      <top style="thick">
        <color rgb="FFFF0000"/>
      </top>
      <bottom style="medium">
        <color auto="1"/>
      </bottom>
      <diagonal/>
    </border>
    <border>
      <left style="thick">
        <color rgb="FFFF0000"/>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ck">
        <color rgb="FFFF0000"/>
      </right>
      <top style="thin">
        <color rgb="FFFF0000"/>
      </top>
      <bottom/>
      <diagonal/>
    </border>
    <border>
      <left/>
      <right style="medium">
        <color indexed="64"/>
      </right>
      <top/>
      <bottom style="thin">
        <color indexed="64"/>
      </bottom>
      <diagonal/>
    </border>
    <border>
      <left style="thick">
        <color rgb="FFFF0000"/>
      </left>
      <right style="thin">
        <color indexed="64"/>
      </right>
      <top style="thin">
        <color rgb="FFFF0000"/>
      </top>
      <bottom/>
      <diagonal/>
    </border>
    <border>
      <left style="thin">
        <color indexed="64"/>
      </left>
      <right style="thin">
        <color indexed="64"/>
      </right>
      <top style="thin">
        <color rgb="FFFF0000"/>
      </top>
      <bottom/>
      <diagonal/>
    </border>
    <border>
      <left style="thin">
        <color indexed="64"/>
      </left>
      <right style="thick">
        <color rgb="FFFF0000"/>
      </right>
      <top style="thin">
        <color rgb="FFFF0000"/>
      </top>
      <bottom/>
      <diagonal/>
    </border>
    <border>
      <left style="thin">
        <color indexed="64"/>
      </left>
      <right style="thick">
        <color rgb="FFFF0000"/>
      </right>
      <top/>
      <bottom style="thick">
        <color rgb="FFFF0000"/>
      </bottom>
      <diagonal/>
    </border>
    <border>
      <left style="thick">
        <color rgb="FFFF0000"/>
      </left>
      <right/>
      <top style="thin">
        <color rgb="FFFF0000"/>
      </top>
      <bottom/>
      <diagonal/>
    </border>
    <border>
      <left/>
      <right/>
      <top style="thin">
        <color rgb="FFFF0000"/>
      </top>
      <bottom/>
      <diagonal/>
    </border>
    <border>
      <left/>
      <right style="thick">
        <color rgb="FFFF0000"/>
      </right>
      <top style="thin">
        <color rgb="FFFF0000"/>
      </top>
      <bottom/>
      <diagonal/>
    </border>
    <border>
      <left style="thick">
        <color rgb="FFFF0000"/>
      </left>
      <right/>
      <top/>
      <bottom style="thin">
        <color rgb="FFFF0000"/>
      </bottom>
      <diagonal/>
    </border>
    <border>
      <left/>
      <right style="thin">
        <color rgb="FFFF0000"/>
      </right>
      <top style="medium">
        <color rgb="FFFF0000"/>
      </top>
      <bottom/>
      <diagonal/>
    </border>
    <border>
      <left/>
      <right/>
      <top style="medium">
        <color rgb="FFFF0000"/>
      </top>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medium">
        <color rgb="FFFF0000"/>
      </top>
      <bottom style="medium">
        <color rgb="FFFF0000"/>
      </bottom>
      <diagonal/>
    </border>
    <border>
      <left/>
      <right style="thin">
        <color rgb="FFFF0000"/>
      </right>
      <top style="medium">
        <color rgb="FFFF0000"/>
      </top>
      <bottom style="medium">
        <color rgb="FFFF0000"/>
      </bottom>
      <diagonal/>
    </border>
    <border>
      <left/>
      <right style="thin">
        <color rgb="FFFF0000"/>
      </right>
      <top style="thick">
        <color rgb="FFFF0000"/>
      </top>
      <bottom/>
      <diagonal/>
    </border>
    <border>
      <left/>
      <right style="thin">
        <color rgb="FFFF0000"/>
      </right>
      <top/>
      <bottom style="thick">
        <color rgb="FFFF0000"/>
      </bottom>
      <diagonal/>
    </border>
    <border>
      <left style="thick">
        <color rgb="FFFF0000"/>
      </left>
      <right style="thin">
        <color indexed="64"/>
      </right>
      <top style="thin">
        <color rgb="FFFF0000"/>
      </top>
      <bottom style="medium">
        <color rgb="FFFF0000"/>
      </bottom>
      <diagonal/>
    </border>
    <border>
      <left style="thin">
        <color indexed="64"/>
      </left>
      <right style="thin">
        <color indexed="64"/>
      </right>
      <top style="thin">
        <color rgb="FFFF0000"/>
      </top>
      <bottom style="medium">
        <color rgb="FFFF0000"/>
      </bottom>
      <diagonal/>
    </border>
    <border>
      <left style="thin">
        <color indexed="64"/>
      </left>
      <right style="thick">
        <color rgb="FFFF0000"/>
      </right>
      <top style="thin">
        <color rgb="FFFF0000"/>
      </top>
      <bottom style="medium">
        <color rgb="FFFF0000"/>
      </bottom>
      <diagonal/>
    </border>
    <border>
      <left/>
      <right style="thin">
        <color indexed="64"/>
      </right>
      <top style="thick">
        <color rgb="FFFF0000"/>
      </top>
      <bottom/>
      <diagonal/>
    </border>
    <border>
      <left style="thin">
        <color indexed="64"/>
      </left>
      <right/>
      <top style="thick">
        <color rgb="FFFF0000"/>
      </top>
      <bottom/>
      <diagonal/>
    </border>
    <border>
      <left style="thin">
        <color rgb="FFFF0000"/>
      </left>
      <right/>
      <top style="thin">
        <color rgb="FFFF0000"/>
      </top>
      <bottom style="thick">
        <color rgb="FFFF0000"/>
      </bottom>
      <diagonal/>
    </border>
    <border>
      <left/>
      <right style="thin">
        <color rgb="FFFF0000"/>
      </right>
      <top style="thin">
        <color rgb="FFFF0000"/>
      </top>
      <bottom style="thick">
        <color rgb="FFFF0000"/>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rgb="FFFF0000"/>
      </left>
      <right style="thin">
        <color rgb="FFFF0000"/>
      </right>
      <top style="thin">
        <color rgb="FFFF0000"/>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medium">
        <color rgb="FFFF0000"/>
      </left>
      <right/>
      <top style="medium">
        <color rgb="FFFF0000"/>
      </top>
      <bottom style="medium">
        <color rgb="FFFF0000"/>
      </bottom>
      <diagonal style="thin">
        <color rgb="FFFF0000"/>
      </diagonal>
    </border>
    <border diagonalUp="1">
      <left/>
      <right/>
      <top style="medium">
        <color rgb="FFFF0000"/>
      </top>
      <bottom style="medium">
        <color rgb="FFFF0000"/>
      </bottom>
      <diagonal style="thin">
        <color rgb="FFFF0000"/>
      </diagonal>
    </border>
    <border diagonalUp="1">
      <left/>
      <right style="thin">
        <color rgb="FFFF0000"/>
      </right>
      <top style="medium">
        <color rgb="FFFF0000"/>
      </top>
      <bottom style="medium">
        <color rgb="FFFF0000"/>
      </bottom>
      <diagonal style="thin">
        <color rgb="FFFF0000"/>
      </diagonal>
    </border>
    <border>
      <left style="thick">
        <color rgb="FFFF0000"/>
      </left>
      <right style="thin">
        <color indexed="64"/>
      </right>
      <top style="thick">
        <color rgb="FFFF0000"/>
      </top>
      <bottom style="medium">
        <color rgb="FFFF0000"/>
      </bottom>
      <diagonal/>
    </border>
    <border>
      <left style="thin">
        <color indexed="64"/>
      </left>
      <right style="thin">
        <color indexed="64"/>
      </right>
      <top style="thick">
        <color rgb="FFFF0000"/>
      </top>
      <bottom style="medium">
        <color rgb="FFFF0000"/>
      </bottom>
      <diagonal/>
    </border>
    <border>
      <left style="thin">
        <color indexed="64"/>
      </left>
      <right style="thick">
        <color rgb="FFFF0000"/>
      </right>
      <top style="thick">
        <color rgb="FFFF0000"/>
      </top>
      <bottom style="medium">
        <color rgb="FFFF0000"/>
      </bottom>
      <diagonal/>
    </border>
    <border>
      <left style="thick">
        <color rgb="FFFF0000"/>
      </left>
      <right style="thin">
        <color indexed="64"/>
      </right>
      <top/>
      <bottom style="thin">
        <color rgb="FFFF0000"/>
      </bottom>
      <diagonal/>
    </border>
    <border>
      <left style="thin">
        <color indexed="64"/>
      </left>
      <right style="thin">
        <color indexed="64"/>
      </right>
      <top/>
      <bottom style="thin">
        <color rgb="FFFF0000"/>
      </bottom>
      <diagonal/>
    </border>
    <border>
      <left style="thin">
        <color indexed="64"/>
      </left>
      <right style="thick">
        <color rgb="FFFF0000"/>
      </right>
      <top/>
      <bottom style="thin">
        <color rgb="FFFF0000"/>
      </bottom>
      <diagonal/>
    </border>
    <border>
      <left style="medium">
        <color indexed="64"/>
      </left>
      <right style="thick">
        <color rgb="FFFF0000"/>
      </right>
      <top style="thin">
        <color indexed="64"/>
      </top>
      <bottom/>
      <diagonal/>
    </border>
    <border>
      <left style="medium">
        <color indexed="64"/>
      </left>
      <right style="thick">
        <color rgb="FFFF0000"/>
      </right>
      <top/>
      <bottom style="thin">
        <color indexed="64"/>
      </bottom>
      <diagonal/>
    </border>
    <border>
      <left style="medium">
        <color indexed="64"/>
      </left>
      <right style="thick">
        <color rgb="FFFF0000"/>
      </right>
      <top/>
      <bottom/>
      <diagonal/>
    </border>
  </borders>
  <cellStyleXfs count="3">
    <xf numFmtId="0" fontId="0" fillId="0" borderId="0">
      <alignment vertical="center"/>
    </xf>
    <xf numFmtId="38" fontId="18" fillId="0" borderId="0" applyFont="0" applyFill="0" applyBorder="0" applyAlignment="0" applyProtection="0">
      <alignment vertical="center"/>
    </xf>
    <xf numFmtId="0" fontId="69" fillId="0" borderId="0" applyNumberFormat="0" applyFill="0" applyBorder="0" applyAlignment="0" applyProtection="0">
      <alignment vertical="center"/>
    </xf>
  </cellStyleXfs>
  <cellXfs count="1281">
    <xf numFmtId="0" fontId="0" fillId="0" borderId="0" xfId="0">
      <alignment vertical="center"/>
    </xf>
    <xf numFmtId="0" fontId="2" fillId="0" borderId="0" xfId="0" applyFont="1">
      <alignment vertical="center"/>
    </xf>
    <xf numFmtId="0" fontId="3" fillId="0" borderId="0" xfId="0" applyFont="1">
      <alignment vertical="center"/>
    </xf>
    <xf numFmtId="0" fontId="0" fillId="0" borderId="2" xfId="0" applyBorder="1">
      <alignment vertical="center"/>
    </xf>
    <xf numFmtId="0" fontId="0" fillId="0" borderId="4" xfId="0" applyBorder="1">
      <alignment vertical="center"/>
    </xf>
    <xf numFmtId="0" fontId="0" fillId="0" borderId="0"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vertical="center"/>
    </xf>
    <xf numFmtId="0" fontId="8" fillId="0" borderId="0" xfId="0" applyFont="1">
      <alignment vertical="center"/>
    </xf>
    <xf numFmtId="0" fontId="4" fillId="0" borderId="0" xfId="0" applyFont="1">
      <alignment vertical="center"/>
    </xf>
    <xf numFmtId="0" fontId="10" fillId="0" borderId="0" xfId="0" applyFont="1" applyBorder="1">
      <alignment vertical="center"/>
    </xf>
    <xf numFmtId="0" fontId="0" fillId="0" borderId="0" xfId="0" applyAlignment="1">
      <alignment horizontal="left"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xf>
    <xf numFmtId="0" fontId="13" fillId="0" borderId="0" xfId="0" applyFont="1">
      <alignment vertical="center"/>
    </xf>
    <xf numFmtId="0" fontId="0" fillId="0" borderId="0" xfId="0" applyBorder="1" applyAlignment="1">
      <alignment horizontal="center" vertical="center"/>
    </xf>
    <xf numFmtId="0" fontId="8" fillId="0" borderId="0" xfId="0" applyFont="1" applyBorder="1" applyAlignment="1">
      <alignment vertical="center"/>
    </xf>
    <xf numFmtId="0" fontId="14" fillId="0" borderId="0" xfId="0" applyFont="1">
      <alignment vertical="center"/>
    </xf>
    <xf numFmtId="0" fontId="0" fillId="0" borderId="0"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pplyAlignment="1">
      <alignment vertical="center" wrapText="1"/>
    </xf>
    <xf numFmtId="0" fontId="0" fillId="0" borderId="1" xfId="0" applyBorder="1" applyAlignment="1">
      <alignment vertical="top"/>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left" vertical="top"/>
    </xf>
    <xf numFmtId="0" fontId="0" fillId="0" borderId="0" xfId="0" applyBorder="1" applyAlignment="1">
      <alignment horizontal="center" vertical="center"/>
    </xf>
    <xf numFmtId="0" fontId="8" fillId="0" borderId="0" xfId="0" applyFont="1" applyBorder="1" applyAlignment="1">
      <alignment horizontal="center" vertical="center"/>
    </xf>
    <xf numFmtId="0" fontId="3" fillId="0" borderId="0" xfId="0" applyFont="1" applyBorder="1" applyAlignment="1">
      <alignment horizontal="center" vertical="center" shrinkToFit="1"/>
    </xf>
    <xf numFmtId="0" fontId="0" fillId="0" borderId="0" xfId="0" applyBorder="1" applyAlignment="1">
      <alignment horizontal="center" vertical="center" shrinkToFit="1"/>
    </xf>
    <xf numFmtId="0" fontId="7" fillId="0" borderId="0" xfId="0" applyFont="1" applyBorder="1" applyAlignment="1">
      <alignment horizontal="center" vertical="center" shrinkToFit="1"/>
    </xf>
    <xf numFmtId="0" fontId="0" fillId="0" borderId="0" xfId="0" applyBorder="1" applyAlignment="1">
      <alignment horizontal="left" vertical="top" wrapText="1"/>
    </xf>
    <xf numFmtId="0" fontId="0" fillId="0" borderId="0" xfId="0" applyBorder="1" applyAlignment="1">
      <alignment horizontal="center" vertical="center"/>
    </xf>
    <xf numFmtId="0" fontId="0" fillId="0" borderId="0" xfId="0" applyBorder="1" applyAlignment="1">
      <alignment horizontal="center" vertical="center"/>
    </xf>
    <xf numFmtId="0" fontId="8" fillId="0" borderId="0" xfId="0" applyFont="1" applyAlignment="1">
      <alignment vertical="center"/>
    </xf>
    <xf numFmtId="0" fontId="21" fillId="0" borderId="0" xfId="0" applyFont="1" applyAlignment="1">
      <alignment vertical="center"/>
    </xf>
    <xf numFmtId="0" fontId="22" fillId="0" borderId="0" xfId="0" applyFont="1">
      <alignment vertical="center"/>
    </xf>
    <xf numFmtId="0" fontId="8" fillId="0" borderId="0" xfId="0" applyFont="1" applyAlignment="1">
      <alignment horizontal="justify" vertical="center"/>
    </xf>
    <xf numFmtId="0" fontId="8" fillId="0" borderId="0" xfId="0" applyFont="1" applyAlignment="1">
      <alignment horizontal="left" vertical="center"/>
    </xf>
    <xf numFmtId="0" fontId="21" fillId="0" borderId="0" xfId="0" applyFont="1" applyBorder="1" applyAlignment="1">
      <alignment vertical="center"/>
    </xf>
    <xf numFmtId="0" fontId="8" fillId="0" borderId="20" xfId="0" applyFont="1" applyBorder="1" applyAlignment="1">
      <alignment horizontal="right" vertical="center" wrapText="1"/>
    </xf>
    <xf numFmtId="0" fontId="8" fillId="0" borderId="4" xfId="0" applyFont="1" applyBorder="1" applyAlignment="1">
      <alignment horizontal="right" vertical="center" wrapText="1"/>
    </xf>
    <xf numFmtId="0" fontId="8" fillId="0" borderId="63" xfId="0" applyFont="1" applyBorder="1" applyAlignment="1">
      <alignment horizontal="right" vertical="center" wrapText="1"/>
    </xf>
    <xf numFmtId="0" fontId="8" fillId="0" borderId="0" xfId="0" applyFont="1" applyBorder="1" applyAlignment="1">
      <alignment horizontal="left" vertical="center" wrapText="1"/>
    </xf>
    <xf numFmtId="0" fontId="8" fillId="0" borderId="26" xfId="0" applyFont="1" applyBorder="1" applyAlignment="1">
      <alignment horizontal="left" vertical="center"/>
    </xf>
    <xf numFmtId="0" fontId="8" fillId="0" borderId="67" xfId="0" applyFont="1" applyBorder="1" applyAlignment="1">
      <alignment horizontal="center" vertical="center" wrapText="1"/>
    </xf>
    <xf numFmtId="0" fontId="26" fillId="0" borderId="0" xfId="0" applyFont="1" applyAlignment="1">
      <alignment vertical="center" wrapText="1"/>
    </xf>
    <xf numFmtId="0" fontId="27" fillId="0" borderId="0" xfId="0" applyFont="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3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Border="1" applyAlignment="1">
      <alignment horizontal="justify" vertical="center" wrapText="1"/>
    </xf>
    <xf numFmtId="0" fontId="8" fillId="0" borderId="0" xfId="0" applyFont="1" applyAlignment="1">
      <alignment vertical="center" wrapText="1"/>
    </xf>
    <xf numFmtId="0" fontId="28" fillId="0" borderId="0" xfId="0" applyFont="1" applyAlignment="1">
      <alignment horizontal="justify" vertical="center"/>
    </xf>
    <xf numFmtId="0" fontId="29" fillId="0" borderId="0" xfId="0" applyFont="1" applyAlignment="1">
      <alignment horizontal="left" vertical="center"/>
    </xf>
    <xf numFmtId="0" fontId="0" fillId="0" borderId="0" xfId="0" applyBorder="1" applyAlignment="1">
      <alignment horizontal="center" vertical="center"/>
    </xf>
    <xf numFmtId="0" fontId="30" fillId="0" borderId="0" xfId="0" applyFont="1">
      <alignment vertical="center"/>
    </xf>
    <xf numFmtId="0" fontId="0" fillId="0" borderId="0" xfId="0" applyBorder="1" applyAlignment="1">
      <alignment horizontal="center" vertical="center"/>
    </xf>
    <xf numFmtId="0" fontId="0" fillId="0" borderId="0" xfId="0" applyBorder="1" applyAlignment="1">
      <alignment horizontal="left" vertical="top"/>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left" vertical="top"/>
    </xf>
    <xf numFmtId="0" fontId="3" fillId="0" borderId="12" xfId="0" applyFont="1" applyBorder="1" applyAlignment="1">
      <alignment horizontal="left" vertical="top"/>
    </xf>
    <xf numFmtId="0" fontId="0" fillId="0" borderId="0" xfId="0" applyBorder="1" applyAlignment="1">
      <alignment horizontal="center" vertical="center" wrapText="1"/>
    </xf>
    <xf numFmtId="0" fontId="0" fillId="0" borderId="12" xfId="0" applyBorder="1" applyAlignment="1">
      <alignment horizontal="left" vertical="top"/>
    </xf>
    <xf numFmtId="0" fontId="17" fillId="0" borderId="0" xfId="0" applyFont="1">
      <alignment vertical="center"/>
    </xf>
    <xf numFmtId="0" fontId="0" fillId="0" borderId="0"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xf numFmtId="0" fontId="0" fillId="0" borderId="1" xfId="0" applyBorder="1" applyAlignment="1">
      <alignment vertical="center"/>
    </xf>
    <xf numFmtId="0" fontId="0" fillId="0" borderId="0" xfId="0" applyAlignment="1">
      <alignment horizontal="left" vertical="center" wrapText="1"/>
    </xf>
    <xf numFmtId="0" fontId="0" fillId="0" borderId="6" xfId="0" applyBorder="1" applyAlignment="1"/>
    <xf numFmtId="0" fontId="0" fillId="0" borderId="7" xfId="0" applyBorder="1" applyAlignment="1"/>
    <xf numFmtId="0" fontId="0" fillId="0" borderId="0" xfId="0" applyBorder="1" applyAlignment="1">
      <alignment horizontal="center" vertical="center" shrinkToFit="1"/>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shrinkToFit="1"/>
    </xf>
    <xf numFmtId="0" fontId="5" fillId="0" borderId="6" xfId="0" applyFont="1" applyBorder="1">
      <alignment vertical="center"/>
    </xf>
    <xf numFmtId="0" fontId="6" fillId="0" borderId="6" xfId="0" applyFont="1" applyBorder="1">
      <alignment vertical="center"/>
    </xf>
    <xf numFmtId="0" fontId="10" fillId="0" borderId="6" xfId="0" applyFont="1" applyBorder="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0" fillId="0" borderId="6" xfId="0" applyBorder="1" applyAlignment="1">
      <alignment horizontal="left" vertical="center"/>
    </xf>
    <xf numFmtId="0" fontId="0" fillId="0" borderId="7" xfId="0" applyBorder="1">
      <alignment vertical="center"/>
    </xf>
    <xf numFmtId="0" fontId="0" fillId="0" borderId="6" xfId="0" applyBorder="1">
      <alignment vertical="center"/>
    </xf>
    <xf numFmtId="0" fontId="0" fillId="0" borderId="10" xfId="0" applyBorder="1">
      <alignment vertical="center"/>
    </xf>
    <xf numFmtId="0" fontId="11" fillId="0" borderId="3" xfId="0" applyFont="1" applyBorder="1" applyAlignment="1">
      <alignment horizontal="center" vertical="center" wrapText="1" shrinkToFit="1"/>
    </xf>
    <xf numFmtId="0" fontId="32" fillId="0" borderId="0" xfId="0" applyFont="1">
      <alignment vertical="center"/>
    </xf>
    <xf numFmtId="0" fontId="0" fillId="0" borderId="0" xfId="0" applyFill="1">
      <alignment vertical="center"/>
    </xf>
    <xf numFmtId="0" fontId="0" fillId="0" borderId="112" xfId="0" applyBorder="1" applyAlignment="1">
      <alignment horizontal="center" vertical="center"/>
    </xf>
    <xf numFmtId="0" fontId="0" fillId="0" borderId="115" xfId="0" applyBorder="1">
      <alignment vertical="center"/>
    </xf>
    <xf numFmtId="0" fontId="7" fillId="0" borderId="0" xfId="0" applyFont="1" applyBorder="1">
      <alignment vertical="center"/>
    </xf>
    <xf numFmtId="0" fontId="0" fillId="0" borderId="0" xfId="0" applyBorder="1" applyAlignment="1">
      <alignment horizontal="center" vertical="center"/>
    </xf>
    <xf numFmtId="0" fontId="0" fillId="0" borderId="6" xfId="0" applyBorder="1" applyAlignment="1">
      <alignment horizontal="center" vertical="center"/>
    </xf>
    <xf numFmtId="0" fontId="8" fillId="0" borderId="22" xfId="0" applyFont="1" applyBorder="1" applyAlignment="1">
      <alignment horizontal="center" vertical="center" wrapText="1"/>
    </xf>
    <xf numFmtId="0" fontId="8" fillId="0" borderId="0" xfId="0" applyFont="1" applyAlignment="1">
      <alignment horizontal="left" vertical="center" wrapText="1"/>
    </xf>
    <xf numFmtId="0" fontId="8" fillId="0" borderId="8" xfId="0" applyFont="1" applyBorder="1" applyAlignment="1">
      <alignment vertical="center" wrapText="1"/>
    </xf>
    <xf numFmtId="0" fontId="8" fillId="0" borderId="31" xfId="0" applyFont="1" applyBorder="1" applyAlignment="1">
      <alignment vertical="center" wrapText="1"/>
    </xf>
    <xf numFmtId="0" fontId="35" fillId="0" borderId="0" xfId="0" applyFont="1" applyBorder="1" applyAlignment="1">
      <alignment horizontal="center" vertical="center" wrapText="1"/>
    </xf>
    <xf numFmtId="0" fontId="37" fillId="0" borderId="0" xfId="0" applyFont="1" applyAlignment="1">
      <alignment horizontal="left" vertical="center" wrapText="1"/>
    </xf>
    <xf numFmtId="0" fontId="8" fillId="0" borderId="3" xfId="0" applyFont="1" applyBorder="1" applyAlignment="1">
      <alignment horizontal="center" wrapText="1"/>
    </xf>
    <xf numFmtId="49" fontId="8" fillId="0" borderId="37"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0" fontId="8" fillId="2" borderId="10" xfId="0" applyFont="1" applyFill="1" applyBorder="1" applyAlignment="1">
      <alignment horizontal="right" vertical="center" wrapText="1"/>
    </xf>
    <xf numFmtId="0" fontId="25" fillId="3" borderId="71" xfId="0" applyFont="1" applyFill="1" applyBorder="1" applyAlignment="1">
      <alignment horizontal="right" vertical="center" wrapText="1"/>
    </xf>
    <xf numFmtId="0" fontId="8" fillId="0" borderId="33" xfId="0" applyFont="1" applyBorder="1" applyAlignment="1">
      <alignment vertical="center" wrapText="1"/>
    </xf>
    <xf numFmtId="0" fontId="8" fillId="0" borderId="38" xfId="0" applyFont="1" applyBorder="1" applyAlignment="1">
      <alignment vertical="center" wrapText="1"/>
    </xf>
    <xf numFmtId="0" fontId="8" fillId="0" borderId="12" xfId="0" applyFont="1" applyBorder="1" applyAlignment="1">
      <alignment vertical="center" wrapText="1"/>
    </xf>
    <xf numFmtId="0" fontId="7" fillId="0" borderId="0" xfId="0" applyFont="1">
      <alignment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8" fillId="0" borderId="22" xfId="0" applyFont="1" applyBorder="1" applyAlignment="1">
      <alignment horizontal="left" vertical="center" wrapText="1"/>
    </xf>
    <xf numFmtId="0" fontId="8" fillId="3" borderId="57" xfId="0" applyFont="1" applyFill="1" applyBorder="1" applyAlignment="1">
      <alignment horizontal="center" vertical="center" wrapText="1"/>
    </xf>
    <xf numFmtId="0" fontId="8" fillId="3" borderId="57" xfId="0" applyFont="1" applyFill="1" applyBorder="1" applyAlignment="1">
      <alignment horizontal="justify" vertical="center" wrapText="1"/>
    </xf>
    <xf numFmtId="0" fontId="25" fillId="3" borderId="58" xfId="0" applyFont="1" applyFill="1" applyBorder="1" applyAlignment="1">
      <alignment horizontal="justify" vertical="center" wrapText="1"/>
    </xf>
    <xf numFmtId="0" fontId="8" fillId="0" borderId="4" xfId="0" applyFont="1" applyBorder="1" applyAlignment="1">
      <alignment vertical="center" wrapText="1"/>
    </xf>
    <xf numFmtId="0" fontId="40" fillId="0" borderId="0" xfId="0" applyFont="1">
      <alignment vertical="center"/>
    </xf>
    <xf numFmtId="0" fontId="0" fillId="0" borderId="1" xfId="0" applyBorder="1">
      <alignment vertical="center"/>
    </xf>
    <xf numFmtId="0" fontId="0" fillId="0" borderId="0" xfId="0">
      <alignment vertical="center"/>
    </xf>
    <xf numFmtId="0" fontId="0" fillId="0" borderId="0" xfId="0" applyAlignment="1">
      <alignment horizontal="right" vertical="center"/>
    </xf>
    <xf numFmtId="0" fontId="0" fillId="0" borderId="3" xfId="0" applyBorder="1" applyAlignment="1">
      <alignment horizontal="center" vertical="center"/>
    </xf>
    <xf numFmtId="0" fontId="8" fillId="0" borderId="8" xfId="0" applyFont="1" applyBorder="1" applyAlignment="1">
      <alignment horizontal="center" vertical="center" wrapText="1"/>
    </xf>
    <xf numFmtId="0" fontId="0" fillId="0" borderId="2" xfId="0" applyBorder="1">
      <alignment vertical="center"/>
    </xf>
    <xf numFmtId="0" fontId="0" fillId="0" borderId="0" xfId="0">
      <alignment vertical="center"/>
    </xf>
    <xf numFmtId="0" fontId="0" fillId="0" borderId="0" xfId="0" applyBorder="1">
      <alignment vertical="center"/>
    </xf>
    <xf numFmtId="0" fontId="7" fillId="0" borderId="36" xfId="0" applyFont="1" applyBorder="1" applyAlignment="1">
      <alignment horizontal="center" vertical="center" wrapText="1"/>
    </xf>
    <xf numFmtId="0" fontId="0" fillId="0" borderId="57" xfId="0" applyBorder="1" applyAlignment="1">
      <alignment horizontal="center" vertical="center"/>
    </xf>
    <xf numFmtId="0" fontId="43" fillId="0" borderId="188" xfId="0" applyFont="1"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xf>
    <xf numFmtId="0" fontId="7" fillId="0" borderId="67" xfId="0" applyFont="1" applyBorder="1" applyAlignment="1">
      <alignment horizontal="center" vertical="center" wrapText="1"/>
    </xf>
    <xf numFmtId="0" fontId="0" fillId="0" borderId="68" xfId="0" applyBorder="1" applyAlignment="1">
      <alignment horizontal="center" vertical="center"/>
    </xf>
    <xf numFmtId="0" fontId="0" fillId="0" borderId="189" xfId="0" applyBorder="1" applyAlignment="1">
      <alignment horizontal="center" vertical="center" shrinkToFit="1"/>
    </xf>
    <xf numFmtId="0" fontId="0" fillId="0" borderId="190" xfId="0" applyBorder="1" applyAlignment="1">
      <alignment horizontal="center" vertical="center" shrinkToFit="1"/>
    </xf>
    <xf numFmtId="0" fontId="0" fillId="0" borderId="69" xfId="0" applyBorder="1" applyAlignment="1">
      <alignment vertical="center" shrinkToFit="1"/>
    </xf>
    <xf numFmtId="0" fontId="0" fillId="0" borderId="70" xfId="0" applyBorder="1" applyAlignment="1">
      <alignment vertical="center" shrinkToFit="1"/>
    </xf>
    <xf numFmtId="0" fontId="0" fillId="0" borderId="192" xfId="0" applyBorder="1" applyAlignment="1">
      <alignment horizontal="center" vertical="center"/>
    </xf>
    <xf numFmtId="0" fontId="0" fillId="0" borderId="191" xfId="0" applyBorder="1" applyAlignment="1">
      <alignment horizontal="center" vertical="center"/>
    </xf>
    <xf numFmtId="0" fontId="7" fillId="0" borderId="0" xfId="0" quotePrefix="1" applyFont="1" applyBorder="1" applyAlignment="1">
      <alignment vertical="center"/>
    </xf>
    <xf numFmtId="0" fontId="0" fillId="0" borderId="0" xfId="0" quotePrefix="1">
      <alignment vertical="center"/>
    </xf>
    <xf numFmtId="0" fontId="0" fillId="0" borderId="165" xfId="0" applyBorder="1" applyAlignment="1">
      <alignment horizontal="left" vertical="center"/>
    </xf>
    <xf numFmtId="0" fontId="0" fillId="4" borderId="88" xfId="0" applyFill="1" applyBorder="1" applyAlignment="1" applyProtection="1">
      <alignment horizontal="left" vertical="center"/>
      <protection locked="0"/>
    </xf>
    <xf numFmtId="0" fontId="0" fillId="4" borderId="125" xfId="0" applyFill="1" applyBorder="1" applyAlignment="1" applyProtection="1">
      <alignment horizontal="left" vertical="center"/>
      <protection locked="0"/>
    </xf>
    <xf numFmtId="0" fontId="0" fillId="4" borderId="126" xfId="0" applyFill="1" applyBorder="1" applyAlignment="1" applyProtection="1">
      <alignment horizontal="left" vertical="center"/>
      <protection locked="0"/>
    </xf>
    <xf numFmtId="0" fontId="0" fillId="4" borderId="90" xfId="0" applyFill="1" applyBorder="1" applyAlignment="1" applyProtection="1">
      <alignment horizontal="left" vertical="center"/>
      <protection locked="0"/>
    </xf>
    <xf numFmtId="0" fontId="0" fillId="4" borderId="87" xfId="0" applyFill="1" applyBorder="1" applyAlignment="1" applyProtection="1">
      <alignment horizontal="left" vertical="center"/>
      <protection locked="0"/>
    </xf>
    <xf numFmtId="0" fontId="8" fillId="4" borderId="87" xfId="0" applyFont="1" applyFill="1" applyBorder="1" applyAlignment="1" applyProtection="1">
      <alignment horizontal="center" vertical="center" wrapText="1"/>
      <protection locked="0"/>
    </xf>
    <xf numFmtId="0" fontId="8" fillId="4" borderId="117" xfId="0" applyFont="1" applyFill="1" applyBorder="1" applyAlignment="1" applyProtection="1">
      <alignment horizontal="center" vertical="center" wrapText="1"/>
      <protection locked="0"/>
    </xf>
    <xf numFmtId="0" fontId="8" fillId="4" borderId="118" xfId="0" applyFont="1" applyFill="1" applyBorder="1" applyAlignment="1" applyProtection="1">
      <alignment horizontal="center" vertical="center" wrapText="1"/>
      <protection locked="0"/>
    </xf>
    <xf numFmtId="0" fontId="8" fillId="4" borderId="128" xfId="0" applyFont="1" applyFill="1" applyBorder="1" applyAlignment="1" applyProtection="1">
      <alignment horizontal="center" vertical="center" wrapText="1"/>
      <protection locked="0"/>
    </xf>
    <xf numFmtId="0" fontId="8" fillId="4" borderId="129" xfId="0" applyFont="1" applyFill="1" applyBorder="1" applyAlignment="1" applyProtection="1">
      <alignment horizontal="center" vertical="center" wrapText="1"/>
      <protection locked="0"/>
    </xf>
    <xf numFmtId="0" fontId="25" fillId="4" borderId="119" xfId="0" applyFont="1" applyFill="1" applyBorder="1" applyAlignment="1" applyProtection="1">
      <alignment horizontal="center" vertical="center" wrapText="1"/>
      <protection locked="0"/>
    </xf>
    <xf numFmtId="0" fontId="25" fillId="4" borderId="151" xfId="0" applyFont="1" applyFill="1" applyBorder="1" applyAlignment="1" applyProtection="1">
      <alignment horizontal="center" vertical="center" wrapText="1"/>
      <protection locked="0"/>
    </xf>
    <xf numFmtId="0" fontId="25" fillId="4" borderId="143" xfId="0" applyFont="1" applyFill="1" applyBorder="1" applyAlignment="1" applyProtection="1">
      <alignment horizontal="center" vertical="center" wrapText="1"/>
      <protection locked="0"/>
    </xf>
    <xf numFmtId="0" fontId="25" fillId="4" borderId="130" xfId="0" applyFont="1" applyFill="1" applyBorder="1" applyAlignment="1" applyProtection="1">
      <alignment horizontal="center" vertical="center" wrapText="1"/>
      <protection locked="0"/>
    </xf>
    <xf numFmtId="0" fontId="25" fillId="4" borderId="122" xfId="0" applyFont="1" applyFill="1" applyBorder="1" applyAlignment="1" applyProtection="1">
      <alignment horizontal="center" vertical="center" wrapText="1"/>
      <protection locked="0"/>
    </xf>
    <xf numFmtId="0" fontId="25" fillId="4" borderId="142" xfId="0" applyFont="1" applyFill="1" applyBorder="1" applyAlignment="1" applyProtection="1">
      <alignment horizontal="center" vertical="center" wrapText="1"/>
      <protection locked="0"/>
    </xf>
    <xf numFmtId="0" fontId="0" fillId="0" borderId="7" xfId="0" applyFill="1" applyBorder="1" applyAlignment="1">
      <alignment horizontal="center" vertical="center"/>
    </xf>
    <xf numFmtId="0" fontId="0" fillId="4" borderId="140" xfId="0" applyFill="1" applyBorder="1" applyAlignment="1" applyProtection="1">
      <alignment horizontal="center" vertical="center"/>
      <protection locked="0"/>
    </xf>
    <xf numFmtId="0" fontId="0" fillId="4" borderId="117" xfId="0" applyFill="1" applyBorder="1" applyAlignment="1" applyProtection="1">
      <alignment horizontal="center" vertical="center" shrinkToFit="1"/>
      <protection locked="0"/>
    </xf>
    <xf numFmtId="0" fontId="0" fillId="4" borderId="118" xfId="0" applyFill="1" applyBorder="1" applyAlignment="1" applyProtection="1">
      <alignment horizontal="center" vertical="center"/>
      <protection locked="0"/>
    </xf>
    <xf numFmtId="0" fontId="0" fillId="4" borderId="182" xfId="0" applyFill="1" applyBorder="1" applyAlignment="1" applyProtection="1">
      <alignment horizontal="center" vertical="center" shrinkToFit="1"/>
      <protection locked="0"/>
    </xf>
    <xf numFmtId="0" fontId="0" fillId="4" borderId="118" xfId="0" applyFill="1" applyBorder="1" applyAlignment="1" applyProtection="1">
      <alignment horizontal="center" vertical="center" shrinkToFit="1"/>
      <protection locked="0"/>
    </xf>
    <xf numFmtId="0" fontId="0" fillId="4" borderId="182" xfId="0" applyFill="1" applyBorder="1" applyAlignment="1" applyProtection="1">
      <alignment horizontal="center" vertical="center"/>
      <protection locked="0"/>
    </xf>
    <xf numFmtId="0" fontId="0" fillId="4" borderId="183" xfId="0" applyFill="1" applyBorder="1" applyAlignment="1" applyProtection="1">
      <alignment horizontal="center" vertical="center"/>
      <protection locked="0"/>
    </xf>
    <xf numFmtId="0" fontId="0" fillId="4" borderId="119" xfId="0" applyFill="1" applyBorder="1" applyAlignment="1" applyProtection="1">
      <alignment vertical="center" shrinkToFit="1"/>
      <protection locked="0"/>
    </xf>
    <xf numFmtId="0" fontId="0" fillId="4" borderId="128" xfId="0" applyFill="1" applyBorder="1" applyAlignment="1" applyProtection="1">
      <alignment horizontal="center" vertical="center" shrinkToFit="1"/>
      <protection locked="0"/>
    </xf>
    <xf numFmtId="0" fontId="0" fillId="4" borderId="129" xfId="0" applyFill="1" applyBorder="1" applyAlignment="1" applyProtection="1">
      <alignment horizontal="center" vertical="center"/>
      <protection locked="0"/>
    </xf>
    <xf numFmtId="0" fontId="0" fillId="4" borderId="184" xfId="0" applyFill="1" applyBorder="1" applyAlignment="1" applyProtection="1">
      <alignment horizontal="center" vertical="center" shrinkToFit="1"/>
      <protection locked="0"/>
    </xf>
    <xf numFmtId="0" fontId="0" fillId="4" borderId="185" xfId="0" applyFill="1" applyBorder="1" applyAlignment="1" applyProtection="1">
      <alignment horizontal="center" vertical="center" shrinkToFit="1"/>
      <protection locked="0"/>
    </xf>
    <xf numFmtId="0" fontId="0" fillId="4" borderId="129" xfId="0" applyFill="1" applyBorder="1" applyAlignment="1" applyProtection="1">
      <alignment horizontal="center" vertical="center" shrinkToFit="1"/>
      <protection locked="0"/>
    </xf>
    <xf numFmtId="0" fontId="0" fillId="4" borderId="184" xfId="0" applyFill="1" applyBorder="1" applyAlignment="1" applyProtection="1">
      <alignment horizontal="center" vertical="center"/>
      <protection locked="0"/>
    </xf>
    <xf numFmtId="0" fontId="0" fillId="4" borderId="185" xfId="0" applyFill="1" applyBorder="1" applyAlignment="1" applyProtection="1">
      <alignment horizontal="center" vertical="center"/>
      <protection locked="0"/>
    </xf>
    <xf numFmtId="0" fontId="0" fillId="4" borderId="130" xfId="0" applyFill="1" applyBorder="1" applyAlignment="1" applyProtection="1">
      <alignment vertical="center" shrinkToFit="1"/>
      <protection locked="0"/>
    </xf>
    <xf numFmtId="0" fontId="0" fillId="4" borderId="120" xfId="0" applyFill="1" applyBorder="1" applyAlignment="1" applyProtection="1">
      <alignment horizontal="center" vertical="center" shrinkToFit="1"/>
      <protection locked="0"/>
    </xf>
    <xf numFmtId="0" fontId="0" fillId="4" borderId="121" xfId="0" applyFill="1" applyBorder="1" applyAlignment="1" applyProtection="1">
      <alignment horizontal="center" vertical="center"/>
      <protection locked="0"/>
    </xf>
    <xf numFmtId="0" fontId="0" fillId="4" borderId="186" xfId="0" applyFill="1" applyBorder="1" applyAlignment="1" applyProtection="1">
      <alignment horizontal="center" vertical="center" shrinkToFit="1"/>
      <protection locked="0"/>
    </xf>
    <xf numFmtId="0" fontId="0" fillId="4" borderId="121" xfId="0" applyFill="1" applyBorder="1" applyAlignment="1" applyProtection="1">
      <alignment horizontal="center" vertical="center" shrinkToFit="1"/>
      <protection locked="0"/>
    </xf>
    <xf numFmtId="0" fontId="0" fillId="4" borderId="186" xfId="0" applyFill="1" applyBorder="1" applyAlignment="1" applyProtection="1">
      <alignment horizontal="center" vertical="center"/>
      <protection locked="0"/>
    </xf>
    <xf numFmtId="0" fontId="0" fillId="4" borderId="187" xfId="0" applyFill="1" applyBorder="1" applyAlignment="1" applyProtection="1">
      <alignment horizontal="center" vertical="center"/>
      <protection locked="0"/>
    </xf>
    <xf numFmtId="0" fontId="0" fillId="4" borderId="122" xfId="0" applyFill="1" applyBorder="1" applyAlignment="1" applyProtection="1">
      <alignment vertical="center" shrinkToFit="1"/>
      <protection locked="0"/>
    </xf>
    <xf numFmtId="0" fontId="0" fillId="4" borderId="88" xfId="0" applyFill="1" applyBorder="1" applyAlignment="1" applyProtection="1">
      <alignment horizontal="center" vertical="center"/>
      <protection locked="0"/>
    </xf>
    <xf numFmtId="0" fontId="0" fillId="4" borderId="89" xfId="0" applyFill="1" applyBorder="1" applyAlignment="1" applyProtection="1">
      <alignment horizontal="center" vertical="center"/>
      <protection locked="0"/>
    </xf>
    <xf numFmtId="0" fontId="0" fillId="4" borderId="196" xfId="0" applyFill="1" applyBorder="1" applyAlignment="1" applyProtection="1">
      <alignment horizontal="left" vertical="center"/>
      <protection locked="0"/>
    </xf>
    <xf numFmtId="0" fontId="0" fillId="0" borderId="200" xfId="0" applyBorder="1" applyAlignment="1">
      <alignment horizontal="center" vertical="center"/>
    </xf>
    <xf numFmtId="0" fontId="7" fillId="0" borderId="188" xfId="0" applyFont="1" applyBorder="1" applyAlignment="1">
      <alignment horizontal="center" vertical="center" wrapText="1"/>
    </xf>
    <xf numFmtId="0" fontId="0" fillId="0" borderId="201" xfId="0" applyBorder="1" applyAlignment="1">
      <alignment horizontal="center" vertical="center" shrinkToFit="1"/>
    </xf>
    <xf numFmtId="0" fontId="7" fillId="0" borderId="202" xfId="0" applyFont="1" applyBorder="1" applyAlignment="1">
      <alignment horizontal="center" vertical="center" wrapText="1"/>
    </xf>
    <xf numFmtId="0" fontId="7" fillId="0" borderId="200" xfId="0" applyFont="1" applyBorder="1" applyAlignment="1">
      <alignment horizontal="center" vertical="center" wrapText="1"/>
    </xf>
    <xf numFmtId="0" fontId="17" fillId="0" borderId="188" xfId="0" applyFont="1" applyBorder="1" applyAlignment="1">
      <alignment horizontal="center" vertical="center" wrapText="1"/>
    </xf>
    <xf numFmtId="0" fontId="0" fillId="0" borderId="201" xfId="0" applyBorder="1" applyAlignment="1">
      <alignment horizontal="center" vertical="center"/>
    </xf>
    <xf numFmtId="0" fontId="0" fillId="0" borderId="202" xfId="0" applyBorder="1" applyAlignment="1">
      <alignment horizontal="center" vertical="center"/>
    </xf>
    <xf numFmtId="0" fontId="8" fillId="4" borderId="206" xfId="0" applyFont="1" applyFill="1" applyBorder="1" applyAlignment="1" applyProtection="1">
      <alignment horizontal="center" vertical="center" wrapText="1"/>
      <protection locked="0"/>
    </xf>
    <xf numFmtId="0" fontId="8" fillId="4" borderId="207" xfId="0" applyFont="1" applyFill="1" applyBorder="1" applyAlignment="1" applyProtection="1">
      <alignment horizontal="center" vertical="center" wrapText="1"/>
      <protection locked="0"/>
    </xf>
    <xf numFmtId="0" fontId="0" fillId="0" borderId="3" xfId="0" applyBorder="1">
      <alignment vertical="center"/>
    </xf>
    <xf numFmtId="0" fontId="0" fillId="0" borderId="5" xfId="0" applyBorder="1">
      <alignment vertical="center"/>
    </xf>
    <xf numFmtId="38" fontId="0" fillId="0" borderId="1" xfId="0" applyNumberFormat="1" applyBorder="1">
      <alignment vertical="center"/>
    </xf>
    <xf numFmtId="0" fontId="0" fillId="0" borderId="16" xfId="0" applyBorder="1">
      <alignment vertical="center"/>
    </xf>
    <xf numFmtId="57" fontId="0" fillId="0" borderId="3" xfId="0" quotePrefix="1" applyNumberFormat="1" applyBorder="1">
      <alignment vertical="center"/>
    </xf>
    <xf numFmtId="0" fontId="0" fillId="0" borderId="13" xfId="0" applyBorder="1">
      <alignment vertical="center"/>
    </xf>
    <xf numFmtId="0" fontId="0" fillId="0" borderId="20" xfId="0" applyBorder="1">
      <alignment vertical="center"/>
    </xf>
    <xf numFmtId="0" fontId="0" fillId="0" borderId="0" xfId="0">
      <alignment vertical="center"/>
    </xf>
    <xf numFmtId="0" fontId="0" fillId="0" borderId="0" xfId="0" applyBorder="1">
      <alignment vertical="center"/>
    </xf>
    <xf numFmtId="0" fontId="0" fillId="0" borderId="4" xfId="0" applyFill="1" applyBorder="1">
      <alignment vertical="center"/>
    </xf>
    <xf numFmtId="0" fontId="8" fillId="0" borderId="205" xfId="0" applyFont="1" applyFill="1" applyBorder="1" applyAlignment="1" applyProtection="1">
      <alignment horizontal="center" vertical="center" wrapText="1"/>
    </xf>
    <xf numFmtId="0" fontId="25" fillId="4" borderId="117" xfId="0" applyFont="1" applyFill="1" applyBorder="1" applyAlignment="1" applyProtection="1">
      <alignment horizontal="center" vertical="center" wrapText="1"/>
      <protection locked="0"/>
    </xf>
    <xf numFmtId="0" fontId="25" fillId="4" borderId="118" xfId="0" applyFont="1" applyFill="1" applyBorder="1" applyAlignment="1" applyProtection="1">
      <alignment horizontal="center" vertical="center" wrapText="1"/>
      <protection locked="0"/>
    </xf>
    <xf numFmtId="0" fontId="25" fillId="4" borderId="149" xfId="0" applyFont="1" applyFill="1" applyBorder="1" applyAlignment="1" applyProtection="1">
      <alignment horizontal="center" vertical="center" wrapText="1"/>
      <protection locked="0"/>
    </xf>
    <xf numFmtId="0" fontId="25" fillId="4" borderId="150" xfId="0" applyFont="1" applyFill="1" applyBorder="1" applyAlignment="1" applyProtection="1">
      <alignment horizontal="center" vertical="center" wrapText="1"/>
      <protection locked="0"/>
    </xf>
    <xf numFmtId="0" fontId="25" fillId="4" borderId="144" xfId="0" applyFont="1" applyFill="1" applyBorder="1" applyAlignment="1" applyProtection="1">
      <alignment horizontal="center" vertical="center" wrapText="1"/>
      <protection locked="0"/>
    </xf>
    <xf numFmtId="0" fontId="25" fillId="4" borderId="145" xfId="0" applyFont="1" applyFill="1" applyBorder="1" applyAlignment="1" applyProtection="1">
      <alignment horizontal="center" vertical="center" wrapText="1"/>
      <protection locked="0"/>
    </xf>
    <xf numFmtId="0" fontId="25" fillId="4" borderId="128" xfId="0" applyFont="1" applyFill="1" applyBorder="1" applyAlignment="1" applyProtection="1">
      <alignment horizontal="center" vertical="center" wrapText="1"/>
      <protection locked="0"/>
    </xf>
    <xf numFmtId="0" fontId="25" fillId="4" borderId="129" xfId="0" applyFont="1" applyFill="1" applyBorder="1" applyAlignment="1" applyProtection="1">
      <alignment horizontal="center" vertical="center" wrapText="1"/>
      <protection locked="0"/>
    </xf>
    <xf numFmtId="0" fontId="25" fillId="4" borderId="120" xfId="0" applyFont="1" applyFill="1" applyBorder="1" applyAlignment="1" applyProtection="1">
      <alignment horizontal="center" vertical="center" wrapText="1"/>
      <protection locked="0"/>
    </xf>
    <xf numFmtId="0" fontId="25" fillId="4" borderId="121" xfId="0" applyFont="1" applyFill="1" applyBorder="1" applyAlignment="1" applyProtection="1">
      <alignment horizontal="center" vertical="center" wrapText="1"/>
      <protection locked="0"/>
    </xf>
    <xf numFmtId="0" fontId="25" fillId="4" borderId="153" xfId="0" applyFont="1" applyFill="1" applyBorder="1" applyAlignment="1" applyProtection="1">
      <alignment horizontal="center" vertical="center" wrapText="1"/>
      <protection locked="0"/>
    </xf>
    <xf numFmtId="0" fontId="25" fillId="4" borderId="154" xfId="0" applyFont="1" applyFill="1" applyBorder="1" applyAlignment="1" applyProtection="1">
      <alignment horizontal="center" vertical="center" wrapText="1"/>
      <protection locked="0"/>
    </xf>
    <xf numFmtId="0" fontId="25" fillId="4" borderId="141" xfId="0" applyFont="1" applyFill="1" applyBorder="1" applyAlignment="1" applyProtection="1">
      <alignment horizontal="center" vertical="center" wrapText="1"/>
      <protection locked="0"/>
    </xf>
    <xf numFmtId="0" fontId="25" fillId="4" borderId="155" xfId="0" applyFont="1" applyFill="1" applyBorder="1" applyAlignment="1" applyProtection="1">
      <alignment horizontal="center" vertical="center" wrapText="1"/>
      <protection locked="0"/>
    </xf>
    <xf numFmtId="0" fontId="25" fillId="4" borderId="156" xfId="0" applyFont="1" applyFill="1" applyBorder="1" applyAlignment="1" applyProtection="1">
      <alignment horizontal="center" vertical="center" wrapText="1"/>
      <protection locked="0"/>
    </xf>
    <xf numFmtId="0" fontId="25" fillId="4" borderId="157" xfId="0" applyFont="1" applyFill="1" applyBorder="1" applyAlignment="1" applyProtection="1">
      <alignment horizontal="center" vertical="center" wrapText="1"/>
      <protection locked="0"/>
    </xf>
    <xf numFmtId="0" fontId="25" fillId="0" borderId="42" xfId="0" applyFont="1" applyBorder="1" applyAlignment="1">
      <alignment horizontal="center" vertical="center" wrapText="1"/>
    </xf>
    <xf numFmtId="0" fontId="25" fillId="0" borderId="152" xfId="0" applyFont="1" applyBorder="1" applyAlignment="1">
      <alignment horizontal="center" vertical="center" wrapText="1"/>
    </xf>
    <xf numFmtId="0" fontId="25" fillId="0" borderId="25" xfId="0" applyFont="1" applyBorder="1" applyAlignment="1">
      <alignment horizontal="center" vertical="center" wrapText="1"/>
    </xf>
    <xf numFmtId="0" fontId="25" fillId="4" borderId="88" xfId="0" applyFont="1" applyFill="1" applyBorder="1" applyAlignment="1" applyProtection="1">
      <alignment horizontal="center" vertical="center" wrapText="1"/>
      <protection locked="0"/>
    </xf>
    <xf numFmtId="0" fontId="25" fillId="4" borderId="89" xfId="0" applyFont="1" applyFill="1" applyBorder="1" applyAlignment="1" applyProtection="1">
      <alignment horizontal="center" vertical="center" wrapText="1"/>
      <protection locked="0"/>
    </xf>
    <xf numFmtId="0" fontId="25" fillId="4" borderId="90" xfId="0" applyFont="1" applyFill="1" applyBorder="1" applyAlignment="1" applyProtection="1">
      <alignment horizontal="center" vertical="center" wrapText="1"/>
      <protection locked="0"/>
    </xf>
    <xf numFmtId="0" fontId="25" fillId="0" borderId="49" xfId="0" applyFont="1" applyBorder="1" applyAlignment="1">
      <alignment horizontal="center" vertical="center" wrapText="1"/>
    </xf>
    <xf numFmtId="0" fontId="25" fillId="0" borderId="158"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52" xfId="0" applyFont="1" applyBorder="1" applyAlignment="1">
      <alignment horizontal="center" vertical="center" wrapText="1"/>
    </xf>
    <xf numFmtId="0" fontId="0" fillId="0" borderId="0" xfId="0">
      <alignment vertical="center"/>
    </xf>
    <xf numFmtId="0" fontId="0" fillId="0" borderId="0" xfId="0">
      <alignment vertical="center"/>
    </xf>
    <xf numFmtId="0" fontId="0" fillId="0" borderId="0" xfId="0" applyBorder="1" applyAlignment="1">
      <alignment horizontal="center" vertical="center"/>
    </xf>
    <xf numFmtId="0" fontId="47" fillId="0" borderId="0" xfId="0" applyFont="1" applyBorder="1">
      <alignment vertical="center"/>
    </xf>
    <xf numFmtId="0" fontId="32" fillId="0" borderId="4" xfId="0" applyFont="1" applyBorder="1">
      <alignment vertical="center"/>
    </xf>
    <xf numFmtId="0" fontId="32" fillId="0" borderId="5" xfId="0" applyFont="1" applyBorder="1">
      <alignment vertical="center"/>
    </xf>
    <xf numFmtId="0" fontId="32" fillId="0" borderId="1" xfId="0" applyFont="1" applyBorder="1">
      <alignment vertical="center"/>
    </xf>
    <xf numFmtId="0" fontId="48" fillId="0" borderId="6" xfId="0" applyFont="1" applyBorder="1">
      <alignment vertical="center"/>
    </xf>
    <xf numFmtId="0" fontId="0" fillId="0" borderId="0" xfId="0">
      <alignment vertical="center"/>
    </xf>
    <xf numFmtId="0" fontId="0" fillId="0" borderId="0" xfId="0" applyAlignment="1">
      <alignment vertical="center" wrapText="1"/>
    </xf>
    <xf numFmtId="0" fontId="0" fillId="0" borderId="0" xfId="0" applyBorder="1" applyAlignment="1">
      <alignment horizontal="center" vertical="center"/>
    </xf>
    <xf numFmtId="0" fontId="50" fillId="0" borderId="0" xfId="0" applyFont="1" applyAlignment="1">
      <alignment vertical="center" wrapText="1"/>
    </xf>
    <xf numFmtId="0" fontId="50" fillId="0" borderId="6" xfId="0" applyFont="1" applyBorder="1" applyAlignment="1">
      <alignment vertical="center" wrapText="1"/>
    </xf>
    <xf numFmtId="0" fontId="50" fillId="0" borderId="8" xfId="0" applyFont="1" applyBorder="1" applyAlignment="1">
      <alignment vertical="center" wrapText="1"/>
    </xf>
    <xf numFmtId="0" fontId="50" fillId="0" borderId="7" xfId="0" applyFont="1" applyBorder="1" applyAlignment="1">
      <alignment vertical="center" wrapText="1"/>
    </xf>
    <xf numFmtId="0" fontId="50" fillId="0" borderId="0" xfId="0" applyFont="1">
      <alignment vertical="center"/>
    </xf>
    <xf numFmtId="0" fontId="0" fillId="0" borderId="0" xfId="0">
      <alignment vertical="center"/>
    </xf>
    <xf numFmtId="0" fontId="0" fillId="0" borderId="0" xfId="0" applyFill="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pplyFill="1" applyBorder="1" applyAlignment="1" applyProtection="1">
      <alignment horizontal="center" vertical="center"/>
      <protection locked="0"/>
    </xf>
    <xf numFmtId="0" fontId="0" fillId="0" borderId="0" xfId="0">
      <alignment vertical="center"/>
    </xf>
    <xf numFmtId="0" fontId="30" fillId="0" borderId="0" xfId="0" applyFont="1" applyFill="1">
      <alignment vertical="center"/>
    </xf>
    <xf numFmtId="0" fontId="0" fillId="0" borderId="0" xfId="0" applyBorder="1">
      <alignment vertical="center"/>
    </xf>
    <xf numFmtId="0" fontId="0" fillId="0" borderId="1" xfId="0" applyBorder="1">
      <alignment vertical="center"/>
    </xf>
    <xf numFmtId="0" fontId="0" fillId="0" borderId="0" xfId="0">
      <alignment vertical="center"/>
    </xf>
    <xf numFmtId="0" fontId="8" fillId="0" borderId="0" xfId="0" applyFont="1">
      <alignment vertical="center"/>
    </xf>
    <xf numFmtId="0" fontId="0" fillId="0" borderId="0" xfId="0" applyBorder="1" applyAlignment="1">
      <alignment horizontal="center" vertical="center"/>
    </xf>
    <xf numFmtId="0" fontId="0" fillId="0" borderId="0" xfId="0" applyFill="1" applyBorder="1">
      <alignment vertical="center"/>
    </xf>
    <xf numFmtId="0" fontId="38" fillId="0" borderId="0" xfId="0" applyFont="1" applyFill="1">
      <alignment vertical="center"/>
    </xf>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15" xfId="0" applyBorder="1">
      <alignment vertical="center"/>
    </xf>
    <xf numFmtId="0" fontId="0" fillId="0" borderId="0" xfId="0" applyFill="1" applyBorder="1" applyAlignment="1" applyProtection="1">
      <alignment horizontal="left" vertical="center"/>
      <protection locked="0"/>
    </xf>
    <xf numFmtId="0" fontId="16" fillId="0" borderId="112" xfId="0" applyFont="1" applyBorder="1" applyAlignment="1">
      <alignment horizontal="left" vertical="center"/>
    </xf>
    <xf numFmtId="0" fontId="0" fillId="0" borderId="1" xfId="0" applyFill="1" applyBorder="1">
      <alignment vertical="center"/>
    </xf>
    <xf numFmtId="0" fontId="32" fillId="0" borderId="0" xfId="0" applyFont="1" applyAlignment="1">
      <alignment vertical="center"/>
    </xf>
    <xf numFmtId="0" fontId="0" fillId="0" borderId="0" xfId="0" applyBorder="1">
      <alignment vertical="center"/>
    </xf>
    <xf numFmtId="0" fontId="0" fillId="0" borderId="0" xfId="0">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lignment vertical="center"/>
    </xf>
    <xf numFmtId="0" fontId="0" fillId="0" borderId="0" xfId="0" applyFill="1">
      <alignment vertical="center"/>
    </xf>
    <xf numFmtId="0" fontId="0" fillId="0" borderId="0" xfId="0">
      <alignment vertical="center"/>
    </xf>
    <xf numFmtId="0" fontId="0" fillId="0" borderId="0" xfId="0" applyFill="1">
      <alignment vertical="center"/>
    </xf>
    <xf numFmtId="0" fontId="32" fillId="0" borderId="0" xfId="0" applyFont="1" applyFill="1">
      <alignment vertical="center"/>
    </xf>
    <xf numFmtId="0" fontId="0" fillId="0" borderId="0" xfId="0" applyAlignment="1">
      <alignment vertical="center" wrapText="1"/>
    </xf>
    <xf numFmtId="0" fontId="0" fillId="0" borderId="0" xfId="0">
      <alignment vertical="center"/>
    </xf>
    <xf numFmtId="0" fontId="0" fillId="0" borderId="0" xfId="0" applyBorder="1">
      <alignment vertical="center"/>
    </xf>
    <xf numFmtId="0" fontId="0" fillId="0" borderId="0" xfId="0" applyBorder="1" applyAlignment="1">
      <alignment horizontal="center" vertical="center"/>
    </xf>
    <xf numFmtId="0" fontId="0" fillId="0" borderId="115" xfId="0" applyBorder="1">
      <alignment vertical="center"/>
    </xf>
    <xf numFmtId="0" fontId="32" fillId="0" borderId="0" xfId="0" applyFont="1" applyFill="1" applyBorder="1">
      <alignment vertical="center"/>
    </xf>
    <xf numFmtId="0" fontId="32" fillId="0" borderId="115" xfId="0" applyFont="1" applyFill="1" applyBorder="1">
      <alignment vertical="center"/>
    </xf>
    <xf numFmtId="0" fontId="0" fillId="0" borderId="0" xfId="0" applyBorder="1">
      <alignment vertical="center"/>
    </xf>
    <xf numFmtId="0" fontId="0" fillId="0" borderId="0" xfId="0">
      <alignment vertical="center"/>
    </xf>
    <xf numFmtId="0" fontId="0" fillId="0" borderId="110" xfId="0" applyBorder="1" applyAlignment="1">
      <alignment horizontal="left" vertical="center"/>
    </xf>
    <xf numFmtId="0" fontId="0" fillId="0" borderId="0" xfId="0" applyBorder="1" applyAlignment="1">
      <alignment horizontal="left" vertical="center"/>
    </xf>
    <xf numFmtId="0" fontId="3" fillId="0" borderId="0" xfId="0" applyFont="1">
      <alignment vertical="center"/>
    </xf>
    <xf numFmtId="0" fontId="0" fillId="0" borderId="0" xfId="0">
      <alignment vertical="center"/>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115" xfId="0" applyFont="1" applyFill="1" applyBorder="1" applyAlignment="1">
      <alignment vertical="center"/>
    </xf>
    <xf numFmtId="0" fontId="0" fillId="0" borderId="0" xfId="0">
      <alignment vertical="center"/>
    </xf>
    <xf numFmtId="0" fontId="0" fillId="0" borderId="0" xfId="0" applyBorder="1">
      <alignment vertical="center"/>
    </xf>
    <xf numFmtId="0" fontId="0" fillId="0" borderId="161" xfId="0" applyBorder="1" applyAlignment="1">
      <alignment horizontal="center" vertical="center"/>
    </xf>
    <xf numFmtId="0" fontId="0" fillId="0" borderId="0" xfId="0" applyBorder="1" applyAlignment="1">
      <alignment horizontal="center" vertical="center"/>
    </xf>
    <xf numFmtId="0" fontId="0" fillId="0" borderId="0" xfId="0">
      <alignment vertical="center"/>
    </xf>
    <xf numFmtId="0" fontId="0" fillId="0" borderId="0" xfId="0" applyFill="1">
      <alignment vertical="center"/>
    </xf>
    <xf numFmtId="0" fontId="0" fillId="0" borderId="163" xfId="0" applyBorder="1" applyAlignment="1">
      <alignment vertical="center"/>
    </xf>
    <xf numFmtId="0" fontId="0" fillId="0" borderId="162" xfId="0" applyBorder="1" applyAlignment="1">
      <alignment vertical="center"/>
    </xf>
    <xf numFmtId="0" fontId="0" fillId="0" borderId="0" xfId="0" applyFill="1">
      <alignment vertical="center"/>
    </xf>
    <xf numFmtId="0" fontId="0" fillId="0" borderId="0" xfId="0" applyAlignment="1">
      <alignment vertical="center" wrapText="1"/>
    </xf>
    <xf numFmtId="0" fontId="0" fillId="0" borderId="112" xfId="0" applyBorder="1">
      <alignment vertical="center"/>
    </xf>
    <xf numFmtId="0" fontId="38" fillId="0" borderId="0" xfId="0" applyFont="1" applyFill="1">
      <alignment vertical="center"/>
    </xf>
    <xf numFmtId="0" fontId="32" fillId="0" borderId="0" xfId="0" applyFont="1" applyFill="1" applyAlignment="1">
      <alignment horizontal="left" vertical="center"/>
    </xf>
    <xf numFmtId="0" fontId="0" fillId="0" borderId="0" xfId="0">
      <alignment vertical="center"/>
    </xf>
    <xf numFmtId="0" fontId="0" fillId="0" borderId="0" xfId="0" applyFill="1">
      <alignment vertical="center"/>
    </xf>
    <xf numFmtId="0" fontId="51" fillId="0" borderId="115" xfId="0" applyFont="1" applyFill="1" applyBorder="1">
      <alignment vertical="center"/>
    </xf>
    <xf numFmtId="0" fontId="52" fillId="0" borderId="115" xfId="0" applyFont="1" applyFill="1" applyBorder="1">
      <alignment vertical="center"/>
    </xf>
    <xf numFmtId="0" fontId="3" fillId="0" borderId="115" xfId="0" applyFont="1" applyFill="1" applyBorder="1">
      <alignment vertical="center"/>
    </xf>
    <xf numFmtId="0" fontId="53" fillId="0" borderId="115" xfId="0" applyFont="1" applyFill="1" applyBorder="1" applyAlignment="1">
      <alignment vertical="center"/>
    </xf>
    <xf numFmtId="0" fontId="0" fillId="0" borderId="0" xfId="0" applyBorder="1">
      <alignment vertical="center"/>
    </xf>
    <xf numFmtId="0" fontId="8" fillId="0" borderId="0" xfId="0" applyFont="1">
      <alignment vertical="center"/>
    </xf>
    <xf numFmtId="0" fontId="0" fillId="0" borderId="215" xfId="0" applyBorder="1">
      <alignment vertical="center"/>
    </xf>
    <xf numFmtId="0" fontId="8" fillId="0" borderId="0" xfId="0" applyFont="1">
      <alignment vertical="center"/>
    </xf>
    <xf numFmtId="0" fontId="8" fillId="0" borderId="0" xfId="0" applyFont="1" applyAlignment="1">
      <alignment horizontal="left" vertical="center"/>
    </xf>
    <xf numFmtId="0" fontId="37" fillId="0" borderId="0" xfId="0" applyFont="1">
      <alignment vertical="center"/>
    </xf>
    <xf numFmtId="0" fontId="0" fillId="0" borderId="0" xfId="0">
      <alignment vertical="center"/>
    </xf>
    <xf numFmtId="0" fontId="0" fillId="0" borderId="0" xfId="0">
      <alignment vertical="center"/>
    </xf>
    <xf numFmtId="0" fontId="50" fillId="0" borderId="0" xfId="0" applyFont="1" applyAlignment="1">
      <alignment horizontal="left" vertical="center" wrapText="1"/>
    </xf>
    <xf numFmtId="0" fontId="50" fillId="0" borderId="0" xfId="0" applyFont="1" applyFill="1" applyAlignment="1">
      <alignment horizontal="left" vertical="center" wrapText="1"/>
    </xf>
    <xf numFmtId="0" fontId="38" fillId="0" borderId="0" xfId="0" applyFont="1">
      <alignment vertical="center"/>
    </xf>
    <xf numFmtId="0" fontId="0" fillId="0" borderId="0" xfId="0">
      <alignment vertical="center"/>
    </xf>
    <xf numFmtId="0" fontId="0" fillId="0" borderId="0" xfId="0">
      <alignment vertical="center"/>
    </xf>
    <xf numFmtId="0" fontId="56" fillId="0" borderId="0" xfId="0" applyFont="1">
      <alignment vertical="center"/>
    </xf>
    <xf numFmtId="0" fontId="0" fillId="0" borderId="0" xfId="0">
      <alignment vertical="center"/>
    </xf>
    <xf numFmtId="0" fontId="0" fillId="0" borderId="0" xfId="0">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lignment vertical="center"/>
    </xf>
    <xf numFmtId="0" fontId="0" fillId="0" borderId="0" xfId="0">
      <alignment vertical="center"/>
    </xf>
    <xf numFmtId="0" fontId="51" fillId="0" borderId="0" xfId="0" applyFont="1" applyAlignment="1">
      <alignment horizontal="right" vertical="center"/>
    </xf>
    <xf numFmtId="0" fontId="0" fillId="0" borderId="0" xfId="0" applyFill="1" applyBorder="1" applyAlignment="1" applyProtection="1">
      <alignment vertical="center"/>
      <protection locked="0"/>
    </xf>
    <xf numFmtId="0" fontId="0" fillId="0" borderId="0" xfId="0" applyBorder="1" applyAlignment="1">
      <alignment horizontal="center" vertical="center"/>
    </xf>
    <xf numFmtId="0" fontId="0" fillId="0" borderId="0" xfId="0">
      <alignment vertical="center"/>
    </xf>
    <xf numFmtId="0" fontId="52" fillId="0" borderId="0" xfId="0" applyFont="1" applyBorder="1" applyAlignment="1">
      <alignment horizontal="right" vertical="center"/>
    </xf>
    <xf numFmtId="0" fontId="0" fillId="0" borderId="0" xfId="0">
      <alignment vertical="center"/>
    </xf>
    <xf numFmtId="0" fontId="0" fillId="0" borderId="0" xfId="0" applyBorder="1" applyAlignment="1">
      <alignment horizontal="center" vertical="center"/>
    </xf>
    <xf numFmtId="0" fontId="32" fillId="0" borderId="0" xfId="0" applyFont="1" applyFill="1">
      <alignment vertical="center"/>
    </xf>
    <xf numFmtId="0" fontId="0" fillId="0" borderId="0" xfId="0" applyFill="1">
      <alignment vertical="center"/>
    </xf>
    <xf numFmtId="0" fontId="0" fillId="0" borderId="0" xfId="0">
      <alignment vertical="center"/>
    </xf>
    <xf numFmtId="0" fontId="30" fillId="0" borderId="0" xfId="0" applyFont="1">
      <alignment vertical="center"/>
    </xf>
    <xf numFmtId="0" fontId="38" fillId="0" borderId="0" xfId="0" applyFont="1" applyFill="1">
      <alignment vertical="center"/>
    </xf>
    <xf numFmtId="0" fontId="0" fillId="0" borderId="0" xfId="0" applyBorder="1">
      <alignment vertical="center"/>
    </xf>
    <xf numFmtId="0" fontId="3" fillId="0" borderId="0" xfId="0" applyFont="1">
      <alignment vertical="center"/>
    </xf>
    <xf numFmtId="0" fontId="50" fillId="0" borderId="0" xfId="0" applyFont="1" applyFill="1">
      <alignment vertical="center"/>
    </xf>
    <xf numFmtId="0" fontId="0" fillId="0" borderId="0" xfId="0" applyFill="1">
      <alignment vertical="center"/>
    </xf>
    <xf numFmtId="0" fontId="0" fillId="0" borderId="0" xfId="0">
      <alignment vertical="center"/>
    </xf>
    <xf numFmtId="0" fontId="38" fillId="0" borderId="0" xfId="0" applyFont="1" applyFill="1" applyBorder="1" applyAlignment="1">
      <alignment horizontal="left" vertical="center"/>
    </xf>
    <xf numFmtId="0" fontId="3" fillId="0" borderId="0" xfId="0" applyFont="1" applyBorder="1">
      <alignment vertical="center"/>
    </xf>
    <xf numFmtId="0" fontId="3" fillId="0" borderId="0" xfId="0" applyFont="1" applyAlignment="1">
      <alignment vertical="center" wrapText="1"/>
    </xf>
    <xf numFmtId="0" fontId="0" fillId="0" borderId="0" xfId="0" applyFill="1">
      <alignment vertical="center"/>
    </xf>
    <xf numFmtId="0" fontId="0" fillId="0" borderId="0" xfId="0">
      <alignment vertical="center"/>
    </xf>
    <xf numFmtId="0" fontId="0" fillId="0" borderId="16" xfId="0" applyBorder="1">
      <alignment vertical="center"/>
    </xf>
    <xf numFmtId="0" fontId="0" fillId="0" borderId="9" xfId="0" applyBorder="1">
      <alignment vertical="center"/>
    </xf>
    <xf numFmtId="0" fontId="0" fillId="0" borderId="0" xfId="0" applyFill="1">
      <alignment vertical="center"/>
    </xf>
    <xf numFmtId="0" fontId="0" fillId="0" borderId="0" xfId="0">
      <alignment vertical="center"/>
    </xf>
    <xf numFmtId="0" fontId="0" fillId="0" borderId="9" xfId="0" applyBorder="1">
      <alignment vertical="center"/>
    </xf>
    <xf numFmtId="0" fontId="0" fillId="0" borderId="16" xfId="0" applyBorder="1">
      <alignment vertical="center"/>
    </xf>
    <xf numFmtId="0" fontId="0" fillId="0" borderId="0" xfId="0" applyBorder="1" applyAlignment="1">
      <alignment horizontal="center" vertical="center"/>
    </xf>
    <xf numFmtId="0" fontId="0" fillId="0" borderId="0" xfId="0" applyBorder="1" applyAlignment="1">
      <alignment horizontal="center" vertical="center" shrinkToFit="1"/>
    </xf>
    <xf numFmtId="0" fontId="0" fillId="0" borderId="0" xfId="0">
      <alignment vertical="center"/>
    </xf>
    <xf numFmtId="0" fontId="0" fillId="0" borderId="0" xfId="0" applyFill="1">
      <alignment vertical="center"/>
    </xf>
    <xf numFmtId="0" fontId="0" fillId="0" borderId="0" xfId="0" applyAlignment="1">
      <alignment vertical="center" wrapText="1"/>
    </xf>
    <xf numFmtId="0" fontId="0" fillId="0" borderId="0" xfId="0" applyBorder="1">
      <alignment vertical="center"/>
    </xf>
    <xf numFmtId="0" fontId="0" fillId="0" borderId="0" xfId="0" applyBorder="1" applyAlignment="1">
      <alignment horizontal="center" vertical="center"/>
    </xf>
    <xf numFmtId="0" fontId="0" fillId="0" borderId="0" xfId="0" applyBorder="1" applyAlignment="1">
      <alignment horizontal="center" vertical="center" shrinkToFit="1"/>
    </xf>
    <xf numFmtId="0" fontId="0" fillId="0" borderId="0" xfId="0" applyBorder="1" applyAlignment="1">
      <alignment horizontal="right" vertical="center"/>
    </xf>
    <xf numFmtId="0" fontId="0" fillId="0" borderId="0" xfId="0">
      <alignment vertical="center"/>
    </xf>
    <xf numFmtId="0" fontId="0" fillId="0" borderId="0" xfId="0" applyBorder="1">
      <alignment vertical="center"/>
    </xf>
    <xf numFmtId="0" fontId="57" fillId="0" borderId="0" xfId="0" applyFont="1" applyAlignment="1">
      <alignment horizontal="left" vertical="top" wrapText="1"/>
    </xf>
    <xf numFmtId="0" fontId="0" fillId="0" borderId="0" xfId="0" applyBorder="1">
      <alignment vertical="center"/>
    </xf>
    <xf numFmtId="0" fontId="38" fillId="0" borderId="0" xfId="0" applyFont="1" applyFill="1" applyBorder="1" applyAlignment="1">
      <alignment horizontal="left" vertical="center"/>
    </xf>
    <xf numFmtId="0" fontId="0" fillId="0" borderId="0" xfId="0">
      <alignment vertical="center"/>
    </xf>
    <xf numFmtId="0" fontId="0" fillId="0" borderId="0" xfId="0" applyFill="1">
      <alignment vertical="center"/>
    </xf>
    <xf numFmtId="0" fontId="38" fillId="0" borderId="0" xfId="0" applyFont="1" applyFill="1">
      <alignment vertical="center"/>
    </xf>
    <xf numFmtId="0" fontId="32" fillId="0" borderId="0" xfId="0" applyFont="1">
      <alignment vertical="center"/>
    </xf>
    <xf numFmtId="0" fontId="38" fillId="0" borderId="0" xfId="0" applyFont="1" applyBorder="1">
      <alignment vertical="center"/>
    </xf>
    <xf numFmtId="0" fontId="38" fillId="0" borderId="0" xfId="0" applyFont="1" applyAlignment="1">
      <alignment vertical="center" wrapText="1"/>
    </xf>
    <xf numFmtId="0" fontId="32" fillId="0" borderId="9" xfId="0" applyFont="1" applyBorder="1">
      <alignment vertical="center"/>
    </xf>
    <xf numFmtId="0" fontId="0" fillId="0" borderId="0" xfId="0">
      <alignment vertical="center"/>
    </xf>
    <xf numFmtId="0" fontId="0" fillId="0" borderId="0" xfId="0" applyBorder="1" applyAlignment="1">
      <alignment horizontal="center" vertical="center"/>
    </xf>
    <xf numFmtId="0" fontId="8" fillId="0" borderId="0" xfId="0" applyFont="1">
      <alignment vertical="center"/>
    </xf>
    <xf numFmtId="0" fontId="8" fillId="0" borderId="0" xfId="0" applyFont="1" applyAlignment="1">
      <alignment horizontal="left" vertical="center" wrapText="1"/>
    </xf>
    <xf numFmtId="0" fontId="8" fillId="4" borderId="118" xfId="0" applyFont="1" applyFill="1" applyBorder="1" applyAlignment="1" applyProtection="1">
      <alignment horizontal="center" vertical="center" wrapText="1"/>
      <protection locked="0"/>
    </xf>
    <xf numFmtId="0" fontId="8" fillId="4" borderId="129" xfId="0" applyFont="1" applyFill="1" applyBorder="1" applyAlignment="1" applyProtection="1">
      <alignment horizontal="center" vertical="center" wrapText="1"/>
      <protection locked="0"/>
    </xf>
    <xf numFmtId="0" fontId="8" fillId="4" borderId="128" xfId="0" applyFont="1" applyFill="1" applyBorder="1" applyAlignment="1" applyProtection="1">
      <alignment horizontal="center" vertical="center" wrapText="1"/>
      <protection locked="0"/>
    </xf>
    <xf numFmtId="0" fontId="8" fillId="4" borderId="117" xfId="0" applyFont="1" applyFill="1" applyBorder="1" applyAlignment="1" applyProtection="1">
      <alignment horizontal="center" vertical="center" wrapText="1"/>
      <protection locked="0"/>
    </xf>
    <xf numFmtId="0" fontId="37" fillId="0" borderId="0" xfId="0" applyFont="1" applyAlignment="1">
      <alignment horizontal="left" vertical="center" wrapText="1"/>
    </xf>
    <xf numFmtId="0" fontId="8" fillId="0" borderId="3" xfId="0" applyFont="1" applyBorder="1" applyAlignment="1">
      <alignment horizontal="center" wrapText="1"/>
    </xf>
    <xf numFmtId="0" fontId="8" fillId="0" borderId="205" xfId="0" applyFont="1" applyFill="1" applyBorder="1" applyAlignment="1" applyProtection="1">
      <alignment horizontal="center" vertical="center" wrapText="1"/>
    </xf>
    <xf numFmtId="49" fontId="8" fillId="0" borderId="6" xfId="0" applyNumberFormat="1" applyFont="1" applyBorder="1" applyAlignment="1">
      <alignment horizontal="center" vertical="center" wrapText="1"/>
    </xf>
    <xf numFmtId="0" fontId="8" fillId="0" borderId="0" xfId="0" applyFont="1" applyAlignment="1">
      <alignment horizontal="left" vertical="center"/>
    </xf>
    <xf numFmtId="49" fontId="8" fillId="0" borderId="6" xfId="0" applyNumberFormat="1" applyFont="1" applyBorder="1" applyAlignment="1">
      <alignment horizontal="center" vertical="center"/>
    </xf>
    <xf numFmtId="0" fontId="0" fillId="0" borderId="0" xfId="0">
      <alignment vertical="center"/>
    </xf>
    <xf numFmtId="0" fontId="0" fillId="0" borderId="0" xfId="0" applyFill="1">
      <alignment vertical="center"/>
    </xf>
    <xf numFmtId="49" fontId="62" fillId="0" borderId="6" xfId="0" applyNumberFormat="1" applyFont="1" applyBorder="1" applyAlignment="1">
      <alignment horizontal="center" vertical="center" wrapText="1"/>
    </xf>
    <xf numFmtId="49" fontId="62" fillId="0" borderId="6" xfId="0" applyNumberFormat="1" applyFont="1" applyBorder="1" applyAlignment="1">
      <alignment horizontal="center" vertical="center"/>
    </xf>
    <xf numFmtId="0" fontId="65" fillId="0" borderId="0" xfId="0" applyFont="1" applyAlignment="1">
      <alignment vertical="center"/>
    </xf>
    <xf numFmtId="0" fontId="0" fillId="5" borderId="1" xfId="0" applyFill="1" applyBorder="1">
      <alignment vertical="center"/>
    </xf>
    <xf numFmtId="0" fontId="0" fillId="5" borderId="3" xfId="0" applyFill="1" applyBorder="1">
      <alignment vertical="center"/>
    </xf>
    <xf numFmtId="0" fontId="8" fillId="4" borderId="206" xfId="0" applyFont="1" applyFill="1" applyBorder="1" applyAlignment="1" applyProtection="1">
      <alignment horizontal="center" vertical="center" wrapText="1"/>
      <protection locked="0"/>
    </xf>
    <xf numFmtId="0" fontId="8" fillId="4" borderId="207" xfId="0" applyFont="1" applyFill="1" applyBorder="1" applyAlignment="1" applyProtection="1">
      <alignment horizontal="center" vertical="center" wrapText="1"/>
      <protection locked="0"/>
    </xf>
    <xf numFmtId="0" fontId="0" fillId="0" borderId="0" xfId="0">
      <alignment vertical="center"/>
    </xf>
    <xf numFmtId="0" fontId="0" fillId="5" borderId="8" xfId="0" applyFill="1" applyBorder="1">
      <alignment vertical="center"/>
    </xf>
    <xf numFmtId="0" fontId="0" fillId="5" borderId="12" xfId="0" applyFill="1" applyBorder="1">
      <alignment vertical="center"/>
    </xf>
    <xf numFmtId="0" fontId="0" fillId="5" borderId="4" xfId="0" applyFill="1" applyBorder="1">
      <alignment vertical="center"/>
    </xf>
    <xf numFmtId="0" fontId="0" fillId="5" borderId="5" xfId="0" applyFill="1" applyBorder="1">
      <alignment vertical="center"/>
    </xf>
    <xf numFmtId="0" fontId="0" fillId="0" borderId="0" xfId="0">
      <alignment vertical="center"/>
    </xf>
    <xf numFmtId="0" fontId="0" fillId="0" borderId="0" xfId="0" applyBorder="1">
      <alignment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lignment vertical="center"/>
    </xf>
    <xf numFmtId="0" fontId="0" fillId="0" borderId="63" xfId="0" applyBorder="1" applyAlignment="1">
      <alignment vertical="center" shrinkToFit="1"/>
    </xf>
    <xf numFmtId="0" fontId="0" fillId="4" borderId="238" xfId="0" applyFill="1" applyBorder="1" applyAlignment="1" applyProtection="1">
      <alignment horizontal="center" vertical="center" shrinkToFit="1"/>
      <protection locked="0"/>
    </xf>
    <xf numFmtId="0" fontId="0" fillId="0" borderId="51" xfId="0" applyBorder="1" applyAlignment="1">
      <alignment vertical="center" shrinkToFit="1"/>
    </xf>
    <xf numFmtId="0" fontId="38" fillId="0" borderId="0" xfId="0" applyFont="1" applyBorder="1" applyAlignment="1">
      <alignment horizontal="lef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pplyBorder="1" applyAlignment="1">
      <alignment horizontal="center" vertical="center"/>
    </xf>
    <xf numFmtId="0" fontId="0" fillId="0" borderId="0" xfId="0" applyBorder="1">
      <alignment vertical="center"/>
    </xf>
    <xf numFmtId="0" fontId="0" fillId="0" borderId="0" xfId="0">
      <alignment vertical="center"/>
    </xf>
    <xf numFmtId="0" fontId="0" fillId="0" borderId="0" xfId="0">
      <alignment vertical="center"/>
    </xf>
    <xf numFmtId="0" fontId="0" fillId="0" borderId="0" xfId="0" applyFill="1">
      <alignment vertical="center"/>
    </xf>
    <xf numFmtId="0" fontId="0" fillId="0" borderId="0" xfId="0">
      <alignment vertical="center"/>
    </xf>
    <xf numFmtId="0" fontId="0" fillId="0" borderId="0" xfId="0" applyBorder="1" applyAlignment="1">
      <alignment horizontal="center" vertical="center"/>
    </xf>
    <xf numFmtId="0" fontId="0" fillId="0" borderId="0" xfId="0" applyBorder="1">
      <alignment vertical="center"/>
    </xf>
    <xf numFmtId="0" fontId="3" fillId="0" borderId="0" xfId="0" applyFont="1">
      <alignment vertical="center"/>
    </xf>
    <xf numFmtId="0" fontId="0" fillId="0" borderId="0" xfId="0">
      <alignment vertical="center"/>
    </xf>
    <xf numFmtId="0" fontId="0" fillId="0" borderId="0" xfId="0" applyBorder="1">
      <alignment vertical="center"/>
    </xf>
    <xf numFmtId="0" fontId="38" fillId="0" borderId="0" xfId="0" applyFont="1">
      <alignment vertical="center"/>
    </xf>
    <xf numFmtId="0" fontId="0" fillId="0" borderId="0" xfId="0">
      <alignment vertical="center"/>
    </xf>
    <xf numFmtId="0" fontId="0" fillId="0" borderId="0" xfId="0" applyFill="1">
      <alignment vertical="center"/>
    </xf>
    <xf numFmtId="0" fontId="0" fillId="0" borderId="0" xfId="0" applyBorder="1">
      <alignment vertical="center"/>
    </xf>
    <xf numFmtId="0" fontId="3" fillId="0" borderId="0" xfId="0" applyFont="1">
      <alignment vertical="center"/>
    </xf>
    <xf numFmtId="0" fontId="0" fillId="0" borderId="0" xfId="0">
      <alignment vertical="center"/>
    </xf>
    <xf numFmtId="0" fontId="38" fillId="0" borderId="0" xfId="0" applyFont="1">
      <alignment vertical="center"/>
    </xf>
    <xf numFmtId="0" fontId="0" fillId="0" borderId="0" xfId="0">
      <alignment vertical="center"/>
    </xf>
    <xf numFmtId="0" fontId="38" fillId="0" borderId="0" xfId="0" applyFont="1" applyFill="1">
      <alignment vertical="center"/>
    </xf>
    <xf numFmtId="0" fontId="38" fillId="0" borderId="0" xfId="0" applyFont="1" applyFill="1" applyBorder="1">
      <alignment vertical="center"/>
    </xf>
    <xf numFmtId="0" fontId="38" fillId="0" borderId="0" xfId="0" applyFont="1">
      <alignment vertical="center"/>
    </xf>
    <xf numFmtId="0" fontId="38" fillId="0" borderId="0" xfId="0" applyFont="1" applyBorder="1" applyAlignment="1">
      <alignment horizontal="left" vertical="center"/>
    </xf>
    <xf numFmtId="0" fontId="38" fillId="0" borderId="0" xfId="0" applyFont="1" applyBorder="1" applyAlignment="1">
      <alignment horizontal="center" vertical="center"/>
    </xf>
    <xf numFmtId="0" fontId="38" fillId="0" borderId="0" xfId="0" applyFont="1" applyAlignment="1">
      <alignment horizontal="left" vertical="center"/>
    </xf>
    <xf numFmtId="0" fontId="38" fillId="0" borderId="0" xfId="0" applyFont="1" applyAlignment="1">
      <alignment horizontal="left" vertical="top" wrapText="1"/>
    </xf>
    <xf numFmtId="0" fontId="38" fillId="0" borderId="6" xfId="0" applyFont="1" applyBorder="1" applyAlignment="1">
      <alignment vertical="center" wrapText="1"/>
    </xf>
    <xf numFmtId="0" fontId="38" fillId="0" borderId="8" xfId="0" applyFont="1" applyBorder="1" applyAlignment="1">
      <alignment vertical="center" wrapText="1"/>
    </xf>
    <xf numFmtId="0" fontId="38" fillId="0" borderId="7" xfId="0" applyFont="1" applyBorder="1" applyAlignment="1">
      <alignment vertical="center" wrapText="1"/>
    </xf>
    <xf numFmtId="0" fontId="38" fillId="0" borderId="0" xfId="0" applyFont="1" applyFill="1" applyBorder="1" applyAlignment="1">
      <alignment horizontal="center" vertical="center"/>
    </xf>
    <xf numFmtId="0" fontId="38" fillId="0" borderId="0" xfId="0" applyFont="1" applyAlignment="1">
      <alignment vertical="center"/>
    </xf>
    <xf numFmtId="0" fontId="70" fillId="0" borderId="0" xfId="0" applyFont="1" applyAlignment="1">
      <alignment vertical="center"/>
    </xf>
    <xf numFmtId="0" fontId="67" fillId="0" borderId="237" xfId="0" applyFont="1" applyBorder="1" applyAlignment="1">
      <alignment horizontal="center" vertical="center" wrapText="1"/>
    </xf>
    <xf numFmtId="0" fontId="38" fillId="0" borderId="5" xfId="0" applyFont="1" applyBorder="1" applyAlignment="1">
      <alignment horizontal="center" vertical="center"/>
    </xf>
    <xf numFmtId="0" fontId="38" fillId="0" borderId="239" xfId="0" applyFont="1" applyBorder="1" applyAlignment="1">
      <alignment horizontal="center" vertical="center" shrinkToFit="1"/>
    </xf>
    <xf numFmtId="0" fontId="67" fillId="0" borderId="240" xfId="0" applyFont="1" applyBorder="1" applyAlignment="1">
      <alignment horizontal="center" vertical="center" wrapText="1"/>
    </xf>
    <xf numFmtId="0" fontId="38" fillId="0" borderId="180" xfId="0" applyFont="1" applyBorder="1" applyAlignment="1">
      <alignment horizontal="center" vertical="center" shrinkToFit="1"/>
    </xf>
    <xf numFmtId="0" fontId="38" fillId="0" borderId="181" xfId="0" applyFont="1" applyBorder="1" applyAlignment="1">
      <alignment horizontal="center" vertical="center" shrinkToFit="1"/>
    </xf>
    <xf numFmtId="0" fontId="38" fillId="0" borderId="239" xfId="0" applyFont="1" applyBorder="1" applyAlignment="1">
      <alignment horizontal="center" vertical="center"/>
    </xf>
    <xf numFmtId="0" fontId="38" fillId="0" borderId="240" xfId="0" applyFont="1" applyBorder="1" applyAlignment="1">
      <alignment horizontal="center" vertical="center"/>
    </xf>
    <xf numFmtId="0" fontId="38" fillId="0" borderId="235" xfId="0" applyFont="1" applyBorder="1" applyAlignment="1">
      <alignment horizontal="center" vertical="center" shrinkToFit="1"/>
    </xf>
    <xf numFmtId="0" fontId="67" fillId="0" borderId="236" xfId="0" applyFont="1" applyBorder="1" applyAlignment="1">
      <alignment horizontal="center" vertical="center" wrapText="1"/>
    </xf>
    <xf numFmtId="0" fontId="38" fillId="0" borderId="241" xfId="0" applyFont="1" applyBorder="1" applyAlignment="1">
      <alignment horizontal="center" vertical="center" shrinkToFit="1"/>
    </xf>
    <xf numFmtId="0" fontId="38" fillId="0" borderId="242" xfId="0" applyFont="1" applyBorder="1" applyAlignment="1">
      <alignment horizontal="center" vertical="center" shrinkToFit="1"/>
    </xf>
    <xf numFmtId="0" fontId="38" fillId="0" borderId="235" xfId="0" applyFont="1" applyBorder="1" applyAlignment="1">
      <alignment horizontal="center" vertical="center"/>
    </xf>
    <xf numFmtId="0" fontId="38" fillId="0" borderId="236" xfId="0" applyFont="1" applyBorder="1" applyAlignment="1">
      <alignment horizontal="center" vertical="center"/>
    </xf>
    <xf numFmtId="0" fontId="67" fillId="0" borderId="50" xfId="0" applyFont="1" applyBorder="1" applyAlignment="1">
      <alignment horizontal="center" vertical="center" wrapText="1"/>
    </xf>
    <xf numFmtId="0" fontId="38" fillId="0" borderId="3" xfId="0" applyFont="1" applyBorder="1" applyAlignment="1">
      <alignment horizontal="center" vertical="center"/>
    </xf>
    <xf numFmtId="0" fontId="38" fillId="0" borderId="203" xfId="0" applyFont="1" applyBorder="1" applyAlignment="1">
      <alignment horizontal="center" vertical="center" shrinkToFit="1"/>
    </xf>
    <xf numFmtId="0" fontId="67" fillId="0" borderId="204" xfId="0" applyFont="1" applyBorder="1" applyAlignment="1">
      <alignment horizontal="center" vertical="center" wrapText="1"/>
    </xf>
    <xf numFmtId="0" fontId="38" fillId="0" borderId="203" xfId="0" applyFont="1" applyBorder="1" applyAlignment="1">
      <alignment horizontal="center" vertical="center"/>
    </xf>
    <xf numFmtId="0" fontId="38" fillId="0" borderId="204" xfId="0" applyFont="1" applyBorder="1" applyAlignment="1">
      <alignment horizontal="center" vertical="center"/>
    </xf>
    <xf numFmtId="0" fontId="0" fillId="0" borderId="0" xfId="0">
      <alignment vertical="center"/>
    </xf>
    <xf numFmtId="0" fontId="38" fillId="0" borderId="0" xfId="0" applyFont="1">
      <alignment vertical="center"/>
    </xf>
    <xf numFmtId="0" fontId="3" fillId="0" borderId="0" xfId="0" applyFont="1">
      <alignment vertical="center"/>
    </xf>
    <xf numFmtId="0" fontId="0" fillId="0" borderId="0" xfId="0" applyBorder="1">
      <alignment vertical="center"/>
    </xf>
    <xf numFmtId="0" fontId="38" fillId="0" borderId="0" xfId="0" applyFont="1" applyBorder="1">
      <alignment vertical="center"/>
    </xf>
    <xf numFmtId="0" fontId="38" fillId="0" borderId="0" xfId="0" applyFont="1">
      <alignment vertical="center"/>
    </xf>
    <xf numFmtId="0" fontId="0" fillId="0" borderId="0" xfId="0">
      <alignment vertical="center"/>
    </xf>
    <xf numFmtId="0" fontId="0" fillId="0" borderId="0" xfId="0" applyFill="1">
      <alignment vertical="center"/>
    </xf>
    <xf numFmtId="0" fontId="0" fillId="0" borderId="0" xfId="0">
      <alignment vertical="center"/>
    </xf>
    <xf numFmtId="0" fontId="57" fillId="0" borderId="4" xfId="0" applyFont="1" applyBorder="1" applyAlignment="1">
      <alignment horizontal="right" vertical="center" wrapText="1"/>
    </xf>
    <xf numFmtId="0" fontId="0" fillId="0" borderId="0" xfId="0">
      <alignment vertical="center"/>
    </xf>
    <xf numFmtId="0" fontId="0" fillId="0" borderId="0" xfId="0" applyAlignment="1">
      <alignment horizontal="center" vertical="center"/>
    </xf>
    <xf numFmtId="0" fontId="32" fillId="0" borderId="0" xfId="0" applyFont="1">
      <alignment vertical="center"/>
    </xf>
    <xf numFmtId="0" fontId="0" fillId="0" borderId="0" xfId="0">
      <alignment vertical="center"/>
    </xf>
    <xf numFmtId="0" fontId="0" fillId="0" borderId="0" xfId="0" applyAlignment="1">
      <alignment horizontal="center" vertical="center" shrinkToFit="1"/>
    </xf>
    <xf numFmtId="0" fontId="0" fillId="0" borderId="0" xfId="0">
      <alignment vertical="center"/>
    </xf>
    <xf numFmtId="0" fontId="38" fillId="0" borderId="0" xfId="0" applyFont="1">
      <alignment vertical="center"/>
    </xf>
    <xf numFmtId="0" fontId="73" fillId="0" borderId="0" xfId="0" applyFont="1" applyAlignment="1" applyProtection="1">
      <alignment horizontal="center" vertical="center"/>
      <protection locked="0"/>
    </xf>
    <xf numFmtId="0" fontId="0" fillId="0" borderId="0" xfId="0">
      <alignment vertical="center"/>
    </xf>
    <xf numFmtId="0" fontId="0" fillId="0" borderId="0" xfId="0" applyBorder="1">
      <alignment vertical="center"/>
    </xf>
    <xf numFmtId="0" fontId="32" fillId="0" borderId="0" xfId="0" applyFont="1" applyFill="1" applyBorder="1">
      <alignment vertical="center"/>
    </xf>
    <xf numFmtId="0" fontId="32" fillId="0" borderId="0" xfId="0" applyFont="1">
      <alignment vertical="center"/>
    </xf>
    <xf numFmtId="0" fontId="8" fillId="0" borderId="0" xfId="0" applyFont="1">
      <alignment vertical="center"/>
    </xf>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0" xfId="0" applyBorder="1" applyAlignment="1">
      <alignment horizontal="center" vertical="center"/>
    </xf>
    <xf numFmtId="0" fontId="38" fillId="0" borderId="0" xfId="0" applyFont="1">
      <alignment vertical="center"/>
    </xf>
    <xf numFmtId="0" fontId="0" fillId="0" borderId="0" xfId="0" applyFill="1" applyBorder="1">
      <alignment vertical="center"/>
    </xf>
    <xf numFmtId="0" fontId="57" fillId="0" borderId="59" xfId="0" applyFont="1" applyBorder="1" applyAlignment="1">
      <alignment horizontal="left" vertical="top" wrapText="1"/>
    </xf>
    <xf numFmtId="0" fontId="53" fillId="0" borderId="0" xfId="0" applyFont="1" applyAlignment="1">
      <alignment vertical="center"/>
    </xf>
    <xf numFmtId="0" fontId="0" fillId="0" borderId="0" xfId="0">
      <alignment vertical="center"/>
    </xf>
    <xf numFmtId="0" fontId="0" fillId="0" borderId="0" xfId="0" applyBorder="1">
      <alignment vertical="center"/>
    </xf>
    <xf numFmtId="0" fontId="53" fillId="0" borderId="0" xfId="0" applyFont="1" applyAlignment="1">
      <alignment horizontal="left" vertical="center"/>
    </xf>
    <xf numFmtId="0" fontId="53" fillId="0" borderId="4" xfId="0" applyFont="1" applyBorder="1" applyAlignment="1">
      <alignment horizontal="left" vertical="top" wrapText="1"/>
    </xf>
    <xf numFmtId="0" fontId="0" fillId="0" borderId="0" xfId="0">
      <alignment vertical="center"/>
    </xf>
    <xf numFmtId="0" fontId="0" fillId="0" borderId="0" xfId="0" applyFill="1">
      <alignment vertical="center"/>
    </xf>
    <xf numFmtId="0" fontId="0" fillId="0" borderId="3" xfId="0" applyBorder="1" applyAlignment="1">
      <alignment vertical="top"/>
    </xf>
    <xf numFmtId="0" fontId="0" fillId="0" borderId="4" xfId="0" applyBorder="1" applyAlignment="1">
      <alignment vertical="top"/>
    </xf>
    <xf numFmtId="0" fontId="0" fillId="4" borderId="89" xfId="0" applyFill="1" applyBorder="1" applyAlignment="1" applyProtection="1">
      <alignment horizontal="center" vertical="center"/>
      <protection locked="0"/>
    </xf>
    <xf numFmtId="0" fontId="0" fillId="4" borderId="90" xfId="0" applyFill="1" applyBorder="1" applyAlignment="1" applyProtection="1">
      <alignment horizontal="center" vertical="center"/>
      <protection locked="0"/>
    </xf>
    <xf numFmtId="0" fontId="10" fillId="4" borderId="98" xfId="0" applyFont="1" applyFill="1" applyBorder="1" applyProtection="1">
      <alignment vertical="center"/>
      <protection locked="0"/>
    </xf>
    <xf numFmtId="0" fontId="10" fillId="4" borderId="99" xfId="0" applyFont="1" applyFill="1" applyBorder="1" applyProtection="1">
      <alignment vertical="center"/>
      <protection locked="0"/>
    </xf>
    <xf numFmtId="0" fontId="10" fillId="4" borderId="100" xfId="0" applyFont="1" applyFill="1" applyBorder="1" applyProtection="1">
      <alignment vertical="center"/>
      <protection locked="0"/>
    </xf>
    <xf numFmtId="0" fontId="44" fillId="4" borderId="95" xfId="0" applyFont="1" applyFill="1" applyBorder="1" applyProtection="1">
      <alignment vertical="center"/>
      <protection locked="0"/>
    </xf>
    <xf numFmtId="0" fontId="44" fillId="4" borderId="96" xfId="0" applyFont="1" applyFill="1" applyBorder="1" applyProtection="1">
      <alignment vertical="center"/>
      <protection locked="0"/>
    </xf>
    <xf numFmtId="0" fontId="44" fillId="4" borderId="97" xfId="0" applyFont="1" applyFill="1" applyBorder="1" applyProtection="1">
      <alignment vertical="center"/>
      <protection locked="0"/>
    </xf>
    <xf numFmtId="0" fontId="44" fillId="4" borderId="92" xfId="0" applyFont="1" applyFill="1" applyBorder="1" applyProtection="1">
      <alignment vertical="center"/>
      <protection locked="0"/>
    </xf>
    <xf numFmtId="0" fontId="44" fillId="4" borderId="93" xfId="0" applyFont="1" applyFill="1" applyBorder="1" applyProtection="1">
      <alignment vertical="center"/>
      <protection locked="0"/>
    </xf>
    <xf numFmtId="0" fontId="44" fillId="4" borderId="94" xfId="0" applyFont="1" applyFill="1" applyBorder="1" applyProtection="1">
      <alignment vertical="center"/>
      <protection locked="0"/>
    </xf>
    <xf numFmtId="0" fontId="12" fillId="0" borderId="0" xfId="0" applyFont="1" applyAlignment="1">
      <alignment horizontal="center" vertical="center"/>
    </xf>
    <xf numFmtId="0" fontId="10" fillId="4" borderId="96" xfId="0" applyFont="1" applyFill="1" applyBorder="1" applyProtection="1">
      <alignment vertical="center"/>
      <protection locked="0"/>
    </xf>
    <xf numFmtId="0" fontId="10" fillId="4" borderId="97" xfId="0" applyFont="1" applyFill="1" applyBorder="1" applyProtection="1">
      <alignment vertical="center"/>
      <protection locked="0"/>
    </xf>
    <xf numFmtId="0" fontId="68" fillId="6" borderId="33" xfId="2" applyNumberFormat="1" applyFont="1" applyFill="1" applyBorder="1" applyAlignment="1">
      <alignment horizontal="center" vertical="center"/>
    </xf>
    <xf numFmtId="0" fontId="68" fillId="6" borderId="35" xfId="2" applyNumberFormat="1" applyFont="1" applyFill="1" applyBorder="1" applyAlignment="1">
      <alignment horizontal="center" vertical="center"/>
    </xf>
    <xf numFmtId="0" fontId="38" fillId="4" borderId="222" xfId="0" applyFont="1" applyFill="1" applyBorder="1" applyAlignment="1" applyProtection="1">
      <alignment horizontal="center" vertical="center"/>
      <protection locked="0"/>
    </xf>
    <xf numFmtId="0" fontId="38" fillId="4" borderId="219" xfId="0" applyFont="1" applyFill="1" applyBorder="1" applyAlignment="1" applyProtection="1">
      <alignment horizontal="center" vertical="center"/>
      <protection locked="0"/>
    </xf>
    <xf numFmtId="0" fontId="38" fillId="4" borderId="218" xfId="0" applyFont="1" applyFill="1" applyBorder="1" applyAlignment="1" applyProtection="1">
      <alignment horizontal="center" vertical="center"/>
      <protection locked="0"/>
    </xf>
    <xf numFmtId="0" fontId="0" fillId="0" borderId="0" xfId="0">
      <alignment vertical="center"/>
    </xf>
    <xf numFmtId="0" fontId="0" fillId="0" borderId="110" xfId="0" applyBorder="1">
      <alignment vertical="center"/>
    </xf>
    <xf numFmtId="0" fontId="0" fillId="4" borderId="107" xfId="0" applyFill="1" applyBorder="1" applyAlignment="1" applyProtection="1">
      <alignment horizontal="center" vertical="center"/>
      <protection locked="0"/>
    </xf>
    <xf numFmtId="0" fontId="0" fillId="4" borderId="108" xfId="0" applyFill="1" applyBorder="1" applyAlignment="1" applyProtection="1">
      <alignment horizontal="center" vertical="center"/>
      <protection locked="0"/>
    </xf>
    <xf numFmtId="0" fontId="0" fillId="4" borderId="109" xfId="0" applyFill="1" applyBorder="1" applyAlignment="1" applyProtection="1">
      <alignment horizontal="center" vertical="center"/>
      <protection locked="0"/>
    </xf>
    <xf numFmtId="0" fontId="38" fillId="0" borderId="0" xfId="0" applyFont="1">
      <alignment vertical="center"/>
    </xf>
    <xf numFmtId="0" fontId="0" fillId="4" borderId="101" xfId="0" applyFill="1" applyBorder="1" applyAlignment="1" applyProtection="1">
      <alignment horizontal="center" vertical="center"/>
      <protection locked="0"/>
    </xf>
    <xf numFmtId="0" fontId="0" fillId="4" borderId="102" xfId="0" applyFill="1" applyBorder="1" applyAlignment="1" applyProtection="1">
      <alignment horizontal="center" vertical="center"/>
      <protection locked="0"/>
    </xf>
    <xf numFmtId="0" fontId="0" fillId="4" borderId="103" xfId="0" applyFill="1" applyBorder="1" applyAlignment="1" applyProtection="1">
      <alignment horizontal="center" vertical="center"/>
      <protection locked="0"/>
    </xf>
    <xf numFmtId="0" fontId="38" fillId="0" borderId="0" xfId="0" applyFont="1" applyAlignment="1">
      <alignment horizontal="left" vertical="center"/>
    </xf>
    <xf numFmtId="0" fontId="0" fillId="4" borderId="104" xfId="0" applyFill="1" applyBorder="1" applyAlignment="1" applyProtection="1">
      <alignment horizontal="center" vertical="center"/>
      <protection locked="0"/>
    </xf>
    <xf numFmtId="0" fontId="0" fillId="4" borderId="105" xfId="0" applyFill="1" applyBorder="1" applyAlignment="1" applyProtection="1">
      <alignment horizontal="center" vertical="center"/>
      <protection locked="0"/>
    </xf>
    <xf numFmtId="0" fontId="0" fillId="4" borderId="106" xfId="0" applyFill="1" applyBorder="1" applyAlignment="1" applyProtection="1">
      <alignment horizontal="center" vertical="center"/>
      <protection locked="0"/>
    </xf>
    <xf numFmtId="0" fontId="32" fillId="0" borderId="0" xfId="0" applyFont="1">
      <alignment vertical="center"/>
    </xf>
    <xf numFmtId="0" fontId="38" fillId="0" borderId="0" xfId="0" applyFont="1" applyFill="1" applyAlignment="1">
      <alignment horizontal="center" vertical="center" wrapText="1"/>
    </xf>
    <xf numFmtId="0" fontId="0" fillId="4" borderId="249" xfId="0" applyFill="1" applyBorder="1" applyAlignment="1" applyProtection="1">
      <alignment horizontal="center" vertical="center"/>
      <protection locked="0"/>
    </xf>
    <xf numFmtId="0" fontId="0" fillId="4" borderId="250" xfId="0" applyFill="1" applyBorder="1" applyAlignment="1" applyProtection="1">
      <alignment horizontal="center" vertical="center"/>
      <protection locked="0"/>
    </xf>
    <xf numFmtId="0" fontId="0" fillId="4" borderId="251" xfId="0" applyFill="1" applyBorder="1" applyAlignment="1" applyProtection="1">
      <alignment horizontal="center" vertical="center"/>
      <protection locked="0"/>
    </xf>
    <xf numFmtId="0" fontId="38" fillId="0" borderId="0" xfId="0" applyFont="1" applyAlignment="1">
      <alignment horizontal="left" vertical="center" wrapText="1"/>
    </xf>
    <xf numFmtId="0" fontId="0" fillId="4" borderId="79" xfId="0" applyFill="1" applyBorder="1" applyAlignment="1" applyProtection="1">
      <alignment horizontal="center" vertical="center"/>
      <protection locked="0"/>
    </xf>
    <xf numFmtId="0" fontId="0" fillId="4" borderId="80" xfId="0" applyFill="1" applyBorder="1" applyAlignment="1" applyProtection="1">
      <alignment horizontal="center" vertical="center"/>
      <protection locked="0"/>
    </xf>
    <xf numFmtId="0" fontId="0" fillId="4" borderId="81" xfId="0" applyFill="1" applyBorder="1" applyAlignment="1" applyProtection="1">
      <alignment horizontal="center" vertical="center"/>
      <protection locked="0"/>
    </xf>
    <xf numFmtId="0" fontId="38" fillId="4" borderId="101" xfId="0" applyFont="1" applyFill="1" applyBorder="1" applyAlignment="1" applyProtection="1">
      <alignment horizontal="center" vertical="center"/>
      <protection locked="0"/>
    </xf>
    <xf numFmtId="0" fontId="38" fillId="4" borderId="102" xfId="0" applyFont="1" applyFill="1" applyBorder="1" applyAlignment="1" applyProtection="1">
      <alignment horizontal="center" vertical="center"/>
      <protection locked="0"/>
    </xf>
    <xf numFmtId="0" fontId="38" fillId="4" borderId="103" xfId="0" applyFont="1" applyFill="1" applyBorder="1" applyAlignment="1" applyProtection="1">
      <alignment horizontal="center" vertical="center"/>
      <protection locked="0"/>
    </xf>
    <xf numFmtId="0" fontId="38" fillId="4" borderId="104" xfId="0" applyFont="1" applyFill="1" applyBorder="1" applyAlignment="1" applyProtection="1">
      <alignment horizontal="center" vertical="center"/>
      <protection locked="0"/>
    </xf>
    <xf numFmtId="0" fontId="38" fillId="4" borderId="105" xfId="0" applyFont="1" applyFill="1" applyBorder="1" applyAlignment="1" applyProtection="1">
      <alignment horizontal="center" vertical="center"/>
      <protection locked="0"/>
    </xf>
    <xf numFmtId="0" fontId="38" fillId="4" borderId="106" xfId="0" applyFont="1" applyFill="1" applyBorder="1" applyAlignment="1" applyProtection="1">
      <alignment horizontal="center" vertical="center"/>
      <protection locked="0"/>
    </xf>
    <xf numFmtId="0" fontId="38" fillId="4" borderId="107" xfId="0" applyFont="1" applyFill="1" applyBorder="1" applyAlignment="1" applyProtection="1">
      <alignment horizontal="center" vertical="center"/>
      <protection locked="0"/>
    </xf>
    <xf numFmtId="0" fontId="38" fillId="4" borderId="108" xfId="0" applyFont="1" applyFill="1" applyBorder="1" applyAlignment="1" applyProtection="1">
      <alignment horizontal="center" vertical="center"/>
      <protection locked="0"/>
    </xf>
    <xf numFmtId="0" fontId="38" fillId="4" borderId="109" xfId="0" applyFont="1" applyFill="1" applyBorder="1" applyAlignment="1" applyProtection="1">
      <alignment horizontal="center" vertical="center"/>
      <protection locked="0"/>
    </xf>
    <xf numFmtId="0" fontId="0" fillId="4" borderId="92" xfId="0" applyFill="1" applyBorder="1" applyAlignment="1" applyProtection="1">
      <alignment horizontal="center" vertical="center"/>
      <protection locked="0"/>
    </xf>
    <xf numFmtId="0" fontId="0" fillId="4" borderId="93" xfId="0" applyFill="1" applyBorder="1" applyAlignment="1" applyProtection="1">
      <alignment horizontal="center" vertical="center"/>
      <protection locked="0"/>
    </xf>
    <xf numFmtId="0" fontId="0" fillId="4" borderId="94" xfId="0" applyFill="1" applyBorder="1" applyAlignment="1" applyProtection="1">
      <alignment horizontal="center" vertical="center"/>
      <protection locked="0"/>
    </xf>
    <xf numFmtId="0" fontId="0" fillId="4" borderId="174" xfId="0" applyFill="1" applyBorder="1" applyAlignment="1" applyProtection="1">
      <alignment horizontal="center" vertical="center"/>
      <protection locked="0"/>
    </xf>
    <xf numFmtId="0" fontId="0" fillId="4" borderId="175" xfId="0" applyFill="1" applyBorder="1" applyAlignment="1" applyProtection="1">
      <alignment horizontal="center" vertical="center"/>
      <protection locked="0"/>
    </xf>
    <xf numFmtId="0" fontId="0" fillId="4" borderId="176" xfId="0" applyFill="1" applyBorder="1" applyAlignment="1" applyProtection="1">
      <alignment horizontal="center" vertical="center"/>
      <protection locked="0"/>
    </xf>
    <xf numFmtId="0" fontId="0" fillId="0" borderId="91" xfId="0" applyBorder="1" applyAlignment="1">
      <alignment horizontal="right" vertical="center"/>
    </xf>
    <xf numFmtId="0" fontId="0" fillId="0" borderId="0" xfId="0" applyBorder="1" applyAlignment="1">
      <alignment horizontal="right" vertical="center"/>
    </xf>
    <xf numFmtId="0" fontId="0" fillId="0" borderId="110" xfId="0" applyBorder="1" applyAlignment="1">
      <alignment horizontal="right" vertical="center"/>
    </xf>
    <xf numFmtId="0" fontId="0" fillId="4" borderId="210" xfId="0" applyFill="1" applyBorder="1" applyAlignment="1" applyProtection="1">
      <alignment horizontal="center" vertical="center"/>
      <protection locked="0"/>
    </xf>
    <xf numFmtId="0" fontId="0" fillId="4" borderId="211" xfId="0" applyFill="1" applyBorder="1" applyAlignment="1" applyProtection="1">
      <alignment horizontal="center" vertical="center"/>
      <protection locked="0"/>
    </xf>
    <xf numFmtId="0" fontId="0" fillId="4" borderId="212" xfId="0" applyFill="1" applyBorder="1" applyAlignment="1" applyProtection="1">
      <alignment horizontal="center" vertical="center"/>
      <protection locked="0"/>
    </xf>
    <xf numFmtId="0" fontId="0" fillId="4" borderId="98" xfId="0" applyFill="1" applyBorder="1" applyAlignment="1" applyProtection="1">
      <alignment horizontal="center" vertical="center"/>
      <protection locked="0"/>
    </xf>
    <xf numFmtId="0" fontId="0" fillId="4" borderId="99" xfId="0" applyFill="1" applyBorder="1" applyAlignment="1" applyProtection="1">
      <alignment horizontal="center" vertical="center"/>
      <protection locked="0"/>
    </xf>
    <xf numFmtId="0" fontId="0" fillId="4" borderId="100" xfId="0" applyFill="1" applyBorder="1" applyAlignment="1" applyProtection="1">
      <alignment horizontal="center" vertical="center"/>
      <protection locked="0"/>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17"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horizontal="center" vertical="center" wrapText="1"/>
    </xf>
    <xf numFmtId="0" fontId="0" fillId="4" borderId="121" xfId="0" applyFill="1" applyBorder="1" applyAlignment="1" applyProtection="1">
      <alignment horizont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31" fillId="0" borderId="0" xfId="0" applyFont="1">
      <alignment vertical="center"/>
    </xf>
    <xf numFmtId="0" fontId="0" fillId="4" borderId="129" xfId="0" applyFill="1" applyBorder="1" applyAlignment="1" applyProtection="1">
      <alignment horizontal="center"/>
      <protection locked="0"/>
    </xf>
    <xf numFmtId="0" fontId="0" fillId="0" borderId="9" xfId="0" applyBorder="1" applyAlignment="1">
      <alignment horizontal="center"/>
    </xf>
    <xf numFmtId="0" fontId="0" fillId="0" borderId="10" xfId="0" applyBorder="1" applyAlignment="1">
      <alignment horizontal="center"/>
    </xf>
    <xf numFmtId="0" fontId="0" fillId="0" borderId="8" xfId="0" applyBorder="1" applyAlignment="1">
      <alignment horizontal="center" vertical="center"/>
    </xf>
    <xf numFmtId="0" fontId="0" fillId="4" borderId="130" xfId="0" applyFill="1" applyBorder="1" applyAlignment="1" applyProtection="1">
      <alignment horizontal="center"/>
      <protection locked="0"/>
    </xf>
    <xf numFmtId="0" fontId="0" fillId="4" borderId="118" xfId="0" applyFill="1" applyBorder="1" applyAlignment="1" applyProtection="1">
      <alignment horizontal="center"/>
      <protection locked="0"/>
    </xf>
    <xf numFmtId="0" fontId="0" fillId="0" borderId="161" xfId="0" applyBorder="1" applyAlignment="1">
      <alignment horizontal="center"/>
    </xf>
    <xf numFmtId="0" fontId="0" fillId="0" borderId="162" xfId="0" applyBorder="1" applyAlignment="1">
      <alignment horizontal="center"/>
    </xf>
    <xf numFmtId="0" fontId="38" fillId="0" borderId="0" xfId="0" applyFont="1" applyFill="1">
      <alignment vertical="center"/>
    </xf>
    <xf numFmtId="0" fontId="0" fillId="4" borderId="92" xfId="0" applyFill="1" applyBorder="1" applyAlignment="1" applyProtection="1">
      <alignment vertical="center"/>
      <protection locked="0"/>
    </xf>
    <xf numFmtId="0" fontId="0" fillId="4" borderId="93" xfId="0" applyFill="1" applyBorder="1" applyAlignment="1" applyProtection="1">
      <alignment vertical="center"/>
      <protection locked="0"/>
    </xf>
    <xf numFmtId="0" fontId="0" fillId="4" borderId="94" xfId="0" applyFill="1" applyBorder="1" applyAlignment="1" applyProtection="1">
      <alignment vertical="center"/>
      <protection locked="0"/>
    </xf>
    <xf numFmtId="0" fontId="0" fillId="4" borderId="95" xfId="0" applyFill="1" applyBorder="1" applyAlignment="1" applyProtection="1">
      <alignment vertical="center"/>
      <protection locked="0"/>
    </xf>
    <xf numFmtId="0" fontId="0" fillId="4" borderId="96" xfId="0" applyFill="1" applyBorder="1" applyAlignment="1" applyProtection="1">
      <alignment vertical="center"/>
      <protection locked="0"/>
    </xf>
    <xf numFmtId="0" fontId="0" fillId="4" borderId="97" xfId="0" applyFill="1" applyBorder="1" applyAlignment="1" applyProtection="1">
      <alignment vertical="center"/>
      <protection locked="0"/>
    </xf>
    <xf numFmtId="0" fontId="0" fillId="4" borderId="128" xfId="0" applyFill="1" applyBorder="1" applyAlignment="1" applyProtection="1">
      <alignment horizontal="center" vertical="center"/>
      <protection locked="0"/>
    </xf>
    <xf numFmtId="0" fontId="0" fillId="4" borderId="129" xfId="0" applyFill="1" applyBorder="1" applyAlignment="1" applyProtection="1">
      <alignment horizontal="center" vertical="center"/>
      <protection locked="0"/>
    </xf>
    <xf numFmtId="0" fontId="32" fillId="0" borderId="0" xfId="0" applyFont="1" applyBorder="1" applyAlignment="1">
      <alignment horizontal="left" vertical="center"/>
    </xf>
    <xf numFmtId="0" fontId="0" fillId="4" borderId="127" xfId="0" applyFill="1" applyBorder="1" applyAlignment="1" applyProtection="1">
      <alignment horizontal="center" vertical="center"/>
      <protection locked="0"/>
    </xf>
    <xf numFmtId="0" fontId="0" fillId="4" borderId="82" xfId="0" applyFill="1" applyBorder="1" applyAlignment="1" applyProtection="1">
      <alignment horizontal="center" vertical="center"/>
      <protection locked="0"/>
    </xf>
    <xf numFmtId="0" fontId="0" fillId="4" borderId="213" xfId="0" applyFill="1" applyBorder="1" applyAlignment="1" applyProtection="1">
      <alignment horizontal="center" vertical="center"/>
      <protection locked="0"/>
    </xf>
    <xf numFmtId="0" fontId="3" fillId="0" borderId="0" xfId="0" applyFont="1">
      <alignment vertical="center"/>
    </xf>
    <xf numFmtId="0" fontId="0" fillId="0" borderId="13" xfId="0" applyBorder="1" applyAlignment="1">
      <alignment horizontal="center" vertical="center" wrapText="1"/>
    </xf>
    <xf numFmtId="0" fontId="0" fillId="0" borderId="20" xfId="0" applyBorder="1" applyAlignment="1">
      <alignment horizontal="center" vertical="center" wrapText="1"/>
    </xf>
    <xf numFmtId="0" fontId="0" fillId="0" borderId="10" xfId="0" applyBorder="1" applyAlignment="1">
      <alignment horizontal="center" vertical="center" wrapText="1"/>
    </xf>
    <xf numFmtId="0" fontId="17" fillId="0" borderId="0" xfId="0" quotePrefix="1" applyFont="1" applyBorder="1" applyAlignment="1">
      <alignment horizontal="right" vertical="center"/>
    </xf>
    <xf numFmtId="0" fontId="11" fillId="0" borderId="0" xfId="0" quotePrefix="1" applyFont="1" applyBorder="1" applyAlignment="1">
      <alignment horizontal="right" vertical="center"/>
    </xf>
    <xf numFmtId="0" fontId="11" fillId="0" borderId="110" xfId="0" quotePrefix="1" applyFont="1" applyBorder="1" applyAlignment="1">
      <alignment horizontal="right" vertical="center"/>
    </xf>
    <xf numFmtId="0" fontId="17" fillId="0" borderId="0" xfId="0" applyFont="1" applyBorder="1" applyAlignment="1">
      <alignment horizontal="right" vertical="center"/>
    </xf>
    <xf numFmtId="0" fontId="11" fillId="0" borderId="0" xfId="0" applyFont="1" applyBorder="1" applyAlignment="1">
      <alignment horizontal="right" vertical="center"/>
    </xf>
    <xf numFmtId="0" fontId="11" fillId="0" borderId="110" xfId="0" applyFont="1" applyBorder="1" applyAlignment="1">
      <alignment horizontal="right" vertical="center"/>
    </xf>
    <xf numFmtId="0" fontId="0" fillId="0" borderId="1" xfId="0" applyBorder="1" applyAlignment="1">
      <alignment horizontal="center"/>
    </xf>
    <xf numFmtId="0" fontId="0" fillId="4" borderId="222" xfId="0" applyFill="1" applyBorder="1" applyAlignment="1" applyProtection="1">
      <alignment horizontal="center" vertical="center"/>
      <protection locked="0"/>
    </xf>
    <xf numFmtId="0" fontId="0" fillId="4" borderId="219" xfId="0" applyFill="1" applyBorder="1" applyAlignment="1" applyProtection="1">
      <alignment horizontal="center" vertical="center"/>
      <protection locked="0"/>
    </xf>
    <xf numFmtId="0" fontId="0" fillId="4" borderId="223" xfId="0" applyFill="1" applyBorder="1" applyAlignment="1" applyProtection="1">
      <alignment horizontal="center" vertical="center"/>
      <protection locked="0"/>
    </xf>
    <xf numFmtId="0" fontId="0" fillId="0" borderId="2" xfId="0" applyBorder="1">
      <alignment vertical="center"/>
    </xf>
    <xf numFmtId="0" fontId="4" fillId="0" borderId="0" xfId="0" applyFont="1">
      <alignment vertical="center"/>
    </xf>
    <xf numFmtId="0" fontId="0" fillId="4" borderId="141" xfId="0" applyFill="1" applyBorder="1" applyAlignment="1" applyProtection="1">
      <alignment vertical="center"/>
      <protection locked="0"/>
    </xf>
    <xf numFmtId="0" fontId="0" fillId="4" borderId="142" xfId="0" applyFill="1" applyBorder="1" applyAlignment="1" applyProtection="1">
      <alignment vertical="center"/>
      <protection locked="0"/>
    </xf>
    <xf numFmtId="0" fontId="0" fillId="4" borderId="129" xfId="0" applyFill="1" applyBorder="1" applyAlignment="1" applyProtection="1">
      <alignment vertical="top"/>
      <protection locked="0"/>
    </xf>
    <xf numFmtId="0" fontId="0" fillId="4" borderId="130" xfId="0" applyFill="1" applyBorder="1" applyAlignment="1" applyProtection="1">
      <alignment vertical="top"/>
      <protection locked="0"/>
    </xf>
    <xf numFmtId="0" fontId="0" fillId="0" borderId="6" xfId="0" applyBorder="1" applyAlignment="1">
      <alignment horizontal="left" vertical="center"/>
    </xf>
    <xf numFmtId="0" fontId="0" fillId="0" borderId="8" xfId="0" applyBorder="1" applyAlignment="1">
      <alignment horizontal="left" vertical="center"/>
    </xf>
    <xf numFmtId="0" fontId="0" fillId="0" borderId="139" xfId="0" applyBorder="1" applyAlignment="1">
      <alignment horizontal="left" vertical="center"/>
    </xf>
    <xf numFmtId="38" fontId="0" fillId="4" borderId="128" xfId="1" applyFont="1" applyFill="1" applyBorder="1" applyAlignment="1" applyProtection="1">
      <alignment vertical="center"/>
      <protection locked="0"/>
    </xf>
    <xf numFmtId="38" fontId="0" fillId="4" borderId="129" xfId="1" applyFont="1" applyFill="1" applyBorder="1" applyAlignment="1" applyProtection="1">
      <alignment vertical="center"/>
      <protection locked="0"/>
    </xf>
    <xf numFmtId="38" fontId="0" fillId="4" borderId="117" xfId="1" applyFont="1" applyFill="1" applyBorder="1" applyAlignment="1" applyProtection="1">
      <alignment vertical="center"/>
      <protection locked="0"/>
    </xf>
    <xf numFmtId="38" fontId="0" fillId="4" borderId="118" xfId="1" applyFont="1" applyFill="1" applyBorder="1" applyAlignment="1" applyProtection="1">
      <alignment vertical="center"/>
      <protection locked="0"/>
    </xf>
    <xf numFmtId="0" fontId="0" fillId="4" borderId="224" xfId="0" applyFill="1" applyBorder="1" applyAlignment="1" applyProtection="1">
      <alignment horizontal="center" vertical="center"/>
      <protection locked="0"/>
    </xf>
    <xf numFmtId="0" fontId="0" fillId="4" borderId="221" xfId="0" applyFill="1" applyBorder="1" applyAlignment="1" applyProtection="1">
      <alignment horizontal="center" vertical="center"/>
      <protection locked="0"/>
    </xf>
    <xf numFmtId="0" fontId="0" fillId="4" borderId="225" xfId="0" applyFill="1" applyBorder="1" applyAlignment="1" applyProtection="1">
      <alignment horizontal="center" vertical="center"/>
      <protection locked="0"/>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4" borderId="121" xfId="0" applyFill="1" applyBorder="1" applyAlignment="1" applyProtection="1">
      <alignment vertical="center"/>
      <protection locked="0"/>
    </xf>
    <xf numFmtId="0" fontId="0" fillId="4" borderId="122" xfId="0" applyFill="1" applyBorder="1" applyAlignment="1" applyProtection="1">
      <alignment vertical="center"/>
      <protection locked="0"/>
    </xf>
    <xf numFmtId="178" fontId="22" fillId="0" borderId="0" xfId="0" applyNumberFormat="1" applyFont="1" applyFill="1" applyBorder="1" applyAlignment="1">
      <alignment horizontal="right" vertical="center"/>
    </xf>
    <xf numFmtId="0" fontId="0" fillId="4" borderId="140" xfId="0" applyFill="1" applyBorder="1" applyAlignment="1" applyProtection="1">
      <alignment horizontal="center" vertical="center"/>
      <protection locked="0"/>
    </xf>
    <xf numFmtId="0" fontId="0" fillId="4" borderId="141" xfId="0" applyFill="1" applyBorder="1" applyAlignment="1" applyProtection="1">
      <alignment horizontal="center" vertical="center"/>
      <protection locked="0"/>
    </xf>
    <xf numFmtId="0" fontId="0" fillId="0" borderId="0" xfId="0" applyAlignment="1">
      <alignment horizontal="right" vertical="center"/>
    </xf>
    <xf numFmtId="0" fontId="38" fillId="0" borderId="0" xfId="0" applyFont="1" applyAlignment="1">
      <alignment horizontal="left" vertical="top" wrapText="1"/>
    </xf>
    <xf numFmtId="0" fontId="0" fillId="4" borderId="76"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0" fillId="4" borderId="78" xfId="0" applyFill="1" applyBorder="1" applyAlignment="1" applyProtection="1">
      <alignment horizontal="center" vertical="center"/>
      <protection locked="0"/>
    </xf>
    <xf numFmtId="0" fontId="0" fillId="4" borderId="95" xfId="0" applyFill="1" applyBorder="1" applyAlignment="1" applyProtection="1">
      <alignment horizontal="center" vertical="center"/>
      <protection locked="0"/>
    </xf>
    <xf numFmtId="0" fontId="0" fillId="4" borderId="96" xfId="0" applyFill="1" applyBorder="1" applyAlignment="1" applyProtection="1">
      <alignment horizontal="center" vertical="center"/>
      <protection locked="0"/>
    </xf>
    <xf numFmtId="0" fontId="0" fillId="4" borderId="97" xfId="0" applyFill="1" applyBorder="1" applyAlignment="1" applyProtection="1">
      <alignment horizontal="center" vertical="center"/>
      <protection locked="0"/>
    </xf>
    <xf numFmtId="0" fontId="38" fillId="0" borderId="6" xfId="0" applyFont="1" applyBorder="1" applyAlignment="1">
      <alignment horizontal="center" vertical="center"/>
    </xf>
    <xf numFmtId="0" fontId="38" fillId="0" borderId="8" xfId="0" applyFont="1" applyBorder="1" applyAlignment="1">
      <alignment horizontal="center" vertical="center"/>
    </xf>
    <xf numFmtId="0" fontId="38" fillId="4" borderId="224" xfId="0" applyFont="1" applyFill="1" applyBorder="1" applyAlignment="1" applyProtection="1">
      <alignment horizontal="center" vertical="center"/>
      <protection locked="0"/>
    </xf>
    <xf numFmtId="0" fontId="38" fillId="4" borderId="221" xfId="0" applyFont="1" applyFill="1" applyBorder="1" applyAlignment="1" applyProtection="1">
      <alignment horizontal="center" vertical="center"/>
      <protection locked="0"/>
    </xf>
    <xf numFmtId="0" fontId="38" fillId="4" borderId="225" xfId="0" applyFont="1" applyFill="1" applyBorder="1" applyAlignment="1" applyProtection="1">
      <alignment horizontal="center" vertical="center"/>
      <protection locked="0"/>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3" xfId="0" applyFont="1" applyBorder="1" applyAlignment="1">
      <alignment horizontal="center" vertical="center" wrapText="1"/>
    </xf>
    <xf numFmtId="0" fontId="38" fillId="4" borderId="243" xfId="0" applyFont="1" applyFill="1" applyBorder="1" applyAlignment="1" applyProtection="1">
      <alignment horizontal="center" vertical="center"/>
      <protection locked="0"/>
    </xf>
    <xf numFmtId="0" fontId="38" fillId="4" borderId="244" xfId="0" applyFont="1" applyFill="1" applyBorder="1" applyAlignment="1" applyProtection="1">
      <alignment horizontal="center" vertical="center"/>
      <protection locked="0"/>
    </xf>
    <xf numFmtId="0" fontId="38" fillId="4" borderId="245" xfId="0" applyFon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4" borderId="120" xfId="0" applyFill="1" applyBorder="1" applyAlignment="1" applyProtection="1">
      <alignment horizontal="center" vertical="center"/>
      <protection locked="0"/>
    </xf>
    <xf numFmtId="0" fontId="0" fillId="4" borderId="121" xfId="0" applyFill="1" applyBorder="1" applyAlignment="1" applyProtection="1">
      <alignment horizontal="center" vertical="center"/>
      <protection locked="0"/>
    </xf>
    <xf numFmtId="0" fontId="0" fillId="0" borderId="0" xfId="0" applyBorder="1">
      <alignment vertical="center"/>
    </xf>
    <xf numFmtId="0" fontId="0" fillId="0" borderId="3" xfId="0" applyBorder="1" applyAlignment="1">
      <alignment horizontal="center" vertical="center"/>
    </xf>
    <xf numFmtId="0" fontId="11" fillId="0" borderId="3" xfId="0" applyFont="1" applyBorder="1" applyAlignment="1">
      <alignment horizontal="left" vertical="center"/>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1" fillId="0" borderId="16" xfId="0" applyFont="1" applyBorder="1" applyAlignment="1">
      <alignment horizontal="center" vertical="top" wrapText="1"/>
    </xf>
    <xf numFmtId="0" fontId="11" fillId="0" borderId="0" xfId="0" applyFont="1" applyBorder="1" applyAlignment="1">
      <alignment horizontal="center" vertical="top" wrapText="1"/>
    </xf>
    <xf numFmtId="0" fontId="11" fillId="0" borderId="20" xfId="0" applyFont="1" applyBorder="1" applyAlignment="1">
      <alignment horizontal="center" vertical="top" wrapText="1"/>
    </xf>
    <xf numFmtId="0" fontId="11" fillId="0" borderId="9" xfId="0" applyFont="1" applyBorder="1" applyAlignment="1">
      <alignment horizontal="center" vertical="top" wrapText="1"/>
    </xf>
    <xf numFmtId="0" fontId="11" fillId="0" borderId="2" xfId="0" applyFont="1" applyBorder="1" applyAlignment="1">
      <alignment horizontal="center" vertical="top" wrapText="1"/>
    </xf>
    <xf numFmtId="0" fontId="11" fillId="0" borderId="10" xfId="0" applyFont="1" applyBorder="1" applyAlignment="1">
      <alignment horizontal="center" vertical="top" wrapText="1"/>
    </xf>
    <xf numFmtId="38" fontId="0" fillId="4" borderId="76" xfId="1" applyFont="1" applyFill="1" applyBorder="1" applyAlignment="1" applyProtection="1">
      <alignment vertical="center"/>
      <protection locked="0"/>
    </xf>
    <xf numFmtId="38" fontId="0" fillId="4" borderId="77" xfId="1" applyFont="1" applyFill="1" applyBorder="1" applyAlignment="1" applyProtection="1">
      <alignment vertical="center"/>
      <protection locked="0"/>
    </xf>
    <xf numFmtId="38" fontId="0" fillId="4" borderId="78" xfId="1" applyFont="1" applyFill="1" applyBorder="1" applyAlignment="1" applyProtection="1">
      <alignment vertical="center"/>
      <protection locked="0"/>
    </xf>
    <xf numFmtId="0" fontId="0" fillId="4" borderId="117" xfId="0" applyFill="1" applyBorder="1" applyAlignment="1" applyProtection="1">
      <alignment horizontal="center" vertical="center"/>
      <protection locked="0"/>
    </xf>
    <xf numFmtId="0" fontId="0" fillId="4" borderId="118" xfId="0" applyFill="1" applyBorder="1" applyAlignment="1" applyProtection="1">
      <alignment horizontal="center" vertical="center"/>
      <protection locked="0"/>
    </xf>
    <xf numFmtId="38" fontId="0" fillId="4" borderId="118" xfId="1" applyFont="1" applyFill="1" applyBorder="1" applyAlignment="1" applyProtection="1">
      <alignment horizontal="center" vertical="center"/>
      <protection locked="0"/>
    </xf>
    <xf numFmtId="0" fontId="17"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7" fillId="0" borderId="1" xfId="0" applyFont="1" applyBorder="1" applyAlignment="1">
      <alignment horizontal="center" vertical="center"/>
    </xf>
    <xf numFmtId="0" fontId="16" fillId="0" borderId="1" xfId="0" applyFont="1" applyBorder="1" applyAlignment="1">
      <alignment horizontal="center" vertical="center"/>
    </xf>
    <xf numFmtId="0" fontId="32" fillId="0" borderId="0" xfId="0" applyFont="1" applyFill="1">
      <alignment vertical="center"/>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xf>
    <xf numFmtId="0" fontId="11" fillId="0" borderId="16" xfId="0" applyFont="1" applyBorder="1" applyAlignment="1">
      <alignment horizontal="left" vertical="top"/>
    </xf>
    <xf numFmtId="0" fontId="11" fillId="0" borderId="0" xfId="0" applyFont="1" applyBorder="1" applyAlignment="1">
      <alignment horizontal="left" vertical="top"/>
    </xf>
    <xf numFmtId="0" fontId="11" fillId="0" borderId="20" xfId="0" applyFont="1" applyBorder="1" applyAlignment="1">
      <alignment horizontal="left" vertical="top"/>
    </xf>
    <xf numFmtId="0" fontId="11" fillId="0" borderId="9" xfId="0" applyFont="1" applyBorder="1" applyAlignment="1">
      <alignment horizontal="left" vertical="top"/>
    </xf>
    <xf numFmtId="0" fontId="11" fillId="0" borderId="2" xfId="0" applyFont="1" applyBorder="1" applyAlignment="1">
      <alignment horizontal="left" vertical="top"/>
    </xf>
    <xf numFmtId="0" fontId="11" fillId="0" borderId="10" xfId="0" applyFont="1" applyBorder="1" applyAlignment="1">
      <alignment horizontal="left" vertical="top"/>
    </xf>
    <xf numFmtId="0" fontId="0" fillId="0" borderId="0" xfId="0" applyAlignment="1">
      <alignment vertical="center" wrapText="1"/>
    </xf>
    <xf numFmtId="0" fontId="11" fillId="0" borderId="13" xfId="0" applyFont="1" applyBorder="1" applyAlignment="1">
      <alignment horizontal="left" vertical="top" wrapText="1"/>
    </xf>
    <xf numFmtId="0" fontId="11" fillId="0" borderId="16" xfId="0" applyFont="1" applyBorder="1" applyAlignment="1">
      <alignment horizontal="left" vertical="top" wrapText="1"/>
    </xf>
    <xf numFmtId="0" fontId="11" fillId="0" borderId="0" xfId="0" applyFont="1" applyBorder="1" applyAlignment="1">
      <alignment horizontal="left" vertical="top" wrapText="1"/>
    </xf>
    <xf numFmtId="0" fontId="11" fillId="0" borderId="20" xfId="0" applyFont="1" applyBorder="1" applyAlignment="1">
      <alignment horizontal="left" vertical="top" wrapText="1"/>
    </xf>
    <xf numFmtId="0" fontId="11" fillId="0" borderId="9" xfId="0" applyFont="1" applyBorder="1" applyAlignment="1">
      <alignment horizontal="left" vertical="top" wrapText="1"/>
    </xf>
    <xf numFmtId="0" fontId="11" fillId="0" borderId="2" xfId="0" applyFont="1" applyBorder="1" applyAlignment="1">
      <alignment horizontal="left" vertical="top" wrapText="1"/>
    </xf>
    <xf numFmtId="0" fontId="11" fillId="0" borderId="10" xfId="0" applyFont="1" applyBorder="1" applyAlignment="1">
      <alignment horizontal="left" vertical="top" wrapText="1"/>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0" fontId="11" fillId="0" borderId="20" xfId="0" applyFont="1" applyBorder="1" applyAlignment="1">
      <alignment horizontal="left" vertical="center" wrapText="1"/>
    </xf>
    <xf numFmtId="0" fontId="11" fillId="0" borderId="9" xfId="0" applyFont="1" applyBorder="1" applyAlignment="1">
      <alignment horizontal="left" vertical="center" wrapText="1"/>
    </xf>
    <xf numFmtId="0" fontId="11" fillId="0" borderId="2" xfId="0" applyFont="1" applyBorder="1" applyAlignment="1">
      <alignment horizontal="left" vertical="center" wrapText="1"/>
    </xf>
    <xf numFmtId="0" fontId="11" fillId="0" borderId="10" xfId="0" applyFont="1" applyBorder="1" applyAlignment="1">
      <alignment horizontal="left" vertical="center" wrapText="1"/>
    </xf>
    <xf numFmtId="0" fontId="7" fillId="0" borderId="6"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32" fillId="0" borderId="0" xfId="0" applyFont="1" applyBorder="1" applyAlignment="1">
      <alignment horizontal="left" vertical="top" wrapText="1"/>
    </xf>
    <xf numFmtId="0" fontId="0" fillId="0" borderId="161" xfId="0" applyBorder="1" applyAlignment="1">
      <alignment horizontal="center" vertical="center"/>
    </xf>
    <xf numFmtId="0" fontId="0" fillId="0" borderId="162" xfId="0" applyBorder="1" applyAlignment="1">
      <alignment horizontal="center" vertical="center"/>
    </xf>
    <xf numFmtId="0" fontId="0" fillId="4" borderId="76" xfId="0" applyNumberFormat="1" applyFill="1" applyBorder="1" applyAlignment="1" applyProtection="1">
      <alignment horizontal="center" vertical="center"/>
      <protection locked="0"/>
    </xf>
    <xf numFmtId="0" fontId="0" fillId="0" borderId="161" xfId="0" applyBorder="1" applyAlignment="1">
      <alignment horizontal="center" vertical="top"/>
    </xf>
    <xf numFmtId="0" fontId="0" fillId="0" borderId="162" xfId="0" applyBorder="1" applyAlignment="1">
      <alignment horizontal="center" vertical="top"/>
    </xf>
    <xf numFmtId="0" fontId="0" fillId="0" borderId="1" xfId="0" applyBorder="1" applyAlignment="1">
      <alignment horizontal="center" vertical="center"/>
    </xf>
    <xf numFmtId="0" fontId="0" fillId="4" borderId="111" xfId="0" applyFill="1" applyBorder="1" applyAlignment="1" applyProtection="1">
      <alignment vertical="center" wrapText="1"/>
      <protection locked="0"/>
    </xf>
    <xf numFmtId="0" fontId="0" fillId="4" borderId="112" xfId="0" applyFill="1" applyBorder="1" applyAlignment="1" applyProtection="1">
      <alignment vertical="center" wrapText="1"/>
      <protection locked="0"/>
    </xf>
    <xf numFmtId="0" fontId="0" fillId="4" borderId="113" xfId="0" applyFill="1" applyBorder="1" applyAlignment="1" applyProtection="1">
      <alignment vertical="center" wrapText="1"/>
      <protection locked="0"/>
    </xf>
    <xf numFmtId="0" fontId="0" fillId="4" borderId="114" xfId="0" applyFill="1" applyBorder="1" applyAlignment="1" applyProtection="1">
      <alignment vertical="center" wrapText="1"/>
      <protection locked="0"/>
    </xf>
    <xf numFmtId="0" fontId="0" fillId="4" borderId="115" xfId="0" applyFill="1" applyBorder="1" applyAlignment="1" applyProtection="1">
      <alignment vertical="center" wrapText="1"/>
      <protection locked="0"/>
    </xf>
    <xf numFmtId="0" fontId="0" fillId="4" borderId="116" xfId="0" applyFill="1" applyBorder="1" applyAlignment="1" applyProtection="1">
      <alignment vertical="center" wrapText="1"/>
      <protection locked="0"/>
    </xf>
    <xf numFmtId="0" fontId="0" fillId="4" borderId="119" xfId="0" applyFill="1" applyBorder="1" applyAlignment="1" applyProtection="1">
      <alignment horizontal="center"/>
      <protection locked="0"/>
    </xf>
    <xf numFmtId="0" fontId="22" fillId="0" borderId="3" xfId="0" applyFont="1" applyBorder="1" applyAlignment="1">
      <alignment horizontal="center" vertical="center"/>
    </xf>
    <xf numFmtId="0" fontId="0" fillId="4" borderId="214" xfId="0" applyFill="1" applyBorder="1" applyAlignment="1" applyProtection="1">
      <alignment horizontal="left" vertical="center" wrapText="1"/>
      <protection locked="0"/>
    </xf>
    <xf numFmtId="0" fontId="0" fillId="4" borderId="215" xfId="0" applyFill="1" applyBorder="1" applyAlignment="1" applyProtection="1">
      <alignment horizontal="left" vertical="center" wrapText="1"/>
      <protection locked="0"/>
    </xf>
    <xf numFmtId="0" fontId="0" fillId="4" borderId="216" xfId="0" applyFill="1" applyBorder="1" applyAlignment="1" applyProtection="1">
      <alignment horizontal="left" vertical="center" wrapText="1"/>
      <protection locked="0"/>
    </xf>
    <xf numFmtId="0" fontId="0" fillId="4" borderId="91" xfId="0" applyFill="1" applyBorder="1" applyAlignment="1" applyProtection="1">
      <alignment horizontal="left" vertical="center" wrapText="1"/>
      <protection locked="0"/>
    </xf>
    <xf numFmtId="0" fontId="0" fillId="4" borderId="0" xfId="0" applyFill="1" applyBorder="1" applyAlignment="1" applyProtection="1">
      <alignment horizontal="left" vertical="center" wrapText="1"/>
      <protection locked="0"/>
    </xf>
    <xf numFmtId="0" fontId="0" fillId="4" borderId="110" xfId="0" applyFill="1" applyBorder="1" applyAlignment="1" applyProtection="1">
      <alignment horizontal="left" vertical="center" wrapText="1"/>
      <protection locked="0"/>
    </xf>
    <xf numFmtId="0" fontId="0" fillId="4" borderId="217" xfId="0" applyFill="1" applyBorder="1" applyAlignment="1" applyProtection="1">
      <alignment horizontal="left" vertical="center" wrapText="1"/>
      <protection locked="0"/>
    </xf>
    <xf numFmtId="0" fontId="0" fillId="4" borderId="123" xfId="0" applyFill="1" applyBorder="1" applyAlignment="1" applyProtection="1">
      <alignment horizontal="left" vertical="center" wrapText="1"/>
      <protection locked="0"/>
    </xf>
    <xf numFmtId="0" fontId="0" fillId="4" borderId="124" xfId="0" applyFill="1" applyBorder="1" applyAlignment="1" applyProtection="1">
      <alignment horizontal="left" vertical="center" wrapText="1"/>
      <protection locked="0"/>
    </xf>
    <xf numFmtId="0" fontId="0" fillId="0" borderId="0" xfId="0" applyFill="1" applyBorder="1" applyAlignment="1" applyProtection="1">
      <alignment horizontal="center" vertical="center"/>
      <protection locked="0"/>
    </xf>
    <xf numFmtId="0" fontId="0" fillId="4" borderId="92" xfId="0" applyFill="1" applyBorder="1" applyProtection="1">
      <alignment vertical="center"/>
      <protection locked="0"/>
    </xf>
    <xf numFmtId="0" fontId="0" fillId="4" borderId="93" xfId="0" applyFill="1" applyBorder="1" applyProtection="1">
      <alignment vertical="center"/>
      <protection locked="0"/>
    </xf>
    <xf numFmtId="0" fontId="0" fillId="4" borderId="94" xfId="0" applyFill="1" applyBorder="1" applyProtection="1">
      <alignment vertical="center"/>
      <protection locked="0"/>
    </xf>
    <xf numFmtId="0" fontId="38" fillId="0" borderId="0" xfId="0" applyFont="1" applyAlignment="1">
      <alignment vertical="center" wrapText="1"/>
    </xf>
    <xf numFmtId="0" fontId="0" fillId="0" borderId="194" xfId="0" applyBorder="1" applyAlignment="1">
      <alignment horizontal="left" vertical="center"/>
    </xf>
    <xf numFmtId="0" fontId="0" fillId="0" borderId="91" xfId="0" applyBorder="1" applyAlignment="1">
      <alignment horizontal="center" vertical="center"/>
    </xf>
    <xf numFmtId="0" fontId="0" fillId="0" borderId="110" xfId="0" applyBorder="1" applyAlignment="1">
      <alignment horizontal="center" vertical="center"/>
    </xf>
    <xf numFmtId="0" fontId="32" fillId="0" borderId="0" xfId="0" applyFont="1" applyBorder="1">
      <alignment vertical="center"/>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0" fillId="4" borderId="133" xfId="0" applyFill="1" applyBorder="1" applyAlignment="1" applyProtection="1">
      <alignment horizontal="center" vertical="center"/>
      <protection locked="0"/>
    </xf>
    <xf numFmtId="0" fontId="0" fillId="4" borderId="137" xfId="0" applyFill="1" applyBorder="1" applyAlignment="1" applyProtection="1">
      <alignment horizontal="center" vertical="center"/>
      <protection locked="0"/>
    </xf>
    <xf numFmtId="38" fontId="0" fillId="4" borderId="120" xfId="1" applyFont="1" applyFill="1" applyBorder="1" applyAlignment="1" applyProtection="1">
      <alignment vertical="center"/>
      <protection locked="0"/>
    </xf>
    <xf numFmtId="38" fontId="0" fillId="4" borderId="121" xfId="1" applyFont="1" applyFill="1" applyBorder="1" applyAlignment="1" applyProtection="1">
      <alignment vertical="center"/>
      <protection locked="0"/>
    </xf>
    <xf numFmtId="0" fontId="72" fillId="0" borderId="0" xfId="0" applyFont="1" applyBorder="1" applyAlignment="1">
      <alignment horizontal="right" vertical="center"/>
    </xf>
    <xf numFmtId="0" fontId="71" fillId="0" borderId="0" xfId="0" applyFont="1" applyBorder="1" applyAlignment="1">
      <alignment horizontal="right" vertical="center"/>
    </xf>
    <xf numFmtId="0" fontId="0" fillId="0" borderId="0" xfId="0" applyFont="1">
      <alignment vertical="center"/>
    </xf>
    <xf numFmtId="0" fontId="0" fillId="0" borderId="0" xfId="0" applyBorder="1" applyAlignment="1">
      <alignment vertical="center"/>
    </xf>
    <xf numFmtId="0" fontId="0" fillId="0" borderId="110" xfId="0" applyBorder="1" applyAlignment="1">
      <alignment vertical="center"/>
    </xf>
    <xf numFmtId="0" fontId="0" fillId="0" borderId="91" xfId="0" applyBorder="1">
      <alignment vertical="center"/>
    </xf>
    <xf numFmtId="0" fontId="0" fillId="0" borderId="0" xfId="0" applyFill="1">
      <alignment vertical="center"/>
    </xf>
    <xf numFmtId="0" fontId="0" fillId="0" borderId="195" xfId="0" applyBorder="1" applyAlignment="1">
      <alignment horizontal="left" vertical="center"/>
    </xf>
    <xf numFmtId="0" fontId="0" fillId="0" borderId="2" xfId="0" applyBorder="1" applyAlignment="1">
      <alignment horizontal="left" vertical="center"/>
    </xf>
    <xf numFmtId="0" fontId="0" fillId="0" borderId="165" xfId="0" applyBorder="1" applyAlignment="1">
      <alignment horizontal="left" vertical="center"/>
    </xf>
    <xf numFmtId="0" fontId="0" fillId="0" borderId="0" xfId="0" applyFont="1" applyAlignment="1">
      <alignment horizontal="left" vertical="center" wrapText="1"/>
    </xf>
    <xf numFmtId="0" fontId="0" fillId="0" borderId="0" xfId="0" applyFill="1" applyBorder="1">
      <alignment vertical="center"/>
    </xf>
    <xf numFmtId="0" fontId="0" fillId="0" borderId="0" xfId="0" applyFont="1" applyFill="1">
      <alignment vertical="center"/>
    </xf>
    <xf numFmtId="0" fontId="0" fillId="0" borderId="0" xfId="0" applyAlignment="1">
      <alignment horizontal="left" vertical="center"/>
    </xf>
    <xf numFmtId="0" fontId="0" fillId="0" borderId="110" xfId="0" applyBorder="1" applyAlignment="1">
      <alignment horizontal="left" vertical="center"/>
    </xf>
    <xf numFmtId="0" fontId="0" fillId="4" borderId="76" xfId="0" applyFill="1" applyBorder="1" applyAlignment="1" applyProtection="1">
      <alignment vertical="center"/>
      <protection locked="0"/>
    </xf>
    <xf numFmtId="0" fontId="0" fillId="4" borderId="77" xfId="0" applyFill="1" applyBorder="1" applyAlignment="1" applyProtection="1">
      <alignment vertical="center"/>
      <protection locked="0"/>
    </xf>
    <xf numFmtId="0" fontId="0" fillId="4" borderId="78" xfId="0" applyFill="1" applyBorder="1" applyAlignment="1" applyProtection="1">
      <alignment vertical="center"/>
      <protection locked="0"/>
    </xf>
    <xf numFmtId="0" fontId="71" fillId="0" borderId="0" xfId="0" applyFont="1" applyBorder="1">
      <alignment vertical="center"/>
    </xf>
    <xf numFmtId="0" fontId="0" fillId="0" borderId="12" xfId="0" applyBorder="1" applyAlignment="1">
      <alignment horizontal="left" vertical="center"/>
    </xf>
    <xf numFmtId="0" fontId="0" fillId="0" borderId="166" xfId="0" applyBorder="1" applyAlignment="1">
      <alignment horizontal="left" vertical="center"/>
    </xf>
    <xf numFmtId="0" fontId="0" fillId="4" borderId="79" xfId="0" applyFill="1" applyBorder="1" applyAlignment="1" applyProtection="1">
      <alignment horizontal="center" vertical="center" shrinkToFit="1"/>
      <protection locked="0"/>
    </xf>
    <xf numFmtId="0" fontId="0" fillId="4" borderId="80" xfId="0" applyFill="1" applyBorder="1" applyAlignment="1" applyProtection="1">
      <alignment horizontal="center" vertical="center" shrinkToFit="1"/>
      <protection locked="0"/>
    </xf>
    <xf numFmtId="0" fontId="0" fillId="4" borderId="81" xfId="0" applyFill="1" applyBorder="1" applyAlignment="1" applyProtection="1">
      <alignment horizontal="center" vertical="center" shrinkToFit="1"/>
      <protection locked="0"/>
    </xf>
    <xf numFmtId="0" fontId="38" fillId="0" borderId="0" xfId="0" applyFont="1" applyAlignment="1">
      <alignment horizontal="center" vertical="center"/>
    </xf>
    <xf numFmtId="0" fontId="38" fillId="0" borderId="110" xfId="0" applyFont="1" applyBorder="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38" fillId="0" borderId="0" xfId="0" applyFont="1" applyFill="1" applyAlignment="1">
      <alignment vertical="center" wrapText="1"/>
    </xf>
    <xf numFmtId="0" fontId="0" fillId="0" borderId="197" xfId="0" applyBorder="1" applyAlignment="1">
      <alignment horizontal="left" vertical="center"/>
    </xf>
    <xf numFmtId="0" fontId="0" fillId="0" borderId="0" xfId="0" applyBorder="1" applyAlignment="1">
      <alignment horizontal="left" vertical="center"/>
    </xf>
    <xf numFmtId="0" fontId="0" fillId="0" borderId="198" xfId="0" applyBorder="1" applyAlignment="1">
      <alignment horizontal="left" vertical="center"/>
    </xf>
    <xf numFmtId="0" fontId="0" fillId="0" borderId="199" xfId="0" applyBorder="1" applyAlignment="1">
      <alignment horizontal="left" vertical="center"/>
    </xf>
    <xf numFmtId="0" fontId="8" fillId="0" borderId="0" xfId="0" applyFont="1" applyAlignment="1">
      <alignment horizontal="left" vertical="center" wrapText="1"/>
    </xf>
    <xf numFmtId="0" fontId="0" fillId="4" borderId="123" xfId="0" applyFill="1" applyBorder="1" applyProtection="1">
      <alignment vertical="center"/>
      <protection locked="0"/>
    </xf>
    <xf numFmtId="0" fontId="0" fillId="4" borderId="124" xfId="0" applyFill="1" applyBorder="1" applyProtection="1">
      <alignment vertical="center"/>
      <protection locked="0"/>
    </xf>
    <xf numFmtId="0" fontId="54" fillId="0" borderId="0" xfId="0" applyFont="1" applyFill="1">
      <alignment vertical="center"/>
    </xf>
    <xf numFmtId="0" fontId="8" fillId="0" borderId="0" xfId="0" applyFont="1" applyBorder="1">
      <alignment vertical="center"/>
    </xf>
    <xf numFmtId="0" fontId="32" fillId="0" borderId="2" xfId="0" applyFont="1" applyBorder="1">
      <alignment vertical="center"/>
    </xf>
    <xf numFmtId="0" fontId="7" fillId="0" borderId="12" xfId="0" applyFont="1" applyBorder="1" applyAlignment="1">
      <alignment horizontal="left" vertical="center"/>
    </xf>
    <xf numFmtId="0" fontId="38" fillId="4" borderId="79" xfId="0" applyFont="1" applyFill="1" applyBorder="1" applyAlignment="1" applyProtection="1">
      <alignment horizontal="center" vertical="center"/>
      <protection locked="0"/>
    </xf>
    <xf numFmtId="0" fontId="38" fillId="4" borderId="80" xfId="0" applyFont="1" applyFill="1" applyBorder="1" applyAlignment="1" applyProtection="1">
      <alignment horizontal="center" vertical="center"/>
      <protection locked="0"/>
    </xf>
    <xf numFmtId="0" fontId="38" fillId="4" borderId="81" xfId="0" applyFont="1" applyFill="1" applyBorder="1" applyAlignment="1" applyProtection="1">
      <alignment horizontal="center" vertical="center"/>
      <protection locked="0"/>
    </xf>
    <xf numFmtId="0" fontId="0" fillId="4" borderId="98" xfId="0" applyFill="1" applyBorder="1" applyAlignment="1" applyProtection="1">
      <alignment horizontal="center" vertical="center" shrinkToFit="1"/>
      <protection locked="0"/>
    </xf>
    <xf numFmtId="0" fontId="0" fillId="4" borderId="99" xfId="0" applyFill="1" applyBorder="1" applyAlignment="1" applyProtection="1">
      <alignment horizontal="center" vertical="center" shrinkToFit="1"/>
      <protection locked="0"/>
    </xf>
    <xf numFmtId="0" fontId="0" fillId="4" borderId="100" xfId="0" applyFill="1" applyBorder="1" applyAlignment="1" applyProtection="1">
      <alignment horizontal="center" vertical="center" shrinkToFit="1"/>
      <protection locked="0"/>
    </xf>
    <xf numFmtId="0" fontId="0" fillId="0" borderId="91" xfId="0" applyBorder="1" applyAlignment="1">
      <alignment horizontal="left" vertical="center"/>
    </xf>
    <xf numFmtId="0" fontId="38" fillId="0" borderId="0" xfId="0" applyFont="1" applyFill="1" applyBorder="1">
      <alignment vertical="center"/>
    </xf>
    <xf numFmtId="0" fontId="32" fillId="0" borderId="0" xfId="0" applyFont="1" applyFill="1" applyBorder="1">
      <alignment vertical="center"/>
    </xf>
    <xf numFmtId="0" fontId="0" fillId="4" borderId="76" xfId="0" applyFill="1" applyBorder="1" applyAlignment="1" applyProtection="1">
      <alignment horizontal="left" vertical="center"/>
      <protection locked="0"/>
    </xf>
    <xf numFmtId="0" fontId="0" fillId="4" borderId="77" xfId="0" applyFill="1" applyBorder="1" applyAlignment="1" applyProtection="1">
      <alignment horizontal="left" vertical="center"/>
      <protection locked="0"/>
    </xf>
    <xf numFmtId="0" fontId="0" fillId="4" borderId="78" xfId="0" applyFill="1" applyBorder="1" applyAlignment="1" applyProtection="1">
      <alignment horizontal="left" vertical="center"/>
      <protection locked="0"/>
    </xf>
    <xf numFmtId="0" fontId="0" fillId="4" borderId="228" xfId="0" applyFill="1" applyBorder="1" applyAlignment="1" applyProtection="1">
      <alignment horizontal="center" vertical="center"/>
      <protection locked="0"/>
    </xf>
    <xf numFmtId="0" fontId="0" fillId="4" borderId="229" xfId="0" applyFill="1" applyBorder="1" applyAlignment="1" applyProtection="1">
      <alignment horizontal="center" vertical="center"/>
      <protection locked="0"/>
    </xf>
    <xf numFmtId="0" fontId="0" fillId="4" borderId="230" xfId="0" applyFill="1" applyBorder="1" applyAlignment="1" applyProtection="1">
      <alignment horizontal="center" vertical="center"/>
      <protection locked="0"/>
    </xf>
    <xf numFmtId="0" fontId="0" fillId="4" borderId="114" xfId="0" applyFill="1" applyBorder="1" applyProtection="1">
      <alignment vertical="center"/>
      <protection locked="0"/>
    </xf>
    <xf numFmtId="0" fontId="0" fillId="4" borderId="115" xfId="0" applyFill="1" applyBorder="1" applyProtection="1">
      <alignment vertical="center"/>
      <protection locked="0"/>
    </xf>
    <xf numFmtId="0" fontId="0" fillId="4" borderId="77" xfId="0" applyFill="1" applyBorder="1" applyProtection="1">
      <alignment vertical="center"/>
      <protection locked="0"/>
    </xf>
    <xf numFmtId="0" fontId="0" fillId="4" borderId="78" xfId="0" applyFill="1" applyBorder="1" applyProtection="1">
      <alignment vertical="center"/>
      <protection locked="0"/>
    </xf>
    <xf numFmtId="0" fontId="0" fillId="0" borderId="193" xfId="0" applyBorder="1" applyAlignment="1">
      <alignment horizontal="left" vertical="center"/>
    </xf>
    <xf numFmtId="0" fontId="0" fillId="0" borderId="13" xfId="0" applyBorder="1" applyAlignment="1">
      <alignment horizontal="left" vertical="center"/>
    </xf>
    <xf numFmtId="0" fontId="0" fillId="0" borderId="10" xfId="0" applyBorder="1" applyAlignment="1">
      <alignment horizontal="left" vertical="center"/>
    </xf>
    <xf numFmtId="0" fontId="38" fillId="0" borderId="0" xfId="0" applyFont="1" applyFill="1" applyAlignment="1">
      <alignment horizontal="left" vertical="center" wrapText="1"/>
    </xf>
    <xf numFmtId="0" fontId="55" fillId="0" borderId="0" xfId="0" applyFont="1" applyFill="1">
      <alignment vertical="center"/>
    </xf>
    <xf numFmtId="0" fontId="0" fillId="0" borderId="0" xfId="0" applyBorder="1" applyAlignment="1">
      <alignment vertical="center" wrapText="1"/>
    </xf>
    <xf numFmtId="0" fontId="38" fillId="0" borderId="0" xfId="0" applyFont="1" applyBorder="1" applyAlignment="1">
      <alignment horizontal="left" vertical="center"/>
    </xf>
    <xf numFmtId="0" fontId="38" fillId="4" borderId="111" xfId="0" applyFont="1" applyFill="1" applyBorder="1" applyAlignment="1" applyProtection="1">
      <alignment vertical="top" wrapText="1"/>
      <protection locked="0"/>
    </xf>
    <xf numFmtId="0" fontId="38" fillId="4" borderId="112" xfId="0" applyFont="1" applyFill="1" applyBorder="1" applyAlignment="1" applyProtection="1">
      <alignment vertical="top"/>
      <protection locked="0"/>
    </xf>
    <xf numFmtId="0" fontId="38" fillId="4" borderId="113" xfId="0" applyFont="1" applyFill="1" applyBorder="1" applyAlignment="1" applyProtection="1">
      <alignment vertical="top"/>
      <protection locked="0"/>
    </xf>
    <xf numFmtId="0" fontId="38" fillId="4" borderId="114" xfId="0" applyFont="1" applyFill="1" applyBorder="1" applyAlignment="1" applyProtection="1">
      <alignment vertical="top"/>
      <protection locked="0"/>
    </xf>
    <xf numFmtId="0" fontId="38" fillId="4" borderId="115" xfId="0" applyFont="1" applyFill="1" applyBorder="1" applyAlignment="1" applyProtection="1">
      <alignment vertical="top"/>
      <protection locked="0"/>
    </xf>
    <xf numFmtId="0" fontId="38" fillId="4" borderId="116" xfId="0" applyFont="1" applyFill="1" applyBorder="1" applyAlignment="1" applyProtection="1">
      <alignment vertical="top"/>
      <protection locked="0"/>
    </xf>
    <xf numFmtId="0" fontId="38" fillId="4" borderId="246" xfId="0" applyFont="1" applyFill="1" applyBorder="1" applyAlignment="1" applyProtection="1">
      <alignment horizontal="center" vertical="center"/>
      <protection locked="0"/>
    </xf>
    <xf numFmtId="0" fontId="38" fillId="4" borderId="247" xfId="0" applyFont="1" applyFill="1" applyBorder="1" applyAlignment="1" applyProtection="1">
      <alignment horizontal="center" vertical="center"/>
      <protection locked="0"/>
    </xf>
    <xf numFmtId="0" fontId="38" fillId="4" borderId="248"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0" fillId="0" borderId="0" xfId="0" applyFill="1" applyBorder="1" applyAlignment="1" applyProtection="1">
      <alignment vertical="center" wrapText="1"/>
      <protection locked="0"/>
    </xf>
    <xf numFmtId="0" fontId="0" fillId="0" borderId="0" xfId="0" applyFill="1" applyBorder="1" applyAlignment="1" applyProtection="1">
      <alignment vertical="center"/>
      <protection locked="0"/>
    </xf>
    <xf numFmtId="57" fontId="0" fillId="0" borderId="3" xfId="0" applyNumberFormat="1" applyBorder="1" applyAlignment="1">
      <alignment horizontal="center" vertical="center"/>
    </xf>
    <xf numFmtId="0" fontId="32" fillId="0" borderId="0" xfId="0" applyFont="1" applyFill="1" applyAlignment="1">
      <alignment horizontal="left" vertical="center"/>
    </xf>
    <xf numFmtId="176" fontId="0" fillId="4" borderId="121" xfId="0" applyNumberFormat="1" applyFill="1" applyBorder="1" applyAlignment="1" applyProtection="1">
      <alignment vertical="center"/>
      <protection locked="0"/>
    </xf>
    <xf numFmtId="176" fontId="0" fillId="4" borderId="122" xfId="0" applyNumberFormat="1" applyFill="1" applyBorder="1" applyAlignment="1" applyProtection="1">
      <alignment vertical="center"/>
      <protection locked="0"/>
    </xf>
    <xf numFmtId="0" fontId="0" fillId="4" borderId="98" xfId="0" applyFill="1" applyBorder="1" applyAlignment="1" applyProtection="1">
      <alignment vertical="center"/>
      <protection locked="0"/>
    </xf>
    <xf numFmtId="0" fontId="0" fillId="4" borderId="99" xfId="0" applyFill="1" applyBorder="1" applyAlignment="1" applyProtection="1">
      <alignment vertical="center"/>
      <protection locked="0"/>
    </xf>
    <xf numFmtId="0" fontId="0" fillId="4" borderId="100" xfId="0" applyFill="1" applyBorder="1" applyAlignment="1" applyProtection="1">
      <alignment vertical="center"/>
      <protection locked="0"/>
    </xf>
    <xf numFmtId="0" fontId="32" fillId="0" borderId="0" xfId="0" applyFont="1" applyFill="1" applyAlignment="1">
      <alignment horizontal="left" vertical="center" wrapText="1"/>
    </xf>
    <xf numFmtId="0" fontId="38" fillId="0" borderId="0" xfId="0" applyFont="1" applyFill="1" applyAlignment="1">
      <alignment horizontal="left" vertical="center"/>
    </xf>
    <xf numFmtId="0" fontId="32" fillId="0" borderId="0" xfId="0" applyFont="1" applyFill="1" applyBorder="1" applyAlignment="1">
      <alignment horizontal="left" vertical="center"/>
    </xf>
    <xf numFmtId="0" fontId="38" fillId="0" borderId="0" xfId="0" applyFont="1" applyFill="1" applyBorder="1" applyAlignment="1">
      <alignment horizontal="left" vertical="center"/>
    </xf>
    <xf numFmtId="0" fontId="0" fillId="4" borderId="98" xfId="0" applyFill="1" applyBorder="1" applyProtection="1">
      <alignment vertical="center"/>
      <protection locked="0"/>
    </xf>
    <xf numFmtId="0" fontId="0" fillId="4" borderId="99" xfId="0" applyFill="1" applyBorder="1" applyProtection="1">
      <alignment vertical="center"/>
      <protection locked="0"/>
    </xf>
    <xf numFmtId="0" fontId="0" fillId="4" borderId="100" xfId="0" applyFill="1" applyBorder="1" applyProtection="1">
      <alignment vertical="center"/>
      <protection locked="0"/>
    </xf>
    <xf numFmtId="176" fontId="0" fillId="4" borderId="118" xfId="0" applyNumberFormat="1" applyFill="1" applyBorder="1" applyAlignment="1" applyProtection="1">
      <alignment vertical="center"/>
      <protection locked="0"/>
    </xf>
    <xf numFmtId="176" fontId="0" fillId="4" borderId="119" xfId="0" applyNumberFormat="1" applyFill="1" applyBorder="1" applyAlignment="1" applyProtection="1">
      <alignment vertical="center"/>
      <protection locked="0"/>
    </xf>
    <xf numFmtId="0" fontId="8" fillId="0" borderId="0" xfId="0" applyFont="1" applyAlignment="1">
      <alignment horizontal="center" vertical="center" wrapText="1"/>
    </xf>
    <xf numFmtId="0" fontId="32" fillId="0" borderId="0" xfId="0" applyFont="1" applyFill="1" applyAlignment="1">
      <alignment vertical="center" wrapText="1"/>
    </xf>
    <xf numFmtId="0" fontId="46" fillId="0" borderId="0" xfId="0" applyFont="1">
      <alignment vertical="center"/>
    </xf>
    <xf numFmtId="0" fontId="0" fillId="0" borderId="0" xfId="0" applyBorder="1" applyAlignment="1">
      <alignment horizontal="center" vertical="center" shrinkToFit="1"/>
    </xf>
    <xf numFmtId="0" fontId="0" fillId="0" borderId="0" xfId="0" applyAlignment="1">
      <alignment horizontal="left" vertical="center" wrapText="1"/>
    </xf>
    <xf numFmtId="176" fontId="0" fillId="4" borderId="117" xfId="0" applyNumberFormat="1" applyFill="1" applyBorder="1" applyAlignment="1" applyProtection="1">
      <alignment vertical="center"/>
      <protection locked="0"/>
    </xf>
    <xf numFmtId="0" fontId="0" fillId="0" borderId="115" xfId="0" applyBorder="1" applyAlignment="1">
      <alignment horizontal="right" vertical="center"/>
    </xf>
    <xf numFmtId="0" fontId="0" fillId="0" borderId="116" xfId="0" applyBorder="1" applyAlignment="1">
      <alignment horizontal="right"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84" xfId="0" applyFont="1" applyBorder="1" applyAlignment="1">
      <alignment horizontal="center" vertical="center" shrinkToFit="1"/>
    </xf>
    <xf numFmtId="0" fontId="0" fillId="0" borderId="0" xfId="0" applyFont="1" applyBorder="1" applyAlignment="1">
      <alignment horizontal="center" vertical="center" shrinkToFit="1"/>
    </xf>
    <xf numFmtId="57" fontId="0" fillId="0" borderId="11" xfId="0" applyNumberFormat="1" applyBorder="1" applyAlignment="1">
      <alignment horizontal="center" vertical="center"/>
    </xf>
    <xf numFmtId="57" fontId="0" fillId="0" borderId="12" xfId="0" applyNumberFormat="1" applyBorder="1" applyAlignment="1">
      <alignment horizontal="center" vertical="center"/>
    </xf>
    <xf numFmtId="57" fontId="0" fillId="0" borderId="13" xfId="0" applyNumberFormat="1" applyBorder="1" applyAlignment="1">
      <alignment horizontal="center" vertical="center"/>
    </xf>
    <xf numFmtId="176" fontId="0" fillId="4" borderId="120" xfId="0" applyNumberFormat="1" applyFill="1" applyBorder="1" applyAlignment="1" applyProtection="1">
      <alignment vertical="center"/>
      <protection locked="0"/>
    </xf>
    <xf numFmtId="0" fontId="0" fillId="0" borderId="11" xfId="0" applyBorder="1" applyAlignment="1">
      <alignment horizontal="left" vertical="center"/>
    </xf>
    <xf numFmtId="0" fontId="0" fillId="0" borderId="16"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6" xfId="0" applyBorder="1" applyAlignment="1">
      <alignment horizontal="left" vertical="center" wrapText="1"/>
    </xf>
    <xf numFmtId="0" fontId="0" fillId="0" borderId="0" xfId="0" applyBorder="1" applyAlignment="1">
      <alignment horizontal="left" vertical="center"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3" fillId="0" borderId="16" xfId="0" applyFont="1" applyBorder="1" applyAlignment="1">
      <alignment horizontal="left" vertical="center"/>
    </xf>
    <xf numFmtId="0" fontId="3" fillId="0" borderId="0" xfId="0" applyFont="1" applyBorder="1" applyAlignment="1">
      <alignment horizontal="left" vertical="center"/>
    </xf>
    <xf numFmtId="0" fontId="3" fillId="0" borderId="20" xfId="0" applyFont="1" applyBorder="1" applyAlignment="1">
      <alignment horizontal="left" vertical="center"/>
    </xf>
    <xf numFmtId="0" fontId="0" fillId="4" borderId="118" xfId="0" applyFill="1" applyBorder="1" applyAlignment="1" applyProtection="1">
      <alignment vertical="top"/>
      <protection locked="0"/>
    </xf>
    <xf numFmtId="0" fontId="0" fillId="4" borderId="119" xfId="0" applyFill="1" applyBorder="1" applyAlignment="1" applyProtection="1">
      <alignment vertical="top"/>
      <protection locked="0"/>
    </xf>
    <xf numFmtId="38" fontId="0" fillId="4" borderId="141" xfId="1" applyFont="1" applyFill="1" applyBorder="1" applyAlignment="1" applyProtection="1">
      <alignment horizontal="center" vertical="center"/>
      <protection locked="0"/>
    </xf>
    <xf numFmtId="38" fontId="3" fillId="4" borderId="128" xfId="1" applyFont="1" applyFill="1" applyBorder="1" applyAlignment="1" applyProtection="1">
      <alignment vertical="center"/>
      <protection locked="0"/>
    </xf>
    <xf numFmtId="38" fontId="3" fillId="4" borderId="129" xfId="1" applyFont="1" applyFill="1" applyBorder="1" applyAlignment="1" applyProtection="1">
      <alignment vertical="center"/>
      <protection locked="0"/>
    </xf>
    <xf numFmtId="0" fontId="0" fillId="4" borderId="168" xfId="0" applyFill="1" applyBorder="1" applyAlignment="1" applyProtection="1">
      <alignment vertical="center"/>
      <protection locked="0"/>
    </xf>
    <xf numFmtId="38" fontId="0" fillId="4" borderId="141" xfId="1" applyFont="1" applyFill="1" applyBorder="1" applyAlignment="1" applyProtection="1">
      <alignment vertical="center"/>
      <protection locked="0"/>
    </xf>
    <xf numFmtId="38" fontId="0" fillId="4" borderId="98" xfId="1" applyFont="1" applyFill="1" applyBorder="1" applyAlignment="1" applyProtection="1">
      <alignment vertical="center"/>
      <protection locked="0"/>
    </xf>
    <xf numFmtId="38" fontId="0" fillId="4" borderId="99" xfId="1" applyFont="1" applyFill="1" applyBorder="1" applyAlignment="1" applyProtection="1">
      <alignment vertical="center"/>
      <protection locked="0"/>
    </xf>
    <xf numFmtId="38" fontId="0" fillId="4" borderId="100" xfId="1" applyFont="1" applyFill="1" applyBorder="1" applyAlignment="1" applyProtection="1">
      <alignment vertical="center"/>
      <protection locked="0"/>
    </xf>
    <xf numFmtId="0" fontId="0" fillId="4" borderId="129" xfId="0" applyFill="1" applyBorder="1" applyAlignment="1" applyProtection="1">
      <alignment vertical="center"/>
      <protection locked="0"/>
    </xf>
    <xf numFmtId="0" fontId="0" fillId="4" borderId="130" xfId="0" applyFill="1" applyBorder="1" applyAlignment="1" applyProtection="1">
      <alignment vertical="center"/>
      <protection locked="0"/>
    </xf>
    <xf numFmtId="0" fontId="34" fillId="0" borderId="16" xfId="0" applyFont="1" applyBorder="1" applyAlignment="1">
      <alignment horizontal="left" vertical="center" wrapText="1"/>
    </xf>
    <xf numFmtId="0" fontId="34" fillId="0" borderId="0" xfId="0" applyFont="1" applyBorder="1" applyAlignment="1">
      <alignment horizontal="left" vertical="center" wrapText="1"/>
    </xf>
    <xf numFmtId="0" fontId="34" fillId="0" borderId="20" xfId="0" applyFont="1" applyBorder="1" applyAlignment="1">
      <alignment horizontal="left" vertical="center" wrapText="1"/>
    </xf>
    <xf numFmtId="0" fontId="34" fillId="0" borderId="9" xfId="0" applyFont="1" applyBorder="1" applyAlignment="1">
      <alignment horizontal="left" vertical="center" wrapText="1"/>
    </xf>
    <xf numFmtId="0" fontId="34" fillId="0" borderId="2" xfId="0" applyFont="1" applyBorder="1" applyAlignment="1">
      <alignment horizontal="left" vertical="center" wrapText="1"/>
    </xf>
    <xf numFmtId="0" fontId="34" fillId="0" borderId="10" xfId="0" applyFont="1" applyBorder="1" applyAlignment="1">
      <alignment horizontal="left" vertical="center" wrapText="1"/>
    </xf>
    <xf numFmtId="0" fontId="11" fillId="0" borderId="11" xfId="0" applyFont="1" applyBorder="1" applyAlignment="1">
      <alignment horizontal="left" vertical="center"/>
    </xf>
    <xf numFmtId="38" fontId="0" fillId="4" borderId="111" xfId="1" applyFont="1" applyFill="1" applyBorder="1" applyAlignment="1" applyProtection="1">
      <alignment horizontal="center" vertical="center"/>
      <protection locked="0"/>
    </xf>
    <xf numFmtId="38" fontId="0" fillId="4" borderId="112" xfId="1" applyFont="1" applyFill="1" applyBorder="1" applyAlignment="1" applyProtection="1">
      <alignment horizontal="center" vertical="center"/>
      <protection locked="0"/>
    </xf>
    <xf numFmtId="38" fontId="0" fillId="4" borderId="226" xfId="1" applyFont="1" applyFill="1" applyBorder="1" applyAlignment="1" applyProtection="1">
      <alignment horizontal="center" vertical="center"/>
      <protection locked="0"/>
    </xf>
    <xf numFmtId="38" fontId="0" fillId="4" borderId="114" xfId="1" applyFont="1" applyFill="1" applyBorder="1" applyAlignment="1" applyProtection="1">
      <alignment horizontal="center" vertical="center"/>
      <protection locked="0"/>
    </xf>
    <xf numFmtId="38" fontId="0" fillId="4" borderId="115" xfId="1" applyFont="1" applyFill="1" applyBorder="1" applyAlignment="1" applyProtection="1">
      <alignment horizontal="center" vertical="center"/>
      <protection locked="0"/>
    </xf>
    <xf numFmtId="38" fontId="0" fillId="4" borderId="227" xfId="1" applyFont="1" applyFill="1" applyBorder="1" applyAlignment="1" applyProtection="1">
      <alignment horizontal="center" vertical="center"/>
      <protection locked="0"/>
    </xf>
    <xf numFmtId="0" fontId="11" fillId="0" borderId="1" xfId="0" applyFont="1" applyBorder="1" applyAlignment="1">
      <alignment horizontal="left" vertical="center" wrapText="1"/>
    </xf>
    <xf numFmtId="0" fontId="11" fillId="0" borderId="9" xfId="0" applyFont="1" applyBorder="1" applyAlignment="1">
      <alignment horizontal="center" vertical="center"/>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0" fillId="4" borderId="121" xfId="0" applyFill="1" applyBorder="1" applyAlignment="1" applyProtection="1">
      <alignment vertical="top"/>
      <protection locked="0"/>
    </xf>
    <xf numFmtId="0" fontId="0" fillId="4" borderId="122" xfId="0" applyFill="1" applyBorder="1" applyAlignment="1" applyProtection="1">
      <alignment vertical="top"/>
      <protection locked="0"/>
    </xf>
    <xf numFmtId="38" fontId="0" fillId="4" borderId="140" xfId="1" applyFont="1" applyFill="1" applyBorder="1" applyAlignment="1" applyProtection="1">
      <alignment horizontal="center" vertical="center"/>
      <protection locked="0"/>
    </xf>
    <xf numFmtId="38" fontId="0" fillId="4" borderId="92" xfId="1" applyFont="1" applyFill="1" applyBorder="1" applyAlignment="1" applyProtection="1">
      <alignment vertical="center"/>
      <protection locked="0"/>
    </xf>
    <xf numFmtId="38" fontId="0" fillId="4" borderId="93" xfId="1" applyFont="1" applyFill="1" applyBorder="1" applyAlignment="1" applyProtection="1">
      <alignment vertical="center"/>
      <protection locked="0"/>
    </xf>
    <xf numFmtId="38" fontId="0" fillId="4" borderId="94" xfId="1" applyFont="1" applyFill="1" applyBorder="1" applyAlignment="1" applyProtection="1">
      <alignment vertical="center"/>
      <protection locked="0"/>
    </xf>
    <xf numFmtId="38" fontId="0" fillId="4" borderId="95" xfId="1" applyFont="1" applyFill="1" applyBorder="1" applyAlignment="1" applyProtection="1">
      <alignment vertical="center"/>
      <protection locked="0"/>
    </xf>
    <xf numFmtId="38" fontId="0" fillId="4" borderId="96" xfId="1" applyFont="1" applyFill="1" applyBorder="1" applyAlignment="1" applyProtection="1">
      <alignment vertical="center"/>
      <protection locked="0"/>
    </xf>
    <xf numFmtId="38" fontId="0" fillId="4" borderId="97" xfId="1" applyFont="1" applyFill="1" applyBorder="1" applyAlignment="1" applyProtection="1">
      <alignment vertical="center"/>
      <protection locked="0"/>
    </xf>
    <xf numFmtId="38" fontId="0" fillId="0" borderId="5" xfId="1" applyFont="1" applyBorder="1" applyAlignment="1">
      <alignment vertical="center"/>
    </xf>
    <xf numFmtId="0" fontId="0" fillId="4" borderId="118" xfId="0" applyFill="1" applyBorder="1" applyAlignment="1" applyProtection="1">
      <alignment vertical="center"/>
      <protection locked="0"/>
    </xf>
    <xf numFmtId="0" fontId="0" fillId="4" borderId="119" xfId="0" applyFill="1" applyBorder="1" applyAlignment="1" applyProtection="1">
      <alignment vertical="center"/>
      <protection locked="0"/>
    </xf>
    <xf numFmtId="38" fontId="3" fillId="4" borderId="117" xfId="1" applyFont="1" applyFill="1" applyBorder="1" applyAlignment="1" applyProtection="1">
      <alignment vertical="center"/>
      <protection locked="0"/>
    </xf>
    <xf numFmtId="38" fontId="3" fillId="4" borderId="118" xfId="1" applyFont="1" applyFill="1" applyBorder="1" applyAlignment="1" applyProtection="1">
      <alignment vertical="center"/>
      <protection locked="0"/>
    </xf>
    <xf numFmtId="0" fontId="17" fillId="0" borderId="110" xfId="0" applyFont="1" applyBorder="1" applyAlignment="1">
      <alignment horizontal="right" vertical="center"/>
    </xf>
    <xf numFmtId="0" fontId="0" fillId="0" borderId="0" xfId="0" quotePrefix="1" applyAlignment="1">
      <alignment horizontal="center" vertical="center"/>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139" xfId="0" applyBorder="1" applyAlignment="1">
      <alignment horizontal="left" vertical="center" wrapText="1"/>
    </xf>
    <xf numFmtId="38" fontId="3" fillId="4" borderId="120" xfId="1" applyFont="1" applyFill="1" applyBorder="1" applyAlignment="1" applyProtection="1">
      <alignment vertical="center"/>
      <protection locked="0"/>
    </xf>
    <xf numFmtId="38" fontId="3" fillId="4" borderId="121" xfId="1" applyFont="1" applyFill="1" applyBorder="1" applyAlignment="1" applyProtection="1">
      <alignment vertical="center"/>
      <protection locked="0"/>
    </xf>
    <xf numFmtId="0" fontId="0" fillId="4" borderId="133" xfId="0" applyFill="1" applyBorder="1" applyAlignment="1" applyProtection="1">
      <alignment vertical="center" wrapText="1"/>
      <protection locked="0"/>
    </xf>
    <xf numFmtId="0" fontId="0" fillId="4" borderId="134" xfId="0" applyFill="1" applyBorder="1" applyAlignment="1" applyProtection="1">
      <alignment vertical="center" wrapText="1"/>
      <protection locked="0"/>
    </xf>
    <xf numFmtId="0" fontId="0" fillId="4" borderId="137" xfId="0" applyFill="1" applyBorder="1" applyAlignment="1" applyProtection="1">
      <alignment vertical="center" wrapText="1"/>
      <protection locked="0"/>
    </xf>
    <xf numFmtId="0" fontId="0" fillId="4" borderId="138" xfId="0" applyFill="1" applyBorder="1" applyAlignment="1" applyProtection="1">
      <alignment vertical="center" wrapText="1"/>
      <protection locked="0"/>
    </xf>
    <xf numFmtId="0" fontId="11" fillId="0" borderId="16" xfId="0" applyFont="1" applyBorder="1" applyAlignment="1">
      <alignment horizontal="left" vertical="center"/>
    </xf>
    <xf numFmtId="0" fontId="11" fillId="0" borderId="0" xfId="0" applyFont="1" applyBorder="1" applyAlignment="1">
      <alignment horizontal="left" vertical="center"/>
    </xf>
    <xf numFmtId="0" fontId="11" fillId="0" borderId="20" xfId="0" applyFont="1" applyBorder="1" applyAlignment="1">
      <alignment horizontal="left" vertical="center"/>
    </xf>
    <xf numFmtId="0" fontId="11" fillId="0" borderId="4" xfId="0" applyFont="1" applyBorder="1" applyAlignment="1">
      <alignment horizontal="left" vertical="center"/>
    </xf>
    <xf numFmtId="38" fontId="0" fillId="4" borderId="121" xfId="1" applyFont="1" applyFill="1" applyBorder="1" applyAlignment="1" applyProtection="1">
      <alignment horizontal="center" vertical="center"/>
      <protection locked="0"/>
    </xf>
    <xf numFmtId="0" fontId="60" fillId="0" borderId="0" xfId="0" applyFont="1" applyBorder="1">
      <alignment vertical="center"/>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3" xfId="0" applyFont="1" applyBorder="1" applyAlignment="1">
      <alignment vertical="center"/>
    </xf>
    <xf numFmtId="0" fontId="66" fillId="0" borderId="0" xfId="0" applyFont="1">
      <alignment vertical="center"/>
    </xf>
    <xf numFmtId="0" fontId="31" fillId="0" borderId="0" xfId="0" applyFont="1" applyBorder="1">
      <alignment vertical="center"/>
    </xf>
    <xf numFmtId="0" fontId="0" fillId="4" borderId="131" xfId="0" applyFill="1" applyBorder="1" applyAlignment="1" applyProtection="1">
      <alignment horizontal="center" vertical="center"/>
      <protection locked="0"/>
    </xf>
    <xf numFmtId="0" fontId="0" fillId="4" borderId="132" xfId="0" applyFill="1" applyBorder="1" applyAlignment="1" applyProtection="1">
      <alignment horizontal="center" vertical="center"/>
      <protection locked="0"/>
    </xf>
    <xf numFmtId="0" fontId="0" fillId="4" borderId="135" xfId="0" applyFill="1" applyBorder="1" applyAlignment="1" applyProtection="1">
      <alignment horizontal="center" vertical="center"/>
      <protection locked="0"/>
    </xf>
    <xf numFmtId="0" fontId="0" fillId="4" borderId="136" xfId="0" applyFill="1" applyBorder="1" applyAlignment="1" applyProtection="1">
      <alignment horizontal="center" vertical="center"/>
      <protection locked="0"/>
    </xf>
    <xf numFmtId="0" fontId="0" fillId="0" borderId="6" xfId="0" applyBorder="1" applyAlignment="1">
      <alignment horizontal="center"/>
    </xf>
    <xf numFmtId="0" fontId="0" fillId="0" borderId="7" xfId="0" applyBorder="1" applyAlignment="1">
      <alignment horizontal="center"/>
    </xf>
    <xf numFmtId="0" fontId="53" fillId="0" borderId="0" xfId="0" applyFont="1" applyFill="1">
      <alignment vertical="center"/>
    </xf>
    <xf numFmtId="38" fontId="0" fillId="4" borderId="132" xfId="1" applyFont="1" applyFill="1" applyBorder="1" applyAlignment="1" applyProtection="1">
      <alignment horizontal="center" vertical="center"/>
      <protection locked="0"/>
    </xf>
    <xf numFmtId="38" fontId="0" fillId="4" borderId="136" xfId="1" applyFont="1" applyFill="1" applyBorder="1" applyAlignment="1" applyProtection="1">
      <alignment horizontal="center" vertical="center"/>
      <protection locked="0"/>
    </xf>
    <xf numFmtId="0" fontId="58" fillId="0" borderId="0" xfId="0" applyFont="1">
      <alignment vertical="center"/>
    </xf>
    <xf numFmtId="0" fontId="38" fillId="0" borderId="6" xfId="0" applyFont="1" applyFill="1" applyBorder="1" applyAlignment="1">
      <alignment horizontal="center" vertical="center"/>
    </xf>
    <xf numFmtId="0" fontId="38" fillId="0" borderId="8" xfId="0" applyFont="1" applyFill="1"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4" borderId="218" xfId="0" applyFill="1" applyBorder="1" applyAlignment="1" applyProtection="1">
      <alignment horizontal="center" vertical="center"/>
      <protection locked="0"/>
    </xf>
    <xf numFmtId="0" fontId="32" fillId="0" borderId="0" xfId="0" applyFont="1" applyAlignment="1">
      <alignment vertical="center" wrapText="1"/>
    </xf>
    <xf numFmtId="0" fontId="38" fillId="0" borderId="0" xfId="0" applyFont="1" applyBorder="1" applyAlignment="1">
      <alignment horizontal="left" vertical="top" wrapText="1"/>
    </xf>
    <xf numFmtId="0" fontId="0" fillId="4" borderId="122" xfId="0" applyFill="1" applyBorder="1" applyAlignment="1" applyProtection="1">
      <alignment horizontal="center"/>
      <protection locked="0"/>
    </xf>
    <xf numFmtId="0" fontId="0" fillId="0" borderId="0" xfId="0" applyAlignment="1">
      <alignment horizontal="left" vertical="top" wrapText="1"/>
    </xf>
    <xf numFmtId="0" fontId="0" fillId="0" borderId="110" xfId="0" applyBorder="1" applyAlignment="1">
      <alignment horizontal="left" vertical="top" wrapText="1"/>
    </xf>
    <xf numFmtId="0" fontId="0" fillId="4" borderId="220" xfId="0" applyFill="1" applyBorder="1" applyAlignment="1" applyProtection="1">
      <alignment horizontal="center" vertical="center"/>
      <protection locked="0"/>
    </xf>
    <xf numFmtId="0" fontId="30" fillId="0" borderId="0" xfId="0" applyFont="1" applyAlignment="1">
      <alignment horizontal="center" vertical="center"/>
    </xf>
    <xf numFmtId="0" fontId="0" fillId="0" borderId="231" xfId="0" applyBorder="1" applyAlignment="1">
      <alignment horizontal="center" vertical="center" shrinkToFit="1"/>
    </xf>
    <xf numFmtId="0" fontId="0" fillId="0" borderId="175" xfId="0" applyBorder="1" applyAlignment="1">
      <alignment horizontal="center" vertical="center" shrinkToFit="1"/>
    </xf>
    <xf numFmtId="0" fontId="0" fillId="0" borderId="232" xfId="0" applyBorder="1" applyAlignment="1">
      <alignment horizontal="center" vertical="center" shrinkToFit="1"/>
    </xf>
    <xf numFmtId="0" fontId="0" fillId="0" borderId="112" xfId="0" applyFill="1" applyBorder="1" applyAlignment="1" applyProtection="1">
      <alignment horizontal="center" vertical="center"/>
      <protection locked="0"/>
    </xf>
    <xf numFmtId="0" fontId="0" fillId="4" borderId="95" xfId="0" applyFill="1" applyBorder="1" applyProtection="1">
      <alignment vertical="center"/>
      <protection locked="0"/>
    </xf>
    <xf numFmtId="0" fontId="0" fillId="4" borderId="96" xfId="0" applyFill="1" applyBorder="1" applyProtection="1">
      <alignment vertical="center"/>
      <protection locked="0"/>
    </xf>
    <xf numFmtId="0" fontId="0" fillId="4" borderId="97" xfId="0" applyFill="1" applyBorder="1" applyProtection="1">
      <alignment vertical="center"/>
      <protection locked="0"/>
    </xf>
    <xf numFmtId="0" fontId="0" fillId="4" borderId="112" xfId="0" applyFill="1" applyBorder="1" applyAlignment="1" applyProtection="1">
      <alignment vertical="center"/>
      <protection locked="0"/>
    </xf>
    <xf numFmtId="0" fontId="0" fillId="4" borderId="113" xfId="0" applyFill="1" applyBorder="1" applyAlignment="1" applyProtection="1">
      <alignment vertical="center"/>
      <protection locked="0"/>
    </xf>
    <xf numFmtId="0" fontId="0" fillId="4" borderId="114" xfId="0" applyFill="1" applyBorder="1" applyAlignment="1" applyProtection="1">
      <alignment vertical="center"/>
      <protection locked="0"/>
    </xf>
    <xf numFmtId="0" fontId="0" fillId="4" borderId="115" xfId="0" applyFill="1" applyBorder="1" applyAlignment="1" applyProtection="1">
      <alignment vertical="center"/>
      <protection locked="0"/>
    </xf>
    <xf numFmtId="0" fontId="0" fillId="4" borderId="116" xfId="0" applyFill="1" applyBorder="1" applyAlignment="1" applyProtection="1">
      <alignment vertical="center"/>
      <protection locked="0"/>
    </xf>
    <xf numFmtId="0" fontId="8" fillId="4" borderId="118" xfId="0" applyFont="1" applyFill="1" applyBorder="1" applyAlignment="1" applyProtection="1">
      <alignment horizontal="center" vertical="center" wrapText="1"/>
      <protection locked="0"/>
    </xf>
    <xf numFmtId="0" fontId="8" fillId="4" borderId="129" xfId="0" applyFont="1" applyFill="1" applyBorder="1" applyAlignment="1" applyProtection="1">
      <alignment horizontal="center" vertical="center" wrapText="1"/>
      <protection locked="0"/>
    </xf>
    <xf numFmtId="0" fontId="8" fillId="4" borderId="121" xfId="0" applyFont="1" applyFill="1" applyBorder="1" applyAlignment="1" applyProtection="1">
      <alignment horizontal="center" vertical="center" wrapText="1"/>
      <protection locked="0"/>
    </xf>
    <xf numFmtId="0" fontId="8" fillId="0" borderId="146" xfId="0" applyFont="1" applyBorder="1" applyAlignment="1">
      <alignment horizontal="center" vertical="center"/>
    </xf>
    <xf numFmtId="0" fontId="8" fillId="0" borderId="67" xfId="0" applyFont="1" applyBorder="1" applyAlignment="1">
      <alignment horizontal="left" vertical="center" wrapText="1"/>
    </xf>
    <xf numFmtId="0" fontId="8" fillId="0" borderId="68" xfId="0" applyFont="1" applyBorder="1" applyAlignment="1">
      <alignment horizontal="left" vertical="center" wrapText="1"/>
    </xf>
    <xf numFmtId="0" fontId="8" fillId="0" borderId="37" xfId="0" applyFont="1" applyBorder="1" applyAlignment="1">
      <alignment horizontal="left" vertical="center" wrapText="1"/>
    </xf>
    <xf numFmtId="0" fontId="8" fillId="0" borderId="36" xfId="0" applyFont="1" applyBorder="1" applyAlignment="1">
      <alignment horizontal="center" vertical="center"/>
    </xf>
    <xf numFmtId="0" fontId="8" fillId="0" borderId="57" xfId="0" applyFont="1" applyBorder="1" applyAlignment="1">
      <alignment horizontal="center" vertical="center"/>
    </xf>
    <xf numFmtId="0" fontId="8" fillId="0" borderId="53" xfId="0" applyFont="1" applyBorder="1" applyAlignment="1">
      <alignment vertical="center" wrapText="1"/>
    </xf>
    <xf numFmtId="0" fontId="8" fillId="0" borderId="54" xfId="0" applyFont="1" applyBorder="1" applyAlignment="1">
      <alignment vertical="center" wrapText="1"/>
    </xf>
    <xf numFmtId="0" fontId="8" fillId="0" borderId="55" xfId="0" applyFont="1" applyBorder="1" applyAlignment="1">
      <alignment vertical="center" wrapText="1"/>
    </xf>
    <xf numFmtId="0" fontId="8" fillId="0" borderId="50" xfId="0" applyFont="1" applyBorder="1" applyAlignment="1">
      <alignment vertical="center" wrapText="1"/>
    </xf>
    <xf numFmtId="0" fontId="8" fillId="0" borderId="1" xfId="0" applyFont="1" applyBorder="1" applyAlignment="1">
      <alignment vertical="center" wrapText="1"/>
    </xf>
    <xf numFmtId="0" fontId="8" fillId="0" borderId="6" xfId="0" applyFont="1" applyBorder="1" applyAlignment="1">
      <alignment vertical="center" wrapText="1"/>
    </xf>
    <xf numFmtId="0" fontId="8" fillId="0" borderId="50" xfId="0" applyFont="1" applyBorder="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8" fillId="4" borderId="120" xfId="0" applyFont="1" applyFill="1" applyBorder="1" applyAlignment="1" applyProtection="1">
      <alignment horizontal="center" vertical="center" wrapText="1"/>
      <protection locked="0"/>
    </xf>
    <xf numFmtId="0" fontId="8" fillId="4" borderId="128" xfId="0" applyFont="1" applyFill="1" applyBorder="1" applyAlignment="1" applyProtection="1">
      <alignment horizontal="center" vertical="center" wrapText="1"/>
      <protection locked="0"/>
    </xf>
    <xf numFmtId="0" fontId="8" fillId="4" borderId="117" xfId="0" applyFont="1" applyFill="1" applyBorder="1" applyAlignment="1" applyProtection="1">
      <alignment horizontal="center" vertical="center" wrapText="1"/>
      <protection locked="0"/>
    </xf>
    <xf numFmtId="0" fontId="8" fillId="0" borderId="3" xfId="0" applyFont="1" applyBorder="1" applyAlignment="1">
      <alignment horizontal="center" vertical="center"/>
    </xf>
    <xf numFmtId="0" fontId="8" fillId="0" borderId="70"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68"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3" xfId="0" applyFont="1" applyBorder="1" applyAlignment="1">
      <alignment horizontal="center" vertical="center" wrapText="1"/>
    </xf>
    <xf numFmtId="0" fontId="8" fillId="2" borderId="57" xfId="0" applyFont="1" applyFill="1" applyBorder="1" applyAlignment="1">
      <alignment horizontal="center" vertical="center" wrapText="1"/>
    </xf>
    <xf numFmtId="0" fontId="37" fillId="0" borderId="0" xfId="0" applyFont="1" applyAlignment="1">
      <alignment horizontal="left" vertical="center" wrapText="1"/>
    </xf>
    <xf numFmtId="0" fontId="37" fillId="0" borderId="0" xfId="0" applyFont="1" applyBorder="1" applyAlignment="1">
      <alignment horizontal="left" vertical="center" wrapText="1"/>
    </xf>
    <xf numFmtId="0" fontId="8" fillId="0" borderId="171" xfId="0" applyFont="1" applyBorder="1" applyAlignment="1">
      <alignment horizontal="center" vertical="center" wrapText="1"/>
    </xf>
    <xf numFmtId="0" fontId="8" fillId="0" borderId="172" xfId="0" applyFont="1" applyBorder="1" applyAlignment="1">
      <alignment horizontal="center" vertical="center" wrapText="1"/>
    </xf>
    <xf numFmtId="0" fontId="53" fillId="0" borderId="36" xfId="0" applyFont="1" applyBorder="1" applyAlignment="1">
      <alignment horizontal="center" vertical="center"/>
    </xf>
    <xf numFmtId="0" fontId="53" fillId="0" borderId="57" xfId="0" applyFont="1" applyBorder="1" applyAlignment="1">
      <alignment horizontal="center" vertical="center"/>
    </xf>
    <xf numFmtId="0" fontId="8" fillId="0" borderId="173" xfId="0" applyFont="1" applyBorder="1" applyAlignment="1">
      <alignment horizontal="center" vertical="center" wrapText="1"/>
    </xf>
    <xf numFmtId="0" fontId="64"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51" xfId="0" applyFont="1" applyBorder="1" applyAlignment="1">
      <alignment horizontal="center" vertical="center" wrapText="1"/>
    </xf>
    <xf numFmtId="0" fontId="53" fillId="0" borderId="68"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3" xfId="0" applyFont="1" applyBorder="1" applyAlignment="1">
      <alignment horizontal="center" vertical="center" wrapText="1"/>
    </xf>
    <xf numFmtId="0" fontId="8" fillId="0" borderId="67" xfId="0" applyFont="1" applyBorder="1" applyAlignment="1">
      <alignment horizontal="center" vertical="center"/>
    </xf>
    <xf numFmtId="0" fontId="8" fillId="0" borderId="50"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37" xfId="0" applyFont="1" applyBorder="1" applyAlignment="1">
      <alignment horizontal="right" vertical="center" wrapText="1"/>
    </xf>
    <xf numFmtId="0" fontId="8" fillId="0" borderId="38" xfId="0" applyFont="1" applyBorder="1" applyAlignment="1">
      <alignment horizontal="right" vertical="center" wrapText="1"/>
    </xf>
    <xf numFmtId="0" fontId="8" fillId="0" borderId="38" xfId="0" applyFont="1" applyBorder="1" applyAlignment="1">
      <alignment horizontal="left" vertical="center" wrapText="1"/>
    </xf>
    <xf numFmtId="0" fontId="8" fillId="0" borderId="47" xfId="0" applyFont="1" applyBorder="1" applyAlignment="1">
      <alignment horizontal="left" vertical="center" wrapText="1"/>
    </xf>
    <xf numFmtId="0" fontId="8" fillId="0" borderId="56" xfId="0" applyFont="1" applyBorder="1" applyAlignment="1">
      <alignment horizontal="center" vertical="center" wrapText="1"/>
    </xf>
    <xf numFmtId="0" fontId="53" fillId="0" borderId="5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4" borderId="206" xfId="0" applyFont="1" applyFill="1" applyBorder="1" applyAlignment="1" applyProtection="1">
      <alignment horizontal="center" vertical="center" wrapText="1"/>
      <protection locked="0"/>
    </xf>
    <xf numFmtId="0" fontId="8" fillId="4" borderId="207" xfId="0" applyFont="1" applyFill="1" applyBorder="1" applyAlignment="1" applyProtection="1">
      <alignment horizontal="center" vertical="center" wrapText="1"/>
      <protection locked="0"/>
    </xf>
    <xf numFmtId="0" fontId="8" fillId="4" borderId="208" xfId="0" applyFont="1" applyFill="1" applyBorder="1" applyAlignment="1" applyProtection="1">
      <alignment horizontal="center" vertical="center" wrapText="1"/>
      <protection locked="0"/>
    </xf>
    <xf numFmtId="0" fontId="8" fillId="0" borderId="161" xfId="0" applyFont="1" applyBorder="1" applyAlignment="1">
      <alignment horizontal="center" wrapText="1"/>
    </xf>
    <xf numFmtId="0" fontId="8" fillId="0" borderId="162" xfId="0" applyFont="1" applyBorder="1" applyAlignment="1">
      <alignment horizontal="center" wrapText="1"/>
    </xf>
    <xf numFmtId="0" fontId="8" fillId="0" borderId="3" xfId="0" applyFont="1" applyBorder="1" applyAlignment="1">
      <alignment horizontal="center" wrapText="1"/>
    </xf>
    <xf numFmtId="0" fontId="8" fillId="4" borderId="119" xfId="0" applyFont="1" applyFill="1" applyBorder="1" applyAlignment="1" applyProtection="1">
      <alignment horizontal="center" vertical="center" wrapText="1"/>
      <protection locked="0"/>
    </xf>
    <xf numFmtId="0" fontId="8" fillId="0" borderId="5"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69" xfId="0" applyFont="1" applyBorder="1" applyAlignment="1">
      <alignment horizontal="center" vertical="center" wrapText="1"/>
    </xf>
    <xf numFmtId="0" fontId="53" fillId="0" borderId="72" xfId="0" applyFont="1" applyBorder="1" applyAlignment="1">
      <alignment horizontal="center" vertical="center"/>
    </xf>
    <xf numFmtId="0" fontId="53" fillId="0" borderId="3" xfId="0" applyFont="1" applyBorder="1" applyAlignment="1">
      <alignment horizontal="center" vertical="center"/>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5" xfId="0" applyFont="1" applyFill="1" applyBorder="1" applyAlignment="1" applyProtection="1">
      <alignment horizontal="center" vertical="center" wrapText="1"/>
    </xf>
    <xf numFmtId="0" fontId="8" fillId="0" borderId="70" xfId="0" applyFont="1" applyBorder="1" applyAlignment="1">
      <alignment horizontal="center" vertical="center" wrapText="1"/>
    </xf>
    <xf numFmtId="0" fontId="8" fillId="0" borderId="193" xfId="0" applyFont="1" applyBorder="1" applyAlignment="1">
      <alignment horizontal="center" vertical="center" wrapText="1"/>
    </xf>
    <xf numFmtId="0" fontId="8" fillId="0" borderId="158" xfId="0" applyFont="1" applyBorder="1" applyAlignment="1">
      <alignment horizontal="center" vertical="center" wrapText="1"/>
    </xf>
    <xf numFmtId="0" fontId="8" fillId="0" borderId="195" xfId="0" applyFont="1" applyBorder="1" applyAlignment="1">
      <alignment horizontal="center" vertical="center" wrapText="1"/>
    </xf>
    <xf numFmtId="0" fontId="8" fillId="0" borderId="209" xfId="0" applyFont="1" applyBorder="1" applyAlignment="1">
      <alignment horizontal="center" vertical="center" wrapText="1"/>
    </xf>
    <xf numFmtId="0" fontId="8" fillId="0" borderId="50" xfId="0" applyFont="1" applyBorder="1" applyAlignment="1">
      <alignment horizontal="center" vertical="center" wrapText="1"/>
    </xf>
    <xf numFmtId="0" fontId="8" fillId="4" borderId="130" xfId="0" applyFont="1" applyFill="1" applyBorder="1" applyAlignment="1" applyProtection="1">
      <alignment horizontal="center" vertical="center" wrapText="1"/>
      <protection locked="0"/>
    </xf>
    <xf numFmtId="49" fontId="8" fillId="0" borderId="6" xfId="0" applyNumberFormat="1" applyFont="1" applyBorder="1" applyAlignment="1">
      <alignment horizontal="center" vertical="center" wrapText="1"/>
    </xf>
    <xf numFmtId="0" fontId="8" fillId="0" borderId="166" xfId="0" applyFont="1" applyBorder="1" applyAlignment="1">
      <alignment horizontal="center" vertical="center" wrapText="1"/>
    </xf>
    <xf numFmtId="0" fontId="8" fillId="0" borderId="165" xfId="0" applyFont="1" applyBorder="1" applyAlignment="1">
      <alignment horizontal="center" vertical="center" wrapText="1"/>
    </xf>
    <xf numFmtId="0" fontId="8" fillId="4" borderId="111" xfId="0" applyFont="1" applyFill="1" applyBorder="1" applyAlignment="1" applyProtection="1">
      <alignment horizontal="center" vertical="center" textRotation="255" wrapText="1"/>
      <protection locked="0"/>
    </xf>
    <xf numFmtId="0" fontId="8" fillId="4" borderId="113" xfId="0" applyFont="1" applyFill="1" applyBorder="1" applyAlignment="1" applyProtection="1">
      <alignment horizontal="center" vertical="center" textRotation="255" wrapText="1"/>
      <protection locked="0"/>
    </xf>
    <xf numFmtId="0" fontId="8" fillId="4" borderId="98" xfId="0" applyFont="1" applyFill="1" applyBorder="1" applyAlignment="1" applyProtection="1">
      <alignment horizontal="center" vertical="center" wrapText="1"/>
      <protection locked="0"/>
    </xf>
    <xf numFmtId="0" fontId="8" fillId="4" borderId="100" xfId="0" applyFont="1" applyFill="1"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36" fillId="0" borderId="86" xfId="0" applyFont="1" applyFill="1" applyBorder="1" applyAlignment="1">
      <alignment horizontal="center" vertical="center"/>
    </xf>
    <xf numFmtId="0" fontId="36" fillId="0" borderId="85" xfId="0" applyFont="1" applyFill="1" applyBorder="1" applyAlignment="1">
      <alignment horizontal="center" vertical="center"/>
    </xf>
    <xf numFmtId="0" fontId="8" fillId="0" borderId="54" xfId="0" applyFont="1" applyBorder="1" applyAlignment="1">
      <alignment horizontal="left" vertical="center" wrapText="1"/>
    </xf>
    <xf numFmtId="0" fontId="8" fillId="0" borderId="55" xfId="0" applyFont="1" applyBorder="1" applyAlignment="1">
      <alignment horizontal="left" vertical="center" wrapText="1"/>
    </xf>
    <xf numFmtId="0" fontId="8" fillId="2" borderId="32"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10" xfId="0" applyFont="1" applyFill="1" applyBorder="1" applyAlignment="1">
      <alignment horizontal="center" vertical="center" textRotation="255" wrapText="1"/>
    </xf>
    <xf numFmtId="0" fontId="8" fillId="2" borderId="5" xfId="0" applyFont="1" applyFill="1" applyBorder="1" applyAlignment="1">
      <alignment horizontal="center" vertical="center" textRotation="255" wrapText="1"/>
    </xf>
    <xf numFmtId="0" fontId="8" fillId="2" borderId="9" xfId="0" applyFont="1" applyFill="1" applyBorder="1" applyAlignment="1">
      <alignment horizontal="center" vertical="center" textRotation="255" wrapText="1"/>
    </xf>
    <xf numFmtId="0" fontId="8" fillId="0" borderId="50" xfId="0" applyFont="1" applyBorder="1" applyAlignment="1">
      <alignment horizontal="center" vertical="center" textRotation="255"/>
    </xf>
    <xf numFmtId="0" fontId="8" fillId="0" borderId="53" xfId="0" applyFont="1" applyBorder="1" applyAlignment="1">
      <alignment horizontal="center" vertical="center" textRotation="255"/>
    </xf>
    <xf numFmtId="0" fontId="8" fillId="2" borderId="7" xfId="0" applyFont="1" applyFill="1" applyBorder="1" applyAlignment="1">
      <alignment horizontal="center" vertical="center" textRotation="255" wrapText="1"/>
    </xf>
    <xf numFmtId="0" fontId="8" fillId="2" borderId="1" xfId="0" applyFont="1" applyFill="1" applyBorder="1" applyAlignment="1">
      <alignment horizontal="center" vertical="center" textRotation="255" wrapText="1"/>
    </xf>
    <xf numFmtId="0" fontId="8" fillId="2" borderId="6" xfId="0" applyFont="1" applyFill="1" applyBorder="1" applyAlignment="1">
      <alignment horizontal="center" vertical="center" textRotation="255" wrapText="1"/>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2" borderId="7"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0" borderId="170" xfId="0" applyFont="1" applyBorder="1" applyAlignment="1">
      <alignment horizontal="center" vertical="center" wrapText="1"/>
    </xf>
    <xf numFmtId="0" fontId="8" fillId="4" borderId="111" xfId="0" applyFont="1" applyFill="1" applyBorder="1" applyAlignment="1" applyProtection="1">
      <alignment horizontal="center" vertical="center" wrapText="1"/>
      <protection locked="0"/>
    </xf>
    <xf numFmtId="0" fontId="8" fillId="4" borderId="113" xfId="0" applyFont="1" applyFill="1" applyBorder="1" applyAlignment="1" applyProtection="1">
      <alignment horizontal="center" vertical="center" wrapText="1"/>
      <protection locked="0"/>
    </xf>
    <xf numFmtId="0" fontId="8" fillId="4" borderId="122" xfId="0" applyFont="1" applyFill="1" applyBorder="1" applyAlignment="1" applyProtection="1">
      <alignment horizontal="center" vertical="center" wrapText="1"/>
      <protection locked="0"/>
    </xf>
    <xf numFmtId="0" fontId="8" fillId="0" borderId="147" xfId="0" applyFont="1" applyBorder="1" applyAlignment="1">
      <alignment horizontal="center" vertical="center"/>
    </xf>
    <xf numFmtId="0" fontId="53" fillId="0" borderId="1" xfId="0" applyFont="1" applyBorder="1" applyAlignment="1">
      <alignment horizontal="left" vertical="center" wrapText="1"/>
    </xf>
    <xf numFmtId="0" fontId="53" fillId="0" borderId="6" xfId="0" applyFont="1" applyBorder="1" applyAlignment="1">
      <alignment horizontal="left" vertical="center" wrapText="1"/>
    </xf>
    <xf numFmtId="0" fontId="8" fillId="0" borderId="72" xfId="0" applyFont="1" applyBorder="1" applyAlignment="1">
      <alignment horizontal="center" vertical="center"/>
    </xf>
    <xf numFmtId="0" fontId="8" fillId="4" borderId="233" xfId="0" applyFont="1" applyFill="1" applyBorder="1" applyAlignment="1" applyProtection="1">
      <alignment horizontal="center" vertical="center" wrapText="1"/>
      <protection locked="0"/>
    </xf>
    <xf numFmtId="0" fontId="8" fillId="4" borderId="234" xfId="0" applyFont="1" applyFill="1" applyBorder="1" applyAlignment="1" applyProtection="1">
      <alignment horizontal="center" vertical="center" wrapText="1"/>
      <protection locked="0"/>
    </xf>
    <xf numFmtId="0" fontId="53" fillId="0" borderId="0" xfId="0" applyFont="1" applyAlignment="1">
      <alignment horizontal="left" vertical="center" wrapText="1"/>
    </xf>
    <xf numFmtId="0" fontId="8" fillId="0" borderId="59" xfId="0" applyFont="1" applyBorder="1" applyAlignment="1">
      <alignment horizontal="left" vertical="center" wrapText="1"/>
    </xf>
    <xf numFmtId="0" fontId="8" fillId="0" borderId="4" xfId="0" applyFont="1" applyBorder="1" applyAlignment="1">
      <alignment horizontal="left" vertical="center"/>
    </xf>
    <xf numFmtId="0" fontId="8" fillId="0" borderId="61"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6" xfId="0" applyFont="1" applyBorder="1" applyAlignment="1">
      <alignment horizontal="justify" vertical="center" wrapText="1"/>
    </xf>
    <xf numFmtId="0" fontId="8" fillId="0" borderId="148" xfId="0" applyFont="1" applyBorder="1" applyAlignment="1">
      <alignment horizontal="justify" vertical="center" wrapText="1"/>
    </xf>
    <xf numFmtId="0" fontId="24" fillId="0" borderId="21" xfId="0" applyFont="1" applyBorder="1" applyAlignment="1">
      <alignment horizontal="center" vertical="center"/>
    </xf>
    <xf numFmtId="0" fontId="24" fillId="0" borderId="46" xfId="0" applyFont="1" applyBorder="1" applyAlignment="1">
      <alignment horizontal="center" vertical="center"/>
    </xf>
    <xf numFmtId="0" fontId="24" fillId="0" borderId="24" xfId="0" applyFont="1" applyBorder="1" applyAlignment="1">
      <alignment horizontal="center" vertical="center"/>
    </xf>
    <xf numFmtId="0" fontId="24" fillId="0" borderId="62" xfId="0" applyFont="1" applyBorder="1" applyAlignment="1">
      <alignment horizontal="center" vertical="center"/>
    </xf>
    <xf numFmtId="0" fontId="24" fillId="0" borderId="27" xfId="0" applyFont="1" applyBorder="1" applyAlignment="1">
      <alignment horizontal="center" vertical="center"/>
    </xf>
    <xf numFmtId="0" fontId="24" fillId="0" borderId="45" xfId="0" applyFont="1" applyBorder="1" applyAlignment="1">
      <alignment horizontal="center" vertical="center"/>
    </xf>
    <xf numFmtId="0" fontId="8" fillId="0" borderId="2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 xfId="0" applyFont="1" applyBorder="1" applyAlignment="1">
      <alignment horizontal="left" vertical="center" wrapText="1"/>
    </xf>
    <xf numFmtId="0" fontId="8" fillId="0" borderId="37" xfId="0" applyFont="1" applyBorder="1" applyAlignment="1">
      <alignment horizontal="center" vertical="center"/>
    </xf>
    <xf numFmtId="0" fontId="8" fillId="0" borderId="60" xfId="0" applyFont="1" applyBorder="1" applyAlignment="1">
      <alignment horizontal="center" vertical="center"/>
    </xf>
    <xf numFmtId="0" fontId="8" fillId="0" borderId="64" xfId="0" applyFont="1" applyBorder="1" applyAlignment="1">
      <alignment horizontal="center" vertical="center" textRotation="255"/>
    </xf>
    <xf numFmtId="0" fontId="8" fillId="0" borderId="65" xfId="0" applyFont="1" applyBorder="1" applyAlignment="1">
      <alignment horizontal="center" vertical="center" textRotation="255"/>
    </xf>
    <xf numFmtId="0" fontId="8" fillId="0" borderId="39" xfId="0" applyFont="1" applyBorder="1" applyAlignment="1">
      <alignment horizontal="justify" vertical="center" wrapText="1"/>
    </xf>
    <xf numFmtId="0" fontId="8" fillId="0" borderId="40" xfId="0" applyFont="1" applyBorder="1" applyAlignment="1">
      <alignment horizontal="justify" vertical="center" wrapText="1"/>
    </xf>
    <xf numFmtId="0" fontId="8" fillId="0" borderId="66" xfId="0" applyFont="1" applyBorder="1" applyAlignment="1">
      <alignment horizontal="left" vertical="center" wrapText="1"/>
    </xf>
    <xf numFmtId="0" fontId="8" fillId="0" borderId="148" xfId="0" applyFont="1" applyBorder="1" applyAlignment="1">
      <alignment horizontal="left" vertical="center" wrapText="1"/>
    </xf>
    <xf numFmtId="0" fontId="8" fillId="0" borderId="43" xfId="0" applyFont="1" applyBorder="1" applyAlignment="1">
      <alignment horizontal="justify" vertical="center" wrapText="1"/>
    </xf>
    <xf numFmtId="0" fontId="8" fillId="0" borderId="44" xfId="0" applyFont="1" applyBorder="1" applyAlignment="1">
      <alignment horizontal="justify" vertical="center" wrapText="1"/>
    </xf>
    <xf numFmtId="0" fontId="8" fillId="0" borderId="24"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33" xfId="0" applyFont="1" applyBorder="1" applyAlignment="1">
      <alignment horizontal="justify" vertical="center" wrapText="1"/>
    </xf>
    <xf numFmtId="0" fontId="8" fillId="0" borderId="34" xfId="0" applyFont="1" applyBorder="1" applyAlignment="1">
      <alignment horizontal="justify" vertical="center" wrapText="1"/>
    </xf>
    <xf numFmtId="0" fontId="8" fillId="0" borderId="160" xfId="0" applyFont="1" applyBorder="1" applyAlignment="1">
      <alignment horizontal="center" vertical="center" textRotation="255" wrapText="1"/>
    </xf>
    <xf numFmtId="0" fontId="8" fillId="0" borderId="41" xfId="0" applyFont="1" applyBorder="1" applyAlignment="1">
      <alignment horizontal="center" vertical="center" textRotation="255" wrapText="1"/>
    </xf>
    <xf numFmtId="0" fontId="8" fillId="0" borderId="159" xfId="0" applyFont="1" applyBorder="1" applyAlignment="1">
      <alignment horizontal="center" vertical="center" textRotation="255" wrapText="1"/>
    </xf>
    <xf numFmtId="0" fontId="8" fillId="0" borderId="41"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70" xfId="0" applyFont="1" applyBorder="1" applyAlignment="1">
      <alignment horizontal="left" vertical="center" wrapText="1"/>
    </xf>
    <xf numFmtId="0" fontId="8" fillId="0" borderId="71" xfId="0" applyFont="1" applyBorder="1" applyAlignment="1">
      <alignment horizontal="left" vertical="center" wrapText="1"/>
    </xf>
    <xf numFmtId="0" fontId="8" fillId="0" borderId="70" xfId="0" applyFont="1" applyBorder="1" applyAlignment="1">
      <alignment vertical="top" wrapText="1"/>
    </xf>
    <xf numFmtId="0" fontId="8" fillId="0" borderId="147" xfId="0" applyFont="1" applyBorder="1" applyAlignment="1">
      <alignment vertical="top"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5" fillId="3" borderId="70" xfId="0" applyFont="1" applyFill="1" applyBorder="1" applyAlignment="1">
      <alignment horizontal="center" vertical="center" wrapText="1"/>
    </xf>
    <xf numFmtId="0" fontId="25" fillId="3" borderId="71" xfId="0" applyFont="1" applyFill="1" applyBorder="1" applyAlignment="1">
      <alignment horizontal="center" vertical="center" wrapText="1"/>
    </xf>
    <xf numFmtId="0" fontId="25" fillId="0" borderId="29"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8" fillId="0" borderId="72" xfId="0" applyFont="1" applyBorder="1" applyAlignment="1">
      <alignment horizontal="justify" vertical="top" wrapText="1"/>
    </xf>
    <xf numFmtId="0" fontId="8" fillId="0" borderId="3" xfId="0" applyFont="1" applyBorder="1" applyAlignment="1">
      <alignment horizontal="justify" vertical="top" wrapText="1"/>
    </xf>
    <xf numFmtId="0" fontId="8" fillId="3" borderId="4" xfId="0" applyFont="1" applyFill="1" applyBorder="1" applyAlignment="1">
      <alignment horizontal="center" vertical="center" wrapText="1"/>
    </xf>
    <xf numFmtId="0" fontId="25" fillId="3" borderId="63" xfId="0" applyFont="1" applyFill="1" applyBorder="1" applyAlignment="1">
      <alignment horizontal="center" vertical="center" wrapText="1"/>
    </xf>
    <xf numFmtId="0" fontId="25" fillId="0" borderId="24"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20" xfId="0" applyFont="1" applyBorder="1" applyAlignment="1">
      <alignment horizontal="center" vertical="center" wrapText="1"/>
    </xf>
    <xf numFmtId="0" fontId="8" fillId="3" borderId="4" xfId="0" applyFont="1" applyFill="1" applyBorder="1" applyAlignment="1">
      <alignment horizontal="center" vertical="top" wrapText="1"/>
    </xf>
    <xf numFmtId="0" fontId="8" fillId="3" borderId="5" xfId="0" applyFont="1" applyFill="1" applyBorder="1" applyAlignment="1">
      <alignment horizontal="center" vertical="top" wrapText="1"/>
    </xf>
    <xf numFmtId="0" fontId="53" fillId="0" borderId="33" xfId="0" applyFont="1" applyBorder="1" applyAlignment="1">
      <alignment horizontal="justify" vertical="center" wrapText="1"/>
    </xf>
    <xf numFmtId="0" fontId="53" fillId="0" borderId="35" xfId="0" applyFont="1" applyBorder="1" applyAlignment="1">
      <alignment horizontal="justify" vertical="center" wrapText="1"/>
    </xf>
    <xf numFmtId="0" fontId="25" fillId="0" borderId="36" xfId="0" applyFont="1" applyBorder="1" applyAlignment="1">
      <alignment horizontal="center" vertical="center" wrapText="1"/>
    </xf>
    <xf numFmtId="0" fontId="25" fillId="0" borderId="57" xfId="0" applyFont="1" applyBorder="1" applyAlignment="1">
      <alignment horizontal="center" vertical="center" wrapText="1"/>
    </xf>
    <xf numFmtId="0" fontId="53" fillId="0" borderId="27" xfId="0" applyFont="1" applyBorder="1" applyAlignment="1">
      <alignment horizontal="justify" vertical="center" wrapText="1"/>
    </xf>
    <xf numFmtId="0" fontId="53" fillId="0" borderId="45" xfId="0" applyFont="1" applyBorder="1" applyAlignment="1">
      <alignment horizontal="justify" vertical="center" wrapText="1"/>
    </xf>
    <xf numFmtId="0" fontId="8" fillId="0" borderId="4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177" xfId="0" applyFont="1" applyBorder="1" applyAlignment="1">
      <alignment horizontal="center" vertical="center" wrapText="1"/>
    </xf>
    <xf numFmtId="0" fontId="25" fillId="4" borderId="92" xfId="0" applyFont="1" applyFill="1" applyBorder="1" applyAlignment="1" applyProtection="1">
      <alignment horizontal="center" vertical="center" wrapText="1"/>
      <protection locked="0"/>
    </xf>
    <xf numFmtId="0" fontId="25" fillId="4" borderId="94" xfId="0" applyFont="1" applyFill="1" applyBorder="1" applyAlignment="1" applyProtection="1">
      <alignment horizontal="center" vertical="center" wrapText="1"/>
      <protection locked="0"/>
    </xf>
    <xf numFmtId="0" fontId="25" fillId="4" borderId="95" xfId="0" applyFont="1" applyFill="1" applyBorder="1" applyAlignment="1" applyProtection="1">
      <alignment horizontal="center" vertical="center" wrapText="1"/>
      <protection locked="0"/>
    </xf>
    <xf numFmtId="0" fontId="25" fillId="4" borderId="97" xfId="0" applyFont="1" applyFill="1" applyBorder="1" applyAlignment="1" applyProtection="1">
      <alignment horizontal="center" vertical="center" wrapText="1"/>
      <protection locked="0"/>
    </xf>
    <xf numFmtId="0" fontId="8" fillId="0" borderId="178" xfId="0" applyFont="1" applyBorder="1" applyAlignment="1">
      <alignment horizontal="center" vertical="center" wrapText="1"/>
    </xf>
    <xf numFmtId="0" fontId="25" fillId="4" borderId="98" xfId="0" applyFont="1" applyFill="1" applyBorder="1" applyAlignment="1" applyProtection="1">
      <alignment horizontal="center" vertical="center" wrapText="1"/>
      <protection locked="0"/>
    </xf>
    <xf numFmtId="0" fontId="25" fillId="4" borderId="100" xfId="0" applyFont="1" applyFill="1" applyBorder="1" applyAlignment="1" applyProtection="1">
      <alignment horizontal="center" vertical="center" wrapText="1"/>
      <protection locked="0"/>
    </xf>
    <xf numFmtId="0" fontId="8" fillId="0" borderId="252" xfId="0" applyFont="1" applyBorder="1" applyAlignment="1">
      <alignment horizontal="center" vertical="center" wrapText="1"/>
    </xf>
    <xf numFmtId="0" fontId="8" fillId="0" borderId="254" xfId="0" applyFont="1" applyBorder="1" applyAlignment="1">
      <alignment horizontal="center" vertical="center" wrapText="1"/>
    </xf>
    <xf numFmtId="0" fontId="8" fillId="0" borderId="25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17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45" xfId="0" applyFont="1" applyBorder="1" applyAlignment="1">
      <alignment horizontal="center" vertical="center" wrapText="1"/>
    </xf>
    <xf numFmtId="0" fontId="25" fillId="0" borderId="62" xfId="0" applyFont="1" applyBorder="1" applyAlignment="1">
      <alignment horizontal="center" vertical="center" wrapText="1"/>
    </xf>
    <xf numFmtId="0" fontId="8" fillId="0" borderId="0" xfId="0" applyFont="1" applyAlignment="1">
      <alignment horizontal="left" vertical="center"/>
    </xf>
    <xf numFmtId="0" fontId="53" fillId="0" borderId="21" xfId="0" applyFont="1" applyBorder="1" applyAlignment="1">
      <alignment horizontal="center" vertical="center" wrapText="1"/>
    </xf>
    <xf numFmtId="0" fontId="53" fillId="0" borderId="23" xfId="0" applyFont="1" applyBorder="1" applyAlignment="1">
      <alignment horizontal="center" vertical="center" wrapText="1"/>
    </xf>
    <xf numFmtId="0" fontId="53" fillId="0" borderId="24" xfId="0" applyFont="1" applyBorder="1" applyAlignment="1">
      <alignment horizontal="center" vertical="center" wrapText="1"/>
    </xf>
    <xf numFmtId="0" fontId="53" fillId="0" borderId="0"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28" xfId="0" applyFont="1" applyBorder="1" applyAlignment="1">
      <alignment horizontal="center" vertical="center" wrapText="1"/>
    </xf>
    <xf numFmtId="0" fontId="8" fillId="0" borderId="74" xfId="0" applyFont="1" applyBorder="1" applyAlignment="1">
      <alignment horizontal="left" vertical="top" wrapText="1"/>
    </xf>
    <xf numFmtId="0" fontId="8" fillId="0" borderId="46" xfId="0" applyFont="1" applyBorder="1" applyAlignment="1">
      <alignment horizontal="left" vertical="top" wrapText="1"/>
    </xf>
    <xf numFmtId="0" fontId="8" fillId="0" borderId="7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73" xfId="0" applyFont="1" applyBorder="1" applyAlignment="1">
      <alignment horizontal="center" vertical="center" wrapText="1"/>
    </xf>
    <xf numFmtId="0" fontId="25" fillId="4" borderId="111" xfId="0" applyFont="1" applyFill="1" applyBorder="1" applyAlignment="1" applyProtection="1">
      <alignment horizontal="center" vertical="center" wrapText="1"/>
      <protection locked="0"/>
    </xf>
    <xf numFmtId="0" fontId="25" fillId="4" borderId="113" xfId="0" applyFont="1" applyFill="1" applyBorder="1" applyAlignment="1" applyProtection="1">
      <alignment horizontal="center" vertical="center" wrapText="1"/>
      <protection locked="0"/>
    </xf>
    <xf numFmtId="0" fontId="25" fillId="4" borderId="91" xfId="0" applyFont="1" applyFill="1" applyBorder="1" applyAlignment="1" applyProtection="1">
      <alignment horizontal="center" vertical="center" wrapText="1"/>
      <protection locked="0"/>
    </xf>
    <xf numFmtId="0" fontId="25" fillId="4" borderId="110" xfId="0" applyFont="1" applyFill="1" applyBorder="1" applyAlignment="1" applyProtection="1">
      <alignment horizontal="center" vertical="center" wrapText="1"/>
      <protection locked="0"/>
    </xf>
    <xf numFmtId="0" fontId="25" fillId="4" borderId="114" xfId="0" applyFont="1" applyFill="1" applyBorder="1" applyAlignment="1" applyProtection="1">
      <alignment horizontal="center" vertical="center" wrapText="1"/>
      <protection locked="0"/>
    </xf>
    <xf numFmtId="0" fontId="25" fillId="4" borderId="116" xfId="0" applyFont="1" applyFill="1" applyBorder="1" applyAlignment="1" applyProtection="1">
      <alignment horizontal="center" vertical="center" wrapText="1"/>
      <protection locked="0"/>
    </xf>
    <xf numFmtId="0" fontId="0" fillId="0" borderId="164" xfId="0" applyBorder="1" applyAlignment="1">
      <alignment horizontal="center" vertical="center"/>
    </xf>
    <xf numFmtId="0" fontId="0" fillId="0" borderId="14" xfId="0" applyBorder="1" applyAlignment="1">
      <alignment horizontal="center" vertical="center"/>
    </xf>
    <xf numFmtId="0" fontId="0" fillId="0" borderId="163" xfId="0" applyBorder="1" applyAlignment="1">
      <alignment horizontal="center" vertical="center"/>
    </xf>
    <xf numFmtId="177" fontId="0" fillId="0" borderId="14" xfId="0" applyNumberFormat="1" applyBorder="1" applyAlignment="1">
      <alignment horizontal="right" vertical="center"/>
    </xf>
    <xf numFmtId="177" fontId="0" fillId="0" borderId="15" xfId="0" applyNumberFormat="1" applyBorder="1" applyAlignment="1">
      <alignment horizontal="right" vertical="center"/>
    </xf>
    <xf numFmtId="177" fontId="0" fillId="0" borderId="12" xfId="0" applyNumberFormat="1" applyBorder="1" applyAlignment="1">
      <alignment horizontal="right" vertical="center"/>
    </xf>
    <xf numFmtId="177" fontId="0" fillId="0" borderId="13" xfId="0" applyNumberFormat="1" applyBorder="1" applyAlignment="1">
      <alignment horizontal="righ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0" fillId="0" borderId="167" xfId="0" applyBorder="1" applyAlignment="1">
      <alignment horizontal="center" vertical="center"/>
    </xf>
    <xf numFmtId="0" fontId="0" fillId="0" borderId="166" xfId="0" applyBorder="1" applyAlignment="1">
      <alignment horizontal="center" vertical="center"/>
    </xf>
    <xf numFmtId="177" fontId="0" fillId="4" borderId="98" xfId="0" applyNumberFormat="1" applyFill="1" applyBorder="1" applyAlignment="1" applyProtection="1">
      <alignment vertical="center"/>
      <protection locked="0"/>
    </xf>
    <xf numFmtId="177" fontId="0" fillId="4" borderId="100" xfId="0" applyNumberFormat="1" applyFill="1" applyBorder="1" applyAlignment="1" applyProtection="1">
      <alignment vertical="center"/>
      <protection locked="0"/>
    </xf>
    <xf numFmtId="177" fontId="0" fillId="4" borderId="92" xfId="0" applyNumberFormat="1" applyFill="1" applyBorder="1" applyAlignment="1" applyProtection="1">
      <alignment vertical="center"/>
      <protection locked="0"/>
    </xf>
    <xf numFmtId="177" fontId="0" fillId="4" borderId="94" xfId="0" applyNumberFormat="1" applyFill="1" applyBorder="1" applyAlignment="1" applyProtection="1">
      <alignment vertical="center"/>
      <protection locked="0"/>
    </xf>
    <xf numFmtId="177" fontId="0" fillId="0" borderId="0" xfId="0" applyNumberFormat="1" applyBorder="1" applyAlignment="1">
      <alignment vertical="center"/>
    </xf>
    <xf numFmtId="177" fontId="0" fillId="0" borderId="20" xfId="0" applyNumberFormat="1" applyBorder="1" applyAlignment="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8" xfId="0" applyNumberFormat="1" applyBorder="1" applyAlignment="1">
      <alignment horizontal="right" vertical="center"/>
    </xf>
    <xf numFmtId="177" fontId="0" fillId="0" borderId="7" xfId="0" applyNumberFormat="1" applyBorder="1" applyAlignment="1">
      <alignment horizontal="right" vertical="center"/>
    </xf>
    <xf numFmtId="0" fontId="0" fillId="0" borderId="165" xfId="0" applyBorder="1" applyAlignment="1">
      <alignment horizontal="center" vertical="center"/>
    </xf>
    <xf numFmtId="0" fontId="0" fillId="0" borderId="13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4" borderId="168" xfId="0" applyFill="1" applyBorder="1" applyAlignment="1" applyProtection="1">
      <alignment horizontal="center" vertical="center"/>
      <protection locked="0"/>
    </xf>
    <xf numFmtId="0" fontId="0" fillId="4" borderId="169" xfId="0" applyFill="1" applyBorder="1" applyAlignment="1" applyProtection="1">
      <alignment horizontal="center" vertical="center"/>
      <protection locked="0"/>
    </xf>
    <xf numFmtId="0" fontId="40" fillId="0" borderId="0" xfId="0" applyFont="1" applyAlignment="1">
      <alignment horizontal="center" vertical="center"/>
    </xf>
    <xf numFmtId="0" fontId="45" fillId="0" borderId="0" xfId="0" applyFont="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1" xfId="0" applyBorder="1" applyAlignment="1">
      <alignment vertical="top"/>
    </xf>
    <xf numFmtId="0" fontId="0" fillId="0" borderId="16" xfId="0" applyBorder="1" applyAlignment="1">
      <alignment vertical="top"/>
    </xf>
    <xf numFmtId="0" fontId="0" fillId="0" borderId="9" xfId="0" applyBorder="1" applyAlignment="1">
      <alignment vertical="top"/>
    </xf>
    <xf numFmtId="0" fontId="0" fillId="0" borderId="11" xfId="0" applyBorder="1">
      <alignment vertical="center"/>
    </xf>
    <xf numFmtId="0" fontId="0" fillId="0" borderId="16" xfId="0" applyBorder="1">
      <alignment vertical="center"/>
    </xf>
    <xf numFmtId="0" fontId="0" fillId="0" borderId="9" xfId="0" applyBorder="1">
      <alignment vertical="center"/>
    </xf>
    <xf numFmtId="0" fontId="0" fillId="0" borderId="3" xfId="0" applyBorder="1" applyAlignment="1">
      <alignment vertical="top"/>
    </xf>
    <xf numFmtId="0" fontId="0" fillId="0" borderId="4" xfId="0" applyBorder="1" applyAlignment="1">
      <alignment vertical="top"/>
    </xf>
    <xf numFmtId="0" fontId="0" fillId="0" borderId="5" xfId="0" applyBorder="1" applyAlignment="1">
      <alignment vertical="top"/>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99"/>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8" Type="http://schemas.openxmlformats.org/officeDocument/2006/relationships/hyperlink" Target="#&#30435;&#26619;&#35519;&#26360;!AJ454"/><Relationship Id="rId13" Type="http://schemas.openxmlformats.org/officeDocument/2006/relationships/hyperlink" Target="#&#34920;&#65298;!E10"/><Relationship Id="rId3" Type="http://schemas.openxmlformats.org/officeDocument/2006/relationships/hyperlink" Target="#&#30435;&#26619;&#35519;&#26360;!AJ193"/><Relationship Id="rId7" Type="http://schemas.openxmlformats.org/officeDocument/2006/relationships/hyperlink" Target="#&#30435;&#26619;&#35519;&#26360;!AJ441"/><Relationship Id="rId12" Type="http://schemas.openxmlformats.org/officeDocument/2006/relationships/hyperlink" Target="#'&#34920;&#65297;&#65288;&#26032;&#22522;&#28310;&#65289;'!Print_Area"/><Relationship Id="rId17" Type="http://schemas.openxmlformats.org/officeDocument/2006/relationships/hyperlink" Target="#&#34920;&#32025;!C4"/><Relationship Id="rId2" Type="http://schemas.openxmlformats.org/officeDocument/2006/relationships/hyperlink" Target="#&#30435;&#26619;&#35519;&#26360;!H89"/><Relationship Id="rId16" Type="http://schemas.openxmlformats.org/officeDocument/2006/relationships/hyperlink" Target="#&#32887;&#21729;&#21517;&#31807;!D8"/><Relationship Id="rId1" Type="http://schemas.openxmlformats.org/officeDocument/2006/relationships/hyperlink" Target="#&#30435;&#26619;&#35519;&#26360;!AJ12"/><Relationship Id="rId6" Type="http://schemas.openxmlformats.org/officeDocument/2006/relationships/hyperlink" Target="#&#30435;&#26619;&#35519;&#26360;!AJ349"/><Relationship Id="rId11" Type="http://schemas.openxmlformats.org/officeDocument/2006/relationships/hyperlink" Target="#&#30435;&#26619;&#35519;&#26360;!AJ747"/><Relationship Id="rId5" Type="http://schemas.openxmlformats.org/officeDocument/2006/relationships/hyperlink" Target="#&#30435;&#26619;&#35519;&#26360;!AJ312"/><Relationship Id="rId15" Type="http://schemas.openxmlformats.org/officeDocument/2006/relationships/hyperlink" Target="#&#34920;&#65300;!D10"/><Relationship Id="rId10" Type="http://schemas.openxmlformats.org/officeDocument/2006/relationships/hyperlink" Target="#&#30435;&#26619;&#35519;&#26360;!AJ509"/><Relationship Id="rId4" Type="http://schemas.openxmlformats.org/officeDocument/2006/relationships/hyperlink" Target="#&#30435;&#26619;&#35519;&#26360;!AJ262"/><Relationship Id="rId9" Type="http://schemas.openxmlformats.org/officeDocument/2006/relationships/hyperlink" Target="#&#30435;&#26619;&#35519;&#26360;!AJ475"/><Relationship Id="rId14" Type="http://schemas.openxmlformats.org/officeDocument/2006/relationships/hyperlink" Target="#&#34920;&#65299;!D8"/></Relationships>
</file>

<file path=xl/drawings/drawing1.xml><?xml version="1.0" encoding="utf-8"?>
<xdr:wsDr xmlns:xdr="http://schemas.openxmlformats.org/drawingml/2006/spreadsheetDrawing" xmlns:a="http://schemas.openxmlformats.org/drawingml/2006/main">
  <xdr:twoCellAnchor>
    <xdr:from>
      <xdr:col>7</xdr:col>
      <xdr:colOff>0</xdr:colOff>
      <xdr:row>6</xdr:row>
      <xdr:rowOff>0</xdr:rowOff>
    </xdr:from>
    <xdr:to>
      <xdr:col>9</xdr:col>
      <xdr:colOff>3174</xdr:colOff>
      <xdr:row>7</xdr:row>
      <xdr:rowOff>50131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6747711" y="2205789"/>
          <a:ext cx="1366752" cy="381000"/>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FF0000"/>
              </a:solidFill>
            </a:rPr>
            <a:t>目次へ⇒</a:t>
          </a:r>
        </a:p>
      </xdr:txBody>
    </xdr:sp>
    <xdr:clientData/>
  </xdr:twoCellAnchor>
  <xdr:twoCellAnchor>
    <xdr:from>
      <xdr:col>7</xdr:col>
      <xdr:colOff>-1</xdr:colOff>
      <xdr:row>1</xdr:row>
      <xdr:rowOff>0</xdr:rowOff>
    </xdr:from>
    <xdr:to>
      <xdr:col>14</xdr:col>
      <xdr:colOff>681788</xdr:colOff>
      <xdr:row>5</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747710" y="240632"/>
          <a:ext cx="5454315" cy="1634289"/>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◆この</a:t>
          </a:r>
          <a:r>
            <a:rPr kumimoji="1" lang="ja-JP" altLang="en-US" sz="1000">
              <a:solidFill>
                <a:srgbClr val="FF0000"/>
              </a:solidFill>
            </a:rPr>
            <a:t>表紙</a:t>
          </a:r>
          <a:r>
            <a:rPr kumimoji="1" lang="ja-JP" altLang="en-US" sz="1000">
              <a:solidFill>
                <a:schemeClr val="accent5">
                  <a:lumMod val="50000"/>
                </a:schemeClr>
              </a:solidFill>
            </a:rPr>
            <a:t>の他、</a:t>
          </a:r>
          <a:r>
            <a:rPr kumimoji="1" lang="ja-JP" altLang="en-US" sz="1000">
              <a:solidFill>
                <a:srgbClr val="FF0000"/>
              </a:solidFill>
            </a:rPr>
            <a:t>監査調書</a:t>
          </a:r>
          <a:r>
            <a:rPr kumimoji="1" lang="ja-JP" altLang="en-US" sz="1000">
              <a:solidFill>
                <a:schemeClr val="accent5">
                  <a:lumMod val="50000"/>
                </a:schemeClr>
              </a:solidFill>
            </a:rPr>
            <a:t>、</a:t>
          </a:r>
          <a:r>
            <a:rPr kumimoji="1" lang="ja-JP" altLang="en-US" sz="1000">
              <a:solidFill>
                <a:srgbClr val="FF0000"/>
              </a:solidFill>
            </a:rPr>
            <a:t>表１～表４</a:t>
          </a:r>
          <a:r>
            <a:rPr kumimoji="1" lang="ja-JP" altLang="en-US" sz="1000">
              <a:solidFill>
                <a:schemeClr val="accent5">
                  <a:lumMod val="50000"/>
                </a:schemeClr>
              </a:solidFill>
            </a:rPr>
            <a:t>、</a:t>
          </a:r>
          <a:r>
            <a:rPr kumimoji="1" lang="ja-JP" altLang="en-US" sz="1000">
              <a:solidFill>
                <a:srgbClr val="FF0000"/>
              </a:solidFill>
            </a:rPr>
            <a:t>職員名簿</a:t>
          </a:r>
          <a:r>
            <a:rPr kumimoji="1" lang="ja-JP" altLang="en-US" sz="1000">
              <a:solidFill>
                <a:schemeClr val="accent5">
                  <a:lumMod val="50000"/>
                </a:schemeClr>
              </a:solidFill>
            </a:rPr>
            <a:t>の記入・作成をお願いします。</a:t>
          </a:r>
          <a:endParaRPr kumimoji="1" lang="en-US" altLang="ja-JP" sz="1000">
            <a:solidFill>
              <a:schemeClr val="accent5">
                <a:lumMod val="50000"/>
              </a:schemeClr>
            </a:solidFill>
          </a:endParaRPr>
        </a:p>
        <a:p>
          <a:r>
            <a:rPr kumimoji="1" lang="ja-JP" altLang="en-US" sz="1000">
              <a:solidFill>
                <a:schemeClr val="accent5">
                  <a:lumMod val="50000"/>
                </a:schemeClr>
              </a:solidFill>
            </a:rPr>
            <a:t>◆</a:t>
          </a:r>
          <a:r>
            <a:rPr kumimoji="1" lang="ja-JP" altLang="en-US" sz="1000">
              <a:solidFill>
                <a:srgbClr val="FF0000"/>
              </a:solidFill>
            </a:rPr>
            <a:t>赤枠・黄色に着色したセル</a:t>
          </a:r>
          <a:r>
            <a:rPr kumimoji="1" lang="ja-JP" altLang="en-US" sz="1000">
              <a:solidFill>
                <a:schemeClr val="accent5">
                  <a:lumMod val="50000"/>
                </a:schemeClr>
              </a:solidFill>
            </a:rPr>
            <a:t>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a:t>
          </a:r>
          <a:r>
            <a:rPr kumimoji="1" lang="ja-JP" altLang="en-US" sz="1000">
              <a:solidFill>
                <a:srgbClr val="FF0000"/>
              </a:solidFill>
            </a:rPr>
            <a:t>行・列・シートの挿入・削除、シート名の変更はしないように</a:t>
          </a:r>
          <a:r>
            <a:rPr kumimoji="1" lang="ja-JP" altLang="en-US" sz="1000">
              <a:solidFill>
                <a:schemeClr val="accent5">
                  <a:lumMod val="50000"/>
                </a:schemeClr>
              </a:solidFill>
            </a:rPr>
            <a:t>お願いします。</a:t>
          </a:r>
          <a:endParaRPr kumimoji="1" lang="en-US" altLang="ja-JP" sz="1000">
            <a:solidFill>
              <a:schemeClr val="accent5">
                <a:lumMod val="50000"/>
              </a:schemeClr>
            </a:solidFill>
          </a:endParaRPr>
        </a:p>
        <a:p>
          <a:r>
            <a:rPr kumimoji="1" lang="ja-JP" altLang="en-US" sz="1000">
              <a:solidFill>
                <a:schemeClr val="accent5">
                  <a:lumMod val="50000"/>
                </a:schemeClr>
              </a:solidFill>
            </a:rPr>
            <a:t>◆下表の書類の添付がある場合は、「添付の有無」の欄に、プルダウンメニューから「○」を選んで記入してください</a:t>
          </a:r>
          <a:endParaRPr kumimoji="1" lang="en-US" altLang="ja-JP" sz="1000">
            <a:solidFill>
              <a:schemeClr val="accent5">
                <a:lumMod val="50000"/>
              </a:schemeClr>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12</xdr:row>
      <xdr:rowOff>1</xdr:rowOff>
    </xdr:from>
    <xdr:to>
      <xdr:col>13</xdr:col>
      <xdr:colOff>0</xdr:colOff>
      <xdr:row>16</xdr:row>
      <xdr:rowOff>1</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85800" y="2857501"/>
          <a:ext cx="7543800" cy="9525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002060"/>
              </a:solidFill>
            </a:rPr>
            <a:t>◆このシートは集計用に利用しますので、保育所等施設の方は</a:t>
          </a:r>
          <a:r>
            <a:rPr kumimoji="1" lang="ja-JP" altLang="en-US" sz="1400" b="1" u="sng">
              <a:solidFill>
                <a:srgbClr val="FF0000"/>
              </a:solidFill>
            </a:rPr>
            <a:t>入力不要</a:t>
          </a:r>
          <a:r>
            <a:rPr kumimoji="1" lang="ja-JP" altLang="en-US" sz="1400" b="1">
              <a:solidFill>
                <a:srgbClr val="002060"/>
              </a:solidFill>
            </a:rPr>
            <a:t>です。</a:t>
          </a:r>
          <a:endParaRPr kumimoji="1" lang="en-US" altLang="ja-JP" sz="1400" b="1">
            <a:solidFill>
              <a:srgbClr val="002060"/>
            </a:solidFill>
          </a:endParaRPr>
        </a:p>
        <a:p>
          <a:r>
            <a:rPr kumimoji="1" lang="ja-JP" altLang="en-US" sz="1400" b="1">
              <a:solidFill>
                <a:srgbClr val="002060"/>
              </a:solidFill>
            </a:rPr>
            <a:t>◆セル・行・列の挿入・削除・関数の変更等をしないようお願いします。</a:t>
          </a:r>
          <a:endParaRPr kumimoji="1" lang="en-US" altLang="ja-JP" sz="1400" b="1">
            <a:solidFill>
              <a:srgbClr val="00206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9</xdr:col>
      <xdr:colOff>0</xdr:colOff>
      <xdr:row>4</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429000" y="476250"/>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１　運営・管理状況</a:t>
          </a:r>
        </a:p>
      </xdr:txBody>
    </xdr:sp>
    <xdr:clientData/>
  </xdr:twoCellAnchor>
  <xdr:twoCellAnchor>
    <xdr:from>
      <xdr:col>1</xdr:col>
      <xdr:colOff>0</xdr:colOff>
      <xdr:row>11</xdr:row>
      <xdr:rowOff>0</xdr:rowOff>
    </xdr:from>
    <xdr:to>
      <xdr:col>9</xdr:col>
      <xdr:colOff>0</xdr:colOff>
      <xdr:row>12</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429000" y="2381250"/>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２　保育所の体制</a:t>
          </a:r>
        </a:p>
      </xdr:txBody>
    </xdr:sp>
    <xdr:clientData/>
  </xdr:twoCellAnchor>
  <xdr:twoCellAnchor>
    <xdr:from>
      <xdr:col>1</xdr:col>
      <xdr:colOff>0</xdr:colOff>
      <xdr:row>23</xdr:row>
      <xdr:rowOff>0</xdr:rowOff>
    </xdr:from>
    <xdr:to>
      <xdr:col>9</xdr:col>
      <xdr:colOff>0</xdr:colOff>
      <xdr:row>24</xdr:row>
      <xdr:rowOff>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429000" y="547687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３　安全管理の状況</a:t>
          </a:r>
        </a:p>
      </xdr:txBody>
    </xdr:sp>
    <xdr:clientData/>
  </xdr:twoCellAnchor>
  <xdr:twoCellAnchor>
    <xdr:from>
      <xdr:col>1</xdr:col>
      <xdr:colOff>0</xdr:colOff>
      <xdr:row>33</xdr:row>
      <xdr:rowOff>0</xdr:rowOff>
    </xdr:from>
    <xdr:to>
      <xdr:col>9</xdr:col>
      <xdr:colOff>0</xdr:colOff>
      <xdr:row>34</xdr:row>
      <xdr:rowOff>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429000" y="738187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４　保育の状況</a:t>
          </a:r>
        </a:p>
      </xdr:txBody>
    </xdr:sp>
    <xdr:clientData/>
  </xdr:twoCellAnchor>
  <xdr:twoCellAnchor>
    <xdr:from>
      <xdr:col>1</xdr:col>
      <xdr:colOff>0</xdr:colOff>
      <xdr:row>40</xdr:row>
      <xdr:rowOff>0</xdr:rowOff>
    </xdr:from>
    <xdr:to>
      <xdr:col>9</xdr:col>
      <xdr:colOff>0</xdr:colOff>
      <xdr:row>41</xdr:row>
      <xdr:rowOff>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429000" y="928687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５　健康管理の状況</a:t>
          </a:r>
        </a:p>
      </xdr:txBody>
    </xdr:sp>
    <xdr:clientData/>
  </xdr:twoCellAnchor>
  <xdr:twoCellAnchor>
    <xdr:from>
      <xdr:col>1</xdr:col>
      <xdr:colOff>0</xdr:colOff>
      <xdr:row>47</xdr:row>
      <xdr:rowOff>0</xdr:rowOff>
    </xdr:from>
    <xdr:to>
      <xdr:col>9</xdr:col>
      <xdr:colOff>0</xdr:colOff>
      <xdr:row>48</xdr:row>
      <xdr:rowOff>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429000" y="10953750"/>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６　給食の状況</a:t>
          </a:r>
        </a:p>
      </xdr:txBody>
    </xdr:sp>
    <xdr:clientData/>
  </xdr:twoCellAnchor>
  <xdr:twoCellAnchor>
    <xdr:from>
      <xdr:col>1</xdr:col>
      <xdr:colOff>0</xdr:colOff>
      <xdr:row>58</xdr:row>
      <xdr:rowOff>0</xdr:rowOff>
    </xdr:from>
    <xdr:to>
      <xdr:col>9</xdr:col>
      <xdr:colOff>0</xdr:colOff>
      <xdr:row>59</xdr:row>
      <xdr:rowOff>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429000" y="1404937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７　会計経理</a:t>
          </a:r>
        </a:p>
      </xdr:txBody>
    </xdr:sp>
    <xdr:clientData/>
  </xdr:twoCellAnchor>
  <xdr:twoCellAnchor>
    <xdr:from>
      <xdr:col>1</xdr:col>
      <xdr:colOff>0</xdr:colOff>
      <xdr:row>61</xdr:row>
      <xdr:rowOff>0</xdr:rowOff>
    </xdr:from>
    <xdr:to>
      <xdr:col>9</xdr:col>
      <xdr:colOff>0</xdr:colOff>
      <xdr:row>62</xdr:row>
      <xdr:rowOff>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429000" y="15240000"/>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８　収入・支出手続</a:t>
          </a:r>
        </a:p>
      </xdr:txBody>
    </xdr:sp>
    <xdr:clientData/>
  </xdr:twoCellAnchor>
  <xdr:twoCellAnchor>
    <xdr:from>
      <xdr:col>1</xdr:col>
      <xdr:colOff>0</xdr:colOff>
      <xdr:row>66</xdr:row>
      <xdr:rowOff>0</xdr:rowOff>
    </xdr:from>
    <xdr:to>
      <xdr:col>9</xdr:col>
      <xdr:colOff>0</xdr:colOff>
      <xdr:row>67</xdr:row>
      <xdr:rowOff>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429000" y="1690687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chemeClr val="bg1"/>
              </a:solidFill>
            </a:rPr>
            <a:t>9</a:t>
          </a:r>
          <a:r>
            <a:rPr kumimoji="1" lang="ja-JP" altLang="en-US" sz="1100" b="1">
              <a:solidFill>
                <a:schemeClr val="bg1"/>
              </a:solidFill>
            </a:rPr>
            <a:t>　貸借対照表</a:t>
          </a:r>
        </a:p>
      </xdr:txBody>
    </xdr:sp>
    <xdr:clientData/>
  </xdr:twoCellAnchor>
  <xdr:twoCellAnchor>
    <xdr:from>
      <xdr:col>1</xdr:col>
      <xdr:colOff>0</xdr:colOff>
      <xdr:row>70</xdr:row>
      <xdr:rowOff>0</xdr:rowOff>
    </xdr:from>
    <xdr:to>
      <xdr:col>9</xdr:col>
      <xdr:colOff>0</xdr:colOff>
      <xdr:row>71</xdr:row>
      <xdr:rowOff>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429000" y="18097500"/>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chemeClr val="bg1"/>
              </a:solidFill>
            </a:rPr>
            <a:t>10-1</a:t>
          </a:r>
          <a:r>
            <a:rPr kumimoji="1" lang="ja-JP" altLang="en-US" sz="1100" b="1">
              <a:solidFill>
                <a:schemeClr val="bg1"/>
              </a:solidFill>
            </a:rPr>
            <a:t>　委託費の経理（認定こども園以外）</a:t>
          </a:r>
        </a:p>
      </xdr:txBody>
    </xdr:sp>
    <xdr:clientData/>
  </xdr:twoCellAnchor>
  <xdr:twoCellAnchor>
    <xdr:from>
      <xdr:col>1</xdr:col>
      <xdr:colOff>0</xdr:colOff>
      <xdr:row>79</xdr:row>
      <xdr:rowOff>0</xdr:rowOff>
    </xdr:from>
    <xdr:to>
      <xdr:col>9</xdr:col>
      <xdr:colOff>0</xdr:colOff>
      <xdr:row>80</xdr:row>
      <xdr:rowOff>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3429000" y="2024062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chemeClr val="bg1"/>
              </a:solidFill>
            </a:rPr>
            <a:t>10-2</a:t>
          </a:r>
          <a:r>
            <a:rPr kumimoji="1" lang="ja-JP" altLang="en-US" sz="1100" b="1">
              <a:solidFill>
                <a:schemeClr val="bg1"/>
              </a:solidFill>
            </a:rPr>
            <a:t>　施設型給付費等の経理（保育所型認定こども園）</a:t>
          </a:r>
        </a:p>
      </xdr:txBody>
    </xdr:sp>
    <xdr:clientData/>
  </xdr:twoCellAnchor>
  <xdr:twoCellAnchor>
    <xdr:from>
      <xdr:col>11</xdr:col>
      <xdr:colOff>1</xdr:colOff>
      <xdr:row>3</xdr:row>
      <xdr:rowOff>0</xdr:rowOff>
    </xdr:from>
    <xdr:to>
      <xdr:col>13</xdr:col>
      <xdr:colOff>0</xdr:colOff>
      <xdr:row>4</xdr:row>
      <xdr:rowOff>0</xdr:rowOff>
    </xdr:to>
    <xdr:sp macro="" textlink="">
      <xdr:nvSpPr>
        <xdr:cNvPr id="14" name="テキスト ボックス 13">
          <a:hlinkClick xmlns:r="http://schemas.openxmlformats.org/officeDocument/2006/relationships" r:id="rId1"/>
          <a:extLst>
            <a:ext uri="{FF2B5EF4-FFF2-40B4-BE49-F238E27FC236}">
              <a16:creationId xmlns:a16="http://schemas.microsoft.com/office/drawing/2014/main" id="{00000000-0008-0000-0100-00000E000000}"/>
            </a:ext>
          </a:extLst>
        </xdr:cNvPr>
        <xdr:cNvSpPr txBox="1"/>
      </xdr:nvSpPr>
      <xdr:spPr>
        <a:xfrm>
          <a:off x="6858001" y="476250"/>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11</xdr:row>
      <xdr:rowOff>0</xdr:rowOff>
    </xdr:from>
    <xdr:to>
      <xdr:col>12</xdr:col>
      <xdr:colOff>685799</xdr:colOff>
      <xdr:row>12</xdr:row>
      <xdr:rowOff>0</xdr:rowOff>
    </xdr:to>
    <xdr:sp macro="" textlink="">
      <xdr:nvSpPr>
        <xdr:cNvPr id="15" name="テキスト ボックス 14">
          <a:hlinkClick xmlns:r="http://schemas.openxmlformats.org/officeDocument/2006/relationships" r:id="rId2"/>
          <a:extLst>
            <a:ext uri="{FF2B5EF4-FFF2-40B4-BE49-F238E27FC236}">
              <a16:creationId xmlns:a16="http://schemas.microsoft.com/office/drawing/2014/main" id="{00000000-0008-0000-0100-00000F000000}"/>
            </a:ext>
          </a:extLst>
        </xdr:cNvPr>
        <xdr:cNvSpPr txBox="1"/>
      </xdr:nvSpPr>
      <xdr:spPr>
        <a:xfrm>
          <a:off x="6858000" y="2381250"/>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23</xdr:row>
      <xdr:rowOff>0</xdr:rowOff>
    </xdr:from>
    <xdr:to>
      <xdr:col>12</xdr:col>
      <xdr:colOff>685799</xdr:colOff>
      <xdr:row>24</xdr:row>
      <xdr:rowOff>0</xdr:rowOff>
    </xdr:to>
    <xdr:sp macro="" textlink="">
      <xdr:nvSpPr>
        <xdr:cNvPr id="16" name="テキスト ボックス 15">
          <a:hlinkClick xmlns:r="http://schemas.openxmlformats.org/officeDocument/2006/relationships" r:id="rId3"/>
          <a:extLst>
            <a:ext uri="{FF2B5EF4-FFF2-40B4-BE49-F238E27FC236}">
              <a16:creationId xmlns:a16="http://schemas.microsoft.com/office/drawing/2014/main" id="{00000000-0008-0000-0100-000010000000}"/>
            </a:ext>
          </a:extLst>
        </xdr:cNvPr>
        <xdr:cNvSpPr txBox="1"/>
      </xdr:nvSpPr>
      <xdr:spPr>
        <a:xfrm>
          <a:off x="6858000" y="547687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33</xdr:row>
      <xdr:rowOff>0</xdr:rowOff>
    </xdr:from>
    <xdr:to>
      <xdr:col>12</xdr:col>
      <xdr:colOff>685799</xdr:colOff>
      <xdr:row>34</xdr:row>
      <xdr:rowOff>0</xdr:rowOff>
    </xdr:to>
    <xdr:sp macro="" textlink="">
      <xdr:nvSpPr>
        <xdr:cNvPr id="17" name="テキスト ボックス 16">
          <a:hlinkClick xmlns:r="http://schemas.openxmlformats.org/officeDocument/2006/relationships" r:id="rId4"/>
          <a:extLst>
            <a:ext uri="{FF2B5EF4-FFF2-40B4-BE49-F238E27FC236}">
              <a16:creationId xmlns:a16="http://schemas.microsoft.com/office/drawing/2014/main" id="{00000000-0008-0000-0100-000011000000}"/>
            </a:ext>
          </a:extLst>
        </xdr:cNvPr>
        <xdr:cNvSpPr txBox="1"/>
      </xdr:nvSpPr>
      <xdr:spPr>
        <a:xfrm>
          <a:off x="6858000" y="738187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40</xdr:row>
      <xdr:rowOff>0</xdr:rowOff>
    </xdr:from>
    <xdr:to>
      <xdr:col>12</xdr:col>
      <xdr:colOff>685799</xdr:colOff>
      <xdr:row>41</xdr:row>
      <xdr:rowOff>0</xdr:rowOff>
    </xdr:to>
    <xdr:sp macro="" textlink="">
      <xdr:nvSpPr>
        <xdr:cNvPr id="18" name="テキスト ボックス 17">
          <a:hlinkClick xmlns:r="http://schemas.openxmlformats.org/officeDocument/2006/relationships" r:id="rId5"/>
          <a:extLst>
            <a:ext uri="{FF2B5EF4-FFF2-40B4-BE49-F238E27FC236}">
              <a16:creationId xmlns:a16="http://schemas.microsoft.com/office/drawing/2014/main" id="{00000000-0008-0000-0100-000012000000}"/>
            </a:ext>
          </a:extLst>
        </xdr:cNvPr>
        <xdr:cNvSpPr txBox="1"/>
      </xdr:nvSpPr>
      <xdr:spPr>
        <a:xfrm>
          <a:off x="6858000" y="928687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47</xdr:row>
      <xdr:rowOff>0</xdr:rowOff>
    </xdr:from>
    <xdr:to>
      <xdr:col>12</xdr:col>
      <xdr:colOff>685799</xdr:colOff>
      <xdr:row>48</xdr:row>
      <xdr:rowOff>0</xdr:rowOff>
    </xdr:to>
    <xdr:sp macro="" textlink="">
      <xdr:nvSpPr>
        <xdr:cNvPr id="19" name="テキスト ボックス 18">
          <a:hlinkClick xmlns:r="http://schemas.openxmlformats.org/officeDocument/2006/relationships" r:id="rId6"/>
          <a:extLst>
            <a:ext uri="{FF2B5EF4-FFF2-40B4-BE49-F238E27FC236}">
              <a16:creationId xmlns:a16="http://schemas.microsoft.com/office/drawing/2014/main" id="{00000000-0008-0000-0100-000013000000}"/>
            </a:ext>
          </a:extLst>
        </xdr:cNvPr>
        <xdr:cNvSpPr txBox="1"/>
      </xdr:nvSpPr>
      <xdr:spPr>
        <a:xfrm>
          <a:off x="6858000" y="10953750"/>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58</xdr:row>
      <xdr:rowOff>0</xdr:rowOff>
    </xdr:from>
    <xdr:to>
      <xdr:col>12</xdr:col>
      <xdr:colOff>685799</xdr:colOff>
      <xdr:row>59</xdr:row>
      <xdr:rowOff>0</xdr:rowOff>
    </xdr:to>
    <xdr:sp macro="" textlink="">
      <xdr:nvSpPr>
        <xdr:cNvPr id="20" name="テキスト ボックス 19">
          <a:hlinkClick xmlns:r="http://schemas.openxmlformats.org/officeDocument/2006/relationships" r:id="rId7"/>
          <a:extLst>
            <a:ext uri="{FF2B5EF4-FFF2-40B4-BE49-F238E27FC236}">
              <a16:creationId xmlns:a16="http://schemas.microsoft.com/office/drawing/2014/main" id="{00000000-0008-0000-0100-000014000000}"/>
            </a:ext>
          </a:extLst>
        </xdr:cNvPr>
        <xdr:cNvSpPr txBox="1"/>
      </xdr:nvSpPr>
      <xdr:spPr>
        <a:xfrm>
          <a:off x="6858000" y="1404937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61</xdr:row>
      <xdr:rowOff>0</xdr:rowOff>
    </xdr:from>
    <xdr:to>
      <xdr:col>12</xdr:col>
      <xdr:colOff>685799</xdr:colOff>
      <xdr:row>62</xdr:row>
      <xdr:rowOff>0</xdr:rowOff>
    </xdr:to>
    <xdr:sp macro="" textlink="">
      <xdr:nvSpPr>
        <xdr:cNvPr id="21" name="テキスト ボックス 20">
          <a:hlinkClick xmlns:r="http://schemas.openxmlformats.org/officeDocument/2006/relationships" r:id="rId8"/>
          <a:extLst>
            <a:ext uri="{FF2B5EF4-FFF2-40B4-BE49-F238E27FC236}">
              <a16:creationId xmlns:a16="http://schemas.microsoft.com/office/drawing/2014/main" id="{00000000-0008-0000-0100-000015000000}"/>
            </a:ext>
          </a:extLst>
        </xdr:cNvPr>
        <xdr:cNvSpPr txBox="1"/>
      </xdr:nvSpPr>
      <xdr:spPr>
        <a:xfrm>
          <a:off x="6858000" y="15240000"/>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66</xdr:row>
      <xdr:rowOff>0</xdr:rowOff>
    </xdr:from>
    <xdr:to>
      <xdr:col>12</xdr:col>
      <xdr:colOff>685799</xdr:colOff>
      <xdr:row>67</xdr:row>
      <xdr:rowOff>0</xdr:rowOff>
    </xdr:to>
    <xdr:sp macro="" textlink="">
      <xdr:nvSpPr>
        <xdr:cNvPr id="23" name="テキスト ボックス 22">
          <a:hlinkClick xmlns:r="http://schemas.openxmlformats.org/officeDocument/2006/relationships" r:id="rId9"/>
          <a:extLst>
            <a:ext uri="{FF2B5EF4-FFF2-40B4-BE49-F238E27FC236}">
              <a16:creationId xmlns:a16="http://schemas.microsoft.com/office/drawing/2014/main" id="{00000000-0008-0000-0100-000017000000}"/>
            </a:ext>
          </a:extLst>
        </xdr:cNvPr>
        <xdr:cNvSpPr txBox="1"/>
      </xdr:nvSpPr>
      <xdr:spPr>
        <a:xfrm>
          <a:off x="6858000" y="1690687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70</xdr:row>
      <xdr:rowOff>0</xdr:rowOff>
    </xdr:from>
    <xdr:to>
      <xdr:col>12</xdr:col>
      <xdr:colOff>685799</xdr:colOff>
      <xdr:row>71</xdr:row>
      <xdr:rowOff>0</xdr:rowOff>
    </xdr:to>
    <xdr:sp macro="" textlink="">
      <xdr:nvSpPr>
        <xdr:cNvPr id="24" name="テキスト ボックス 23">
          <a:hlinkClick xmlns:r="http://schemas.openxmlformats.org/officeDocument/2006/relationships" r:id="rId10"/>
          <a:extLst>
            <a:ext uri="{FF2B5EF4-FFF2-40B4-BE49-F238E27FC236}">
              <a16:creationId xmlns:a16="http://schemas.microsoft.com/office/drawing/2014/main" id="{00000000-0008-0000-0100-000018000000}"/>
            </a:ext>
          </a:extLst>
        </xdr:cNvPr>
        <xdr:cNvSpPr txBox="1"/>
      </xdr:nvSpPr>
      <xdr:spPr>
        <a:xfrm>
          <a:off x="6858000" y="18097500"/>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79</xdr:row>
      <xdr:rowOff>0</xdr:rowOff>
    </xdr:from>
    <xdr:to>
      <xdr:col>12</xdr:col>
      <xdr:colOff>685799</xdr:colOff>
      <xdr:row>80</xdr:row>
      <xdr:rowOff>0</xdr:rowOff>
    </xdr:to>
    <xdr:sp macro="" textlink="">
      <xdr:nvSpPr>
        <xdr:cNvPr id="25" name="テキスト ボックス 24">
          <a:hlinkClick xmlns:r="http://schemas.openxmlformats.org/officeDocument/2006/relationships" r:id="rId11"/>
          <a:extLst>
            <a:ext uri="{FF2B5EF4-FFF2-40B4-BE49-F238E27FC236}">
              <a16:creationId xmlns:a16="http://schemas.microsoft.com/office/drawing/2014/main" id="{00000000-0008-0000-0100-000019000000}"/>
            </a:ext>
          </a:extLst>
        </xdr:cNvPr>
        <xdr:cNvSpPr txBox="1"/>
      </xdr:nvSpPr>
      <xdr:spPr>
        <a:xfrm>
          <a:off x="6858000" y="2024062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13</xdr:row>
      <xdr:rowOff>0</xdr:rowOff>
    </xdr:from>
    <xdr:to>
      <xdr:col>12</xdr:col>
      <xdr:colOff>685799</xdr:colOff>
      <xdr:row>14</xdr:row>
      <xdr:rowOff>0</xdr:rowOff>
    </xdr:to>
    <xdr:sp macro="" textlink="">
      <xdr:nvSpPr>
        <xdr:cNvPr id="26" name="テキスト ボックス 25">
          <a:hlinkClick xmlns:r="http://schemas.openxmlformats.org/officeDocument/2006/relationships" r:id="rId12"/>
          <a:extLst>
            <a:ext uri="{FF2B5EF4-FFF2-40B4-BE49-F238E27FC236}">
              <a16:creationId xmlns:a16="http://schemas.microsoft.com/office/drawing/2014/main" id="{00000000-0008-0000-0100-00001A000000}"/>
            </a:ext>
          </a:extLst>
        </xdr:cNvPr>
        <xdr:cNvSpPr txBox="1"/>
      </xdr:nvSpPr>
      <xdr:spPr>
        <a:xfrm>
          <a:off x="6772275" y="3476625"/>
          <a:ext cx="1371599" cy="238125"/>
        </a:xfrm>
        <a:prstGeom prst="rect">
          <a:avLst/>
        </a:prstGeom>
        <a:solidFill>
          <a:schemeClr val="accent6">
            <a:lumMod val="60000"/>
            <a:lumOff val="4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a:solidFill>
                <a:srgbClr val="FF0000"/>
              </a:solidFill>
            </a:rPr>
            <a:t>表１（新基準）へ</a:t>
          </a:r>
          <a:endParaRPr kumimoji="1" lang="ja-JP" altLang="en-US" sz="1800" b="1" i="0" u="none" strike="noStrike" kern="0" cap="none" spc="0" normalizeH="0" baseline="0" noProof="0">
            <a:ln>
              <a:noFill/>
            </a:ln>
            <a:solidFill>
              <a:srgbClr val="FF0000"/>
            </a:solidFill>
            <a:effectLst/>
            <a:uLnTx/>
            <a:uFillTx/>
            <a:latin typeface="+mn-lt"/>
            <a:ea typeface="+mn-ea"/>
            <a:cs typeface="+mn-cs"/>
          </a:endParaRPr>
        </a:p>
        <a:p>
          <a:pPr algn="ctr"/>
          <a:r>
            <a:rPr kumimoji="1" lang="ja-JP" altLang="en-US" sz="800" b="1">
              <a:solidFill>
                <a:srgbClr val="FF0000"/>
              </a:solidFill>
            </a:rPr>
            <a:t>⇒</a:t>
          </a:r>
          <a:endParaRPr kumimoji="1" lang="ja-JP" altLang="en-US" sz="1800" b="1">
            <a:solidFill>
              <a:srgbClr val="FF0000"/>
            </a:solidFill>
          </a:endParaRPr>
        </a:p>
      </xdr:txBody>
    </xdr:sp>
    <xdr:clientData/>
  </xdr:twoCellAnchor>
  <xdr:twoCellAnchor>
    <xdr:from>
      <xdr:col>11</xdr:col>
      <xdr:colOff>0</xdr:colOff>
      <xdr:row>15</xdr:row>
      <xdr:rowOff>0</xdr:rowOff>
    </xdr:from>
    <xdr:to>
      <xdr:col>12</xdr:col>
      <xdr:colOff>685799</xdr:colOff>
      <xdr:row>16</xdr:row>
      <xdr:rowOff>0</xdr:rowOff>
    </xdr:to>
    <xdr:sp macro="" textlink="">
      <xdr:nvSpPr>
        <xdr:cNvPr id="28" name="テキスト ボックス 27">
          <a:hlinkClick xmlns:r="http://schemas.openxmlformats.org/officeDocument/2006/relationships" r:id="rId13"/>
          <a:extLst>
            <a:ext uri="{FF2B5EF4-FFF2-40B4-BE49-F238E27FC236}">
              <a16:creationId xmlns:a16="http://schemas.microsoft.com/office/drawing/2014/main" id="{00000000-0008-0000-0100-00001C000000}"/>
            </a:ext>
          </a:extLst>
        </xdr:cNvPr>
        <xdr:cNvSpPr txBox="1"/>
      </xdr:nvSpPr>
      <xdr:spPr>
        <a:xfrm>
          <a:off x="6772275" y="3952875"/>
          <a:ext cx="1371599" cy="238125"/>
        </a:xfrm>
        <a:prstGeom prst="rect">
          <a:avLst/>
        </a:prstGeom>
        <a:solidFill>
          <a:schemeClr val="accent6">
            <a:lumMod val="60000"/>
            <a:lumOff val="4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表２へ⇒</a:t>
          </a:r>
          <a:endParaRPr kumimoji="1" lang="ja-JP" altLang="en-US" sz="1800" b="1">
            <a:solidFill>
              <a:srgbClr val="FF0000"/>
            </a:solidFill>
          </a:endParaRPr>
        </a:p>
      </xdr:txBody>
    </xdr:sp>
    <xdr:clientData/>
  </xdr:twoCellAnchor>
  <xdr:twoCellAnchor>
    <xdr:from>
      <xdr:col>11</xdr:col>
      <xdr:colOff>0</xdr:colOff>
      <xdr:row>17</xdr:row>
      <xdr:rowOff>0</xdr:rowOff>
    </xdr:from>
    <xdr:to>
      <xdr:col>12</xdr:col>
      <xdr:colOff>660399</xdr:colOff>
      <xdr:row>18</xdr:row>
      <xdr:rowOff>0</xdr:rowOff>
    </xdr:to>
    <xdr:sp macro="" textlink="">
      <xdr:nvSpPr>
        <xdr:cNvPr id="29" name="テキスト ボックス 28">
          <a:hlinkClick xmlns:r="http://schemas.openxmlformats.org/officeDocument/2006/relationships" r:id="rId14"/>
          <a:extLst>
            <a:ext uri="{FF2B5EF4-FFF2-40B4-BE49-F238E27FC236}">
              <a16:creationId xmlns:a16="http://schemas.microsoft.com/office/drawing/2014/main" id="{00000000-0008-0000-0100-00001D000000}"/>
            </a:ext>
          </a:extLst>
        </xdr:cNvPr>
        <xdr:cNvSpPr txBox="1"/>
      </xdr:nvSpPr>
      <xdr:spPr>
        <a:xfrm>
          <a:off x="6254750" y="4267200"/>
          <a:ext cx="1320799" cy="228600"/>
        </a:xfrm>
        <a:prstGeom prst="rect">
          <a:avLst/>
        </a:prstGeom>
        <a:solidFill>
          <a:schemeClr val="accent6">
            <a:lumMod val="60000"/>
            <a:lumOff val="4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表３へ⇒</a:t>
          </a:r>
          <a:endParaRPr kumimoji="1" lang="ja-JP" altLang="en-US" sz="1800" b="1">
            <a:solidFill>
              <a:srgbClr val="FF0000"/>
            </a:solidFill>
          </a:endParaRPr>
        </a:p>
      </xdr:txBody>
    </xdr:sp>
    <xdr:clientData/>
  </xdr:twoCellAnchor>
  <xdr:twoCellAnchor>
    <xdr:from>
      <xdr:col>11</xdr:col>
      <xdr:colOff>0</xdr:colOff>
      <xdr:row>26</xdr:row>
      <xdr:rowOff>0</xdr:rowOff>
    </xdr:from>
    <xdr:to>
      <xdr:col>12</xdr:col>
      <xdr:colOff>685799</xdr:colOff>
      <xdr:row>27</xdr:row>
      <xdr:rowOff>0</xdr:rowOff>
    </xdr:to>
    <xdr:sp macro="" textlink="">
      <xdr:nvSpPr>
        <xdr:cNvPr id="30" name="テキスト ボックス 29">
          <a:hlinkClick xmlns:r="http://schemas.openxmlformats.org/officeDocument/2006/relationships" r:id="rId15"/>
          <a:extLst>
            <a:ext uri="{FF2B5EF4-FFF2-40B4-BE49-F238E27FC236}">
              <a16:creationId xmlns:a16="http://schemas.microsoft.com/office/drawing/2014/main" id="{00000000-0008-0000-0100-00001E000000}"/>
            </a:ext>
          </a:extLst>
        </xdr:cNvPr>
        <xdr:cNvSpPr txBox="1"/>
      </xdr:nvSpPr>
      <xdr:spPr>
        <a:xfrm>
          <a:off x="6772275" y="6572250"/>
          <a:ext cx="1371599" cy="238125"/>
        </a:xfrm>
        <a:prstGeom prst="rect">
          <a:avLst/>
        </a:prstGeom>
        <a:solidFill>
          <a:schemeClr val="accent6">
            <a:lumMod val="60000"/>
            <a:lumOff val="4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表４へ⇒</a:t>
          </a:r>
          <a:endParaRPr kumimoji="1" lang="ja-JP" altLang="en-US" sz="1800" b="1">
            <a:solidFill>
              <a:srgbClr val="FF0000"/>
            </a:solidFill>
          </a:endParaRPr>
        </a:p>
      </xdr:txBody>
    </xdr:sp>
    <xdr:clientData/>
  </xdr:twoCellAnchor>
  <xdr:twoCellAnchor>
    <xdr:from>
      <xdr:col>11</xdr:col>
      <xdr:colOff>0</xdr:colOff>
      <xdr:row>19</xdr:row>
      <xdr:rowOff>0</xdr:rowOff>
    </xdr:from>
    <xdr:to>
      <xdr:col>12</xdr:col>
      <xdr:colOff>685799</xdr:colOff>
      <xdr:row>20</xdr:row>
      <xdr:rowOff>0</xdr:rowOff>
    </xdr:to>
    <xdr:sp macro="" textlink="">
      <xdr:nvSpPr>
        <xdr:cNvPr id="31" name="テキスト ボックス 30">
          <a:hlinkClick xmlns:r="http://schemas.openxmlformats.org/officeDocument/2006/relationships" r:id="rId16"/>
          <a:extLst>
            <a:ext uri="{FF2B5EF4-FFF2-40B4-BE49-F238E27FC236}">
              <a16:creationId xmlns:a16="http://schemas.microsoft.com/office/drawing/2014/main" id="{00000000-0008-0000-0100-00001F000000}"/>
            </a:ext>
          </a:extLst>
        </xdr:cNvPr>
        <xdr:cNvSpPr txBox="1"/>
      </xdr:nvSpPr>
      <xdr:spPr>
        <a:xfrm>
          <a:off x="6772275" y="4905375"/>
          <a:ext cx="1371599" cy="238125"/>
        </a:xfrm>
        <a:prstGeom prst="rect">
          <a:avLst/>
        </a:prstGeom>
        <a:solidFill>
          <a:schemeClr val="accent6">
            <a:lumMod val="60000"/>
            <a:lumOff val="4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職員名簿へ⇒</a:t>
          </a:r>
          <a:endParaRPr kumimoji="1" lang="ja-JP" altLang="en-US" sz="1800" b="1">
            <a:solidFill>
              <a:srgbClr val="FF0000"/>
            </a:solidFill>
          </a:endParaRPr>
        </a:p>
      </xdr:txBody>
    </xdr:sp>
    <xdr:clientData/>
  </xdr:twoCellAnchor>
  <xdr:twoCellAnchor>
    <xdr:from>
      <xdr:col>11</xdr:col>
      <xdr:colOff>0</xdr:colOff>
      <xdr:row>1</xdr:row>
      <xdr:rowOff>0</xdr:rowOff>
    </xdr:from>
    <xdr:to>
      <xdr:col>12</xdr:col>
      <xdr:colOff>685799</xdr:colOff>
      <xdr:row>1</xdr:row>
      <xdr:rowOff>238125</xdr:rowOff>
    </xdr:to>
    <xdr:sp macro="" textlink="">
      <xdr:nvSpPr>
        <xdr:cNvPr id="32" name="テキスト ボックス 31">
          <a:hlinkClick xmlns:r="http://schemas.openxmlformats.org/officeDocument/2006/relationships" r:id="rId17"/>
          <a:extLst>
            <a:ext uri="{FF2B5EF4-FFF2-40B4-BE49-F238E27FC236}">
              <a16:creationId xmlns:a16="http://schemas.microsoft.com/office/drawing/2014/main" id="{00000000-0008-0000-0100-000020000000}"/>
            </a:ext>
          </a:extLst>
        </xdr:cNvPr>
        <xdr:cNvSpPr txBox="1"/>
      </xdr:nvSpPr>
      <xdr:spPr>
        <a:xfrm>
          <a:off x="6772275" y="23812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表紙へ戻る</a:t>
          </a:r>
          <a:endParaRPr kumimoji="1" lang="ja-JP" altLang="en-US" sz="18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66674</xdr:colOff>
      <xdr:row>0</xdr:row>
      <xdr:rowOff>66676</xdr:rowOff>
    </xdr:from>
    <xdr:to>
      <xdr:col>47</xdr:col>
      <xdr:colOff>9524</xdr:colOff>
      <xdr:row>5</xdr:row>
      <xdr:rowOff>142876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6674" y="66676"/>
          <a:ext cx="12258675" cy="1028700"/>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◆子ども・子育て支援新制度においては、従来の認可権者（県）による監査（児童福祉法第</a:t>
          </a:r>
          <a:r>
            <a:rPr kumimoji="1" lang="en-US" altLang="ja-JP" sz="1000">
              <a:solidFill>
                <a:schemeClr val="accent5">
                  <a:lumMod val="50000"/>
                </a:schemeClr>
              </a:solidFill>
            </a:rPr>
            <a:t>46</a:t>
          </a:r>
          <a:r>
            <a:rPr kumimoji="1" lang="ja-JP" altLang="en-US" sz="1000">
              <a:solidFill>
                <a:schemeClr val="accent5">
                  <a:lumMod val="50000"/>
                </a:schemeClr>
              </a:solidFill>
            </a:rPr>
            <a:t>条）のほか、確認権者（市町村）による監査（子ども・子育て支援法第</a:t>
          </a:r>
          <a:r>
            <a:rPr kumimoji="1" lang="en-US" altLang="ja-JP" sz="1000">
              <a:solidFill>
                <a:schemeClr val="accent5">
                  <a:lumMod val="50000"/>
                </a:schemeClr>
              </a:solidFill>
            </a:rPr>
            <a:t>38</a:t>
          </a:r>
          <a:r>
            <a:rPr kumimoji="1" lang="ja-JP" altLang="en-US" sz="1000">
              <a:solidFill>
                <a:schemeClr val="accent5">
                  <a:lumMod val="50000"/>
                </a:schemeClr>
              </a:solidFill>
            </a:rPr>
            <a:t>条）も行うこととなりましたが、監査事項が一部重複することなどから、統一の監査調書としています。</a:t>
          </a:r>
          <a:r>
            <a:rPr kumimoji="1" lang="en-US" altLang="ja-JP" sz="1000">
              <a:solidFill>
                <a:schemeClr val="accent5">
                  <a:lumMod val="50000"/>
                </a:schemeClr>
              </a:solidFill>
            </a:rPr>
            <a:t>※</a:t>
          </a:r>
          <a:r>
            <a:rPr kumimoji="1" lang="ja-JP" altLang="en-US" sz="1000">
              <a:solidFill>
                <a:schemeClr val="accent5">
                  <a:lumMod val="50000"/>
                </a:schemeClr>
              </a:solidFill>
            </a:rPr>
            <a:t>県・市町村いずれの監査事項かについて</a:t>
          </a:r>
          <a:r>
            <a:rPr kumimoji="1" lang="ja-JP" altLang="en-US" sz="1000" strike="noStrike" baseline="0">
              <a:solidFill>
                <a:schemeClr val="accent5">
                  <a:lumMod val="50000"/>
                </a:schemeClr>
              </a:solidFill>
            </a:rPr>
            <a:t>は</a:t>
          </a:r>
          <a:r>
            <a:rPr kumimoji="1" lang="ja-JP" altLang="en-US" sz="1000">
              <a:solidFill>
                <a:schemeClr val="accent5">
                  <a:lumMod val="50000"/>
                </a:schemeClr>
              </a:solidFill>
            </a:rPr>
            <a:t>、</a:t>
          </a:r>
          <a:r>
            <a:rPr kumimoji="1" lang="ja-JP" altLang="en-US" sz="1000">
              <a:solidFill>
                <a:srgbClr val="FF0000"/>
              </a:solidFill>
            </a:rPr>
            <a:t>私立保育所の場合</a:t>
          </a:r>
          <a:r>
            <a:rPr kumimoji="1" lang="ja-JP" altLang="en-US" sz="1000">
              <a:solidFill>
                <a:schemeClr val="accent5">
                  <a:lumMod val="50000"/>
                </a:schemeClr>
              </a:solidFill>
            </a:rPr>
            <a:t>各設問において明示　⇒　○：県、□：市町村、◎：県・市町村</a:t>
          </a:r>
          <a:endParaRPr kumimoji="1" lang="en-US" altLang="ja-JP" sz="1000">
            <a:solidFill>
              <a:schemeClr val="accent5">
                <a:lumMod val="50000"/>
              </a:schemeClr>
            </a:solidFill>
          </a:endParaRPr>
        </a:p>
        <a:p>
          <a:r>
            <a:rPr kumimoji="1" lang="ja-JP" altLang="en-US" sz="1000">
              <a:solidFill>
                <a:schemeClr val="accent5">
                  <a:lumMod val="50000"/>
                </a:schemeClr>
              </a:solidFill>
            </a:rPr>
            <a:t>◆調書の作成にあたっては、該当する記入欄（赤枠・黄色に着色したセル）に記入またはプルダウンメニューより選択し、記入漏れのないようにしてください。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xdr:txBody>
    </xdr:sp>
    <xdr:clientData/>
  </xdr:twoCellAnchor>
  <xdr:twoCellAnchor>
    <xdr:from>
      <xdr:col>41</xdr:col>
      <xdr:colOff>66675</xdr:colOff>
      <xdr:row>9</xdr:row>
      <xdr:rowOff>1</xdr:rowOff>
    </xdr:from>
    <xdr:to>
      <xdr:col>47</xdr:col>
      <xdr:colOff>0</xdr:colOff>
      <xdr:row>16</xdr:row>
      <xdr:rowOff>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267700" y="1914526"/>
          <a:ext cx="4048125" cy="16764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・島根県児童福祉施設の設備及び運営に関する基準を定める条例（最低基準） 第</a:t>
          </a:r>
          <a:r>
            <a:rPr kumimoji="1" lang="en-US" altLang="ja-JP" sz="1000">
              <a:solidFill>
                <a:srgbClr val="002060"/>
              </a:solidFill>
            </a:rPr>
            <a:t>17</a:t>
          </a:r>
          <a:r>
            <a:rPr kumimoji="1" lang="ja-JP" altLang="en-US" sz="1000">
              <a:solidFill>
                <a:srgbClr val="002060"/>
              </a:solidFill>
            </a:rPr>
            <a:t>条</a:t>
          </a:r>
          <a:r>
            <a:rPr kumimoji="1" lang="en-US" altLang="ja-JP" sz="1000">
              <a:solidFill>
                <a:srgbClr val="002060"/>
              </a:solidFill>
            </a:rPr>
            <a:t>2</a:t>
          </a:r>
          <a:r>
            <a:rPr kumimoji="1" lang="ja-JP" altLang="en-US" sz="1000">
              <a:solidFill>
                <a:srgbClr val="002060"/>
              </a:solidFill>
            </a:rPr>
            <a:t>項</a:t>
          </a:r>
          <a:endParaRPr kumimoji="1" lang="en-US" altLang="ja-JP" sz="1000">
            <a:solidFill>
              <a:srgbClr val="002060"/>
            </a:solidFill>
          </a:endParaRPr>
        </a:p>
        <a:p>
          <a:r>
            <a:rPr kumimoji="1" lang="ja-JP" altLang="en-US" sz="1000">
              <a:solidFill>
                <a:srgbClr val="002060"/>
              </a:solidFill>
            </a:rPr>
            <a:t>・特定教育・保育施設及び特定地域型保育事業の運営に関する基準（運営基準）第</a:t>
          </a:r>
          <a:r>
            <a:rPr kumimoji="1" lang="en-US" altLang="ja-JP" sz="1000">
              <a:solidFill>
                <a:srgbClr val="002060"/>
              </a:solidFill>
            </a:rPr>
            <a:t>20</a:t>
          </a:r>
          <a:r>
            <a:rPr kumimoji="1" lang="ja-JP" altLang="en-US" sz="1000">
              <a:solidFill>
                <a:srgbClr val="002060"/>
              </a:solidFill>
            </a:rPr>
            <a:t>条</a:t>
          </a:r>
          <a:endParaRPr kumimoji="1" lang="en-US" altLang="ja-JP" sz="1000">
            <a:solidFill>
              <a:srgbClr val="002060"/>
            </a:solidFill>
          </a:endParaRPr>
        </a:p>
        <a:p>
          <a:r>
            <a:rPr kumimoji="1" lang="en-US" altLang="ja-JP" sz="1000">
              <a:solidFill>
                <a:srgbClr val="002060"/>
              </a:solidFill>
            </a:rPr>
            <a:t>※</a:t>
          </a:r>
          <a:r>
            <a:rPr kumimoji="1" lang="ja-JP" altLang="en-US" sz="1000">
              <a:solidFill>
                <a:srgbClr val="002060"/>
              </a:solidFill>
            </a:rPr>
            <a:t>各市町村は、この運営基準（平成</a:t>
          </a:r>
          <a:r>
            <a:rPr kumimoji="1" lang="en-US" altLang="ja-JP" sz="1000">
              <a:solidFill>
                <a:srgbClr val="002060"/>
              </a:solidFill>
            </a:rPr>
            <a:t>26</a:t>
          </a:r>
          <a:r>
            <a:rPr kumimoji="1" lang="ja-JP" altLang="en-US" sz="1000">
              <a:solidFill>
                <a:srgbClr val="002060"/>
              </a:solidFill>
            </a:rPr>
            <a:t>年内閣府令第</a:t>
          </a:r>
          <a:r>
            <a:rPr kumimoji="1" lang="en-US" altLang="ja-JP" sz="1000">
              <a:solidFill>
                <a:srgbClr val="002060"/>
              </a:solidFill>
            </a:rPr>
            <a:t>39</a:t>
          </a:r>
          <a:r>
            <a:rPr kumimoji="1" lang="ja-JP" altLang="en-US" sz="1000">
              <a:solidFill>
                <a:srgbClr val="002060"/>
              </a:solidFill>
            </a:rPr>
            <a:t>号）に基づいて運営基準条例を定めている。</a:t>
          </a:r>
          <a:endParaRPr kumimoji="1" lang="en-US" altLang="ja-JP" sz="1000">
            <a:solidFill>
              <a:srgbClr val="002060"/>
            </a:solidFill>
          </a:endParaRPr>
        </a:p>
      </xdr:txBody>
    </xdr:sp>
    <xdr:clientData/>
  </xdr:twoCellAnchor>
  <xdr:twoCellAnchor>
    <xdr:from>
      <xdr:col>41</xdr:col>
      <xdr:colOff>66675</xdr:colOff>
      <xdr:row>24</xdr:row>
      <xdr:rowOff>0</xdr:rowOff>
    </xdr:from>
    <xdr:to>
      <xdr:col>47</xdr:col>
      <xdr:colOff>0</xdr:colOff>
      <xdr:row>25</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267700" y="5514975"/>
          <a:ext cx="4048125" cy="257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運営基準第</a:t>
          </a:r>
          <a:r>
            <a:rPr kumimoji="1" lang="en-US" altLang="ja-JP" sz="1000">
              <a:solidFill>
                <a:srgbClr val="002060"/>
              </a:solidFill>
            </a:rPr>
            <a:t>5</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25</xdr:row>
      <xdr:rowOff>209550</xdr:rowOff>
    </xdr:from>
    <xdr:to>
      <xdr:col>47</xdr:col>
      <xdr:colOff>0</xdr:colOff>
      <xdr:row>27</xdr:row>
      <xdr:rowOff>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8258175" y="6219825"/>
          <a:ext cx="4048125" cy="3048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latin typeface="+mn-lt"/>
              <a:ea typeface="+mn-ea"/>
              <a:cs typeface="+mn-cs"/>
            </a:rPr>
            <a:t>【</a:t>
          </a:r>
          <a:r>
            <a:rPr kumimoji="1" lang="ja-JP" altLang="en-US" sz="1000">
              <a:solidFill>
                <a:srgbClr val="002060"/>
              </a:solidFill>
              <a:latin typeface="+mn-lt"/>
              <a:ea typeface="+mn-ea"/>
              <a:cs typeface="+mn-cs"/>
            </a:rPr>
            <a:t>根拠</a:t>
          </a:r>
          <a:r>
            <a:rPr kumimoji="1" lang="en-US" altLang="ja-JP" sz="1000">
              <a:solidFill>
                <a:srgbClr val="002060"/>
              </a:solidFill>
              <a:latin typeface="+mn-lt"/>
              <a:ea typeface="+mn-ea"/>
              <a:cs typeface="+mn-cs"/>
            </a:rPr>
            <a:t>】</a:t>
          </a:r>
          <a:r>
            <a:rPr kumimoji="1" lang="ja-JP" altLang="en-US" sz="1000">
              <a:solidFill>
                <a:srgbClr val="002060"/>
              </a:solidFill>
              <a:latin typeface="+mn-lt"/>
              <a:ea typeface="+mn-ea"/>
              <a:cs typeface="+mn-cs"/>
            </a:rPr>
            <a:t>運営基準第</a:t>
          </a:r>
          <a:r>
            <a:rPr kumimoji="1" lang="en-US" altLang="ja-JP" sz="1000">
              <a:solidFill>
                <a:srgbClr val="002060"/>
              </a:solidFill>
              <a:latin typeface="+mn-lt"/>
              <a:ea typeface="+mn-ea"/>
              <a:cs typeface="+mn-cs"/>
            </a:rPr>
            <a:t>23</a:t>
          </a:r>
          <a:r>
            <a:rPr kumimoji="1" lang="ja-JP" altLang="en-US" sz="1000">
              <a:solidFill>
                <a:srgbClr val="002060"/>
              </a:solidFill>
              <a:latin typeface="+mn-lt"/>
              <a:ea typeface="+mn-ea"/>
              <a:cs typeface="+mn-cs"/>
            </a:rPr>
            <a:t>条</a:t>
          </a:r>
          <a:endParaRPr kumimoji="1" lang="en-US" altLang="ja-JP" sz="1000">
            <a:solidFill>
              <a:srgbClr val="002060"/>
            </a:solidFill>
            <a:latin typeface="+mn-lt"/>
            <a:ea typeface="+mn-ea"/>
            <a:cs typeface="+mn-cs"/>
          </a:endParaRPr>
        </a:p>
      </xdr:txBody>
    </xdr:sp>
    <xdr:clientData/>
  </xdr:twoCellAnchor>
  <xdr:twoCellAnchor>
    <xdr:from>
      <xdr:col>41</xdr:col>
      <xdr:colOff>57151</xdr:colOff>
      <xdr:row>41</xdr:row>
      <xdr:rowOff>228600</xdr:rowOff>
    </xdr:from>
    <xdr:to>
      <xdr:col>47</xdr:col>
      <xdr:colOff>1</xdr:colOff>
      <xdr:row>43</xdr:row>
      <xdr:rowOff>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8248651" y="12372975"/>
          <a:ext cx="4057650" cy="257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106</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45</xdr:row>
      <xdr:rowOff>0</xdr:rowOff>
    </xdr:from>
    <xdr:to>
      <xdr:col>47</xdr:col>
      <xdr:colOff>0</xdr:colOff>
      <xdr:row>46</xdr:row>
      <xdr:rowOff>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8258175" y="12868275"/>
          <a:ext cx="4048125" cy="2381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36</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47</xdr:row>
      <xdr:rowOff>0</xdr:rowOff>
    </xdr:from>
    <xdr:to>
      <xdr:col>47</xdr:col>
      <xdr:colOff>0</xdr:colOff>
      <xdr:row>48</xdr:row>
      <xdr:rowOff>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8267700" y="12630150"/>
          <a:ext cx="4048125" cy="2381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32</a:t>
          </a:r>
          <a:r>
            <a:rPr kumimoji="1" lang="ja-JP" altLang="en-US" sz="1000">
              <a:solidFill>
                <a:srgbClr val="002060"/>
              </a:solidFill>
            </a:rPr>
            <a:t>条の</a:t>
          </a:r>
          <a:r>
            <a:rPr kumimoji="1" lang="en-US" altLang="ja-JP" sz="1000">
              <a:solidFill>
                <a:srgbClr val="002060"/>
              </a:solidFill>
            </a:rPr>
            <a:t>2,4</a:t>
          </a:r>
        </a:p>
      </xdr:txBody>
    </xdr:sp>
    <xdr:clientData/>
  </xdr:twoCellAnchor>
  <xdr:twoCellAnchor>
    <xdr:from>
      <xdr:col>41</xdr:col>
      <xdr:colOff>53975</xdr:colOff>
      <xdr:row>49</xdr:row>
      <xdr:rowOff>228600</xdr:rowOff>
    </xdr:from>
    <xdr:to>
      <xdr:col>44</xdr:col>
      <xdr:colOff>12700</xdr:colOff>
      <xdr:row>50</xdr:row>
      <xdr:rowOff>196850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8118475" y="11722100"/>
          <a:ext cx="1939925" cy="2032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24</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73</xdr:row>
      <xdr:rowOff>0</xdr:rowOff>
    </xdr:from>
    <xdr:to>
      <xdr:col>47</xdr:col>
      <xdr:colOff>0</xdr:colOff>
      <xdr:row>77</xdr:row>
      <xdr:rowOff>238125</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8258175" y="23164800"/>
          <a:ext cx="4048125" cy="12192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運営基準第</a:t>
          </a:r>
          <a:r>
            <a:rPr kumimoji="1" lang="en-US" altLang="ja-JP" sz="1000">
              <a:solidFill>
                <a:srgbClr val="002060"/>
              </a:solidFill>
            </a:rPr>
            <a:t>22</a:t>
          </a:r>
          <a:r>
            <a:rPr kumimoji="1" lang="ja-JP" altLang="en-US" sz="1000">
              <a:solidFill>
                <a:srgbClr val="002060"/>
              </a:solidFill>
            </a:rPr>
            <a:t>条</a:t>
          </a:r>
          <a:endParaRPr kumimoji="1" lang="en-US" altLang="ja-JP" sz="1000">
            <a:solidFill>
              <a:srgbClr val="002060"/>
            </a:solidFill>
          </a:endParaRPr>
        </a:p>
        <a:p>
          <a:r>
            <a:rPr kumimoji="1" lang="ja-JP" altLang="en-US" sz="900">
              <a:solidFill>
                <a:srgbClr val="002060"/>
              </a:solidFill>
            </a:rPr>
            <a:t>特定教育・保育施設は、利用定員を超えて特定教育・保育の提供を行ってはならない。</a:t>
          </a:r>
          <a:endParaRPr kumimoji="1" lang="en-US" altLang="ja-JP" sz="900">
            <a:solidFill>
              <a:srgbClr val="002060"/>
            </a:solidFill>
          </a:endParaRPr>
        </a:p>
        <a:p>
          <a:r>
            <a:rPr kumimoji="1" lang="ja-JP" altLang="en-US" sz="900">
              <a:solidFill>
                <a:srgbClr val="002060"/>
              </a:solidFill>
            </a:rPr>
            <a:t>ただし、年度中における保育需要の増大への対応、災害、虐待その他のやむを得ない事情がある場合は、この限りでない。</a:t>
          </a:r>
          <a:endParaRPr kumimoji="1" lang="en-US" altLang="ja-JP" sz="900">
            <a:solidFill>
              <a:srgbClr val="002060"/>
            </a:solidFill>
          </a:endParaRPr>
        </a:p>
      </xdr:txBody>
    </xdr:sp>
    <xdr:clientData/>
  </xdr:twoCellAnchor>
  <xdr:twoCellAnchor>
    <xdr:from>
      <xdr:col>41</xdr:col>
      <xdr:colOff>66675</xdr:colOff>
      <xdr:row>91</xdr:row>
      <xdr:rowOff>0</xdr:rowOff>
    </xdr:from>
    <xdr:to>
      <xdr:col>47</xdr:col>
      <xdr:colOff>0</xdr:colOff>
      <xdr:row>92</xdr:row>
      <xdr:rowOff>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8267700" y="25955625"/>
          <a:ext cx="4048125" cy="257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最低基準附則第</a:t>
          </a:r>
          <a:r>
            <a:rPr kumimoji="1" lang="en-US" altLang="ja-JP" sz="1000">
              <a:solidFill>
                <a:srgbClr val="002060"/>
              </a:solidFill>
            </a:rPr>
            <a:t>3</a:t>
          </a:r>
          <a:r>
            <a:rPr kumimoji="1" lang="ja-JP" altLang="en-US" sz="1000">
              <a:solidFill>
                <a:srgbClr val="002060"/>
              </a:solidFill>
            </a:rPr>
            <a:t>項</a:t>
          </a:r>
          <a:endParaRPr kumimoji="1" lang="en-US" altLang="ja-JP" sz="1000">
            <a:solidFill>
              <a:srgbClr val="002060"/>
            </a:solidFill>
          </a:endParaRPr>
        </a:p>
      </xdr:txBody>
    </xdr:sp>
    <xdr:clientData/>
  </xdr:twoCellAnchor>
  <xdr:twoCellAnchor>
    <xdr:from>
      <xdr:col>41</xdr:col>
      <xdr:colOff>66675</xdr:colOff>
      <xdr:row>99</xdr:row>
      <xdr:rowOff>0</xdr:rowOff>
    </xdr:from>
    <xdr:to>
      <xdr:col>47</xdr:col>
      <xdr:colOff>0</xdr:colOff>
      <xdr:row>100</xdr:row>
      <xdr:rowOff>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8267700" y="27936825"/>
          <a:ext cx="4048125" cy="257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最低基準附則第</a:t>
          </a:r>
          <a:r>
            <a:rPr kumimoji="1" lang="en-US" altLang="ja-JP" sz="1000">
              <a:solidFill>
                <a:srgbClr val="002060"/>
              </a:solidFill>
            </a:rPr>
            <a:t>4</a:t>
          </a:r>
          <a:r>
            <a:rPr kumimoji="1" lang="ja-JP" altLang="en-US" sz="1000">
              <a:solidFill>
                <a:srgbClr val="002060"/>
              </a:solidFill>
            </a:rPr>
            <a:t>項</a:t>
          </a:r>
          <a:endParaRPr kumimoji="1" lang="en-US" altLang="ja-JP" sz="1000">
            <a:solidFill>
              <a:srgbClr val="002060"/>
            </a:solidFill>
          </a:endParaRPr>
        </a:p>
      </xdr:txBody>
    </xdr:sp>
    <xdr:clientData/>
  </xdr:twoCellAnchor>
  <xdr:twoCellAnchor>
    <xdr:from>
      <xdr:col>41</xdr:col>
      <xdr:colOff>66675</xdr:colOff>
      <xdr:row>105</xdr:row>
      <xdr:rowOff>0</xdr:rowOff>
    </xdr:from>
    <xdr:to>
      <xdr:col>47</xdr:col>
      <xdr:colOff>0</xdr:colOff>
      <xdr:row>106</xdr:row>
      <xdr:rowOff>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8267700" y="29679900"/>
          <a:ext cx="4048125" cy="257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最低基準附則第</a:t>
          </a:r>
          <a:r>
            <a:rPr kumimoji="1" lang="en-US" altLang="ja-JP" sz="1000">
              <a:solidFill>
                <a:srgbClr val="002060"/>
              </a:solidFill>
            </a:rPr>
            <a:t>5</a:t>
          </a:r>
          <a:r>
            <a:rPr kumimoji="1" lang="ja-JP" altLang="en-US" sz="1000">
              <a:solidFill>
                <a:srgbClr val="002060"/>
              </a:solidFill>
            </a:rPr>
            <a:t>項</a:t>
          </a:r>
          <a:endParaRPr kumimoji="1" lang="en-US" altLang="ja-JP" sz="1000">
            <a:solidFill>
              <a:srgbClr val="002060"/>
            </a:solidFill>
          </a:endParaRPr>
        </a:p>
      </xdr:txBody>
    </xdr:sp>
    <xdr:clientData/>
  </xdr:twoCellAnchor>
  <xdr:twoCellAnchor>
    <xdr:from>
      <xdr:col>41</xdr:col>
      <xdr:colOff>66675</xdr:colOff>
      <xdr:row>111</xdr:row>
      <xdr:rowOff>0</xdr:rowOff>
    </xdr:from>
    <xdr:to>
      <xdr:col>47</xdr:col>
      <xdr:colOff>0</xdr:colOff>
      <xdr:row>114</xdr:row>
      <xdr:rowOff>9525</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8267700" y="30946725"/>
          <a:ext cx="4048125" cy="7524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・最低基準第</a:t>
          </a:r>
          <a:r>
            <a:rPr kumimoji="1" lang="en-US" altLang="ja-JP" sz="1000">
              <a:solidFill>
                <a:srgbClr val="002060"/>
              </a:solidFill>
            </a:rPr>
            <a:t>46</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・昭和</a:t>
          </a:r>
          <a:r>
            <a:rPr kumimoji="1" lang="en-US" altLang="ja-JP" sz="1000">
              <a:solidFill>
                <a:srgbClr val="002060"/>
              </a:solidFill>
            </a:rPr>
            <a:t>58</a:t>
          </a:r>
          <a:r>
            <a:rPr kumimoji="1" lang="ja-JP" altLang="en-US" sz="1000">
              <a:solidFill>
                <a:srgbClr val="002060"/>
              </a:solidFill>
            </a:rPr>
            <a:t>年</a:t>
          </a:r>
          <a:r>
            <a:rPr kumimoji="1" lang="en-US" altLang="ja-JP" sz="1000">
              <a:solidFill>
                <a:srgbClr val="002060"/>
              </a:solidFill>
            </a:rPr>
            <a:t>4</a:t>
          </a:r>
          <a:r>
            <a:rPr kumimoji="1" lang="ja-JP" altLang="en-US" sz="1000">
              <a:solidFill>
                <a:srgbClr val="002060"/>
              </a:solidFill>
            </a:rPr>
            <a:t>月</a:t>
          </a:r>
          <a:r>
            <a:rPr kumimoji="1" lang="en-US" altLang="ja-JP" sz="1000">
              <a:solidFill>
                <a:srgbClr val="002060"/>
              </a:solidFill>
            </a:rPr>
            <a:t>21</a:t>
          </a:r>
          <a:r>
            <a:rPr kumimoji="1" lang="ja-JP" altLang="en-US" sz="1000">
              <a:solidFill>
                <a:srgbClr val="002060"/>
              </a:solidFill>
            </a:rPr>
            <a:t>日児発第</a:t>
          </a:r>
          <a:r>
            <a:rPr kumimoji="1" lang="en-US" altLang="ja-JP" sz="1000">
              <a:solidFill>
                <a:srgbClr val="002060"/>
              </a:solidFill>
            </a:rPr>
            <a:t>284</a:t>
          </a:r>
          <a:r>
            <a:rPr kumimoji="1" lang="ja-JP" altLang="en-US" sz="1000">
              <a:solidFill>
                <a:srgbClr val="002060"/>
              </a:solidFill>
            </a:rPr>
            <a:t>号</a:t>
          </a:r>
          <a:r>
            <a:rPr kumimoji="1" lang="en-US" altLang="ja-JP" sz="1000">
              <a:solidFill>
                <a:srgbClr val="002060"/>
              </a:solidFill>
            </a:rPr>
            <a:t>｢</a:t>
          </a:r>
          <a:r>
            <a:rPr kumimoji="1" lang="ja-JP" altLang="en-US" sz="1000">
              <a:solidFill>
                <a:srgbClr val="002060"/>
              </a:solidFill>
            </a:rPr>
            <a:t>保育所における嘱託歯科医の設置について</a:t>
          </a:r>
          <a:r>
            <a:rPr kumimoji="1" lang="en-US" altLang="ja-JP" sz="1000">
              <a:solidFill>
                <a:srgbClr val="002060"/>
              </a:solidFill>
            </a:rPr>
            <a:t>｣</a:t>
          </a:r>
        </a:p>
      </xdr:txBody>
    </xdr:sp>
    <xdr:clientData/>
  </xdr:twoCellAnchor>
  <xdr:twoCellAnchor>
    <xdr:from>
      <xdr:col>41</xdr:col>
      <xdr:colOff>66675</xdr:colOff>
      <xdr:row>115</xdr:row>
      <xdr:rowOff>0</xdr:rowOff>
    </xdr:from>
    <xdr:to>
      <xdr:col>47</xdr:col>
      <xdr:colOff>0</xdr:colOff>
      <xdr:row>121</xdr:row>
      <xdr:rowOff>0</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8267700" y="31927800"/>
          <a:ext cx="4048125" cy="1476376"/>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・最低基準第</a:t>
          </a:r>
          <a:r>
            <a:rPr kumimoji="1" lang="en-US" altLang="ja-JP" sz="1000">
              <a:solidFill>
                <a:srgbClr val="002060"/>
              </a:solidFill>
            </a:rPr>
            <a:t>8</a:t>
          </a:r>
          <a:r>
            <a:rPr kumimoji="1" lang="ja-JP" altLang="en-US" sz="1000">
              <a:solidFill>
                <a:srgbClr val="002060"/>
              </a:solidFill>
            </a:rPr>
            <a:t>条第</a:t>
          </a:r>
          <a:r>
            <a:rPr kumimoji="1" lang="en-US" altLang="ja-JP" sz="1000">
              <a:solidFill>
                <a:srgbClr val="002060"/>
              </a:solidFill>
            </a:rPr>
            <a:t>2</a:t>
          </a:r>
          <a:r>
            <a:rPr kumimoji="1" lang="ja-JP" altLang="en-US" sz="1000">
              <a:solidFill>
                <a:srgbClr val="002060"/>
              </a:solidFill>
            </a:rPr>
            <a:t>項</a:t>
          </a:r>
          <a:endParaRPr kumimoji="1" lang="en-US" altLang="ja-JP" sz="1000">
            <a:solidFill>
              <a:srgbClr val="002060"/>
            </a:solidFill>
          </a:endParaRPr>
        </a:p>
        <a:p>
          <a:r>
            <a:rPr kumimoji="1" lang="ja-JP" altLang="en-US" sz="1000">
              <a:solidFill>
                <a:srgbClr val="002060"/>
              </a:solidFill>
            </a:rPr>
            <a:t>児童福祉施設は、職員に対し、その資質の向上のための研修の機会を確保しなければならない。</a:t>
          </a:r>
          <a:endParaRPr kumimoji="1" lang="en-US" altLang="ja-JP" sz="1000">
            <a:solidFill>
              <a:srgbClr val="002060"/>
            </a:solidFill>
          </a:endParaRPr>
        </a:p>
        <a:p>
          <a:r>
            <a:rPr kumimoji="1" lang="ja-JP" altLang="en-US" sz="1000">
              <a:solidFill>
                <a:srgbClr val="002060"/>
              </a:solidFill>
            </a:rPr>
            <a:t>・運営基準第</a:t>
          </a:r>
          <a:r>
            <a:rPr kumimoji="1" lang="en-US" altLang="ja-JP" sz="1000">
              <a:solidFill>
                <a:srgbClr val="002060"/>
              </a:solidFill>
            </a:rPr>
            <a:t>21</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特定教育・保育施設は、職員の資質の向上のために、その研修の機会を確保しなければならない。</a:t>
          </a:r>
          <a:endParaRPr kumimoji="1" lang="en-US" altLang="ja-JP" sz="1000">
            <a:solidFill>
              <a:srgbClr val="002060"/>
            </a:solidFill>
          </a:endParaRPr>
        </a:p>
      </xdr:txBody>
    </xdr:sp>
    <xdr:clientData/>
  </xdr:twoCellAnchor>
  <xdr:twoCellAnchor>
    <xdr:from>
      <xdr:col>41</xdr:col>
      <xdr:colOff>41275</xdr:colOff>
      <xdr:row>121</xdr:row>
      <xdr:rowOff>190500</xdr:rowOff>
    </xdr:from>
    <xdr:to>
      <xdr:col>46</xdr:col>
      <xdr:colOff>635000</xdr:colOff>
      <xdr:row>125</xdr:row>
      <xdr:rowOff>215900</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8105775" y="29451300"/>
          <a:ext cx="3895725" cy="9652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平成９年４月１日児保第</a:t>
          </a:r>
          <a:r>
            <a:rPr kumimoji="1" lang="en-US" altLang="ja-JP" sz="900">
              <a:solidFill>
                <a:srgbClr val="002060"/>
              </a:solidFill>
            </a:rPr>
            <a:t>10</a:t>
          </a:r>
          <a:r>
            <a:rPr kumimoji="1" lang="ja-JP" altLang="en-US" sz="900">
              <a:solidFill>
                <a:srgbClr val="002060"/>
              </a:solidFill>
            </a:rPr>
            <a:t>号「「人権を大切にする心を育てる」保育について」</a:t>
          </a:r>
          <a:endParaRPr kumimoji="1" lang="en-US" altLang="ja-JP" sz="900">
            <a:solidFill>
              <a:srgbClr val="002060"/>
            </a:solidFill>
          </a:endParaRPr>
        </a:p>
        <a:p>
          <a:r>
            <a:rPr kumimoji="1" lang="ja-JP" altLang="en-US" sz="800">
              <a:solidFill>
                <a:srgbClr val="002060"/>
              </a:solidFill>
            </a:rPr>
            <a:t>保育所の職員は、あらゆる場を通じて、同和問題、障がい者、外国人などの人権問題について正しい理解と認識を深めるなど必要な研鑽に努めること</a:t>
          </a:r>
          <a:endParaRPr kumimoji="1" lang="en-US" altLang="ja-JP" sz="800">
            <a:solidFill>
              <a:srgbClr val="002060"/>
            </a:solidFill>
          </a:endParaRPr>
        </a:p>
      </xdr:txBody>
    </xdr:sp>
    <xdr:clientData/>
  </xdr:twoCellAnchor>
  <xdr:twoCellAnchor>
    <xdr:from>
      <xdr:col>41</xdr:col>
      <xdr:colOff>66675</xdr:colOff>
      <xdr:row>133</xdr:row>
      <xdr:rowOff>234949</xdr:rowOff>
    </xdr:from>
    <xdr:to>
      <xdr:col>47</xdr:col>
      <xdr:colOff>0</xdr:colOff>
      <xdr:row>141</xdr:row>
      <xdr:rowOff>228600</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8131175" y="38646099"/>
          <a:ext cx="3895725" cy="2609851"/>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・最低基準第</a:t>
          </a:r>
          <a:r>
            <a:rPr kumimoji="1" lang="en-US" altLang="ja-JP" sz="1000">
              <a:solidFill>
                <a:srgbClr val="002060"/>
              </a:solidFill>
            </a:rPr>
            <a:t>20</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・運営基準第</a:t>
          </a:r>
          <a:r>
            <a:rPr kumimoji="1" lang="en-US" altLang="ja-JP" sz="1000">
              <a:solidFill>
                <a:srgbClr val="002060"/>
              </a:solidFill>
            </a:rPr>
            <a:t>30</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a:t>
          </a:r>
          <a:r>
            <a:rPr kumimoji="1" lang="ja-JP" altLang="en-US" sz="900">
              <a:solidFill>
                <a:srgbClr val="002060"/>
              </a:solidFill>
            </a:rPr>
            <a:t>平成</a:t>
          </a:r>
          <a:r>
            <a:rPr kumimoji="1" lang="en-US" altLang="ja-JP" sz="900">
              <a:solidFill>
                <a:srgbClr val="002060"/>
              </a:solidFill>
            </a:rPr>
            <a:t>12</a:t>
          </a:r>
          <a:r>
            <a:rPr kumimoji="1" lang="ja-JP" altLang="en-US" sz="900">
              <a:solidFill>
                <a:srgbClr val="002060"/>
              </a:solidFill>
            </a:rPr>
            <a:t>年</a:t>
          </a:r>
          <a:r>
            <a:rPr kumimoji="1" lang="en-US" altLang="ja-JP" sz="900">
              <a:solidFill>
                <a:srgbClr val="002060"/>
              </a:solidFill>
            </a:rPr>
            <a:t>6</a:t>
          </a:r>
          <a:r>
            <a:rPr kumimoji="1" lang="ja-JP" altLang="en-US" sz="900">
              <a:solidFill>
                <a:srgbClr val="002060"/>
              </a:solidFill>
            </a:rPr>
            <a:t>月</a:t>
          </a:r>
          <a:r>
            <a:rPr kumimoji="1" lang="en-US" altLang="ja-JP" sz="900">
              <a:solidFill>
                <a:srgbClr val="002060"/>
              </a:solidFill>
            </a:rPr>
            <a:t>7</a:t>
          </a:r>
          <a:r>
            <a:rPr kumimoji="1" lang="ja-JP" altLang="en-US" sz="900">
              <a:solidFill>
                <a:srgbClr val="002060"/>
              </a:solidFill>
            </a:rPr>
            <a:t>日付け児発第</a:t>
          </a:r>
          <a:r>
            <a:rPr kumimoji="1" lang="en-US" altLang="ja-JP" sz="900">
              <a:solidFill>
                <a:srgbClr val="002060"/>
              </a:solidFill>
            </a:rPr>
            <a:t>575</a:t>
          </a:r>
          <a:r>
            <a:rPr kumimoji="1" lang="ja-JP" altLang="en-US" sz="900">
              <a:solidFill>
                <a:srgbClr val="002060"/>
              </a:solidFill>
            </a:rPr>
            <a:t>号「社会福祉事業の経営者による福祉サービスに関する苦情解決の仕組みの指針について」</a:t>
          </a:r>
          <a:r>
            <a:rPr kumimoji="1" lang="en-US" altLang="ja-JP" sz="700">
              <a:solidFill>
                <a:srgbClr val="002060"/>
              </a:solidFill>
            </a:rPr>
            <a:t>〔</a:t>
          </a:r>
          <a:r>
            <a:rPr kumimoji="1" lang="ja-JP" altLang="en-US" sz="700">
              <a:solidFill>
                <a:srgbClr val="002060"/>
              </a:solidFill>
            </a:rPr>
            <a:t>最終改正：平成</a:t>
          </a:r>
          <a:r>
            <a:rPr kumimoji="1" lang="en-US" altLang="ja-JP" sz="700">
              <a:solidFill>
                <a:srgbClr val="002060"/>
              </a:solidFill>
            </a:rPr>
            <a:t>29</a:t>
          </a:r>
          <a:r>
            <a:rPr kumimoji="1" lang="ja-JP" altLang="en-US" sz="700">
              <a:solidFill>
                <a:srgbClr val="002060"/>
              </a:solidFill>
            </a:rPr>
            <a:t>年</a:t>
          </a:r>
          <a:r>
            <a:rPr kumimoji="1" lang="en-US" altLang="ja-JP" sz="700">
              <a:solidFill>
                <a:srgbClr val="002060"/>
              </a:solidFill>
            </a:rPr>
            <a:t>3</a:t>
          </a:r>
          <a:r>
            <a:rPr kumimoji="1" lang="ja-JP" altLang="en-US" sz="700">
              <a:solidFill>
                <a:srgbClr val="002060"/>
              </a:solidFill>
            </a:rPr>
            <a:t>月</a:t>
          </a:r>
          <a:r>
            <a:rPr kumimoji="1" lang="en-US" altLang="ja-JP" sz="700">
              <a:solidFill>
                <a:srgbClr val="002060"/>
              </a:solidFill>
            </a:rPr>
            <a:t>7</a:t>
          </a:r>
          <a:r>
            <a:rPr kumimoji="1" lang="ja-JP" altLang="en-US" sz="700">
              <a:solidFill>
                <a:srgbClr val="002060"/>
              </a:solidFill>
            </a:rPr>
            <a:t>日</a:t>
          </a:r>
          <a:r>
            <a:rPr kumimoji="1" lang="en-US" altLang="ja-JP" sz="700">
              <a:solidFill>
                <a:srgbClr val="002060"/>
              </a:solidFill>
            </a:rPr>
            <a:t>〕</a:t>
          </a:r>
        </a:p>
        <a:p>
          <a:r>
            <a:rPr kumimoji="1" lang="ja-JP" altLang="en-US" sz="800">
              <a:solidFill>
                <a:srgbClr val="002060"/>
              </a:solidFill>
            </a:rPr>
            <a:t>　苦情受付担当者：職員の中から決める。</a:t>
          </a:r>
          <a:endParaRPr kumimoji="1" lang="en-US" altLang="ja-JP" sz="800">
            <a:solidFill>
              <a:srgbClr val="002060"/>
            </a:solidFill>
          </a:endParaRPr>
        </a:p>
        <a:p>
          <a:r>
            <a:rPr kumimoji="1" lang="ja-JP" altLang="en-US" sz="800">
              <a:solidFill>
                <a:srgbClr val="002060"/>
              </a:solidFill>
            </a:rPr>
            <a:t>　苦情解決責任者：施設長、理事等の中から決める。</a:t>
          </a:r>
          <a:endParaRPr kumimoji="1" lang="en-US" altLang="ja-JP" sz="800">
            <a:solidFill>
              <a:srgbClr val="002060"/>
            </a:solidFill>
          </a:endParaRPr>
        </a:p>
        <a:p>
          <a:r>
            <a:rPr kumimoji="1" lang="ja-JP" altLang="en-US" sz="800">
              <a:solidFill>
                <a:srgbClr val="002060"/>
              </a:solidFill>
            </a:rPr>
            <a:t>　第三者委員：評議員、監事、社会福祉士、民生委員・児童委員、弁護士等苦情</a:t>
          </a:r>
          <a:endParaRPr kumimoji="1" lang="en-US" altLang="ja-JP" sz="800">
            <a:solidFill>
              <a:srgbClr val="002060"/>
            </a:solidFill>
          </a:endParaRPr>
        </a:p>
        <a:p>
          <a:r>
            <a:rPr kumimoji="1" lang="ja-JP" altLang="en-US" sz="800">
              <a:solidFill>
                <a:srgbClr val="002060"/>
              </a:solidFill>
            </a:rPr>
            <a:t>　　　解決を円滑・円満に図ることができる者。複数が望ましい。</a:t>
          </a:r>
          <a:endParaRPr kumimoji="1" lang="en-US" altLang="ja-JP" sz="800">
            <a:solidFill>
              <a:srgbClr val="002060"/>
            </a:solidFill>
          </a:endParaRPr>
        </a:p>
        <a:p>
          <a:r>
            <a:rPr kumimoji="1" lang="ja-JP" altLang="en-US" sz="800">
              <a:solidFill>
                <a:srgbClr val="002060"/>
              </a:solidFill>
            </a:rPr>
            <a:t>　解決結果の公表：個人情報に関するものを除き、インターネットを活用した方</a:t>
          </a:r>
          <a:endParaRPr kumimoji="1" lang="en-US" altLang="ja-JP" sz="800">
            <a:solidFill>
              <a:srgbClr val="002060"/>
            </a:solidFill>
          </a:endParaRPr>
        </a:p>
        <a:p>
          <a:r>
            <a:rPr kumimoji="1" lang="ja-JP" altLang="en-US" sz="800">
              <a:solidFill>
                <a:srgbClr val="002060"/>
              </a:solidFill>
            </a:rPr>
            <a:t>　　　法のほか、「事業報告書」や「広報誌」等に実績を掲載し、公表する。</a:t>
          </a:r>
          <a:endParaRPr kumimoji="1" lang="en-US" altLang="ja-JP" sz="800">
            <a:solidFill>
              <a:srgbClr val="002060"/>
            </a:solidFill>
          </a:endParaRPr>
        </a:p>
      </xdr:txBody>
    </xdr:sp>
    <xdr:clientData/>
  </xdr:twoCellAnchor>
  <xdr:twoCellAnchor>
    <xdr:from>
      <xdr:col>41</xdr:col>
      <xdr:colOff>139700</xdr:colOff>
      <xdr:row>162</xdr:row>
      <xdr:rowOff>219075</xdr:rowOff>
    </xdr:from>
    <xdr:to>
      <xdr:col>47</xdr:col>
      <xdr:colOff>73025</xdr:colOff>
      <xdr:row>164</xdr:row>
      <xdr:rowOff>0</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8204200" y="44307125"/>
          <a:ext cx="3895725" cy="8350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・最低基準第</a:t>
          </a:r>
          <a:r>
            <a:rPr kumimoji="1" lang="en-US" altLang="ja-JP" sz="1000">
              <a:solidFill>
                <a:srgbClr val="002060"/>
              </a:solidFill>
            </a:rPr>
            <a:t>19</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・運営基準第</a:t>
          </a:r>
          <a:r>
            <a:rPr kumimoji="1" lang="en-US" altLang="ja-JP" sz="1000">
              <a:solidFill>
                <a:srgbClr val="002060"/>
              </a:solidFill>
            </a:rPr>
            <a:t>27</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・個人情報の保護に関する法律</a:t>
          </a:r>
        </a:p>
      </xdr:txBody>
    </xdr:sp>
    <xdr:clientData/>
  </xdr:twoCellAnchor>
  <xdr:twoCellAnchor>
    <xdr:from>
      <xdr:col>41</xdr:col>
      <xdr:colOff>66675</xdr:colOff>
      <xdr:row>165</xdr:row>
      <xdr:rowOff>247649</xdr:rowOff>
    </xdr:from>
    <xdr:to>
      <xdr:col>47</xdr:col>
      <xdr:colOff>0</xdr:colOff>
      <xdr:row>168</xdr:row>
      <xdr:rowOff>247649</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8267700" y="45786674"/>
          <a:ext cx="4048125" cy="7334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・最低基準第</a:t>
          </a:r>
          <a:r>
            <a:rPr kumimoji="1" lang="en-US" altLang="ja-JP" sz="900">
              <a:solidFill>
                <a:srgbClr val="002060"/>
              </a:solidFill>
            </a:rPr>
            <a:t>50</a:t>
          </a:r>
          <a:r>
            <a:rPr kumimoji="1" lang="ja-JP" altLang="en-US" sz="900">
              <a:solidFill>
                <a:srgbClr val="002060"/>
              </a:solidFill>
            </a:rPr>
            <a:t>条（自己評価は義務、第三者評価は努力義務）</a:t>
          </a:r>
          <a:endParaRPr kumimoji="1" lang="en-US" altLang="ja-JP" sz="900">
            <a:solidFill>
              <a:srgbClr val="002060"/>
            </a:solidFill>
          </a:endParaRPr>
        </a:p>
        <a:p>
          <a:r>
            <a:rPr kumimoji="1" lang="ja-JP" altLang="en-US" sz="900">
              <a:solidFill>
                <a:srgbClr val="002060"/>
              </a:solidFill>
            </a:rPr>
            <a:t>・運営基準第</a:t>
          </a:r>
          <a:r>
            <a:rPr kumimoji="1" lang="en-US" altLang="ja-JP" sz="900">
              <a:solidFill>
                <a:srgbClr val="002060"/>
              </a:solidFill>
            </a:rPr>
            <a:t>16</a:t>
          </a:r>
          <a:r>
            <a:rPr kumimoji="1" lang="ja-JP" altLang="en-US" sz="900">
              <a:solidFill>
                <a:srgbClr val="002060"/>
              </a:solidFill>
            </a:rPr>
            <a:t>条（自己評価は義務、関係者評価及び第三者評価は努力義務）</a:t>
          </a:r>
          <a:endParaRPr kumimoji="1" lang="en-US" altLang="ja-JP" sz="900">
            <a:solidFill>
              <a:srgbClr val="002060"/>
            </a:solidFill>
          </a:endParaRPr>
        </a:p>
      </xdr:txBody>
    </xdr:sp>
    <xdr:clientData/>
  </xdr:twoCellAnchor>
  <xdr:twoCellAnchor>
    <xdr:from>
      <xdr:col>41</xdr:col>
      <xdr:colOff>56091</xdr:colOff>
      <xdr:row>182</xdr:row>
      <xdr:rowOff>21166</xdr:rowOff>
    </xdr:from>
    <xdr:to>
      <xdr:col>46</xdr:col>
      <xdr:colOff>658282</xdr:colOff>
      <xdr:row>188</xdr:row>
      <xdr:rowOff>114300</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8120591" y="52364216"/>
          <a:ext cx="3904191" cy="2201334"/>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・平成</a:t>
          </a:r>
          <a:r>
            <a:rPr kumimoji="1" lang="en-US" altLang="ja-JP" sz="900">
              <a:solidFill>
                <a:srgbClr val="002060"/>
              </a:solidFill>
            </a:rPr>
            <a:t>13</a:t>
          </a:r>
          <a:r>
            <a:rPr kumimoji="1" lang="ja-JP" altLang="en-US" sz="900">
              <a:solidFill>
                <a:srgbClr val="002060"/>
              </a:solidFill>
            </a:rPr>
            <a:t>年</a:t>
          </a:r>
          <a:r>
            <a:rPr kumimoji="1" lang="en-US" altLang="ja-JP" sz="900">
              <a:solidFill>
                <a:srgbClr val="002060"/>
              </a:solidFill>
            </a:rPr>
            <a:t>6</a:t>
          </a:r>
          <a:r>
            <a:rPr kumimoji="1" lang="ja-JP" altLang="en-US" sz="900">
              <a:solidFill>
                <a:srgbClr val="002060"/>
              </a:solidFill>
            </a:rPr>
            <a:t>月</a:t>
          </a:r>
          <a:r>
            <a:rPr kumimoji="1" lang="en-US" altLang="ja-JP" sz="900">
              <a:solidFill>
                <a:srgbClr val="002060"/>
              </a:solidFill>
            </a:rPr>
            <a:t>15</a:t>
          </a:r>
          <a:r>
            <a:rPr kumimoji="1" lang="ja-JP" altLang="en-US" sz="900">
              <a:solidFill>
                <a:srgbClr val="002060"/>
              </a:solidFill>
            </a:rPr>
            <a:t>日雇児総発第</a:t>
          </a:r>
          <a:r>
            <a:rPr kumimoji="1" lang="en-US" altLang="ja-JP" sz="900">
              <a:solidFill>
                <a:srgbClr val="002060"/>
              </a:solidFill>
            </a:rPr>
            <a:t>402</a:t>
          </a:r>
          <a:r>
            <a:rPr kumimoji="1" lang="ja-JP" altLang="en-US" sz="900">
              <a:solidFill>
                <a:srgbClr val="002060"/>
              </a:solidFill>
            </a:rPr>
            <a:t>号「児童福祉施設等における児童の安全の確保について」</a:t>
          </a:r>
          <a:endParaRPr kumimoji="1" lang="en-US" altLang="ja-JP" sz="900">
            <a:solidFill>
              <a:srgbClr val="002060"/>
            </a:solidFill>
          </a:endParaRPr>
        </a:p>
        <a:p>
          <a:r>
            <a:rPr kumimoji="1" lang="ja-JP" altLang="en-US" sz="900">
              <a:solidFill>
                <a:srgbClr val="002060"/>
              </a:solidFill>
            </a:rPr>
            <a:t>・平成</a:t>
          </a:r>
          <a:r>
            <a:rPr kumimoji="1" lang="en-US" altLang="ja-JP" sz="900">
              <a:solidFill>
                <a:srgbClr val="002060"/>
              </a:solidFill>
            </a:rPr>
            <a:t>13</a:t>
          </a:r>
          <a:r>
            <a:rPr kumimoji="1" lang="ja-JP" altLang="en-US" sz="900">
              <a:solidFill>
                <a:srgbClr val="002060"/>
              </a:solidFill>
            </a:rPr>
            <a:t>年</a:t>
          </a:r>
          <a:r>
            <a:rPr kumimoji="1" lang="en-US" altLang="ja-JP" sz="900">
              <a:solidFill>
                <a:srgbClr val="002060"/>
              </a:solidFill>
            </a:rPr>
            <a:t>2</a:t>
          </a:r>
          <a:r>
            <a:rPr kumimoji="1" lang="ja-JP" altLang="en-US" sz="900">
              <a:solidFill>
                <a:srgbClr val="002060"/>
              </a:solidFill>
            </a:rPr>
            <a:t>月</a:t>
          </a:r>
          <a:r>
            <a:rPr kumimoji="1" lang="en-US" altLang="ja-JP" sz="900">
              <a:solidFill>
                <a:srgbClr val="002060"/>
              </a:solidFill>
            </a:rPr>
            <a:t>2</a:t>
          </a:r>
          <a:r>
            <a:rPr kumimoji="1" lang="ja-JP" altLang="en-US" sz="900">
              <a:solidFill>
                <a:srgbClr val="002060"/>
              </a:solidFill>
            </a:rPr>
            <a:t>日青発第</a:t>
          </a:r>
          <a:r>
            <a:rPr kumimoji="1" lang="en-US" altLang="ja-JP" sz="900">
              <a:solidFill>
                <a:srgbClr val="002060"/>
              </a:solidFill>
            </a:rPr>
            <a:t>322</a:t>
          </a:r>
          <a:r>
            <a:rPr kumimoji="1" lang="ja-JP" altLang="en-US" sz="900">
              <a:solidFill>
                <a:srgbClr val="002060"/>
              </a:solidFill>
            </a:rPr>
            <a:t>号「児童福祉施設における事故防止の徹底について」（県通知）</a:t>
          </a:r>
          <a:endParaRPr kumimoji="1" lang="en-US" altLang="ja-JP" sz="900">
            <a:solidFill>
              <a:srgbClr val="00206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rgbClr val="002060"/>
              </a:solidFill>
            </a:rPr>
            <a:t>・平成</a:t>
          </a:r>
          <a:r>
            <a:rPr kumimoji="1" lang="en-US" altLang="ja-JP" sz="900">
              <a:solidFill>
                <a:srgbClr val="002060"/>
              </a:solidFill>
            </a:rPr>
            <a:t>28</a:t>
          </a:r>
          <a:r>
            <a:rPr kumimoji="1" lang="ja-JP" altLang="en-US" sz="900">
              <a:solidFill>
                <a:srgbClr val="002060"/>
              </a:solidFill>
            </a:rPr>
            <a:t>年</a:t>
          </a:r>
          <a:r>
            <a:rPr kumimoji="1" lang="en-US" altLang="ja-JP" sz="900">
              <a:solidFill>
                <a:srgbClr val="002060"/>
              </a:solidFill>
            </a:rPr>
            <a:t>9</a:t>
          </a:r>
          <a:r>
            <a:rPr kumimoji="1" lang="ja-JP" altLang="en-US" sz="900">
              <a:solidFill>
                <a:srgbClr val="002060"/>
              </a:solidFill>
            </a:rPr>
            <a:t>月</a:t>
          </a:r>
          <a:r>
            <a:rPr kumimoji="1" lang="en-US" altLang="ja-JP" sz="900">
              <a:solidFill>
                <a:srgbClr val="002060"/>
              </a:solidFill>
            </a:rPr>
            <a:t>15</a:t>
          </a:r>
          <a:r>
            <a:rPr kumimoji="1" lang="ja-JP" altLang="en-US" sz="900">
              <a:solidFill>
                <a:srgbClr val="002060"/>
              </a:solidFill>
            </a:rPr>
            <a:t>日雇児総発</a:t>
          </a:r>
          <a:r>
            <a:rPr kumimoji="1" lang="en-US" altLang="ja-JP" sz="900">
              <a:solidFill>
                <a:srgbClr val="002060"/>
              </a:solidFill>
            </a:rPr>
            <a:t>0915</a:t>
          </a:r>
          <a:r>
            <a:rPr kumimoji="1" lang="ja-JP" altLang="en-US" sz="900">
              <a:solidFill>
                <a:srgbClr val="002060"/>
              </a:solidFill>
            </a:rPr>
            <a:t>第</a:t>
          </a:r>
          <a:r>
            <a:rPr kumimoji="1" lang="en-US" altLang="ja-JP" sz="900">
              <a:solidFill>
                <a:srgbClr val="002060"/>
              </a:solidFill>
            </a:rPr>
            <a:t>1</a:t>
          </a:r>
          <a:r>
            <a:rPr kumimoji="1" lang="ja-JP" altLang="en-US" sz="900">
              <a:solidFill>
                <a:srgbClr val="002060"/>
              </a:solidFill>
            </a:rPr>
            <a:t>号「社会福祉施設等における防犯に係る安全の確保について」　　　　　　　　　　　　　　　　　　　　　　　　　　　　　　　・</a:t>
          </a:r>
          <a:r>
            <a:rPr kumimoji="1" lang="ja-JP" altLang="en-US" sz="900" b="0" i="0" u="none" strike="noStrike" kern="0" cap="none" spc="0" normalizeH="0" baseline="0" noProof="0">
              <a:ln>
                <a:noFill/>
              </a:ln>
              <a:solidFill>
                <a:srgbClr val="002060"/>
              </a:solidFill>
              <a:effectLst/>
              <a:uLnTx/>
              <a:uFillTx/>
              <a:latin typeface="+mn-lt"/>
              <a:ea typeface="+mn-ea"/>
              <a:cs typeface="+mn-cs"/>
            </a:rPr>
            <a:t>平成</a:t>
          </a:r>
          <a:r>
            <a:rPr kumimoji="1" lang="en-US" altLang="ja-JP" sz="900" b="0" i="0" u="none" strike="noStrike" kern="0" cap="none" spc="0" normalizeH="0" baseline="0" noProof="0">
              <a:ln>
                <a:noFill/>
              </a:ln>
              <a:solidFill>
                <a:srgbClr val="002060"/>
              </a:solidFill>
              <a:effectLst/>
              <a:uLnTx/>
              <a:uFillTx/>
              <a:latin typeface="+mn-lt"/>
              <a:ea typeface="+mn-ea"/>
              <a:cs typeface="+mn-cs"/>
            </a:rPr>
            <a:t>28</a:t>
          </a:r>
          <a:r>
            <a:rPr kumimoji="1" lang="ja-JP" altLang="en-US" sz="900" b="0" i="0" u="none" strike="noStrike" kern="0" cap="none" spc="0" normalizeH="0" baseline="0" noProof="0">
              <a:ln>
                <a:noFill/>
              </a:ln>
              <a:solidFill>
                <a:srgbClr val="002060"/>
              </a:solidFill>
              <a:effectLst/>
              <a:uLnTx/>
              <a:uFillTx/>
              <a:latin typeface="+mn-lt"/>
              <a:ea typeface="+mn-ea"/>
              <a:cs typeface="+mn-cs"/>
            </a:rPr>
            <a:t>年</a:t>
          </a:r>
          <a:r>
            <a:rPr kumimoji="1" lang="en-US" altLang="ja-JP" sz="900" b="0" i="0" u="none" strike="noStrike" kern="0" cap="none" spc="0" normalizeH="0" baseline="0" noProof="0">
              <a:ln>
                <a:noFill/>
              </a:ln>
              <a:solidFill>
                <a:srgbClr val="002060"/>
              </a:solidFill>
              <a:effectLst/>
              <a:uLnTx/>
              <a:uFillTx/>
              <a:latin typeface="+mn-lt"/>
              <a:ea typeface="+mn-ea"/>
              <a:cs typeface="+mn-cs"/>
            </a:rPr>
            <a:t>9</a:t>
          </a:r>
          <a:r>
            <a:rPr kumimoji="1" lang="ja-JP" altLang="en-US" sz="900" b="0" i="0" u="none" strike="noStrike" kern="0" cap="none" spc="0" normalizeH="0" baseline="0" noProof="0">
              <a:ln>
                <a:noFill/>
              </a:ln>
              <a:solidFill>
                <a:srgbClr val="002060"/>
              </a:solidFill>
              <a:effectLst/>
              <a:uLnTx/>
              <a:uFillTx/>
              <a:latin typeface="+mn-lt"/>
              <a:ea typeface="+mn-ea"/>
              <a:cs typeface="+mn-cs"/>
            </a:rPr>
            <a:t>月</a:t>
          </a:r>
          <a:r>
            <a:rPr kumimoji="1" lang="en-US" altLang="ja-JP" sz="900" b="0" i="0" u="none" strike="noStrike" kern="0" cap="none" spc="0" normalizeH="0" baseline="0" noProof="0">
              <a:ln>
                <a:noFill/>
              </a:ln>
              <a:solidFill>
                <a:srgbClr val="002060"/>
              </a:solidFill>
              <a:effectLst/>
              <a:uLnTx/>
              <a:uFillTx/>
              <a:latin typeface="+mn-lt"/>
              <a:ea typeface="+mn-ea"/>
              <a:cs typeface="+mn-cs"/>
            </a:rPr>
            <a:t>21</a:t>
          </a:r>
          <a:r>
            <a:rPr kumimoji="1" lang="ja-JP" altLang="en-US" sz="900" b="0" i="0" u="none" strike="noStrike" kern="0" cap="none" spc="0" normalizeH="0" baseline="0" noProof="0">
              <a:ln>
                <a:noFill/>
              </a:ln>
              <a:solidFill>
                <a:srgbClr val="002060"/>
              </a:solidFill>
              <a:effectLst/>
              <a:uLnTx/>
              <a:uFillTx/>
              <a:latin typeface="+mn-lt"/>
              <a:ea typeface="+mn-ea"/>
              <a:cs typeface="+mn-cs"/>
            </a:rPr>
            <a:t>日子第</a:t>
          </a:r>
          <a:r>
            <a:rPr kumimoji="1" lang="en-US" altLang="ja-JP" sz="900" b="0" i="0" u="none" strike="noStrike" kern="0" cap="none" spc="0" normalizeH="0" baseline="0" noProof="0">
              <a:ln>
                <a:noFill/>
              </a:ln>
              <a:solidFill>
                <a:srgbClr val="002060"/>
              </a:solidFill>
              <a:effectLst/>
              <a:uLnTx/>
              <a:uFillTx/>
              <a:latin typeface="+mn-lt"/>
              <a:ea typeface="+mn-ea"/>
              <a:cs typeface="+mn-cs"/>
            </a:rPr>
            <a:t>356</a:t>
          </a:r>
          <a:r>
            <a:rPr kumimoji="1" lang="ja-JP" altLang="en-US" sz="900" b="0" i="0" u="none" strike="noStrike" kern="0" cap="none" spc="0" normalizeH="0" baseline="0" noProof="0">
              <a:ln>
                <a:noFill/>
              </a:ln>
              <a:solidFill>
                <a:srgbClr val="002060"/>
              </a:solidFill>
              <a:effectLst/>
              <a:uLnTx/>
              <a:uFillTx/>
              <a:latin typeface="+mn-lt"/>
              <a:ea typeface="+mn-ea"/>
              <a:cs typeface="+mn-cs"/>
            </a:rPr>
            <a:t>号「社会福祉施設等における防犯に係る安全の確保について」（県通知）</a:t>
          </a:r>
          <a:endParaRPr kumimoji="1" lang="en-US" altLang="ja-JP" sz="900" b="0" i="0" u="none" strike="noStrike" kern="0" cap="none" spc="0" normalizeH="0" baseline="0" noProof="0">
            <a:ln>
              <a:noFill/>
            </a:ln>
            <a:solidFill>
              <a:srgbClr val="002060"/>
            </a:solidFill>
            <a:effectLst/>
            <a:uLnTx/>
            <a:uFillTx/>
            <a:latin typeface="+mn-lt"/>
            <a:ea typeface="+mn-ea"/>
            <a:cs typeface="+mn-cs"/>
          </a:endParaRPr>
        </a:p>
        <a:p>
          <a:endParaRPr kumimoji="1" lang="en-US" altLang="ja-JP" sz="900">
            <a:solidFill>
              <a:srgbClr val="002060"/>
            </a:solidFill>
          </a:endParaRPr>
        </a:p>
      </xdr:txBody>
    </xdr:sp>
    <xdr:clientData/>
  </xdr:twoCellAnchor>
  <xdr:twoCellAnchor>
    <xdr:from>
      <xdr:col>41</xdr:col>
      <xdr:colOff>66675</xdr:colOff>
      <xdr:row>198</xdr:row>
      <xdr:rowOff>0</xdr:rowOff>
    </xdr:from>
    <xdr:to>
      <xdr:col>47</xdr:col>
      <xdr:colOff>0</xdr:colOff>
      <xdr:row>208</xdr:row>
      <xdr:rowOff>0</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8267700" y="54244875"/>
          <a:ext cx="4048125" cy="3219451"/>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・運営基準第</a:t>
          </a:r>
          <a:r>
            <a:rPr kumimoji="1" lang="en-US" altLang="ja-JP" sz="900">
              <a:solidFill>
                <a:srgbClr val="002060"/>
              </a:solidFill>
            </a:rPr>
            <a:t>32</a:t>
          </a:r>
          <a:r>
            <a:rPr kumimoji="1" lang="ja-JP" altLang="en-US" sz="900">
              <a:solidFill>
                <a:srgbClr val="002060"/>
              </a:solidFill>
            </a:rPr>
            <a:t>条</a:t>
          </a:r>
          <a:endParaRPr kumimoji="1" lang="en-US" altLang="ja-JP" sz="900">
            <a:solidFill>
              <a:srgbClr val="002060"/>
            </a:solidFill>
          </a:endParaRPr>
        </a:p>
        <a:p>
          <a:r>
            <a:rPr kumimoji="1" lang="ja-JP" altLang="en-US" sz="800">
              <a:solidFill>
                <a:srgbClr val="002060"/>
              </a:solidFill>
            </a:rPr>
            <a:t>１　特定教育・保育施設は、事故の発生又はその再発を防止するため、次の各号に定める措置を講じなければならない。</a:t>
          </a:r>
          <a:endParaRPr kumimoji="1" lang="en-US" altLang="ja-JP" sz="800">
            <a:solidFill>
              <a:srgbClr val="002060"/>
            </a:solidFill>
          </a:endParaRPr>
        </a:p>
        <a:p>
          <a:r>
            <a:rPr kumimoji="1" lang="ja-JP" altLang="en-US" sz="800">
              <a:solidFill>
                <a:srgbClr val="002060"/>
              </a:solidFill>
            </a:rPr>
            <a:t>一　事故が発生した場合の対応、次号に規定する報告の方法等が記載された事故発生の防止のための指針を整備すること。</a:t>
          </a:r>
          <a:endParaRPr kumimoji="1" lang="en-US" altLang="ja-JP" sz="800">
            <a:solidFill>
              <a:srgbClr val="002060"/>
            </a:solidFill>
          </a:endParaRPr>
        </a:p>
        <a:p>
          <a:r>
            <a:rPr kumimoji="1" lang="ja-JP" altLang="en-US" sz="800">
              <a:solidFill>
                <a:srgbClr val="002060"/>
              </a:solidFill>
            </a:rPr>
            <a:t>二　事故が発生した場合又はそれに至る危険性がある事態が生じた場合に、当該事実が報告され、その分析を通じた改善策を従業者に周知徹底する体制を整備すること。</a:t>
          </a:r>
          <a:endParaRPr kumimoji="1" lang="en-US" altLang="ja-JP" sz="800">
            <a:solidFill>
              <a:srgbClr val="002060"/>
            </a:solidFill>
          </a:endParaRPr>
        </a:p>
        <a:p>
          <a:r>
            <a:rPr kumimoji="1" lang="ja-JP" altLang="en-US" sz="800">
              <a:solidFill>
                <a:srgbClr val="002060"/>
              </a:solidFill>
            </a:rPr>
            <a:t>三　事故発生の防止のための委員会及び従業者に対する研修を定期的に行うこと。</a:t>
          </a:r>
          <a:endParaRPr kumimoji="1" lang="en-US" altLang="ja-JP" sz="800">
            <a:solidFill>
              <a:srgbClr val="002060"/>
            </a:solidFill>
          </a:endParaRPr>
        </a:p>
        <a:p>
          <a:r>
            <a:rPr kumimoji="1" lang="ja-JP" altLang="en-US" sz="800">
              <a:solidFill>
                <a:srgbClr val="002060"/>
              </a:solidFill>
            </a:rPr>
            <a:t>２　特定教育・保育施設は、支給認定子どもに対する特定教育・保育の提供により事故が発生した場合は、速やかに市町村、当該支給認定子どもの家族等に連絡を行うとともに、必要な措置を講じなければならない。</a:t>
          </a:r>
          <a:endParaRPr kumimoji="1" lang="en-US" altLang="ja-JP" sz="800">
            <a:solidFill>
              <a:srgbClr val="002060"/>
            </a:solidFill>
          </a:endParaRPr>
        </a:p>
        <a:p>
          <a:r>
            <a:rPr kumimoji="1" lang="ja-JP" altLang="en-US" sz="800">
              <a:solidFill>
                <a:srgbClr val="002060"/>
              </a:solidFill>
            </a:rPr>
            <a:t>３　特定教育・保育施設は、前項の事故の状況及び事故に際して採った処置について記録しなければならない。</a:t>
          </a:r>
          <a:endParaRPr kumimoji="1" lang="en-US" altLang="ja-JP" sz="800">
            <a:solidFill>
              <a:srgbClr val="002060"/>
            </a:solidFill>
          </a:endParaRPr>
        </a:p>
        <a:p>
          <a:r>
            <a:rPr kumimoji="1" lang="ja-JP" altLang="en-US" sz="800">
              <a:solidFill>
                <a:srgbClr val="002060"/>
              </a:solidFill>
            </a:rPr>
            <a:t>４　特定教育・保育施設は、支給認定子どもに対する特定教育・保育の提供により賠償すべき事故が発生した場合は、損害賠償を速やかに行わなければならない。</a:t>
          </a:r>
          <a:endParaRPr kumimoji="1" lang="en-US" altLang="ja-JP" sz="800">
            <a:solidFill>
              <a:srgbClr val="002060"/>
            </a:solidFill>
          </a:endParaRPr>
        </a:p>
        <a:p>
          <a:r>
            <a:rPr kumimoji="1" lang="ja-JP" altLang="en-US" sz="900">
              <a:solidFill>
                <a:srgbClr val="002060"/>
              </a:solidFill>
            </a:rPr>
            <a:t>・平成</a:t>
          </a:r>
          <a:r>
            <a:rPr kumimoji="1" lang="en-US" altLang="ja-JP" sz="900">
              <a:solidFill>
                <a:srgbClr val="002060"/>
              </a:solidFill>
            </a:rPr>
            <a:t>29</a:t>
          </a:r>
          <a:r>
            <a:rPr kumimoji="1" lang="ja-JP" altLang="en-US" sz="900">
              <a:solidFill>
                <a:srgbClr val="002060"/>
              </a:solidFill>
            </a:rPr>
            <a:t>年</a:t>
          </a:r>
          <a:r>
            <a:rPr kumimoji="1" lang="en-US" altLang="ja-JP" sz="900">
              <a:solidFill>
                <a:srgbClr val="002060"/>
              </a:solidFill>
            </a:rPr>
            <a:t>11</a:t>
          </a:r>
          <a:r>
            <a:rPr kumimoji="1" lang="ja-JP" altLang="en-US" sz="900">
              <a:solidFill>
                <a:srgbClr val="002060"/>
              </a:solidFill>
            </a:rPr>
            <a:t>月</a:t>
          </a:r>
          <a:r>
            <a:rPr kumimoji="1" lang="en-US" altLang="ja-JP" sz="900">
              <a:solidFill>
                <a:srgbClr val="002060"/>
              </a:solidFill>
            </a:rPr>
            <a:t>10</a:t>
          </a:r>
          <a:r>
            <a:rPr kumimoji="1" lang="ja-JP" altLang="en-US" sz="900">
              <a:solidFill>
                <a:srgbClr val="002060"/>
              </a:solidFill>
            </a:rPr>
            <a:t>日府子本第</a:t>
          </a:r>
          <a:r>
            <a:rPr kumimoji="1" lang="en-US" altLang="ja-JP" sz="900">
              <a:solidFill>
                <a:srgbClr val="002060"/>
              </a:solidFill>
            </a:rPr>
            <a:t>912</a:t>
          </a:r>
          <a:r>
            <a:rPr kumimoji="1" lang="ja-JP" altLang="en-US" sz="900">
              <a:solidFill>
                <a:srgbClr val="002060"/>
              </a:solidFill>
            </a:rPr>
            <a:t>号「特定教育・保育施設等における事故の報告等について」</a:t>
          </a:r>
          <a:endParaRPr kumimoji="1" lang="en-US" altLang="ja-JP" sz="900">
            <a:solidFill>
              <a:srgbClr val="002060"/>
            </a:solidFill>
          </a:endParaRPr>
        </a:p>
      </xdr:txBody>
    </xdr:sp>
    <xdr:clientData/>
  </xdr:twoCellAnchor>
  <xdr:twoCellAnchor>
    <xdr:from>
      <xdr:col>41</xdr:col>
      <xdr:colOff>66675</xdr:colOff>
      <xdr:row>210</xdr:row>
      <xdr:rowOff>0</xdr:rowOff>
    </xdr:from>
    <xdr:to>
      <xdr:col>47</xdr:col>
      <xdr:colOff>0</xdr:colOff>
      <xdr:row>211</xdr:row>
      <xdr:rowOff>0</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8267700" y="58197750"/>
          <a:ext cx="4048125" cy="7524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最低基準第</a:t>
          </a:r>
          <a:r>
            <a:rPr kumimoji="1" lang="en-US" altLang="ja-JP" sz="1000">
              <a:solidFill>
                <a:srgbClr val="002060"/>
              </a:solidFill>
            </a:rPr>
            <a:t>6</a:t>
          </a:r>
          <a:r>
            <a:rPr kumimoji="1" lang="ja-JP" altLang="en-US" sz="1000">
              <a:solidFill>
                <a:srgbClr val="002060"/>
              </a:solidFill>
            </a:rPr>
            <a:t>条   避難訓練及び消火訓練は少なくとも毎月１回は実施すること</a:t>
          </a:r>
          <a:r>
            <a:rPr kumimoji="1" lang="ja-JP" altLang="en-US" sz="900">
              <a:solidFill>
                <a:srgbClr val="002060"/>
              </a:solidFill>
            </a:rPr>
            <a:t>　</a:t>
          </a:r>
          <a:r>
            <a:rPr kumimoji="1" lang="en-US" altLang="ja-JP" sz="900">
              <a:solidFill>
                <a:srgbClr val="002060"/>
              </a:solidFill>
            </a:rPr>
            <a:t>※</a:t>
          </a:r>
          <a:r>
            <a:rPr kumimoji="1" lang="ja-JP" altLang="en-US" sz="900">
              <a:solidFill>
                <a:srgbClr val="002060"/>
              </a:solidFill>
            </a:rPr>
            <a:t>県指導：年に１回は消防署の指導を受けること</a:t>
          </a:r>
          <a:endParaRPr kumimoji="1" lang="en-US" altLang="ja-JP" sz="900">
            <a:solidFill>
              <a:srgbClr val="002060"/>
            </a:solidFill>
          </a:endParaRPr>
        </a:p>
      </xdr:txBody>
    </xdr:sp>
    <xdr:clientData/>
  </xdr:twoCellAnchor>
  <xdr:twoCellAnchor>
    <xdr:from>
      <xdr:col>41</xdr:col>
      <xdr:colOff>66675</xdr:colOff>
      <xdr:row>211</xdr:row>
      <xdr:rowOff>0</xdr:rowOff>
    </xdr:from>
    <xdr:to>
      <xdr:col>47</xdr:col>
      <xdr:colOff>0</xdr:colOff>
      <xdr:row>214</xdr:row>
      <xdr:rowOff>200024</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8258175" y="62712599"/>
          <a:ext cx="4048125" cy="2162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・消防法第８条、消防法施行令第３条の２、第１条の２別表第１</a:t>
          </a:r>
          <a:endParaRPr kumimoji="1" lang="en-US" altLang="ja-JP" sz="1000">
            <a:solidFill>
              <a:srgbClr val="002060"/>
            </a:solidFill>
          </a:endParaRPr>
        </a:p>
        <a:p>
          <a:r>
            <a:rPr kumimoji="1" lang="ja-JP" altLang="en-US" sz="900">
              <a:solidFill>
                <a:srgbClr val="002060"/>
              </a:solidFill>
            </a:rPr>
            <a:t>防火管理者を定め、消防計画がたてられていること。また、消防計画は消防署へ届け出ること。 </a:t>
          </a:r>
          <a:endParaRPr kumimoji="1" lang="en-US" altLang="ja-JP" sz="900">
            <a:solidFill>
              <a:srgbClr val="002060"/>
            </a:solidFill>
          </a:endParaRPr>
        </a:p>
        <a:p>
          <a:r>
            <a:rPr kumimoji="1" lang="ja-JP" altLang="en-US" sz="900">
              <a:solidFill>
                <a:srgbClr val="002060"/>
              </a:solidFill>
            </a:rPr>
            <a:t>・平成</a:t>
          </a:r>
          <a:r>
            <a:rPr kumimoji="1" lang="en-US" altLang="ja-JP" sz="900">
              <a:solidFill>
                <a:srgbClr val="002060"/>
              </a:solidFill>
            </a:rPr>
            <a:t>21</a:t>
          </a:r>
          <a:r>
            <a:rPr kumimoji="1" lang="ja-JP" altLang="en-US" sz="900">
              <a:solidFill>
                <a:srgbClr val="002060"/>
              </a:solidFill>
            </a:rPr>
            <a:t>年</a:t>
          </a:r>
          <a:r>
            <a:rPr kumimoji="1" lang="en-US" altLang="ja-JP" sz="900">
              <a:solidFill>
                <a:srgbClr val="002060"/>
              </a:solidFill>
            </a:rPr>
            <a:t>9</a:t>
          </a:r>
          <a:r>
            <a:rPr kumimoji="1" lang="ja-JP" altLang="en-US" sz="900">
              <a:solidFill>
                <a:srgbClr val="002060"/>
              </a:solidFill>
            </a:rPr>
            <a:t>月</a:t>
          </a:r>
          <a:r>
            <a:rPr kumimoji="1" lang="en-US" altLang="ja-JP" sz="900">
              <a:solidFill>
                <a:srgbClr val="002060"/>
              </a:solidFill>
            </a:rPr>
            <a:t>11</a:t>
          </a:r>
          <a:r>
            <a:rPr kumimoji="1" lang="ja-JP" altLang="en-US" sz="900">
              <a:solidFill>
                <a:srgbClr val="002060"/>
              </a:solidFill>
            </a:rPr>
            <a:t>日地福第</a:t>
          </a:r>
          <a:r>
            <a:rPr kumimoji="1" lang="en-US" altLang="ja-JP" sz="900">
              <a:solidFill>
                <a:srgbClr val="002060"/>
              </a:solidFill>
            </a:rPr>
            <a:t>881</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社会福祉施設等における防災対策について</a:t>
          </a:r>
          <a:r>
            <a:rPr kumimoji="1" lang="en-US" altLang="ja-JP" sz="900">
              <a:solidFill>
                <a:srgbClr val="002060"/>
              </a:solidFill>
            </a:rPr>
            <a:t>｣</a:t>
          </a:r>
          <a:r>
            <a:rPr kumimoji="1" lang="ja-JP" altLang="en-US" sz="900">
              <a:solidFill>
                <a:srgbClr val="002060"/>
              </a:solidFill>
            </a:rPr>
            <a:t>（県通知）</a:t>
          </a:r>
          <a:endParaRPr kumimoji="1" lang="en-US" altLang="ja-JP" sz="900">
            <a:solidFill>
              <a:srgbClr val="002060"/>
            </a:solidFill>
          </a:endParaRPr>
        </a:p>
        <a:p>
          <a:r>
            <a:rPr kumimoji="1" lang="ja-JP" altLang="en-US" sz="900">
              <a:solidFill>
                <a:srgbClr val="002060"/>
              </a:solidFill>
            </a:rPr>
            <a:t>・平成</a:t>
          </a:r>
          <a:r>
            <a:rPr kumimoji="1" lang="en-US" altLang="ja-JP" sz="900">
              <a:solidFill>
                <a:srgbClr val="002060"/>
              </a:solidFill>
            </a:rPr>
            <a:t>28</a:t>
          </a:r>
          <a:r>
            <a:rPr kumimoji="1" lang="ja-JP" altLang="en-US" sz="900">
              <a:solidFill>
                <a:srgbClr val="002060"/>
              </a:solidFill>
            </a:rPr>
            <a:t>年</a:t>
          </a:r>
          <a:r>
            <a:rPr kumimoji="1" lang="en-US" altLang="ja-JP" sz="900">
              <a:solidFill>
                <a:srgbClr val="002060"/>
              </a:solidFill>
            </a:rPr>
            <a:t>10</a:t>
          </a:r>
          <a:r>
            <a:rPr kumimoji="1" lang="ja-JP" altLang="en-US" sz="900">
              <a:solidFill>
                <a:srgbClr val="002060"/>
              </a:solidFill>
            </a:rPr>
            <a:t>月</a:t>
          </a:r>
          <a:r>
            <a:rPr kumimoji="1" lang="en-US" altLang="ja-JP" sz="900">
              <a:solidFill>
                <a:srgbClr val="002060"/>
              </a:solidFill>
            </a:rPr>
            <a:t>13</a:t>
          </a:r>
          <a:r>
            <a:rPr kumimoji="1" lang="ja-JP" altLang="en-US" sz="900">
              <a:solidFill>
                <a:srgbClr val="002060"/>
              </a:solidFill>
            </a:rPr>
            <a:t>日子第</a:t>
          </a:r>
          <a:r>
            <a:rPr kumimoji="1" lang="en-US" altLang="ja-JP" sz="900">
              <a:solidFill>
                <a:srgbClr val="002060"/>
              </a:solidFill>
            </a:rPr>
            <a:t>357</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保育所等における原子力災害時対応マニュアルの作成のための手引きの改正</a:t>
          </a:r>
          <a:endParaRPr kumimoji="1" lang="en-US" altLang="ja-JP" sz="900">
            <a:solidFill>
              <a:srgbClr val="002060"/>
            </a:solidFill>
          </a:endParaRPr>
        </a:p>
      </xdr:txBody>
    </xdr:sp>
    <xdr:clientData/>
  </xdr:twoCellAnchor>
  <xdr:twoCellAnchor>
    <xdr:from>
      <xdr:col>41</xdr:col>
      <xdr:colOff>76200</xdr:colOff>
      <xdr:row>248</xdr:row>
      <xdr:rowOff>0</xdr:rowOff>
    </xdr:from>
    <xdr:to>
      <xdr:col>47</xdr:col>
      <xdr:colOff>0</xdr:colOff>
      <xdr:row>253</xdr:row>
      <xdr:rowOff>0</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8277225" y="67665600"/>
          <a:ext cx="4038600" cy="1514476"/>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・最低基準第</a:t>
          </a:r>
          <a:r>
            <a:rPr kumimoji="1" lang="en-US" altLang="ja-JP" sz="900">
              <a:solidFill>
                <a:srgbClr val="002060"/>
              </a:solidFill>
            </a:rPr>
            <a:t>48</a:t>
          </a:r>
          <a:r>
            <a:rPr kumimoji="1" lang="ja-JP" altLang="en-US" sz="900">
              <a:solidFill>
                <a:srgbClr val="002060"/>
              </a:solidFill>
            </a:rPr>
            <a:t>条（保育所における保育は、養護及び教育を一体的に行うことをその特性とし、その内容については、保育所保育指針に従う。）</a:t>
          </a:r>
          <a:endParaRPr kumimoji="1" lang="en-US" altLang="ja-JP" sz="900">
            <a:solidFill>
              <a:srgbClr val="002060"/>
            </a:solidFill>
          </a:endParaRPr>
        </a:p>
        <a:p>
          <a:r>
            <a:rPr kumimoji="1" lang="ja-JP" altLang="en-US" sz="900">
              <a:solidFill>
                <a:srgbClr val="002060"/>
              </a:solidFill>
            </a:rPr>
            <a:t>・運営基準第</a:t>
          </a:r>
          <a:r>
            <a:rPr kumimoji="1" lang="en-US" altLang="ja-JP" sz="900">
              <a:solidFill>
                <a:srgbClr val="002060"/>
              </a:solidFill>
            </a:rPr>
            <a:t>15</a:t>
          </a:r>
          <a:r>
            <a:rPr kumimoji="1" lang="ja-JP" altLang="en-US" sz="900">
              <a:solidFill>
                <a:srgbClr val="002060"/>
              </a:solidFill>
            </a:rPr>
            <a:t>条（保育所は、保育所保育指針に基づき、子どもの心身の状況等に応じて保育の提供を適切に行わなければならない。）</a:t>
          </a:r>
          <a:endParaRPr kumimoji="1" lang="en-US" altLang="ja-JP" sz="900">
            <a:solidFill>
              <a:srgbClr val="002060"/>
            </a:solidFill>
          </a:endParaRPr>
        </a:p>
        <a:p>
          <a:r>
            <a:rPr kumimoji="1" lang="ja-JP" altLang="en-US" sz="900">
              <a:solidFill>
                <a:srgbClr val="002060"/>
              </a:solidFill>
            </a:rPr>
            <a:t>・保育所保育指針　第１章　３保育の計画及び評価</a:t>
          </a:r>
          <a:endParaRPr kumimoji="1" lang="en-US" altLang="ja-JP" sz="900">
            <a:solidFill>
              <a:srgbClr val="002060"/>
            </a:solidFill>
          </a:endParaRPr>
        </a:p>
      </xdr:txBody>
    </xdr:sp>
    <xdr:clientData/>
  </xdr:twoCellAnchor>
  <xdr:twoCellAnchor>
    <xdr:from>
      <xdr:col>41</xdr:col>
      <xdr:colOff>66675</xdr:colOff>
      <xdr:row>256</xdr:row>
      <xdr:rowOff>0</xdr:rowOff>
    </xdr:from>
    <xdr:to>
      <xdr:col>47</xdr:col>
      <xdr:colOff>0</xdr:colOff>
      <xdr:row>258</xdr:row>
      <xdr:rowOff>0</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8267700" y="67141725"/>
          <a:ext cx="4048125" cy="9620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・最低基準第</a:t>
          </a:r>
          <a:r>
            <a:rPr kumimoji="1" lang="en-US" altLang="ja-JP" sz="900">
              <a:solidFill>
                <a:srgbClr val="002060"/>
              </a:solidFill>
            </a:rPr>
            <a:t>18</a:t>
          </a:r>
          <a:r>
            <a:rPr kumimoji="1" lang="ja-JP" altLang="en-US" sz="900">
              <a:solidFill>
                <a:srgbClr val="002060"/>
              </a:solidFill>
            </a:rPr>
            <a:t>条  入所者の処遇の状況を明らかにする帳簿を整備しておくこと。</a:t>
          </a:r>
          <a:endParaRPr kumimoji="1" lang="en-US" altLang="ja-JP" sz="900">
            <a:solidFill>
              <a:srgbClr val="002060"/>
            </a:solidFill>
          </a:endParaRPr>
        </a:p>
        <a:p>
          <a:r>
            <a:rPr kumimoji="1" lang="ja-JP" altLang="en-US" sz="900">
              <a:solidFill>
                <a:srgbClr val="002060"/>
              </a:solidFill>
            </a:rPr>
            <a:t>・運営基準第</a:t>
          </a:r>
          <a:r>
            <a:rPr kumimoji="1" lang="en-US" altLang="ja-JP" sz="900">
              <a:solidFill>
                <a:srgbClr val="002060"/>
              </a:solidFill>
            </a:rPr>
            <a:t>12</a:t>
          </a:r>
          <a:r>
            <a:rPr kumimoji="1" lang="ja-JP" altLang="en-US" sz="900">
              <a:solidFill>
                <a:srgbClr val="002060"/>
              </a:solidFill>
            </a:rPr>
            <a:t>条  特定教育・保育施設は、特定教育・保育を提供した際は、提供日、内容その他必要な事項を記録しなければならない。</a:t>
          </a:r>
          <a:endParaRPr kumimoji="1" lang="en-US" altLang="ja-JP" sz="900">
            <a:solidFill>
              <a:srgbClr val="002060"/>
            </a:solidFill>
          </a:endParaRPr>
        </a:p>
      </xdr:txBody>
    </xdr:sp>
    <xdr:clientData/>
  </xdr:twoCellAnchor>
  <xdr:twoCellAnchor>
    <xdr:from>
      <xdr:col>41</xdr:col>
      <xdr:colOff>66675</xdr:colOff>
      <xdr:row>260</xdr:row>
      <xdr:rowOff>0</xdr:rowOff>
    </xdr:from>
    <xdr:to>
      <xdr:col>47</xdr:col>
      <xdr:colOff>0</xdr:colOff>
      <xdr:row>261</xdr:row>
      <xdr:rowOff>0</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8267700" y="69332475"/>
          <a:ext cx="4048125" cy="17526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・最低基準第</a:t>
          </a:r>
          <a:r>
            <a:rPr kumimoji="1" lang="en-US" altLang="ja-JP" sz="900">
              <a:solidFill>
                <a:srgbClr val="002060"/>
              </a:solidFill>
            </a:rPr>
            <a:t>49</a:t>
          </a:r>
          <a:r>
            <a:rPr kumimoji="1" lang="ja-JP" altLang="en-US" sz="900">
              <a:solidFill>
                <a:srgbClr val="002060"/>
              </a:solidFill>
            </a:rPr>
            <a:t>条</a:t>
          </a:r>
          <a:endParaRPr kumimoji="1" lang="en-US" altLang="ja-JP" sz="900">
            <a:solidFill>
              <a:srgbClr val="002060"/>
            </a:solidFill>
          </a:endParaRPr>
        </a:p>
        <a:p>
          <a:r>
            <a:rPr kumimoji="1" lang="ja-JP" altLang="en-US" sz="900">
              <a:solidFill>
                <a:srgbClr val="002060"/>
              </a:solidFill>
            </a:rPr>
            <a:t>保護者と密接な連携を取り、保育の内容等についての理解、協力を得るよう努めること。</a:t>
          </a:r>
          <a:endParaRPr kumimoji="1" lang="en-US" altLang="ja-JP" sz="900">
            <a:solidFill>
              <a:srgbClr val="002060"/>
            </a:solidFill>
          </a:endParaRPr>
        </a:p>
        <a:p>
          <a:r>
            <a:rPr kumimoji="1" lang="ja-JP" altLang="en-US" sz="900">
              <a:solidFill>
                <a:srgbClr val="002060"/>
              </a:solidFill>
            </a:rPr>
            <a:t>・平成</a:t>
          </a:r>
          <a:r>
            <a:rPr kumimoji="1" lang="en-US" altLang="ja-JP" sz="900">
              <a:solidFill>
                <a:srgbClr val="002060"/>
              </a:solidFill>
            </a:rPr>
            <a:t>13</a:t>
          </a:r>
          <a:r>
            <a:rPr kumimoji="1" lang="ja-JP" altLang="en-US" sz="900">
              <a:solidFill>
                <a:srgbClr val="002060"/>
              </a:solidFill>
            </a:rPr>
            <a:t>年</a:t>
          </a:r>
          <a:r>
            <a:rPr kumimoji="1" lang="en-US" altLang="ja-JP" sz="900">
              <a:solidFill>
                <a:srgbClr val="002060"/>
              </a:solidFill>
            </a:rPr>
            <a:t>6</a:t>
          </a:r>
          <a:r>
            <a:rPr kumimoji="1" lang="ja-JP" altLang="en-US" sz="900">
              <a:solidFill>
                <a:srgbClr val="002060"/>
              </a:solidFill>
            </a:rPr>
            <a:t>月</a:t>
          </a:r>
          <a:r>
            <a:rPr kumimoji="1" lang="en-US" altLang="ja-JP" sz="900">
              <a:solidFill>
                <a:srgbClr val="002060"/>
              </a:solidFill>
            </a:rPr>
            <a:t>15</a:t>
          </a:r>
          <a:r>
            <a:rPr kumimoji="1" lang="ja-JP" altLang="en-US" sz="900">
              <a:solidFill>
                <a:srgbClr val="002060"/>
              </a:solidFill>
            </a:rPr>
            <a:t>日雇児発総発第</a:t>
          </a:r>
          <a:r>
            <a:rPr kumimoji="1" lang="en-US" altLang="ja-JP" sz="900">
              <a:solidFill>
                <a:srgbClr val="002060"/>
              </a:solidFill>
            </a:rPr>
            <a:t>402</a:t>
          </a:r>
          <a:r>
            <a:rPr kumimoji="1" lang="ja-JP" altLang="en-US" sz="900">
              <a:solidFill>
                <a:srgbClr val="002060"/>
              </a:solidFill>
            </a:rPr>
            <a:t>号「児童福祉施設等における児童の安全の確保について」（標準的なガイドライン）</a:t>
          </a:r>
          <a:endParaRPr kumimoji="1" lang="en-US" altLang="ja-JP" sz="900">
            <a:solidFill>
              <a:srgbClr val="002060"/>
            </a:solidFill>
          </a:endParaRPr>
        </a:p>
        <a:p>
          <a:r>
            <a:rPr kumimoji="1" lang="ja-JP" altLang="en-US" sz="800">
              <a:solidFill>
                <a:srgbClr val="002060"/>
              </a:solidFill>
            </a:rPr>
            <a:t>・児童の送迎は原則として保護者が行うべきことを保護者に徹底しているか。</a:t>
          </a:r>
          <a:endParaRPr kumimoji="1" lang="en-US" altLang="ja-JP" sz="800">
            <a:solidFill>
              <a:srgbClr val="002060"/>
            </a:solidFill>
          </a:endParaRPr>
        </a:p>
        <a:p>
          <a:r>
            <a:rPr kumimoji="1" lang="ja-JP" altLang="en-US" sz="800">
              <a:solidFill>
                <a:srgbClr val="002060"/>
              </a:solidFill>
            </a:rPr>
            <a:t>・保護者以外の者が迎えにくる場合、原則としてその都度職員が保護者に確認しているか。</a:t>
          </a:r>
          <a:endParaRPr kumimoji="1" lang="en-US" altLang="ja-JP" sz="800">
            <a:solidFill>
              <a:srgbClr val="002060"/>
            </a:solidFill>
          </a:endParaRPr>
        </a:p>
      </xdr:txBody>
    </xdr:sp>
    <xdr:clientData/>
  </xdr:twoCellAnchor>
  <xdr:twoCellAnchor>
    <xdr:from>
      <xdr:col>41</xdr:col>
      <xdr:colOff>66675</xdr:colOff>
      <xdr:row>263</xdr:row>
      <xdr:rowOff>0</xdr:rowOff>
    </xdr:from>
    <xdr:to>
      <xdr:col>47</xdr:col>
      <xdr:colOff>0</xdr:colOff>
      <xdr:row>264</xdr:row>
      <xdr:rowOff>9525</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8267700" y="72104250"/>
          <a:ext cx="4048125" cy="257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運営基準第</a:t>
          </a:r>
          <a:r>
            <a:rPr kumimoji="1" lang="en-US" altLang="ja-JP" sz="1000">
              <a:solidFill>
                <a:srgbClr val="002060"/>
              </a:solidFill>
            </a:rPr>
            <a:t>13</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76200</xdr:colOff>
      <xdr:row>267</xdr:row>
      <xdr:rowOff>133349</xdr:rowOff>
    </xdr:from>
    <xdr:to>
      <xdr:col>47</xdr:col>
      <xdr:colOff>9525</xdr:colOff>
      <xdr:row>270</xdr:row>
      <xdr:rowOff>230909</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8117609" y="74030031"/>
          <a:ext cx="3881871" cy="1269423"/>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p>
        <a:p>
          <a:r>
            <a:rPr kumimoji="1" lang="ja-JP" altLang="en-US" sz="1000">
              <a:solidFill>
                <a:srgbClr val="002060"/>
              </a:solidFill>
            </a:rPr>
            <a:t>・運営基準第</a:t>
          </a:r>
          <a:r>
            <a:rPr kumimoji="1" lang="en-US" altLang="ja-JP" sz="1000">
              <a:solidFill>
                <a:srgbClr val="002060"/>
              </a:solidFill>
            </a:rPr>
            <a:t>11</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・運営基準第</a:t>
          </a:r>
          <a:r>
            <a:rPr kumimoji="1" lang="en-US" altLang="ja-JP" sz="1000">
              <a:solidFill>
                <a:srgbClr val="002060"/>
              </a:solidFill>
            </a:rPr>
            <a:t>31</a:t>
          </a:r>
          <a:r>
            <a:rPr kumimoji="1" lang="ja-JP" altLang="en-US" sz="1000">
              <a:solidFill>
                <a:srgbClr val="002060"/>
              </a:solidFill>
            </a:rPr>
            <a:t>条　　　　　　　　　　　　　　　　　　　　　　　　　　</a:t>
          </a:r>
          <a:r>
            <a:rPr kumimoji="1" lang="ja-JP" altLang="en-US" sz="1100">
              <a:solidFill>
                <a:schemeClr val="dk1"/>
              </a:solidFill>
              <a:effectLst/>
              <a:latin typeface="+mn-lt"/>
              <a:ea typeface="+mn-ea"/>
              <a:cs typeface="+mn-cs"/>
            </a:rPr>
            <a:t>　</a:t>
          </a:r>
          <a:r>
            <a:rPr kumimoji="1" lang="ja-JP" altLang="ja-JP" sz="1000">
              <a:solidFill>
                <a:sysClr val="windowText" lastClr="000000"/>
              </a:solidFill>
              <a:effectLst/>
              <a:latin typeface="游ゴシック" panose="020B0400000000000000" pitchFamily="50" charset="-128"/>
              <a:ea typeface="游ゴシック" panose="020B0400000000000000" pitchFamily="50" charset="-128"/>
              <a:cs typeface="+mn-cs"/>
            </a:rPr>
            <a:t>児童福祉法第</a:t>
          </a:r>
          <a:r>
            <a:rPr kumimoji="1" lang="en-US" altLang="ja-JP" sz="1000">
              <a:solidFill>
                <a:sysClr val="windowText" lastClr="000000"/>
              </a:solidFill>
              <a:effectLst/>
              <a:latin typeface="游ゴシック" panose="020B0400000000000000" pitchFamily="50" charset="-128"/>
              <a:ea typeface="游ゴシック" panose="020B0400000000000000" pitchFamily="50" charset="-128"/>
              <a:cs typeface="+mn-cs"/>
            </a:rPr>
            <a:t>48</a:t>
          </a:r>
          <a:r>
            <a:rPr kumimoji="1" lang="ja-JP" altLang="ja-JP" sz="1000">
              <a:solidFill>
                <a:sysClr val="windowText" lastClr="000000"/>
              </a:solidFill>
              <a:effectLst/>
              <a:latin typeface="游ゴシック" panose="020B0400000000000000" pitchFamily="50" charset="-128"/>
              <a:ea typeface="游ゴシック" panose="020B0400000000000000" pitchFamily="50" charset="-128"/>
              <a:cs typeface="+mn-cs"/>
            </a:rPr>
            <a:t>条の４</a:t>
          </a:r>
          <a:r>
            <a:rPr kumimoji="1" lang="ja-JP" altLang="en-US" sz="1000">
              <a:solidFill>
                <a:sysClr val="windowText" lastClr="000000"/>
              </a:solidFill>
              <a:effectLst/>
              <a:latin typeface="游ゴシック" panose="020B0400000000000000" pitchFamily="50" charset="-128"/>
              <a:ea typeface="游ゴシック" panose="020B0400000000000000" pitchFamily="50" charset="-128"/>
              <a:cs typeface="+mn-cs"/>
            </a:rPr>
            <a:t>（保育所の情報提供等）</a:t>
          </a:r>
          <a:endParaRPr kumimoji="1" lang="en-US" altLang="ja-JP" sz="10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41</xdr:col>
      <xdr:colOff>66675</xdr:colOff>
      <xdr:row>274</xdr:row>
      <xdr:rowOff>253999</xdr:rowOff>
    </xdr:from>
    <xdr:to>
      <xdr:col>47</xdr:col>
      <xdr:colOff>0</xdr:colOff>
      <xdr:row>281</xdr:row>
      <xdr:rowOff>190499</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8108084" y="76234635"/>
          <a:ext cx="3881871" cy="211281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・最低基準第</a:t>
          </a:r>
          <a:r>
            <a:rPr kumimoji="1" lang="en-US" altLang="ja-JP" sz="900">
              <a:solidFill>
                <a:srgbClr val="002060"/>
              </a:solidFill>
            </a:rPr>
            <a:t>15</a:t>
          </a:r>
          <a:r>
            <a:rPr kumimoji="1" lang="ja-JP" altLang="en-US" sz="900">
              <a:solidFill>
                <a:srgbClr val="002060"/>
              </a:solidFill>
            </a:rPr>
            <a:t>条（入所時及び</a:t>
          </a:r>
          <a:r>
            <a:rPr kumimoji="1" lang="en-US" altLang="ja-JP" sz="900">
              <a:solidFill>
                <a:srgbClr val="002060"/>
              </a:solidFill>
            </a:rPr>
            <a:t>1</a:t>
          </a:r>
          <a:r>
            <a:rPr kumimoji="1" lang="ja-JP" altLang="en-US" sz="900">
              <a:solidFill>
                <a:srgbClr val="002060"/>
              </a:solidFill>
            </a:rPr>
            <a:t>年に</a:t>
          </a:r>
          <a:r>
            <a:rPr kumimoji="1" lang="en-US" altLang="ja-JP" sz="900">
              <a:solidFill>
                <a:srgbClr val="002060"/>
              </a:solidFill>
            </a:rPr>
            <a:t>2</a:t>
          </a:r>
          <a:r>
            <a:rPr kumimoji="1" lang="ja-JP" altLang="en-US" sz="900">
              <a:solidFill>
                <a:srgbClr val="002060"/>
              </a:solidFill>
            </a:rPr>
            <a:t>回の定期健康診断及び臨時の健康診断を</a:t>
          </a:r>
          <a:r>
            <a:rPr kumimoji="1" lang="ja-JP" altLang="ja-JP" sz="900">
              <a:solidFill>
                <a:schemeClr val="dk1"/>
              </a:solidFill>
              <a:effectLst/>
              <a:latin typeface="+mn-ea"/>
              <a:ea typeface="+mn-ea"/>
              <a:cs typeface="+mn-cs"/>
            </a:rPr>
            <a:t>学校保健安全法に規定する健康診断に準じて</a:t>
          </a:r>
          <a:r>
            <a:rPr kumimoji="1" lang="ja-JP" altLang="en-US" sz="900">
              <a:solidFill>
                <a:srgbClr val="002060"/>
              </a:solidFill>
              <a:latin typeface="+mn-ea"/>
              <a:ea typeface="+mn-ea"/>
            </a:rPr>
            <a:t>行わなければならない。</a:t>
          </a:r>
          <a:endParaRPr kumimoji="1" lang="en-US" altLang="ja-JP" sz="900">
            <a:solidFill>
              <a:srgbClr val="002060"/>
            </a:solidFill>
            <a:latin typeface="+mn-ea"/>
            <a:ea typeface="+mn-ea"/>
          </a:endParaRPr>
        </a:p>
        <a:p>
          <a:r>
            <a:rPr kumimoji="1" lang="ja-JP" altLang="en-US" sz="900">
              <a:solidFill>
                <a:srgbClr val="002060"/>
              </a:solidFill>
            </a:rPr>
            <a:t>・運営基準第</a:t>
          </a:r>
          <a:r>
            <a:rPr kumimoji="1" lang="en-US" altLang="ja-JP" sz="900">
              <a:solidFill>
                <a:srgbClr val="002060"/>
              </a:solidFill>
            </a:rPr>
            <a:t>10</a:t>
          </a:r>
          <a:r>
            <a:rPr kumimoji="1" lang="ja-JP" altLang="en-US" sz="900">
              <a:solidFill>
                <a:srgbClr val="002060"/>
              </a:solidFill>
            </a:rPr>
            <a:t>条</a:t>
          </a:r>
          <a:endParaRPr kumimoji="1" lang="en-US" altLang="ja-JP" sz="900">
            <a:solidFill>
              <a:srgbClr val="002060"/>
            </a:solidFill>
          </a:endParaRPr>
        </a:p>
        <a:p>
          <a:r>
            <a:rPr kumimoji="1" lang="ja-JP" altLang="en-US" sz="900">
              <a:solidFill>
                <a:srgbClr val="002060"/>
              </a:solidFill>
            </a:rPr>
            <a:t>・学校保健安全法施行規則第</a:t>
          </a:r>
          <a:r>
            <a:rPr kumimoji="1" lang="en-US" altLang="ja-JP" sz="900">
              <a:solidFill>
                <a:srgbClr val="002060"/>
              </a:solidFill>
            </a:rPr>
            <a:t>6</a:t>
          </a:r>
          <a:r>
            <a:rPr kumimoji="1" lang="ja-JP" altLang="en-US" sz="900">
              <a:solidFill>
                <a:srgbClr val="002060"/>
              </a:solidFill>
            </a:rPr>
            <a:t>条</a:t>
          </a:r>
          <a:endParaRPr kumimoji="1" lang="en-US" altLang="ja-JP" sz="900">
            <a:solidFill>
              <a:srgbClr val="002060"/>
            </a:solidFill>
          </a:endParaRPr>
        </a:p>
        <a:p>
          <a:r>
            <a:rPr kumimoji="1" lang="ja-JP" altLang="en-US" sz="900">
              <a:solidFill>
                <a:srgbClr val="002060"/>
              </a:solidFill>
            </a:rPr>
            <a:t>・昭和</a:t>
          </a:r>
          <a:r>
            <a:rPr kumimoji="1" lang="en-US" altLang="ja-JP" sz="900">
              <a:solidFill>
                <a:srgbClr val="002060"/>
              </a:solidFill>
            </a:rPr>
            <a:t>58</a:t>
          </a:r>
          <a:r>
            <a:rPr kumimoji="1" lang="ja-JP" altLang="en-US" sz="900">
              <a:solidFill>
                <a:srgbClr val="002060"/>
              </a:solidFill>
            </a:rPr>
            <a:t>年</a:t>
          </a:r>
          <a:r>
            <a:rPr kumimoji="1" lang="en-US" altLang="ja-JP" sz="900">
              <a:solidFill>
                <a:srgbClr val="002060"/>
              </a:solidFill>
            </a:rPr>
            <a:t>4</a:t>
          </a:r>
          <a:r>
            <a:rPr kumimoji="1" lang="ja-JP" altLang="en-US" sz="900">
              <a:solidFill>
                <a:srgbClr val="002060"/>
              </a:solidFill>
            </a:rPr>
            <a:t>月</a:t>
          </a:r>
          <a:r>
            <a:rPr kumimoji="1" lang="en-US" altLang="ja-JP" sz="900">
              <a:solidFill>
                <a:srgbClr val="002060"/>
              </a:solidFill>
            </a:rPr>
            <a:t>21</a:t>
          </a:r>
          <a:r>
            <a:rPr kumimoji="1" lang="ja-JP" altLang="en-US" sz="900">
              <a:solidFill>
                <a:srgbClr val="002060"/>
              </a:solidFill>
            </a:rPr>
            <a:t>日児発第</a:t>
          </a:r>
          <a:r>
            <a:rPr kumimoji="1" lang="en-US" altLang="ja-JP" sz="900">
              <a:solidFill>
                <a:srgbClr val="002060"/>
              </a:solidFill>
            </a:rPr>
            <a:t>284</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保育所における嘱託歯科医の設置について</a:t>
          </a:r>
          <a:r>
            <a:rPr kumimoji="1" lang="en-US" altLang="ja-JP" sz="900">
              <a:solidFill>
                <a:srgbClr val="002060"/>
              </a:solidFill>
            </a:rPr>
            <a:t>｣--(</a:t>
          </a:r>
          <a:r>
            <a:rPr kumimoji="1" lang="ja-JP" altLang="en-US" sz="900">
              <a:solidFill>
                <a:srgbClr val="002060"/>
              </a:solidFill>
            </a:rPr>
            <a:t>歯科検診</a:t>
          </a:r>
          <a:r>
            <a:rPr kumimoji="1" lang="en-US" altLang="ja-JP" sz="900">
              <a:solidFill>
                <a:srgbClr val="002060"/>
              </a:solidFill>
            </a:rPr>
            <a:t>)</a:t>
          </a:r>
        </a:p>
        <a:p>
          <a:r>
            <a:rPr kumimoji="1" lang="ja-JP" altLang="en-US" sz="800">
              <a:solidFill>
                <a:srgbClr val="002060"/>
              </a:solidFill>
            </a:rPr>
            <a:t>児童：健康診断　入所時及び年２回、歯科検診年１回、体位測定：定期的に実施</a:t>
          </a:r>
          <a:endParaRPr kumimoji="1" lang="en-US" altLang="ja-JP" sz="800">
            <a:solidFill>
              <a:srgbClr val="002060"/>
            </a:solidFill>
          </a:endParaRPr>
        </a:p>
        <a:p>
          <a:r>
            <a:rPr kumimoji="1" lang="ja-JP" altLang="ja-JP" sz="1100">
              <a:solidFill>
                <a:schemeClr val="dk1"/>
              </a:solidFill>
              <a:effectLst/>
              <a:latin typeface="+mn-lt"/>
              <a:ea typeface="+mn-ea"/>
              <a:cs typeface="+mn-cs"/>
            </a:rPr>
            <a:t>・</a:t>
          </a:r>
          <a:r>
            <a:rPr kumimoji="1" lang="ja-JP" altLang="ja-JP" sz="800">
              <a:solidFill>
                <a:schemeClr val="dk1"/>
              </a:solidFill>
              <a:effectLst/>
              <a:latin typeface="+mn-lt"/>
              <a:ea typeface="+mn-ea"/>
              <a:cs typeface="+mn-cs"/>
            </a:rPr>
            <a:t>島根県における風しんのまん延予防対策のための指針</a:t>
          </a:r>
          <a:r>
            <a:rPr kumimoji="1" lang="ja-JP" altLang="en-US" sz="800">
              <a:solidFill>
                <a:schemeClr val="dk1"/>
              </a:solidFill>
              <a:effectLst/>
              <a:latin typeface="+mn-lt"/>
              <a:ea typeface="+mn-ea"/>
              <a:cs typeface="+mn-cs"/>
            </a:rPr>
            <a:t>　　　　　　　　　　　　　　　　　　　　　　　　　　　　　　　　　　　</a:t>
          </a:r>
          <a:r>
            <a:rPr kumimoji="1" lang="ja-JP" altLang="en-US" sz="800">
              <a:solidFill>
                <a:srgbClr val="002060"/>
              </a:solidFill>
            </a:rPr>
            <a:t>・島根県における麻しんのまん延予防対策のための指針</a:t>
          </a:r>
          <a:endParaRPr kumimoji="1" lang="en-US" altLang="ja-JP" sz="800">
            <a:solidFill>
              <a:srgbClr val="002060"/>
            </a:solidFill>
          </a:endParaRPr>
        </a:p>
      </xdr:txBody>
    </xdr:sp>
    <xdr:clientData/>
  </xdr:twoCellAnchor>
  <xdr:twoCellAnchor>
    <xdr:from>
      <xdr:col>41</xdr:col>
      <xdr:colOff>66675</xdr:colOff>
      <xdr:row>284</xdr:row>
      <xdr:rowOff>9525</xdr:rowOff>
    </xdr:from>
    <xdr:to>
      <xdr:col>47</xdr:col>
      <xdr:colOff>0</xdr:colOff>
      <xdr:row>286</xdr:row>
      <xdr:rowOff>0</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8267700" y="79581375"/>
          <a:ext cx="4048125" cy="4953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・保育所保育指針　第３章 健康及び安全　１子どもの健康支援</a:t>
          </a:r>
          <a:endParaRPr kumimoji="1" lang="en-US" altLang="ja-JP" sz="900">
            <a:solidFill>
              <a:srgbClr val="002060"/>
            </a:solidFill>
          </a:endParaRPr>
        </a:p>
        <a:p>
          <a:r>
            <a:rPr kumimoji="1" lang="ja-JP" altLang="en-US" sz="900">
              <a:solidFill>
                <a:srgbClr val="002060"/>
              </a:solidFill>
            </a:rPr>
            <a:t>・児童虐待の防止等に関する法律第５条、第６条</a:t>
          </a:r>
          <a:endParaRPr kumimoji="1" lang="en-US" altLang="ja-JP" sz="900">
            <a:solidFill>
              <a:srgbClr val="002060"/>
            </a:solidFill>
          </a:endParaRPr>
        </a:p>
      </xdr:txBody>
    </xdr:sp>
    <xdr:clientData/>
  </xdr:twoCellAnchor>
  <xdr:twoCellAnchor>
    <xdr:from>
      <xdr:col>41</xdr:col>
      <xdr:colOff>66675</xdr:colOff>
      <xdr:row>293</xdr:row>
      <xdr:rowOff>238124</xdr:rowOff>
    </xdr:from>
    <xdr:to>
      <xdr:col>47</xdr:col>
      <xdr:colOff>0</xdr:colOff>
      <xdr:row>298</xdr:row>
      <xdr:rowOff>247649</xdr:rowOff>
    </xdr:to>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8267700" y="82067399"/>
          <a:ext cx="4048125" cy="14763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800">
              <a:solidFill>
                <a:srgbClr val="002060"/>
              </a:solidFill>
            </a:rPr>
            <a:t>】</a:t>
          </a:r>
          <a:r>
            <a:rPr kumimoji="1" lang="ja-JP" altLang="en-US" sz="700">
              <a:solidFill>
                <a:srgbClr val="002060"/>
              </a:solidFill>
            </a:rPr>
            <a:t>・昭和</a:t>
          </a:r>
          <a:r>
            <a:rPr kumimoji="1" lang="en-US" altLang="ja-JP" sz="700">
              <a:solidFill>
                <a:srgbClr val="002060"/>
              </a:solidFill>
            </a:rPr>
            <a:t>39</a:t>
          </a:r>
          <a:r>
            <a:rPr kumimoji="1" lang="ja-JP" altLang="en-US" sz="700">
              <a:solidFill>
                <a:srgbClr val="002060"/>
              </a:solidFill>
            </a:rPr>
            <a:t>年</a:t>
          </a:r>
          <a:r>
            <a:rPr kumimoji="1" lang="en-US" altLang="ja-JP" sz="700">
              <a:solidFill>
                <a:srgbClr val="002060"/>
              </a:solidFill>
            </a:rPr>
            <a:t>8</a:t>
          </a:r>
          <a:r>
            <a:rPr kumimoji="1" lang="ja-JP" altLang="en-US" sz="700">
              <a:solidFill>
                <a:srgbClr val="002060"/>
              </a:solidFill>
            </a:rPr>
            <a:t>月</a:t>
          </a:r>
          <a:r>
            <a:rPr kumimoji="1" lang="en-US" altLang="ja-JP" sz="700">
              <a:solidFill>
                <a:srgbClr val="002060"/>
              </a:solidFill>
            </a:rPr>
            <a:t>1</a:t>
          </a:r>
          <a:r>
            <a:rPr kumimoji="1" lang="ja-JP" altLang="en-US" sz="700">
              <a:solidFill>
                <a:srgbClr val="002060"/>
              </a:solidFill>
            </a:rPr>
            <a:t>日児発第</a:t>
          </a:r>
          <a:r>
            <a:rPr kumimoji="1" lang="en-US" altLang="ja-JP" sz="700">
              <a:solidFill>
                <a:srgbClr val="002060"/>
              </a:solidFill>
            </a:rPr>
            <a:t>669</a:t>
          </a:r>
          <a:r>
            <a:rPr kumimoji="1" lang="ja-JP" altLang="en-US" sz="700">
              <a:solidFill>
                <a:srgbClr val="002060"/>
              </a:solidFill>
            </a:rPr>
            <a:t>号</a:t>
          </a:r>
          <a:r>
            <a:rPr kumimoji="1" lang="en-US" altLang="ja-JP" sz="700">
              <a:solidFill>
                <a:srgbClr val="002060"/>
              </a:solidFill>
            </a:rPr>
            <a:t>｢</a:t>
          </a:r>
          <a:r>
            <a:rPr kumimoji="1" lang="ja-JP" altLang="en-US" sz="700">
              <a:solidFill>
                <a:srgbClr val="002060"/>
              </a:solidFill>
            </a:rPr>
            <a:t>児童福祉施設等における衛生管理の強化について</a:t>
          </a:r>
          <a:r>
            <a:rPr kumimoji="1" lang="en-US" altLang="ja-JP" sz="700">
              <a:solidFill>
                <a:srgbClr val="002060"/>
              </a:solidFill>
            </a:rPr>
            <a:t>｣</a:t>
          </a:r>
        </a:p>
        <a:p>
          <a:r>
            <a:rPr kumimoji="1" lang="ja-JP" altLang="en-US" sz="700">
              <a:solidFill>
                <a:srgbClr val="002060"/>
              </a:solidFill>
            </a:rPr>
            <a:t>・平成</a:t>
          </a:r>
          <a:r>
            <a:rPr kumimoji="1" lang="en-US" altLang="ja-JP" sz="700">
              <a:solidFill>
                <a:srgbClr val="002060"/>
              </a:solidFill>
            </a:rPr>
            <a:t>9</a:t>
          </a:r>
          <a:r>
            <a:rPr kumimoji="1" lang="ja-JP" altLang="en-US" sz="700">
              <a:solidFill>
                <a:srgbClr val="002060"/>
              </a:solidFill>
            </a:rPr>
            <a:t>年</a:t>
          </a:r>
          <a:r>
            <a:rPr kumimoji="1" lang="en-US" altLang="ja-JP" sz="700">
              <a:solidFill>
                <a:srgbClr val="002060"/>
              </a:solidFill>
            </a:rPr>
            <a:t>6</a:t>
          </a:r>
          <a:r>
            <a:rPr kumimoji="1" lang="ja-JP" altLang="en-US" sz="700">
              <a:solidFill>
                <a:srgbClr val="002060"/>
              </a:solidFill>
            </a:rPr>
            <a:t>月</a:t>
          </a:r>
          <a:r>
            <a:rPr kumimoji="1" lang="en-US" altLang="ja-JP" sz="700">
              <a:solidFill>
                <a:srgbClr val="002060"/>
              </a:solidFill>
            </a:rPr>
            <a:t>30</a:t>
          </a:r>
          <a:r>
            <a:rPr kumimoji="1" lang="ja-JP" altLang="en-US" sz="700">
              <a:solidFill>
                <a:srgbClr val="002060"/>
              </a:solidFill>
            </a:rPr>
            <a:t>日児企第</a:t>
          </a:r>
          <a:r>
            <a:rPr kumimoji="1" lang="en-US" altLang="ja-JP" sz="700">
              <a:solidFill>
                <a:srgbClr val="002060"/>
              </a:solidFill>
            </a:rPr>
            <a:t>16</a:t>
          </a:r>
          <a:r>
            <a:rPr kumimoji="1" lang="ja-JP" altLang="en-US" sz="700">
              <a:solidFill>
                <a:srgbClr val="002060"/>
              </a:solidFill>
            </a:rPr>
            <a:t>号</a:t>
          </a:r>
          <a:r>
            <a:rPr kumimoji="1" lang="en-US" altLang="ja-JP" sz="700">
              <a:solidFill>
                <a:srgbClr val="002060"/>
              </a:solidFill>
            </a:rPr>
            <a:t>｢</a:t>
          </a:r>
          <a:r>
            <a:rPr kumimoji="1" lang="ja-JP" altLang="en-US" sz="700">
              <a:solidFill>
                <a:srgbClr val="002060"/>
              </a:solidFill>
            </a:rPr>
            <a:t>児童福祉施設等における衛生管理の改善充実及び食中毒発生の予防について」</a:t>
          </a:r>
          <a:endParaRPr kumimoji="1" lang="en-US" altLang="ja-JP" sz="700">
            <a:solidFill>
              <a:srgbClr val="002060"/>
            </a:solidFill>
          </a:endParaRPr>
        </a:p>
        <a:p>
          <a:r>
            <a:rPr kumimoji="1" lang="ja-JP" altLang="en-US" sz="700">
              <a:solidFill>
                <a:srgbClr val="002060"/>
              </a:solidFill>
            </a:rPr>
            <a:t>食事の直前及び排便又は排便の世話をした直後には、石鹸を使って流水で十分に手指を洗うこと。（下痢便の場合は更に消毒液で手指を消毒すること。）使用するタオルは他人と共用しないこと。個人専用化が難しい場合は使い捨てペーパータオル等の利用も有効。 </a:t>
          </a:r>
          <a:endParaRPr kumimoji="1" lang="en-US" altLang="ja-JP" sz="700">
            <a:solidFill>
              <a:srgbClr val="002060"/>
            </a:solidFill>
          </a:endParaRPr>
        </a:p>
        <a:p>
          <a:r>
            <a:rPr kumimoji="1" lang="ja-JP" altLang="en-US" sz="700">
              <a:solidFill>
                <a:srgbClr val="002060"/>
              </a:solidFill>
            </a:rPr>
            <a:t>・平成</a:t>
          </a:r>
          <a:r>
            <a:rPr kumimoji="1" lang="en-US" altLang="ja-JP" sz="700">
              <a:solidFill>
                <a:srgbClr val="002060"/>
              </a:solidFill>
            </a:rPr>
            <a:t>12</a:t>
          </a:r>
          <a:r>
            <a:rPr kumimoji="1" lang="ja-JP" altLang="en-US" sz="700">
              <a:solidFill>
                <a:srgbClr val="002060"/>
              </a:solidFill>
            </a:rPr>
            <a:t>年</a:t>
          </a:r>
          <a:r>
            <a:rPr kumimoji="1" lang="en-US" altLang="ja-JP" sz="700">
              <a:solidFill>
                <a:srgbClr val="002060"/>
              </a:solidFill>
            </a:rPr>
            <a:t>9</a:t>
          </a:r>
          <a:r>
            <a:rPr kumimoji="1" lang="ja-JP" altLang="en-US" sz="700">
              <a:solidFill>
                <a:srgbClr val="002060"/>
              </a:solidFill>
            </a:rPr>
            <a:t>月</a:t>
          </a:r>
          <a:r>
            <a:rPr kumimoji="1" lang="en-US" altLang="ja-JP" sz="700">
              <a:solidFill>
                <a:srgbClr val="002060"/>
              </a:solidFill>
            </a:rPr>
            <a:t>8</a:t>
          </a:r>
          <a:r>
            <a:rPr kumimoji="1" lang="ja-JP" altLang="en-US" sz="700">
              <a:solidFill>
                <a:srgbClr val="002060"/>
              </a:solidFill>
            </a:rPr>
            <a:t>日青発第</a:t>
          </a:r>
          <a:r>
            <a:rPr kumimoji="1" lang="en-US" altLang="ja-JP" sz="700">
              <a:solidFill>
                <a:srgbClr val="002060"/>
              </a:solidFill>
            </a:rPr>
            <a:t>186</a:t>
          </a:r>
          <a:r>
            <a:rPr kumimoji="1" lang="ja-JP" altLang="en-US" sz="700">
              <a:solidFill>
                <a:srgbClr val="002060"/>
              </a:solidFill>
            </a:rPr>
            <a:t>号「保育所等における衛生管理の徹底について」汚物処理容器については、児童の手の届かないところに保管すること。 </a:t>
          </a:r>
          <a:endParaRPr kumimoji="1" lang="en-US" altLang="ja-JP" sz="700">
            <a:solidFill>
              <a:srgbClr val="002060"/>
            </a:solidFill>
          </a:endParaRPr>
        </a:p>
      </xdr:txBody>
    </xdr:sp>
    <xdr:clientData/>
  </xdr:twoCellAnchor>
  <xdr:twoCellAnchor>
    <xdr:from>
      <xdr:col>41</xdr:col>
      <xdr:colOff>66675</xdr:colOff>
      <xdr:row>299</xdr:row>
      <xdr:rowOff>0</xdr:rowOff>
    </xdr:from>
    <xdr:to>
      <xdr:col>47</xdr:col>
      <xdr:colOff>0</xdr:colOff>
      <xdr:row>302</xdr:row>
      <xdr:rowOff>0</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8267700" y="83543775"/>
          <a:ext cx="4048125" cy="12287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700">
              <a:solidFill>
                <a:srgbClr val="002060"/>
              </a:solidFill>
            </a:rPr>
            <a:t>・平成</a:t>
          </a:r>
          <a:r>
            <a:rPr kumimoji="1" lang="en-US" altLang="ja-JP" sz="700">
              <a:solidFill>
                <a:srgbClr val="002060"/>
              </a:solidFill>
            </a:rPr>
            <a:t>30</a:t>
          </a:r>
          <a:r>
            <a:rPr kumimoji="1" lang="ja-JP" altLang="en-US" sz="700">
              <a:solidFill>
                <a:srgbClr val="002060"/>
              </a:solidFill>
            </a:rPr>
            <a:t>年</a:t>
          </a:r>
          <a:r>
            <a:rPr kumimoji="1" lang="en-US" altLang="ja-JP" sz="700">
              <a:solidFill>
                <a:srgbClr val="002060"/>
              </a:solidFill>
            </a:rPr>
            <a:t>3</a:t>
          </a:r>
          <a:r>
            <a:rPr kumimoji="1" lang="ja-JP" altLang="en-US" sz="700">
              <a:solidFill>
                <a:srgbClr val="002060"/>
              </a:solidFill>
            </a:rPr>
            <a:t>月</a:t>
          </a:r>
          <a:r>
            <a:rPr kumimoji="1" lang="en-US" altLang="ja-JP" sz="700">
              <a:solidFill>
                <a:srgbClr val="002060"/>
              </a:solidFill>
            </a:rPr>
            <a:t>30</a:t>
          </a:r>
          <a:r>
            <a:rPr kumimoji="1" lang="ja-JP" altLang="en-US" sz="700">
              <a:solidFill>
                <a:srgbClr val="002060"/>
              </a:solidFill>
            </a:rPr>
            <a:t>日子保発</a:t>
          </a:r>
          <a:r>
            <a:rPr kumimoji="1" lang="en-US" altLang="ja-JP" sz="700">
              <a:solidFill>
                <a:srgbClr val="002060"/>
              </a:solidFill>
            </a:rPr>
            <a:t>0330</a:t>
          </a:r>
          <a:r>
            <a:rPr kumimoji="1" lang="ja-JP" altLang="en-US" sz="700">
              <a:solidFill>
                <a:srgbClr val="002060"/>
              </a:solidFill>
            </a:rPr>
            <a:t>第</a:t>
          </a:r>
          <a:r>
            <a:rPr kumimoji="1" lang="en-US" altLang="ja-JP" sz="700">
              <a:solidFill>
                <a:srgbClr val="002060"/>
              </a:solidFill>
            </a:rPr>
            <a:t>1</a:t>
          </a:r>
          <a:r>
            <a:rPr kumimoji="1" lang="ja-JP" altLang="en-US" sz="700">
              <a:solidFill>
                <a:srgbClr val="002060"/>
              </a:solidFill>
            </a:rPr>
            <a:t>号「保育所における感染症対策ガイドライン」</a:t>
          </a:r>
          <a:endParaRPr kumimoji="1" lang="en-US" altLang="ja-JP" sz="700">
            <a:solidFill>
              <a:srgbClr val="002060"/>
            </a:solidFill>
          </a:endParaRPr>
        </a:p>
        <a:p>
          <a:r>
            <a:rPr kumimoji="1" lang="ja-JP" altLang="en-US" sz="700">
              <a:solidFill>
                <a:srgbClr val="002060"/>
              </a:solidFill>
            </a:rPr>
            <a:t>・平成</a:t>
          </a:r>
          <a:r>
            <a:rPr kumimoji="1" lang="en-US" altLang="ja-JP" sz="700">
              <a:solidFill>
                <a:srgbClr val="002060"/>
              </a:solidFill>
            </a:rPr>
            <a:t>17</a:t>
          </a:r>
          <a:r>
            <a:rPr kumimoji="1" lang="ja-JP" altLang="en-US" sz="700">
              <a:solidFill>
                <a:srgbClr val="002060"/>
              </a:solidFill>
            </a:rPr>
            <a:t>年</a:t>
          </a:r>
          <a:r>
            <a:rPr kumimoji="1" lang="en-US" altLang="ja-JP" sz="700">
              <a:solidFill>
                <a:srgbClr val="002060"/>
              </a:solidFill>
            </a:rPr>
            <a:t>2</a:t>
          </a:r>
          <a:r>
            <a:rPr kumimoji="1" lang="ja-JP" altLang="en-US" sz="700">
              <a:solidFill>
                <a:srgbClr val="002060"/>
              </a:solidFill>
            </a:rPr>
            <a:t>月</a:t>
          </a:r>
          <a:r>
            <a:rPr kumimoji="1" lang="en-US" altLang="ja-JP" sz="700">
              <a:solidFill>
                <a:srgbClr val="002060"/>
              </a:solidFill>
            </a:rPr>
            <a:t>22</a:t>
          </a:r>
          <a:r>
            <a:rPr kumimoji="1" lang="ja-JP" altLang="en-US" sz="700">
              <a:solidFill>
                <a:srgbClr val="002060"/>
              </a:solidFill>
            </a:rPr>
            <a:t>日雇児発第</a:t>
          </a:r>
          <a:r>
            <a:rPr kumimoji="1" lang="en-US" altLang="ja-JP" sz="700">
              <a:solidFill>
                <a:srgbClr val="002060"/>
              </a:solidFill>
            </a:rPr>
            <a:t>0222001</a:t>
          </a:r>
          <a:r>
            <a:rPr kumimoji="1" lang="ja-JP" altLang="en-US" sz="700">
              <a:solidFill>
                <a:srgbClr val="002060"/>
              </a:solidFill>
            </a:rPr>
            <a:t>号</a:t>
          </a:r>
          <a:r>
            <a:rPr kumimoji="1" lang="en-US" altLang="ja-JP" sz="700">
              <a:solidFill>
                <a:srgbClr val="002060"/>
              </a:solidFill>
            </a:rPr>
            <a:t>｢</a:t>
          </a:r>
          <a:r>
            <a:rPr kumimoji="1" lang="ja-JP" altLang="en-US" sz="700">
              <a:solidFill>
                <a:srgbClr val="002060"/>
              </a:solidFill>
            </a:rPr>
            <a:t>社会福祉施設等における感染症等発生時に係る報告について</a:t>
          </a:r>
          <a:r>
            <a:rPr kumimoji="1" lang="en-US" altLang="ja-JP" sz="700">
              <a:solidFill>
                <a:srgbClr val="002060"/>
              </a:solidFill>
            </a:rPr>
            <a:t>｣</a:t>
          </a:r>
        </a:p>
        <a:p>
          <a:r>
            <a:rPr kumimoji="1" lang="ja-JP" altLang="en-US" sz="700">
              <a:solidFill>
                <a:srgbClr val="002060"/>
              </a:solidFill>
            </a:rPr>
            <a:t>・平成</a:t>
          </a:r>
          <a:r>
            <a:rPr kumimoji="1" lang="en-US" altLang="ja-JP" sz="700">
              <a:solidFill>
                <a:srgbClr val="002060"/>
              </a:solidFill>
            </a:rPr>
            <a:t>23</a:t>
          </a:r>
          <a:r>
            <a:rPr kumimoji="1" lang="ja-JP" altLang="en-US" sz="700">
              <a:solidFill>
                <a:srgbClr val="002060"/>
              </a:solidFill>
            </a:rPr>
            <a:t>年</a:t>
          </a:r>
          <a:r>
            <a:rPr kumimoji="1" lang="en-US" altLang="ja-JP" sz="700">
              <a:solidFill>
                <a:srgbClr val="002060"/>
              </a:solidFill>
            </a:rPr>
            <a:t>5</a:t>
          </a:r>
          <a:r>
            <a:rPr kumimoji="1" lang="ja-JP" altLang="en-US" sz="700">
              <a:solidFill>
                <a:srgbClr val="002060"/>
              </a:solidFill>
            </a:rPr>
            <a:t>月</a:t>
          </a:r>
          <a:r>
            <a:rPr kumimoji="1" lang="en-US" altLang="ja-JP" sz="700">
              <a:solidFill>
                <a:srgbClr val="002060"/>
              </a:solidFill>
            </a:rPr>
            <a:t>11</a:t>
          </a:r>
          <a:r>
            <a:rPr kumimoji="1" lang="ja-JP" altLang="en-US" sz="700">
              <a:solidFill>
                <a:srgbClr val="002060"/>
              </a:solidFill>
            </a:rPr>
            <a:t>日地福第</a:t>
          </a:r>
          <a:r>
            <a:rPr kumimoji="1" lang="en-US" altLang="ja-JP" sz="700">
              <a:solidFill>
                <a:srgbClr val="002060"/>
              </a:solidFill>
            </a:rPr>
            <a:t>234</a:t>
          </a:r>
          <a:r>
            <a:rPr kumimoji="1" lang="ja-JP" altLang="en-US" sz="700">
              <a:solidFill>
                <a:srgbClr val="002060"/>
              </a:solidFill>
            </a:rPr>
            <a:t>号</a:t>
          </a:r>
          <a:r>
            <a:rPr kumimoji="1" lang="en-US" altLang="ja-JP" sz="700">
              <a:solidFill>
                <a:srgbClr val="002060"/>
              </a:solidFill>
            </a:rPr>
            <a:t>｢</a:t>
          </a:r>
          <a:r>
            <a:rPr kumimoji="1" lang="ja-JP" altLang="en-US" sz="700">
              <a:solidFill>
                <a:srgbClr val="002060"/>
              </a:solidFill>
            </a:rPr>
            <a:t>社会福祉施設等における感染症等発生時に係る報告について</a:t>
          </a:r>
          <a:r>
            <a:rPr kumimoji="1" lang="en-US" altLang="ja-JP" sz="700">
              <a:solidFill>
                <a:srgbClr val="002060"/>
              </a:solidFill>
            </a:rPr>
            <a:t>｣ </a:t>
          </a:r>
        </a:p>
        <a:p>
          <a:r>
            <a:rPr kumimoji="1" lang="ja-JP" altLang="en-US" sz="700">
              <a:solidFill>
                <a:srgbClr val="002060"/>
              </a:solidFill>
            </a:rPr>
            <a:t>・「島根県新型インフルエンザ対応マニュアル（社会福祉施設等対応マニュアル）（平成</a:t>
          </a:r>
          <a:r>
            <a:rPr kumimoji="1" lang="en-US" altLang="ja-JP" sz="700">
              <a:solidFill>
                <a:srgbClr val="002060"/>
              </a:solidFill>
            </a:rPr>
            <a:t>25</a:t>
          </a:r>
          <a:r>
            <a:rPr kumimoji="1" lang="ja-JP" altLang="en-US" sz="700">
              <a:solidFill>
                <a:srgbClr val="002060"/>
              </a:solidFill>
            </a:rPr>
            <a:t>年</a:t>
          </a:r>
          <a:r>
            <a:rPr kumimoji="1" lang="en-US" altLang="ja-JP" sz="700">
              <a:solidFill>
                <a:srgbClr val="002060"/>
              </a:solidFill>
            </a:rPr>
            <a:t>3</a:t>
          </a:r>
          <a:r>
            <a:rPr kumimoji="1" lang="ja-JP" altLang="en-US" sz="700">
              <a:solidFill>
                <a:srgbClr val="002060"/>
              </a:solidFill>
            </a:rPr>
            <a:t>月）」 </a:t>
          </a:r>
          <a:endParaRPr kumimoji="1" lang="en-US" altLang="ja-JP" sz="700">
            <a:solidFill>
              <a:srgbClr val="002060"/>
            </a:solidFill>
          </a:endParaRPr>
        </a:p>
        <a:p>
          <a:r>
            <a:rPr kumimoji="1" lang="ja-JP" altLang="en-US" sz="700">
              <a:solidFill>
                <a:sysClr val="windowText" lastClr="000000"/>
              </a:solidFill>
            </a:rPr>
            <a:t>・最低基準第１３条第２項</a:t>
          </a:r>
          <a:endParaRPr kumimoji="1" lang="en-US" altLang="ja-JP" sz="700">
            <a:solidFill>
              <a:sysClr val="windowText" lastClr="000000"/>
            </a:solidFill>
          </a:endParaRPr>
        </a:p>
      </xdr:txBody>
    </xdr:sp>
    <xdr:clientData/>
  </xdr:twoCellAnchor>
  <xdr:twoCellAnchor>
    <xdr:from>
      <xdr:col>41</xdr:col>
      <xdr:colOff>66675</xdr:colOff>
      <xdr:row>302</xdr:row>
      <xdr:rowOff>0</xdr:rowOff>
    </xdr:from>
    <xdr:to>
      <xdr:col>47</xdr:col>
      <xdr:colOff>0</xdr:colOff>
      <xdr:row>303</xdr:row>
      <xdr:rowOff>0</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8267700" y="87572850"/>
          <a:ext cx="4048125" cy="6286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・保育所保育指針　第３章 健康及び安全　１子どもの健康支援</a:t>
          </a:r>
          <a:endParaRPr kumimoji="1" lang="en-US" altLang="ja-JP" sz="900">
            <a:solidFill>
              <a:srgbClr val="002060"/>
            </a:solidFill>
          </a:endParaRPr>
        </a:p>
        <a:p>
          <a:r>
            <a:rPr kumimoji="1" lang="ja-JP" altLang="en-US" sz="900">
              <a:solidFill>
                <a:srgbClr val="002060"/>
              </a:solidFill>
            </a:rPr>
            <a:t>・運営基準第</a:t>
          </a:r>
          <a:r>
            <a:rPr kumimoji="1" lang="en-US" altLang="ja-JP" sz="900">
              <a:solidFill>
                <a:srgbClr val="002060"/>
              </a:solidFill>
            </a:rPr>
            <a:t>18</a:t>
          </a:r>
          <a:r>
            <a:rPr kumimoji="1" lang="ja-JP" altLang="en-US" sz="900">
              <a:solidFill>
                <a:srgbClr val="002060"/>
              </a:solidFill>
            </a:rPr>
            <a:t>条</a:t>
          </a:r>
          <a:endParaRPr kumimoji="1" lang="en-US" altLang="ja-JP" sz="900">
            <a:solidFill>
              <a:srgbClr val="002060"/>
            </a:solidFill>
          </a:endParaRPr>
        </a:p>
      </xdr:txBody>
    </xdr:sp>
    <xdr:clientData/>
  </xdr:twoCellAnchor>
  <xdr:twoCellAnchor>
    <xdr:from>
      <xdr:col>41</xdr:col>
      <xdr:colOff>66675</xdr:colOff>
      <xdr:row>307</xdr:row>
      <xdr:rowOff>0</xdr:rowOff>
    </xdr:from>
    <xdr:to>
      <xdr:col>47</xdr:col>
      <xdr:colOff>0</xdr:colOff>
      <xdr:row>312</xdr:row>
      <xdr:rowOff>0</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8267700" y="86001225"/>
          <a:ext cx="4048125" cy="12477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令和</a:t>
          </a:r>
          <a:r>
            <a:rPr kumimoji="1" lang="en-US" altLang="ja-JP" sz="900">
              <a:solidFill>
                <a:srgbClr val="002060"/>
              </a:solidFill>
            </a:rPr>
            <a:t>2</a:t>
          </a:r>
          <a:r>
            <a:rPr kumimoji="1" lang="ja-JP" altLang="en-US" sz="900">
              <a:solidFill>
                <a:srgbClr val="002060"/>
              </a:solidFill>
            </a:rPr>
            <a:t>年</a:t>
          </a:r>
          <a:r>
            <a:rPr kumimoji="1" lang="en-US" altLang="ja-JP" sz="900">
              <a:solidFill>
                <a:srgbClr val="002060"/>
              </a:solidFill>
            </a:rPr>
            <a:t>3</a:t>
          </a:r>
          <a:r>
            <a:rPr kumimoji="1" lang="ja-JP" altLang="en-US" sz="900">
              <a:solidFill>
                <a:srgbClr val="002060"/>
              </a:solidFill>
            </a:rPr>
            <a:t>月</a:t>
          </a:r>
          <a:r>
            <a:rPr kumimoji="1" lang="en-US" altLang="ja-JP" sz="900">
              <a:solidFill>
                <a:srgbClr val="002060"/>
              </a:solidFill>
            </a:rPr>
            <a:t>31</a:t>
          </a:r>
          <a:r>
            <a:rPr kumimoji="1" lang="ja-JP" altLang="en-US" sz="900">
              <a:solidFill>
                <a:srgbClr val="002060"/>
              </a:solidFill>
            </a:rPr>
            <a:t>日子発第</a:t>
          </a:r>
          <a:r>
            <a:rPr kumimoji="1" lang="en-US" altLang="ja-JP" sz="900">
              <a:solidFill>
                <a:srgbClr val="002060"/>
              </a:solidFill>
            </a:rPr>
            <a:t>0331</a:t>
          </a:r>
          <a:r>
            <a:rPr kumimoji="1" lang="ja-JP" altLang="en-US" sz="900">
              <a:solidFill>
                <a:srgbClr val="002060"/>
              </a:solidFill>
            </a:rPr>
            <a:t>第</a:t>
          </a:r>
          <a:r>
            <a:rPr kumimoji="1" lang="en-US" altLang="ja-JP" sz="900">
              <a:solidFill>
                <a:srgbClr val="002060"/>
              </a:solidFill>
            </a:rPr>
            <a:t>1</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児童福祉施設における食事の提供に関する援助及び指導について</a:t>
          </a:r>
          <a:r>
            <a:rPr kumimoji="1" lang="en-US" altLang="ja-JP" sz="900">
              <a:solidFill>
                <a:srgbClr val="002060"/>
              </a:solidFill>
            </a:rPr>
            <a:t>｣</a:t>
          </a:r>
          <a:r>
            <a:rPr kumimoji="1" lang="ja-JP" altLang="en-US" sz="900">
              <a:solidFill>
                <a:srgbClr val="002060"/>
              </a:solidFill>
            </a:rPr>
            <a:t>　</a:t>
          </a:r>
          <a:r>
            <a:rPr kumimoji="1" lang="ja-JP" altLang="en-US" sz="800">
              <a:solidFill>
                <a:srgbClr val="002060"/>
              </a:solidFill>
            </a:rPr>
            <a:t>食事を適正に提供するため、定期的に施設長を含む関係職員による情報の共有を図るとともに、常に施設 全体で、食事計画・評価を通して食事の提供に係る業務の改善に努める。</a:t>
          </a:r>
          <a:endParaRPr kumimoji="1" lang="en-US" altLang="ja-JP" sz="800">
            <a:solidFill>
              <a:srgbClr val="002060"/>
            </a:solidFill>
          </a:endParaRPr>
        </a:p>
        <a:p>
          <a:r>
            <a:rPr kumimoji="1" lang="ja-JP" altLang="en-US" sz="800">
              <a:solidFill>
                <a:srgbClr val="002060"/>
              </a:solidFill>
            </a:rPr>
            <a:t> </a:t>
          </a:r>
          <a:r>
            <a:rPr kumimoji="1" lang="en-US" altLang="ja-JP" sz="900">
              <a:solidFill>
                <a:srgbClr val="002060"/>
              </a:solidFill>
            </a:rPr>
            <a:t>※ </a:t>
          </a:r>
          <a:r>
            <a:rPr kumimoji="1" lang="ja-JP" altLang="en-US" sz="900">
              <a:solidFill>
                <a:srgbClr val="002060"/>
              </a:solidFill>
            </a:rPr>
            <a:t>県指導：月１回の開催が望ましい。 </a:t>
          </a:r>
          <a:endParaRPr kumimoji="1" lang="en-US" altLang="ja-JP" sz="900">
            <a:solidFill>
              <a:srgbClr val="002060"/>
            </a:solidFill>
          </a:endParaRPr>
        </a:p>
      </xdr:txBody>
    </xdr:sp>
    <xdr:clientData/>
  </xdr:twoCellAnchor>
  <xdr:twoCellAnchor>
    <xdr:from>
      <xdr:col>41</xdr:col>
      <xdr:colOff>53975</xdr:colOff>
      <xdr:row>322</xdr:row>
      <xdr:rowOff>228600</xdr:rowOff>
    </xdr:from>
    <xdr:to>
      <xdr:col>46</xdr:col>
      <xdr:colOff>647700</xdr:colOff>
      <xdr:row>326</xdr:row>
      <xdr:rowOff>222250</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8118475" y="76428600"/>
          <a:ext cx="3895725" cy="9271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・平成</a:t>
          </a:r>
          <a:r>
            <a:rPr kumimoji="1" lang="en-US" altLang="ja-JP" sz="900">
              <a:solidFill>
                <a:srgbClr val="002060"/>
              </a:solidFill>
            </a:rPr>
            <a:t>13</a:t>
          </a:r>
          <a:r>
            <a:rPr kumimoji="1" lang="ja-JP" altLang="en-US" sz="900">
              <a:solidFill>
                <a:srgbClr val="002060"/>
              </a:solidFill>
            </a:rPr>
            <a:t>年</a:t>
          </a:r>
          <a:r>
            <a:rPr kumimoji="1" lang="en-US" altLang="ja-JP" sz="900">
              <a:solidFill>
                <a:srgbClr val="002060"/>
              </a:solidFill>
            </a:rPr>
            <a:t>5</a:t>
          </a:r>
          <a:r>
            <a:rPr kumimoji="1" lang="ja-JP" altLang="en-US" sz="900">
              <a:solidFill>
                <a:srgbClr val="002060"/>
              </a:solidFill>
            </a:rPr>
            <a:t>月</a:t>
          </a:r>
          <a:r>
            <a:rPr kumimoji="1" lang="en-US" altLang="ja-JP" sz="900">
              <a:solidFill>
                <a:srgbClr val="002060"/>
              </a:solidFill>
            </a:rPr>
            <a:t>28</a:t>
          </a:r>
          <a:r>
            <a:rPr kumimoji="1" lang="ja-JP" altLang="en-US" sz="900">
              <a:solidFill>
                <a:srgbClr val="002060"/>
              </a:solidFill>
            </a:rPr>
            <a:t>日青発第</a:t>
          </a:r>
          <a:r>
            <a:rPr kumimoji="1" lang="en-US" altLang="ja-JP" sz="900">
              <a:solidFill>
                <a:srgbClr val="002060"/>
              </a:solidFill>
            </a:rPr>
            <a:t>71</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保育所給食における栄養給与目標、食糧構成及び給食関係諸帳簿について</a:t>
          </a:r>
          <a:r>
            <a:rPr kumimoji="1" lang="en-US" altLang="ja-JP" sz="900">
              <a:solidFill>
                <a:srgbClr val="002060"/>
              </a:solidFill>
            </a:rPr>
            <a:t>｣</a:t>
          </a:r>
          <a:r>
            <a:rPr kumimoji="1" lang="ja-JP" altLang="en-US" sz="900">
              <a:solidFill>
                <a:srgbClr val="002060"/>
              </a:solidFill>
            </a:rPr>
            <a:t>（県通知）</a:t>
          </a:r>
          <a:endParaRPr kumimoji="1" lang="en-US" altLang="ja-JP" sz="900">
            <a:solidFill>
              <a:srgbClr val="002060"/>
            </a:solidFill>
          </a:endParaRPr>
        </a:p>
        <a:p>
          <a:r>
            <a:rPr kumimoji="1" lang="ja-JP" altLang="en-US" sz="900">
              <a:solidFill>
                <a:srgbClr val="002060"/>
              </a:solidFill>
            </a:rPr>
            <a:t>　　給食予定･実施献立表及び給食日誌（様式１、２） </a:t>
          </a:r>
          <a:endParaRPr kumimoji="1" lang="en-US" altLang="ja-JP" sz="900">
            <a:solidFill>
              <a:srgbClr val="002060"/>
            </a:solidFill>
          </a:endParaRPr>
        </a:p>
        <a:p>
          <a:r>
            <a:rPr kumimoji="1" lang="ja-JP" altLang="en-US" sz="900">
              <a:solidFill>
                <a:srgbClr val="002060"/>
              </a:solidFill>
            </a:rPr>
            <a:t>　　栄養出納表（様式４） </a:t>
          </a:r>
          <a:endParaRPr kumimoji="1" lang="en-US" altLang="ja-JP" sz="900">
            <a:solidFill>
              <a:srgbClr val="002060"/>
            </a:solidFill>
          </a:endParaRPr>
        </a:p>
        <a:p>
          <a:r>
            <a:rPr kumimoji="1" lang="ja-JP" altLang="en-US" sz="900">
              <a:solidFill>
                <a:srgbClr val="002060"/>
              </a:solidFill>
            </a:rPr>
            <a:t>　　調味料による食塩摂取状況（様式５） </a:t>
          </a:r>
          <a:endParaRPr kumimoji="1" lang="en-US" altLang="ja-JP" sz="900">
            <a:solidFill>
              <a:srgbClr val="002060"/>
            </a:solidFill>
          </a:endParaRPr>
        </a:p>
        <a:p>
          <a:r>
            <a:rPr kumimoji="1" lang="ja-JP" altLang="en-US" sz="900">
              <a:solidFill>
                <a:srgbClr val="002060"/>
              </a:solidFill>
            </a:rPr>
            <a:t>・関税暫定措置法施行令第</a:t>
          </a:r>
          <a:r>
            <a:rPr kumimoji="1" lang="en-US" altLang="ja-JP" sz="900">
              <a:solidFill>
                <a:srgbClr val="002060"/>
              </a:solidFill>
            </a:rPr>
            <a:t>35</a:t>
          </a:r>
          <a:r>
            <a:rPr kumimoji="1" lang="ja-JP" altLang="en-US" sz="900">
              <a:solidFill>
                <a:srgbClr val="002060"/>
              </a:solidFill>
            </a:rPr>
            <a:t>条第</a:t>
          </a:r>
          <a:r>
            <a:rPr kumimoji="1" lang="en-US" altLang="ja-JP" sz="900">
              <a:solidFill>
                <a:srgbClr val="002060"/>
              </a:solidFill>
            </a:rPr>
            <a:t>5</a:t>
          </a:r>
          <a:r>
            <a:rPr kumimoji="1" lang="ja-JP" altLang="en-US" sz="900">
              <a:solidFill>
                <a:srgbClr val="002060"/>
              </a:solidFill>
            </a:rPr>
            <a:t>項 </a:t>
          </a:r>
          <a:endParaRPr kumimoji="1" lang="en-US" altLang="ja-JP" sz="900">
            <a:solidFill>
              <a:srgbClr val="002060"/>
            </a:solidFill>
          </a:endParaRPr>
        </a:p>
        <a:p>
          <a:r>
            <a:rPr kumimoji="1" lang="ja-JP" altLang="en-US" sz="900">
              <a:solidFill>
                <a:srgbClr val="002060"/>
              </a:solidFill>
            </a:rPr>
            <a:t>　　給食用スキムミルク受払台帳（児童育成協会が定めた様式） </a:t>
          </a:r>
          <a:endParaRPr kumimoji="1" lang="en-US" altLang="ja-JP" sz="900">
            <a:solidFill>
              <a:srgbClr val="002060"/>
            </a:solidFill>
          </a:endParaRPr>
        </a:p>
      </xdr:txBody>
    </xdr:sp>
    <xdr:clientData/>
  </xdr:twoCellAnchor>
  <xdr:twoCellAnchor>
    <xdr:from>
      <xdr:col>41</xdr:col>
      <xdr:colOff>66675</xdr:colOff>
      <xdr:row>328</xdr:row>
      <xdr:rowOff>0</xdr:rowOff>
    </xdr:from>
    <xdr:to>
      <xdr:col>47</xdr:col>
      <xdr:colOff>0</xdr:colOff>
      <xdr:row>336</xdr:row>
      <xdr:rowOff>9525</xdr:rowOff>
    </xdr:to>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8267700" y="91706700"/>
          <a:ext cx="4048125" cy="19526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・最低基準第</a:t>
          </a:r>
          <a:r>
            <a:rPr kumimoji="1" lang="en-US" altLang="ja-JP" sz="900">
              <a:solidFill>
                <a:srgbClr val="002060"/>
              </a:solidFill>
            </a:rPr>
            <a:t>14</a:t>
          </a:r>
          <a:r>
            <a:rPr kumimoji="1" lang="ja-JP" altLang="en-US" sz="900">
              <a:solidFill>
                <a:srgbClr val="002060"/>
              </a:solidFill>
            </a:rPr>
            <a:t>条</a:t>
          </a:r>
          <a:endParaRPr kumimoji="1" lang="en-US" altLang="ja-JP" sz="900">
            <a:solidFill>
              <a:srgbClr val="002060"/>
            </a:solidFill>
          </a:endParaRPr>
        </a:p>
        <a:p>
          <a:r>
            <a:rPr kumimoji="1" lang="ja-JP" altLang="en-US" sz="900">
              <a:solidFill>
                <a:srgbClr val="002060"/>
              </a:solidFill>
            </a:rPr>
            <a:t>②献立は、できる限り、変化に富み、入所している者の健全な発育に必要な栄養量を含有するものでなけれ ばならない。 </a:t>
          </a:r>
          <a:endParaRPr kumimoji="1" lang="en-US" altLang="ja-JP" sz="900">
            <a:solidFill>
              <a:srgbClr val="002060"/>
            </a:solidFill>
          </a:endParaRPr>
        </a:p>
        <a:p>
          <a:r>
            <a:rPr kumimoji="1" lang="ja-JP" altLang="en-US" sz="900">
              <a:solidFill>
                <a:srgbClr val="002060"/>
              </a:solidFill>
            </a:rPr>
            <a:t>③食事は、食品の種類及び調理方法について栄養並びに入所している者の身体的状況及び嗜好を考慮したものでなければならない。</a:t>
          </a:r>
          <a:endParaRPr kumimoji="1" lang="en-US" altLang="ja-JP" sz="900">
            <a:solidFill>
              <a:srgbClr val="002060"/>
            </a:solidFill>
          </a:endParaRPr>
        </a:p>
        <a:p>
          <a:r>
            <a:rPr kumimoji="1" lang="ja-JP" altLang="en-US" sz="900">
              <a:solidFill>
                <a:srgbClr val="002060"/>
              </a:solidFill>
            </a:rPr>
            <a:t>④調理は、あらかじめ作成された献立に従って行わなければならない。 </a:t>
          </a:r>
          <a:endParaRPr kumimoji="1" lang="en-US" altLang="ja-JP" sz="900">
            <a:solidFill>
              <a:srgbClr val="002060"/>
            </a:solidFill>
          </a:endParaRPr>
        </a:p>
        <a:p>
          <a:r>
            <a:rPr kumimoji="1" lang="ja-JP" altLang="en-US" sz="900">
              <a:solidFill>
                <a:srgbClr val="002060"/>
              </a:solidFill>
            </a:rPr>
            <a:t>・保育所保育指針　第３章健康と安全　２食育の推進  </a:t>
          </a:r>
          <a:endParaRPr kumimoji="1" lang="en-US" altLang="ja-JP" sz="900">
            <a:solidFill>
              <a:srgbClr val="002060"/>
            </a:solidFill>
          </a:endParaRPr>
        </a:p>
        <a:p>
          <a:r>
            <a:rPr kumimoji="1" lang="ja-JP" altLang="en-US" sz="900">
              <a:solidFill>
                <a:srgbClr val="002060"/>
              </a:solidFill>
            </a:rPr>
            <a:t>・平成</a:t>
          </a:r>
          <a:r>
            <a:rPr kumimoji="1" lang="en-US" altLang="ja-JP" sz="900">
              <a:solidFill>
                <a:srgbClr val="002060"/>
              </a:solidFill>
            </a:rPr>
            <a:t>31</a:t>
          </a:r>
          <a:r>
            <a:rPr kumimoji="1" lang="ja-JP" altLang="en-US" sz="900">
              <a:solidFill>
                <a:srgbClr val="002060"/>
              </a:solidFill>
            </a:rPr>
            <a:t>年</a:t>
          </a:r>
          <a:r>
            <a:rPr kumimoji="1" lang="en-US" altLang="ja-JP" sz="900">
              <a:solidFill>
                <a:srgbClr val="002060"/>
              </a:solidFill>
            </a:rPr>
            <a:t>4</a:t>
          </a:r>
          <a:r>
            <a:rPr kumimoji="1" lang="ja-JP" altLang="en-US" sz="900">
              <a:solidFill>
                <a:srgbClr val="002060"/>
              </a:solidFill>
            </a:rPr>
            <a:t>月</a:t>
          </a:r>
          <a:r>
            <a:rPr kumimoji="1" lang="en-US" altLang="ja-JP" sz="900">
              <a:solidFill>
                <a:srgbClr val="002060"/>
              </a:solidFill>
            </a:rPr>
            <a:t>25</a:t>
          </a:r>
          <a:r>
            <a:rPr kumimoji="1" lang="ja-JP" altLang="en-US" sz="900">
              <a:solidFill>
                <a:srgbClr val="002060"/>
              </a:solidFill>
            </a:rPr>
            <a:t>日子保発</a:t>
          </a:r>
          <a:r>
            <a:rPr kumimoji="1" lang="en-US" altLang="ja-JP" sz="900">
              <a:solidFill>
                <a:srgbClr val="002060"/>
              </a:solidFill>
            </a:rPr>
            <a:t>0425</a:t>
          </a:r>
          <a:r>
            <a:rPr kumimoji="1" lang="ja-JP" altLang="en-US" sz="900">
              <a:solidFill>
                <a:srgbClr val="002060"/>
              </a:solidFill>
            </a:rPr>
            <a:t>第</a:t>
          </a:r>
          <a:r>
            <a:rPr kumimoji="1" lang="en-US" altLang="ja-JP" sz="900">
              <a:solidFill>
                <a:srgbClr val="002060"/>
              </a:solidFill>
            </a:rPr>
            <a:t>2</a:t>
          </a:r>
          <a:r>
            <a:rPr kumimoji="1" lang="ja-JP" altLang="en-US" sz="900">
              <a:solidFill>
                <a:srgbClr val="002060"/>
              </a:solidFill>
            </a:rPr>
            <a:t>号「「保育所におけるアレルギー対応ガイドライン」の改訂について</a:t>
          </a:r>
          <a:r>
            <a:rPr kumimoji="1" lang="en-US" altLang="ja-JP" sz="900">
              <a:solidFill>
                <a:srgbClr val="002060"/>
              </a:solidFill>
            </a:rPr>
            <a:t>｣ </a:t>
          </a:r>
        </a:p>
      </xdr:txBody>
    </xdr:sp>
    <xdr:clientData/>
  </xdr:twoCellAnchor>
  <xdr:twoCellAnchor>
    <xdr:from>
      <xdr:col>41</xdr:col>
      <xdr:colOff>34925</xdr:colOff>
      <xdr:row>317</xdr:row>
      <xdr:rowOff>139700</xdr:rowOff>
    </xdr:from>
    <xdr:to>
      <xdr:col>46</xdr:col>
      <xdr:colOff>628650</xdr:colOff>
      <xdr:row>322</xdr:row>
      <xdr:rowOff>57150</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8099425" y="75171300"/>
          <a:ext cx="3895725" cy="10858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・最低基準第</a:t>
          </a:r>
          <a:r>
            <a:rPr kumimoji="1" lang="en-US" altLang="ja-JP" sz="900">
              <a:solidFill>
                <a:srgbClr val="002060"/>
              </a:solidFill>
            </a:rPr>
            <a:t>14</a:t>
          </a:r>
          <a:r>
            <a:rPr kumimoji="1" lang="ja-JP" altLang="en-US" sz="900">
              <a:solidFill>
                <a:srgbClr val="002060"/>
              </a:solidFill>
            </a:rPr>
            <a:t>条</a:t>
          </a:r>
          <a:endParaRPr kumimoji="1" lang="en-US" altLang="ja-JP" sz="900">
            <a:solidFill>
              <a:srgbClr val="002060"/>
            </a:solidFill>
          </a:endParaRPr>
        </a:p>
        <a:p>
          <a:r>
            <a:rPr kumimoji="1" lang="ja-JP" altLang="en-US" sz="800">
              <a:solidFill>
                <a:srgbClr val="002060"/>
              </a:solidFill>
            </a:rPr>
            <a:t>・平成</a:t>
          </a:r>
          <a:r>
            <a:rPr kumimoji="1" lang="en-US" altLang="ja-JP" sz="800">
              <a:solidFill>
                <a:srgbClr val="002060"/>
              </a:solidFill>
            </a:rPr>
            <a:t>20</a:t>
          </a:r>
          <a:r>
            <a:rPr kumimoji="1" lang="ja-JP" altLang="en-US" sz="800">
              <a:solidFill>
                <a:srgbClr val="002060"/>
              </a:solidFill>
            </a:rPr>
            <a:t>年</a:t>
          </a:r>
          <a:r>
            <a:rPr kumimoji="1" lang="en-US" altLang="ja-JP" sz="800">
              <a:solidFill>
                <a:srgbClr val="002060"/>
              </a:solidFill>
            </a:rPr>
            <a:t>3</a:t>
          </a:r>
          <a:r>
            <a:rPr kumimoji="1" lang="ja-JP" altLang="en-US" sz="800">
              <a:solidFill>
                <a:srgbClr val="002060"/>
              </a:solidFill>
            </a:rPr>
            <a:t>月</a:t>
          </a:r>
          <a:r>
            <a:rPr kumimoji="1" lang="en-US" altLang="ja-JP" sz="800">
              <a:solidFill>
                <a:srgbClr val="002060"/>
              </a:solidFill>
            </a:rPr>
            <a:t>7</a:t>
          </a:r>
          <a:r>
            <a:rPr kumimoji="1" lang="ja-JP" altLang="en-US" sz="800">
              <a:solidFill>
                <a:srgbClr val="002060"/>
              </a:solidFill>
            </a:rPr>
            <a:t>日雇児総発</a:t>
          </a:r>
          <a:r>
            <a:rPr kumimoji="1" lang="en-US" altLang="ja-JP" sz="800">
              <a:solidFill>
                <a:srgbClr val="002060"/>
              </a:solidFill>
            </a:rPr>
            <a:t>0307001</a:t>
          </a:r>
          <a:r>
            <a:rPr kumimoji="1" lang="ja-JP" altLang="en-US" sz="800">
              <a:solidFill>
                <a:srgbClr val="002060"/>
              </a:solidFill>
            </a:rPr>
            <a:t>号</a:t>
          </a:r>
          <a:r>
            <a:rPr kumimoji="1" lang="en-US" altLang="ja-JP" sz="800">
              <a:solidFill>
                <a:srgbClr val="002060"/>
              </a:solidFill>
            </a:rPr>
            <a:t>｢</a:t>
          </a:r>
          <a:r>
            <a:rPr kumimoji="1" lang="ja-JP" altLang="en-US" sz="800">
              <a:solidFill>
                <a:srgbClr val="002060"/>
              </a:solidFill>
            </a:rPr>
            <a:t>社会福祉施設等における食品の安全確保等について」  </a:t>
          </a:r>
          <a:endParaRPr kumimoji="1" lang="en-US" altLang="ja-JP" sz="800">
            <a:solidFill>
              <a:srgbClr val="002060"/>
            </a:solidFill>
          </a:endParaRPr>
        </a:p>
        <a:p>
          <a:r>
            <a:rPr kumimoji="1" lang="ja-JP" altLang="en-US" sz="700">
              <a:solidFill>
                <a:srgbClr val="002060"/>
              </a:solidFill>
            </a:rPr>
            <a:t>検食を食事提供前に行い、異味、異臭その他の異常が感じられる場合には、直ちに食事の提供を中止するなどの措置を講ずること </a:t>
          </a:r>
          <a:endParaRPr kumimoji="1" lang="en-US" altLang="ja-JP" sz="700">
            <a:solidFill>
              <a:srgbClr val="002060"/>
            </a:solidFill>
          </a:endParaRPr>
        </a:p>
      </xdr:txBody>
    </xdr:sp>
    <xdr:clientData/>
  </xdr:twoCellAnchor>
  <xdr:twoCellAnchor>
    <xdr:from>
      <xdr:col>41</xdr:col>
      <xdr:colOff>66675</xdr:colOff>
      <xdr:row>350</xdr:row>
      <xdr:rowOff>0</xdr:rowOff>
    </xdr:from>
    <xdr:to>
      <xdr:col>47</xdr:col>
      <xdr:colOff>0</xdr:colOff>
      <xdr:row>355</xdr:row>
      <xdr:rowOff>0</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8267700" y="98288475"/>
          <a:ext cx="4048125" cy="12192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800">
              <a:solidFill>
                <a:srgbClr val="002060"/>
              </a:solidFill>
            </a:rPr>
            <a:t>・社会福祉施設における衛生管理について</a:t>
          </a:r>
          <a:r>
            <a:rPr kumimoji="1" lang="ja-JP" altLang="en-US" sz="700">
              <a:solidFill>
                <a:srgbClr val="002060"/>
              </a:solidFill>
            </a:rPr>
            <a:t>（平成</a:t>
          </a:r>
          <a:r>
            <a:rPr kumimoji="1" lang="en-US" altLang="ja-JP" sz="700">
              <a:solidFill>
                <a:srgbClr val="002060"/>
              </a:solidFill>
            </a:rPr>
            <a:t>9</a:t>
          </a:r>
          <a:r>
            <a:rPr kumimoji="1" lang="ja-JP" altLang="en-US" sz="700">
              <a:solidFill>
                <a:srgbClr val="002060"/>
              </a:solidFill>
            </a:rPr>
            <a:t>年</a:t>
          </a:r>
          <a:r>
            <a:rPr kumimoji="1" lang="en-US" altLang="ja-JP" sz="700">
              <a:solidFill>
                <a:srgbClr val="002060"/>
              </a:solidFill>
            </a:rPr>
            <a:t>3</a:t>
          </a:r>
          <a:r>
            <a:rPr kumimoji="1" lang="ja-JP" altLang="en-US" sz="700">
              <a:solidFill>
                <a:srgbClr val="002060"/>
              </a:solidFill>
            </a:rPr>
            <a:t>月</a:t>
          </a:r>
          <a:r>
            <a:rPr kumimoji="1" lang="en-US" altLang="ja-JP" sz="700">
              <a:solidFill>
                <a:srgbClr val="002060"/>
              </a:solidFill>
            </a:rPr>
            <a:t>31</a:t>
          </a:r>
          <a:r>
            <a:rPr kumimoji="1" lang="ja-JP" altLang="en-US" sz="700">
              <a:solidFill>
                <a:srgbClr val="002060"/>
              </a:solidFill>
            </a:rPr>
            <a:t>日社援施第</a:t>
          </a:r>
          <a:r>
            <a:rPr kumimoji="1" lang="en-US" altLang="ja-JP" sz="700">
              <a:solidFill>
                <a:srgbClr val="002060"/>
              </a:solidFill>
            </a:rPr>
            <a:t>65</a:t>
          </a:r>
          <a:r>
            <a:rPr kumimoji="1" lang="ja-JP" altLang="en-US" sz="700">
              <a:solidFill>
                <a:srgbClr val="002060"/>
              </a:solidFill>
            </a:rPr>
            <a:t>号）</a:t>
          </a:r>
          <a:endParaRPr kumimoji="1" lang="en-US" altLang="ja-JP" sz="700">
            <a:solidFill>
              <a:srgbClr val="002060"/>
            </a:solidFill>
          </a:endParaRPr>
        </a:p>
        <a:p>
          <a:r>
            <a:rPr kumimoji="1" lang="ja-JP" altLang="en-US" sz="700">
              <a:solidFill>
                <a:srgbClr val="002060"/>
              </a:solidFill>
            </a:rPr>
            <a:t>「大量調理施設衛生管理マニュアルは、同一メニューを</a:t>
          </a:r>
          <a:r>
            <a:rPr kumimoji="1" lang="en-US" altLang="ja-JP" sz="700">
              <a:solidFill>
                <a:srgbClr val="002060"/>
              </a:solidFill>
            </a:rPr>
            <a:t>1</a:t>
          </a:r>
          <a:r>
            <a:rPr kumimoji="1" lang="ja-JP" altLang="en-US" sz="700">
              <a:solidFill>
                <a:srgbClr val="002060"/>
              </a:solidFill>
            </a:rPr>
            <a:t>回</a:t>
          </a:r>
          <a:r>
            <a:rPr kumimoji="1" lang="en-US" altLang="ja-JP" sz="700">
              <a:solidFill>
                <a:srgbClr val="002060"/>
              </a:solidFill>
            </a:rPr>
            <a:t>300</a:t>
          </a:r>
          <a:r>
            <a:rPr kumimoji="1" lang="ja-JP" altLang="en-US" sz="700">
              <a:solidFill>
                <a:srgbClr val="002060"/>
              </a:solidFill>
            </a:rPr>
            <a:t>食以上又は</a:t>
          </a:r>
          <a:r>
            <a:rPr kumimoji="1" lang="en-US" altLang="ja-JP" sz="700">
              <a:solidFill>
                <a:srgbClr val="002060"/>
              </a:solidFill>
            </a:rPr>
            <a:t>1</a:t>
          </a:r>
          <a:r>
            <a:rPr kumimoji="1" lang="ja-JP" altLang="en-US" sz="700">
              <a:solidFill>
                <a:srgbClr val="002060"/>
              </a:solidFill>
            </a:rPr>
            <a:t>日</a:t>
          </a:r>
          <a:r>
            <a:rPr kumimoji="1" lang="en-US" altLang="ja-JP" sz="700">
              <a:solidFill>
                <a:srgbClr val="002060"/>
              </a:solidFill>
            </a:rPr>
            <a:t>750</a:t>
          </a:r>
          <a:r>
            <a:rPr kumimoji="1" lang="ja-JP" altLang="en-US" sz="700">
              <a:solidFill>
                <a:srgbClr val="002060"/>
              </a:solidFill>
            </a:rPr>
            <a:t>食以上提供する調理施設に 適用するものであるが、社会福祉施設における食中毒を予防するため、適用されない社会福祉施設についても、可能な限り本マニュアルに基づく衛生管理に努めること。」</a:t>
          </a:r>
          <a:endParaRPr kumimoji="1" lang="en-US" altLang="ja-JP" sz="700">
            <a:solidFill>
              <a:srgbClr val="002060"/>
            </a:solidFill>
          </a:endParaRPr>
        </a:p>
        <a:p>
          <a:r>
            <a:rPr kumimoji="1" lang="ja-JP" altLang="en-US" sz="900">
              <a:solidFill>
                <a:srgbClr val="002060"/>
              </a:solidFill>
            </a:rPr>
            <a:t> ・大量調理施設衛生管理マニュアル</a:t>
          </a:r>
          <a:r>
            <a:rPr kumimoji="1" lang="ja-JP" altLang="en-US" sz="700">
              <a:solidFill>
                <a:srgbClr val="002060"/>
              </a:solidFill>
            </a:rPr>
            <a:t>（平成</a:t>
          </a:r>
          <a:r>
            <a:rPr kumimoji="1" lang="en-US" altLang="ja-JP" sz="700">
              <a:solidFill>
                <a:srgbClr val="002060"/>
              </a:solidFill>
            </a:rPr>
            <a:t>9</a:t>
          </a:r>
          <a:r>
            <a:rPr kumimoji="1" lang="ja-JP" altLang="en-US" sz="700">
              <a:solidFill>
                <a:srgbClr val="002060"/>
              </a:solidFill>
            </a:rPr>
            <a:t>年</a:t>
          </a:r>
          <a:r>
            <a:rPr kumimoji="1" lang="en-US" altLang="ja-JP" sz="700">
              <a:solidFill>
                <a:srgbClr val="002060"/>
              </a:solidFill>
            </a:rPr>
            <a:t>3</a:t>
          </a:r>
          <a:r>
            <a:rPr kumimoji="1" lang="ja-JP" altLang="en-US" sz="700">
              <a:solidFill>
                <a:srgbClr val="002060"/>
              </a:solidFill>
            </a:rPr>
            <a:t>月</a:t>
          </a:r>
          <a:r>
            <a:rPr kumimoji="1" lang="en-US" altLang="ja-JP" sz="700">
              <a:solidFill>
                <a:srgbClr val="002060"/>
              </a:solidFill>
            </a:rPr>
            <a:t>24</a:t>
          </a:r>
          <a:r>
            <a:rPr kumimoji="1" lang="ja-JP" altLang="en-US" sz="700">
              <a:solidFill>
                <a:srgbClr val="002060"/>
              </a:solidFill>
            </a:rPr>
            <a:t>日衛食第</a:t>
          </a:r>
          <a:r>
            <a:rPr kumimoji="1" lang="en-US" altLang="ja-JP" sz="700">
              <a:solidFill>
                <a:srgbClr val="002060"/>
              </a:solidFill>
            </a:rPr>
            <a:t>85</a:t>
          </a:r>
          <a:r>
            <a:rPr kumimoji="1" lang="ja-JP" altLang="en-US" sz="700">
              <a:solidFill>
                <a:srgbClr val="002060"/>
              </a:solidFill>
            </a:rPr>
            <a:t>号別添（平成</a:t>
          </a:r>
          <a:r>
            <a:rPr kumimoji="1" lang="en-US" altLang="ja-JP" sz="700">
              <a:solidFill>
                <a:srgbClr val="002060"/>
              </a:solidFill>
            </a:rPr>
            <a:t>29</a:t>
          </a:r>
          <a:r>
            <a:rPr kumimoji="1" lang="ja-JP" altLang="en-US" sz="700">
              <a:solidFill>
                <a:srgbClr val="002060"/>
              </a:solidFill>
            </a:rPr>
            <a:t>年</a:t>
          </a:r>
          <a:r>
            <a:rPr kumimoji="1" lang="en-US" altLang="ja-JP" sz="700">
              <a:solidFill>
                <a:srgbClr val="002060"/>
              </a:solidFill>
            </a:rPr>
            <a:t>6</a:t>
          </a:r>
          <a:r>
            <a:rPr kumimoji="1" lang="ja-JP" altLang="en-US" sz="700">
              <a:solidFill>
                <a:srgbClr val="002060"/>
              </a:solidFill>
            </a:rPr>
            <a:t>月最終改正）） </a:t>
          </a:r>
          <a:endParaRPr kumimoji="1" lang="en-US" altLang="ja-JP" sz="700">
            <a:solidFill>
              <a:srgbClr val="002060"/>
            </a:solidFill>
          </a:endParaRPr>
        </a:p>
      </xdr:txBody>
    </xdr:sp>
    <xdr:clientData/>
  </xdr:twoCellAnchor>
  <xdr:twoCellAnchor>
    <xdr:from>
      <xdr:col>41</xdr:col>
      <xdr:colOff>66675</xdr:colOff>
      <xdr:row>355</xdr:row>
      <xdr:rowOff>251112</xdr:rowOff>
    </xdr:from>
    <xdr:to>
      <xdr:col>47</xdr:col>
      <xdr:colOff>0</xdr:colOff>
      <xdr:row>365</xdr:row>
      <xdr:rowOff>60612</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8223539" y="101103544"/>
          <a:ext cx="4037734" cy="2260023"/>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・昭和</a:t>
          </a:r>
          <a:r>
            <a:rPr kumimoji="1" lang="en-US" altLang="ja-JP" sz="900">
              <a:solidFill>
                <a:srgbClr val="002060"/>
              </a:solidFill>
            </a:rPr>
            <a:t>41</a:t>
          </a:r>
          <a:r>
            <a:rPr kumimoji="1" lang="ja-JP" altLang="en-US" sz="900">
              <a:solidFill>
                <a:srgbClr val="002060"/>
              </a:solidFill>
            </a:rPr>
            <a:t>年</a:t>
          </a:r>
          <a:r>
            <a:rPr kumimoji="1" lang="en-US" altLang="ja-JP" sz="900">
              <a:solidFill>
                <a:srgbClr val="002060"/>
              </a:solidFill>
            </a:rPr>
            <a:t>7</a:t>
          </a:r>
          <a:r>
            <a:rPr kumimoji="1" lang="ja-JP" altLang="en-US" sz="900">
              <a:solidFill>
                <a:srgbClr val="002060"/>
              </a:solidFill>
            </a:rPr>
            <a:t>月</a:t>
          </a:r>
          <a:r>
            <a:rPr kumimoji="1" lang="en-US" altLang="ja-JP" sz="900">
              <a:solidFill>
                <a:srgbClr val="002060"/>
              </a:solidFill>
            </a:rPr>
            <a:t>27</a:t>
          </a:r>
          <a:r>
            <a:rPr kumimoji="1" lang="ja-JP" altLang="en-US" sz="900">
              <a:solidFill>
                <a:srgbClr val="002060"/>
              </a:solidFill>
            </a:rPr>
            <a:t>日児発第</a:t>
          </a:r>
          <a:r>
            <a:rPr kumimoji="1" lang="en-US" altLang="ja-JP" sz="900">
              <a:solidFill>
                <a:srgbClr val="002060"/>
              </a:solidFill>
            </a:rPr>
            <a:t>470</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児童福祉施設等における赤痢対策の推進について</a:t>
          </a:r>
          <a:r>
            <a:rPr kumimoji="1" lang="en-US" altLang="ja-JP" sz="900">
              <a:solidFill>
                <a:srgbClr val="002060"/>
              </a:solidFill>
            </a:rPr>
            <a:t>｣</a:t>
          </a:r>
        </a:p>
        <a:p>
          <a:r>
            <a:rPr kumimoji="1" lang="ja-JP" altLang="en-US" sz="900">
              <a:solidFill>
                <a:srgbClr val="002060"/>
              </a:solidFill>
            </a:rPr>
            <a:t>給食関係者は毎月１回以上検便するとともに流行期はしばしば検便すること。他の職員及び児童についても必要に応じて行うこと 。</a:t>
          </a:r>
          <a:endParaRPr kumimoji="1" lang="en-US" altLang="ja-JP" sz="900">
            <a:solidFill>
              <a:srgbClr val="002060"/>
            </a:solidFill>
          </a:endParaRPr>
        </a:p>
        <a:p>
          <a:r>
            <a:rPr kumimoji="1" lang="ja-JP" altLang="en-US" sz="900">
              <a:solidFill>
                <a:srgbClr val="002060"/>
              </a:solidFill>
            </a:rPr>
            <a:t>・平成</a:t>
          </a:r>
          <a:r>
            <a:rPr kumimoji="1" lang="en-US" altLang="ja-JP" sz="900">
              <a:solidFill>
                <a:srgbClr val="002060"/>
              </a:solidFill>
            </a:rPr>
            <a:t>9</a:t>
          </a:r>
          <a:r>
            <a:rPr kumimoji="1" lang="ja-JP" altLang="en-US" sz="900">
              <a:solidFill>
                <a:srgbClr val="002060"/>
              </a:solidFill>
            </a:rPr>
            <a:t>年</a:t>
          </a:r>
          <a:r>
            <a:rPr kumimoji="1" lang="en-US" altLang="ja-JP" sz="900">
              <a:solidFill>
                <a:srgbClr val="002060"/>
              </a:solidFill>
            </a:rPr>
            <a:t>3</a:t>
          </a:r>
          <a:r>
            <a:rPr kumimoji="1" lang="ja-JP" altLang="en-US" sz="900">
              <a:solidFill>
                <a:srgbClr val="002060"/>
              </a:solidFill>
            </a:rPr>
            <a:t>月</a:t>
          </a:r>
          <a:r>
            <a:rPr kumimoji="1" lang="en-US" altLang="ja-JP" sz="900">
              <a:solidFill>
                <a:srgbClr val="002060"/>
              </a:solidFill>
            </a:rPr>
            <a:t>31</a:t>
          </a:r>
          <a:r>
            <a:rPr kumimoji="1" lang="ja-JP" altLang="en-US" sz="900">
              <a:solidFill>
                <a:srgbClr val="002060"/>
              </a:solidFill>
            </a:rPr>
            <a:t>日社援施第</a:t>
          </a:r>
          <a:r>
            <a:rPr kumimoji="1" lang="en-US" altLang="ja-JP" sz="900">
              <a:solidFill>
                <a:srgbClr val="002060"/>
              </a:solidFill>
            </a:rPr>
            <a:t>65</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社会福祉施設における衛生管理について</a:t>
          </a:r>
          <a:r>
            <a:rPr kumimoji="1" lang="en-US" altLang="ja-JP" sz="900">
              <a:solidFill>
                <a:srgbClr val="002060"/>
              </a:solidFill>
            </a:rPr>
            <a:t>｣ </a:t>
          </a:r>
          <a:r>
            <a:rPr kumimoji="1" lang="ja-JP" altLang="en-US" sz="900">
              <a:solidFill>
                <a:srgbClr val="002060"/>
              </a:solidFill>
            </a:rPr>
            <a:t>　調理従事者等は臨時職員も含め、定期的な健康診断及び月に</a:t>
          </a:r>
          <a:r>
            <a:rPr kumimoji="1" lang="en-US" altLang="ja-JP" sz="900">
              <a:solidFill>
                <a:srgbClr val="002060"/>
              </a:solidFill>
            </a:rPr>
            <a:t>1</a:t>
          </a:r>
          <a:r>
            <a:rPr kumimoji="1" lang="ja-JP" altLang="en-US" sz="900">
              <a:solidFill>
                <a:srgbClr val="002060"/>
              </a:solidFill>
            </a:rPr>
            <a:t>回以上の検便を受けること。検便検査には、腸管出血性大腸菌（Ｏ</a:t>
          </a:r>
          <a:r>
            <a:rPr kumimoji="1" lang="en-US" altLang="ja-JP" sz="900">
              <a:solidFill>
                <a:srgbClr val="002060"/>
              </a:solidFill>
            </a:rPr>
            <a:t>157</a:t>
          </a:r>
          <a:r>
            <a:rPr kumimoji="1" lang="ja-JP" altLang="en-US" sz="900">
              <a:solidFill>
                <a:srgbClr val="002060"/>
              </a:solidFill>
            </a:rPr>
            <a:t>等）の検査を含めること。 </a:t>
          </a:r>
          <a:endParaRPr kumimoji="1" lang="en-US" altLang="ja-JP" sz="900">
            <a:solidFill>
              <a:srgbClr val="002060"/>
            </a:solidFill>
          </a:endParaRPr>
        </a:p>
        <a:p>
          <a:r>
            <a:rPr kumimoji="1" lang="en-US" altLang="ja-JP" sz="900">
              <a:solidFill>
                <a:srgbClr val="002060"/>
              </a:solidFill>
            </a:rPr>
            <a:t>※</a:t>
          </a:r>
          <a:r>
            <a:rPr kumimoji="1" lang="ja-JP" altLang="en-US" sz="900">
              <a:solidFill>
                <a:srgbClr val="002060"/>
              </a:solidFill>
            </a:rPr>
            <a:t>県指導：給食担当、乳児担当（０歳児を受け入れるクラスの担当者）は毎月１回以上、その他の職員は３ヶ月  に１回、年４回以上実施すること。  乳児担当者の検便検査にはＯ</a:t>
          </a:r>
          <a:r>
            <a:rPr kumimoji="1" lang="en-US" altLang="ja-JP" sz="900">
              <a:solidFill>
                <a:srgbClr val="002060"/>
              </a:solidFill>
            </a:rPr>
            <a:t>157</a:t>
          </a:r>
          <a:r>
            <a:rPr kumimoji="1" lang="ja-JP" altLang="en-US" sz="900">
              <a:solidFill>
                <a:srgbClr val="002060"/>
              </a:solidFill>
            </a:rPr>
            <a:t>の検査を含めること。 </a:t>
          </a:r>
          <a:endParaRPr kumimoji="1" lang="en-US" altLang="ja-JP" sz="900">
            <a:solidFill>
              <a:srgbClr val="002060"/>
            </a:solidFill>
          </a:endParaRPr>
        </a:p>
      </xdr:txBody>
    </xdr:sp>
    <xdr:clientData/>
  </xdr:twoCellAnchor>
  <xdr:twoCellAnchor>
    <xdr:from>
      <xdr:col>41</xdr:col>
      <xdr:colOff>66675</xdr:colOff>
      <xdr:row>383</xdr:row>
      <xdr:rowOff>0</xdr:rowOff>
    </xdr:from>
    <xdr:to>
      <xdr:col>47</xdr:col>
      <xdr:colOff>0</xdr:colOff>
      <xdr:row>386</xdr:row>
      <xdr:rowOff>0</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8267700" y="106622850"/>
          <a:ext cx="4048125" cy="7239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平成</a:t>
          </a:r>
          <a:r>
            <a:rPr kumimoji="1" lang="en-US" altLang="ja-JP" sz="900">
              <a:solidFill>
                <a:srgbClr val="002060"/>
              </a:solidFill>
            </a:rPr>
            <a:t>9</a:t>
          </a:r>
          <a:r>
            <a:rPr kumimoji="1" lang="ja-JP" altLang="en-US" sz="900">
              <a:solidFill>
                <a:srgbClr val="002060"/>
              </a:solidFill>
            </a:rPr>
            <a:t>年</a:t>
          </a:r>
          <a:r>
            <a:rPr kumimoji="1" lang="en-US" altLang="ja-JP" sz="900">
              <a:solidFill>
                <a:srgbClr val="002060"/>
              </a:solidFill>
            </a:rPr>
            <a:t>3</a:t>
          </a:r>
          <a:r>
            <a:rPr kumimoji="1" lang="ja-JP" altLang="en-US" sz="900">
              <a:solidFill>
                <a:srgbClr val="002060"/>
              </a:solidFill>
            </a:rPr>
            <a:t>月</a:t>
          </a:r>
          <a:r>
            <a:rPr kumimoji="1" lang="en-US" altLang="ja-JP" sz="900">
              <a:solidFill>
                <a:srgbClr val="002060"/>
              </a:solidFill>
            </a:rPr>
            <a:t>31</a:t>
          </a:r>
          <a:r>
            <a:rPr kumimoji="1" lang="ja-JP" altLang="en-US" sz="900">
              <a:solidFill>
                <a:srgbClr val="002060"/>
              </a:solidFill>
            </a:rPr>
            <a:t>日社援施第</a:t>
          </a:r>
          <a:r>
            <a:rPr kumimoji="1" lang="en-US" altLang="ja-JP" sz="900">
              <a:solidFill>
                <a:srgbClr val="002060"/>
              </a:solidFill>
            </a:rPr>
            <a:t>65</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社会福祉施設における衛生管理について</a:t>
          </a:r>
          <a:r>
            <a:rPr kumimoji="1" lang="en-US" altLang="ja-JP" sz="900">
              <a:solidFill>
                <a:srgbClr val="002060"/>
              </a:solidFill>
            </a:rPr>
            <a:t>｣</a:t>
          </a:r>
        </a:p>
      </xdr:txBody>
    </xdr:sp>
    <xdr:clientData/>
  </xdr:twoCellAnchor>
  <xdr:twoCellAnchor>
    <xdr:from>
      <xdr:col>41</xdr:col>
      <xdr:colOff>47625</xdr:colOff>
      <xdr:row>418</xdr:row>
      <xdr:rowOff>133352</xdr:rowOff>
    </xdr:from>
    <xdr:to>
      <xdr:col>46</xdr:col>
      <xdr:colOff>666750</xdr:colOff>
      <xdr:row>424</xdr:row>
      <xdr:rowOff>123826</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8239125" y="120862727"/>
          <a:ext cx="4048125" cy="1190624"/>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モデル経理規程第</a:t>
          </a:r>
          <a:r>
            <a:rPr kumimoji="1" lang="en-US" altLang="ja-JP" sz="900">
              <a:solidFill>
                <a:srgbClr val="002060"/>
              </a:solidFill>
            </a:rPr>
            <a:t>13</a:t>
          </a:r>
          <a:r>
            <a:rPr kumimoji="1" lang="ja-JP" altLang="en-US" sz="900">
              <a:solidFill>
                <a:srgbClr val="002060"/>
              </a:solidFill>
            </a:rPr>
            <a:t>条、</a:t>
          </a:r>
          <a:r>
            <a:rPr kumimoji="1" lang="en-US" altLang="ja-JP" sz="900">
              <a:solidFill>
                <a:srgbClr val="002060"/>
              </a:solidFill>
            </a:rPr>
            <a:t>14</a:t>
          </a:r>
          <a:r>
            <a:rPr kumimoji="1" lang="ja-JP" altLang="en-US" sz="900">
              <a:solidFill>
                <a:srgbClr val="002060"/>
              </a:solidFill>
            </a:rPr>
            <a:t>条、</a:t>
          </a:r>
          <a:r>
            <a:rPr kumimoji="1" lang="en-US" altLang="ja-JP" sz="900">
              <a:solidFill>
                <a:srgbClr val="002060"/>
              </a:solidFill>
            </a:rPr>
            <a:t>24</a:t>
          </a:r>
          <a:r>
            <a:rPr kumimoji="1" lang="ja-JP" altLang="en-US" sz="900">
              <a:solidFill>
                <a:srgbClr val="002060"/>
              </a:solidFill>
            </a:rPr>
            <a:t>条、小規模法人経理規定</a:t>
          </a:r>
          <a:r>
            <a:rPr kumimoji="1" lang="en-US" altLang="ja-JP" sz="900">
              <a:solidFill>
                <a:srgbClr val="002060"/>
              </a:solidFill>
            </a:rPr>
            <a:t>13</a:t>
          </a:r>
          <a:r>
            <a:rPr kumimoji="1" lang="ja-JP" altLang="en-US" sz="900">
              <a:solidFill>
                <a:srgbClr val="002060"/>
              </a:solidFill>
            </a:rPr>
            <a:t>条、</a:t>
          </a:r>
          <a:r>
            <a:rPr kumimoji="1" lang="en-US" altLang="ja-JP" sz="900">
              <a:solidFill>
                <a:srgbClr val="002060"/>
              </a:solidFill>
            </a:rPr>
            <a:t>14</a:t>
          </a:r>
          <a:r>
            <a:rPr kumimoji="1" lang="ja-JP" altLang="en-US" sz="900">
              <a:solidFill>
                <a:srgbClr val="002060"/>
              </a:solidFill>
            </a:rPr>
            <a:t>条、</a:t>
          </a:r>
          <a:r>
            <a:rPr kumimoji="1" lang="en-US" altLang="ja-JP" sz="900">
              <a:solidFill>
                <a:srgbClr val="002060"/>
              </a:solidFill>
            </a:rPr>
            <a:t>24</a:t>
          </a:r>
          <a:r>
            <a:rPr kumimoji="1" lang="ja-JP" altLang="en-US" sz="900">
              <a:solidFill>
                <a:srgbClr val="002060"/>
              </a:solidFill>
            </a:rPr>
            <a:t>条</a:t>
          </a:r>
          <a:endParaRPr kumimoji="1" lang="en-US" altLang="ja-JP" sz="900">
            <a:solidFill>
              <a:srgbClr val="002060"/>
            </a:solidFill>
          </a:endParaRPr>
        </a:p>
        <a:p>
          <a:r>
            <a:rPr kumimoji="1" lang="ja-JP" altLang="en-US" sz="900">
              <a:solidFill>
                <a:srgbClr val="002060"/>
              </a:solidFill>
            </a:rPr>
            <a:t>すべての会計処理は会計伝票により処理すること。会計伝票には会計責任者の承認印を受けること。収納した金銭は必ず一旦金融機関に預け入れること。 </a:t>
          </a:r>
          <a:endParaRPr kumimoji="1" lang="en-US" altLang="ja-JP" sz="900">
            <a:solidFill>
              <a:srgbClr val="002060"/>
            </a:solidFill>
          </a:endParaRPr>
        </a:p>
      </xdr:txBody>
    </xdr:sp>
    <xdr:clientData/>
  </xdr:twoCellAnchor>
  <xdr:twoCellAnchor>
    <xdr:from>
      <xdr:col>41</xdr:col>
      <xdr:colOff>66675</xdr:colOff>
      <xdr:row>509</xdr:row>
      <xdr:rowOff>9525</xdr:rowOff>
    </xdr:from>
    <xdr:to>
      <xdr:col>47</xdr:col>
      <xdr:colOff>0</xdr:colOff>
      <xdr:row>510</xdr:row>
      <xdr:rowOff>0</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8267700" y="136064625"/>
          <a:ext cx="4048125" cy="2381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経理等通知記１（２）</a:t>
          </a:r>
          <a:endParaRPr kumimoji="1" lang="en-US" altLang="ja-JP" sz="900">
            <a:solidFill>
              <a:srgbClr val="002060"/>
            </a:solidFill>
          </a:endParaRPr>
        </a:p>
      </xdr:txBody>
    </xdr:sp>
    <xdr:clientData/>
  </xdr:twoCellAnchor>
  <xdr:twoCellAnchor>
    <xdr:from>
      <xdr:col>41</xdr:col>
      <xdr:colOff>66675</xdr:colOff>
      <xdr:row>514</xdr:row>
      <xdr:rowOff>0</xdr:rowOff>
    </xdr:from>
    <xdr:to>
      <xdr:col>47</xdr:col>
      <xdr:colOff>0</xdr:colOff>
      <xdr:row>519</xdr:row>
      <xdr:rowOff>0</xdr:rowOff>
    </xdr:to>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8267700" y="137283825"/>
          <a:ext cx="4048125" cy="10001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経理等通知記４（２）</a:t>
          </a:r>
          <a:endParaRPr kumimoji="1" lang="en-US" altLang="ja-JP" sz="900">
            <a:solidFill>
              <a:srgbClr val="002060"/>
            </a:solidFill>
          </a:endParaRPr>
        </a:p>
        <a:p>
          <a:r>
            <a:rPr kumimoji="1" lang="ja-JP" altLang="en-US" sz="900">
              <a:solidFill>
                <a:srgbClr val="002060"/>
              </a:solidFill>
            </a:rPr>
            <a:t>委託費を同一法人内における各施設拠点区分、本部拠点区分又は収益事業等の事業区分への資金の貸付については、当該法人の経営上やむを得ない場合に、当該年度内に限って認められるものであること。 </a:t>
          </a:r>
          <a:endParaRPr kumimoji="1" lang="en-US" altLang="ja-JP" sz="900">
            <a:solidFill>
              <a:srgbClr val="002060"/>
            </a:solidFill>
          </a:endParaRPr>
        </a:p>
      </xdr:txBody>
    </xdr:sp>
    <xdr:clientData/>
  </xdr:twoCellAnchor>
  <xdr:twoCellAnchor>
    <xdr:from>
      <xdr:col>41</xdr:col>
      <xdr:colOff>85725</xdr:colOff>
      <xdr:row>530</xdr:row>
      <xdr:rowOff>114267</xdr:rowOff>
    </xdr:from>
    <xdr:to>
      <xdr:col>47</xdr:col>
      <xdr:colOff>19050</xdr:colOff>
      <xdr:row>536</xdr:row>
      <xdr:rowOff>257140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8277225" y="130949667"/>
          <a:ext cx="4048125" cy="1609723"/>
          <a:chOff x="8267700" y="141493875"/>
          <a:chExt cx="4048125" cy="1672165"/>
        </a:xfrm>
      </xdr:grpSpPr>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8267700" y="141493875"/>
            <a:ext cx="4048125" cy="2476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800">
                <a:solidFill>
                  <a:srgbClr val="002060"/>
                </a:solidFill>
              </a:rPr>
              <a:t>】</a:t>
            </a:r>
            <a:r>
              <a:rPr kumimoji="1" lang="ja-JP" altLang="en-US" sz="800">
                <a:solidFill>
                  <a:srgbClr val="002060"/>
                </a:solidFill>
              </a:rPr>
              <a:t>  経理等通知記１（３）</a:t>
            </a:r>
            <a:r>
              <a:rPr kumimoji="1" lang="en-US" altLang="ja-JP" sz="800">
                <a:solidFill>
                  <a:srgbClr val="002060"/>
                </a:solidFill>
              </a:rPr>
              <a:t>【Ⅰ</a:t>
            </a:r>
            <a:r>
              <a:rPr kumimoji="1" lang="ja-JP" altLang="en-US" sz="800">
                <a:solidFill>
                  <a:srgbClr val="002060"/>
                </a:solidFill>
              </a:rPr>
              <a:t>基本の７要件</a:t>
            </a:r>
            <a:r>
              <a:rPr kumimoji="1" lang="en-US" altLang="ja-JP" sz="800">
                <a:solidFill>
                  <a:srgbClr val="002060"/>
                </a:solidFill>
              </a:rPr>
              <a:t>】</a:t>
            </a:r>
            <a:r>
              <a:rPr kumimoji="1" lang="ja-JP" altLang="en-US" sz="800">
                <a:solidFill>
                  <a:srgbClr val="002060"/>
                </a:solidFill>
              </a:rPr>
              <a:t>（額の制限なし）</a:t>
            </a:r>
            <a:endParaRPr kumimoji="1" lang="en-US" altLang="ja-JP" sz="800">
              <a:solidFill>
                <a:srgbClr val="002060"/>
              </a:solidFill>
            </a:endParaRPr>
          </a:p>
        </xdr:txBody>
      </xdr:sp>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8267700" y="141741525"/>
            <a:ext cx="4048125" cy="5143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a:t>
            </a:r>
            <a:r>
              <a:rPr kumimoji="1" lang="ja-JP" altLang="en-US" sz="800">
                <a:solidFill>
                  <a:srgbClr val="002060"/>
                </a:solidFill>
              </a:rPr>
              <a:t>経理等通知記１（３）</a:t>
            </a:r>
            <a:r>
              <a:rPr kumimoji="1" lang="en-US" altLang="ja-JP" sz="800">
                <a:solidFill>
                  <a:srgbClr val="002060"/>
                </a:solidFill>
              </a:rPr>
              <a:t>【Ⅰ</a:t>
            </a:r>
            <a:r>
              <a:rPr kumimoji="1" lang="ja-JP" altLang="en-US" sz="800">
                <a:solidFill>
                  <a:srgbClr val="002060"/>
                </a:solidFill>
              </a:rPr>
              <a:t>基本の７要件</a:t>
            </a:r>
            <a:r>
              <a:rPr kumimoji="1" lang="en-US" altLang="ja-JP" sz="800">
                <a:solidFill>
                  <a:srgbClr val="002060"/>
                </a:solidFill>
              </a:rPr>
              <a:t>】</a:t>
            </a:r>
            <a:r>
              <a:rPr kumimoji="1" lang="ja-JP" altLang="en-US" sz="800">
                <a:solidFill>
                  <a:srgbClr val="002060"/>
                </a:solidFill>
              </a:rPr>
              <a:t>（額の制限なし）</a:t>
            </a:r>
            <a:endParaRPr kumimoji="1" lang="en-US" altLang="ja-JP" sz="800">
              <a:solidFill>
                <a:srgbClr val="002060"/>
              </a:solidFill>
            </a:endParaRPr>
          </a:p>
          <a:p>
            <a:r>
              <a:rPr kumimoji="1" lang="ja-JP" altLang="en-US" sz="800">
                <a:solidFill>
                  <a:srgbClr val="002060"/>
                </a:solidFill>
              </a:rPr>
              <a:t>経理等通知記１（６）</a:t>
            </a:r>
            <a:r>
              <a:rPr kumimoji="1" lang="en-US" altLang="ja-JP" sz="800">
                <a:solidFill>
                  <a:srgbClr val="002060"/>
                </a:solidFill>
              </a:rPr>
              <a:t>【Ⅲ</a:t>
            </a:r>
            <a:r>
              <a:rPr kumimoji="1" lang="ja-JP" altLang="en-US" sz="800">
                <a:solidFill>
                  <a:srgbClr val="002060"/>
                </a:solidFill>
              </a:rPr>
              <a:t>すべての要件</a:t>
            </a:r>
            <a:r>
              <a:rPr kumimoji="1" lang="en-US" altLang="ja-JP" sz="800">
                <a:solidFill>
                  <a:srgbClr val="002060"/>
                </a:solidFill>
              </a:rPr>
              <a:t>】</a:t>
            </a:r>
            <a:r>
              <a:rPr kumimoji="1" lang="ja-JP" altLang="en-US" sz="800">
                <a:solidFill>
                  <a:srgbClr val="002060"/>
                </a:solidFill>
              </a:rPr>
              <a:t>（額の制限なし）</a:t>
            </a:r>
            <a:endParaRPr kumimoji="1" lang="en-US" altLang="ja-JP" sz="800">
              <a:solidFill>
                <a:srgbClr val="002060"/>
              </a:solidFill>
            </a:endParaRPr>
          </a:p>
        </xdr:txBody>
      </xdr:sp>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8267700" y="142255874"/>
            <a:ext cx="4048125" cy="257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a:t>
            </a:r>
            <a:r>
              <a:rPr kumimoji="1" lang="ja-JP" altLang="en-US" sz="800">
                <a:solidFill>
                  <a:srgbClr val="002060"/>
                </a:solidFill>
              </a:rPr>
              <a:t>経理等通知記１（３）</a:t>
            </a:r>
            <a:r>
              <a:rPr kumimoji="1" lang="en-US" altLang="ja-JP" sz="800">
                <a:solidFill>
                  <a:srgbClr val="002060"/>
                </a:solidFill>
              </a:rPr>
              <a:t>【Ⅰ</a:t>
            </a:r>
            <a:r>
              <a:rPr kumimoji="1" lang="ja-JP" altLang="en-US" sz="800">
                <a:solidFill>
                  <a:srgbClr val="002060"/>
                </a:solidFill>
              </a:rPr>
              <a:t>基本の７要件</a:t>
            </a:r>
            <a:r>
              <a:rPr kumimoji="1" lang="en-US" altLang="ja-JP" sz="800">
                <a:solidFill>
                  <a:srgbClr val="002060"/>
                </a:solidFill>
              </a:rPr>
              <a:t>】</a:t>
            </a:r>
            <a:r>
              <a:rPr kumimoji="1" lang="ja-JP" altLang="en-US" sz="800">
                <a:solidFill>
                  <a:srgbClr val="002060"/>
                </a:solidFill>
              </a:rPr>
              <a:t>（額の制限なし）</a:t>
            </a:r>
            <a:endParaRPr kumimoji="1" lang="en-US" altLang="ja-JP" sz="800">
              <a:solidFill>
                <a:srgbClr val="002060"/>
              </a:solidFill>
            </a:endParaRPr>
          </a:p>
        </xdr:txBody>
      </xdr:sp>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8267700" y="142513049"/>
            <a:ext cx="4048125" cy="652991"/>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a:t>
            </a:r>
            <a:r>
              <a:rPr kumimoji="1" lang="ja-JP" altLang="en-US" sz="800">
                <a:solidFill>
                  <a:srgbClr val="002060"/>
                </a:solidFill>
              </a:rPr>
              <a:t>経理等通知記１（４）</a:t>
            </a:r>
            <a:r>
              <a:rPr kumimoji="1" lang="en-US" altLang="ja-JP" sz="800">
                <a:solidFill>
                  <a:srgbClr val="002060"/>
                </a:solidFill>
              </a:rPr>
              <a:t>【Ⅱ</a:t>
            </a:r>
            <a:r>
              <a:rPr kumimoji="1" lang="ja-JP" altLang="en-US" sz="800">
                <a:solidFill>
                  <a:srgbClr val="002060"/>
                </a:solidFill>
              </a:rPr>
              <a:t>７要件・特別保育</a:t>
            </a:r>
            <a:r>
              <a:rPr kumimoji="1" lang="en-US" altLang="ja-JP" sz="800">
                <a:solidFill>
                  <a:srgbClr val="002060"/>
                </a:solidFill>
              </a:rPr>
              <a:t>】</a:t>
            </a:r>
            <a:r>
              <a:rPr kumimoji="1" lang="ja-JP" altLang="en-US" sz="800">
                <a:solidFill>
                  <a:srgbClr val="002060"/>
                </a:solidFill>
              </a:rPr>
              <a:t>（処遇改善等加算（基礎分）相当額の範囲内）　経理等通知記１（６）</a:t>
            </a:r>
            <a:r>
              <a:rPr kumimoji="1" lang="en-US" altLang="ja-JP" sz="800">
                <a:solidFill>
                  <a:srgbClr val="002060"/>
                </a:solidFill>
              </a:rPr>
              <a:t>【Ⅲ</a:t>
            </a:r>
            <a:r>
              <a:rPr kumimoji="1" lang="ja-JP" altLang="en-US" sz="800">
                <a:solidFill>
                  <a:srgbClr val="002060"/>
                </a:solidFill>
              </a:rPr>
              <a:t>すべての要件</a:t>
            </a:r>
            <a:r>
              <a:rPr kumimoji="1" lang="en-US" altLang="ja-JP" sz="800">
                <a:solidFill>
                  <a:srgbClr val="002060"/>
                </a:solidFill>
              </a:rPr>
              <a:t>】</a:t>
            </a:r>
            <a:r>
              <a:rPr kumimoji="1" lang="ja-JP" altLang="en-US" sz="800">
                <a:solidFill>
                  <a:srgbClr val="002060"/>
                </a:solidFill>
              </a:rPr>
              <a:t>（額の制限なし）</a:t>
            </a:r>
            <a:endParaRPr kumimoji="1" lang="en-US" altLang="ja-JP" sz="800">
              <a:solidFill>
                <a:srgbClr val="002060"/>
              </a:solidFill>
            </a:endParaRPr>
          </a:p>
        </xdr:txBody>
      </xdr:sp>
    </xdr:grpSp>
    <xdr:clientData/>
  </xdr:twoCellAnchor>
  <xdr:twoCellAnchor>
    <xdr:from>
      <xdr:col>41</xdr:col>
      <xdr:colOff>66675</xdr:colOff>
      <xdr:row>566</xdr:row>
      <xdr:rowOff>0</xdr:rowOff>
    </xdr:from>
    <xdr:to>
      <xdr:col>47</xdr:col>
      <xdr:colOff>0</xdr:colOff>
      <xdr:row>571</xdr:row>
      <xdr:rowOff>9525</xdr:rowOff>
    </xdr:to>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8267700" y="149561550"/>
          <a:ext cx="4048125" cy="12382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運用通知（問</a:t>
          </a:r>
          <a:r>
            <a:rPr kumimoji="1" lang="en-US" altLang="ja-JP" sz="900">
              <a:solidFill>
                <a:srgbClr val="002060"/>
              </a:solidFill>
            </a:rPr>
            <a:t>8</a:t>
          </a:r>
          <a:r>
            <a:rPr kumimoji="1" lang="ja-JP" altLang="en-US" sz="900">
              <a:solidFill>
                <a:srgbClr val="002060"/>
              </a:solidFill>
            </a:rPr>
            <a:t>）</a:t>
          </a:r>
          <a:endParaRPr kumimoji="1" lang="en-US" altLang="ja-JP" sz="900">
            <a:solidFill>
              <a:srgbClr val="002060"/>
            </a:solidFill>
          </a:endParaRPr>
        </a:p>
        <a:p>
          <a:r>
            <a:rPr kumimoji="1" lang="ja-JP" altLang="en-US" sz="800">
              <a:solidFill>
                <a:srgbClr val="002060"/>
              </a:solidFill>
            </a:rPr>
            <a:t>保育所施設・設備整備積立資産から土地取得に要する費用を取り崩すことができるのは、当該保育所の増改築に係る 　計画について、都道府県知事（当該保育所の設置主体が社会福祉法人である場合は理事会）の承認を得るとともに、都道府県及び市町村など関係行政機関との事前協議及び地元調整が終了しており、施設の整備が確実な場合に限るものととする。 </a:t>
          </a:r>
          <a:endParaRPr kumimoji="1" lang="en-US" altLang="ja-JP" sz="800">
            <a:solidFill>
              <a:srgbClr val="002060"/>
            </a:solidFill>
          </a:endParaRPr>
        </a:p>
      </xdr:txBody>
    </xdr:sp>
    <xdr:clientData/>
  </xdr:twoCellAnchor>
  <xdr:twoCellAnchor>
    <xdr:from>
      <xdr:col>41</xdr:col>
      <xdr:colOff>66675</xdr:colOff>
      <xdr:row>603</xdr:row>
      <xdr:rowOff>0</xdr:rowOff>
    </xdr:from>
    <xdr:to>
      <xdr:col>47</xdr:col>
      <xdr:colOff>0</xdr:colOff>
      <xdr:row>609</xdr:row>
      <xdr:rowOff>238125</xdr:rowOff>
    </xdr:to>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8267700" y="157714950"/>
          <a:ext cx="4048125" cy="9810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経理等通知記５（２）</a:t>
          </a:r>
          <a:endParaRPr kumimoji="1" lang="en-US" altLang="ja-JP" sz="900">
            <a:solidFill>
              <a:srgbClr val="002060"/>
            </a:solidFill>
          </a:endParaRPr>
        </a:p>
        <a:p>
          <a:r>
            <a:rPr kumimoji="1" lang="ja-JP" altLang="en-US" sz="900">
              <a:solidFill>
                <a:srgbClr val="002060"/>
              </a:solidFill>
            </a:rPr>
            <a:t>当期留保率が５％を上回る場合は収支計算分析表の提出を求め、同通知記</a:t>
          </a:r>
          <a:r>
            <a:rPr kumimoji="1" lang="en-US" altLang="ja-JP" sz="900">
              <a:solidFill>
                <a:srgbClr val="002060"/>
              </a:solidFill>
            </a:rPr>
            <a:t>1</a:t>
          </a:r>
          <a:r>
            <a:rPr kumimoji="1" lang="ja-JP" altLang="en-US" sz="900">
              <a:solidFill>
                <a:srgbClr val="002060"/>
              </a:solidFill>
            </a:rPr>
            <a:t>から</a:t>
          </a:r>
          <a:r>
            <a:rPr kumimoji="1" lang="en-US" altLang="ja-JP" sz="900">
              <a:solidFill>
                <a:srgbClr val="002060"/>
              </a:solidFill>
            </a:rPr>
            <a:t>4</a:t>
          </a:r>
          <a:r>
            <a:rPr kumimoji="1" lang="ja-JP" altLang="en-US" sz="900">
              <a:solidFill>
                <a:srgbClr val="002060"/>
              </a:solidFill>
            </a:rPr>
            <a:t>までに示された事項の遵守状況を確認。特に基本の</a:t>
          </a:r>
          <a:r>
            <a:rPr kumimoji="1" lang="en-US" altLang="ja-JP" sz="900">
              <a:solidFill>
                <a:srgbClr val="002060"/>
              </a:solidFill>
            </a:rPr>
            <a:t>7</a:t>
          </a:r>
          <a:r>
            <a:rPr kumimoji="1" lang="ja-JP" altLang="en-US" sz="900">
              <a:solidFill>
                <a:srgbClr val="002060"/>
              </a:solidFill>
            </a:rPr>
            <a:t>要件が充足されているかどうかをはじめ、児童の処遇の状況を十分確認すること。 </a:t>
          </a:r>
          <a:endParaRPr kumimoji="1" lang="en-US" altLang="ja-JP" sz="900">
            <a:solidFill>
              <a:srgbClr val="002060"/>
            </a:solidFill>
          </a:endParaRPr>
        </a:p>
      </xdr:txBody>
    </xdr:sp>
    <xdr:clientData/>
  </xdr:twoCellAnchor>
  <xdr:twoCellAnchor>
    <xdr:from>
      <xdr:col>41</xdr:col>
      <xdr:colOff>77259</xdr:colOff>
      <xdr:row>610</xdr:row>
      <xdr:rowOff>95250</xdr:rowOff>
    </xdr:from>
    <xdr:to>
      <xdr:col>47</xdr:col>
      <xdr:colOff>10584</xdr:colOff>
      <xdr:row>619</xdr:row>
      <xdr:rowOff>105834</xdr:rowOff>
    </xdr:to>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8311092" y="172201417"/>
          <a:ext cx="4060825" cy="22225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rgbClr val="002060"/>
              </a:solidFill>
            </a:rPr>
            <a:t>【</a:t>
          </a:r>
          <a:r>
            <a:rPr kumimoji="1" lang="ja-JP" altLang="en-US" sz="800">
              <a:solidFill>
                <a:srgbClr val="002060"/>
              </a:solidFill>
            </a:rPr>
            <a:t>根拠</a:t>
          </a:r>
          <a:r>
            <a:rPr kumimoji="1" lang="en-US" altLang="ja-JP" sz="800">
              <a:solidFill>
                <a:srgbClr val="002060"/>
              </a:solidFill>
            </a:rPr>
            <a:t>】</a:t>
          </a:r>
          <a:r>
            <a:rPr kumimoji="1" lang="ja-JP" altLang="en-US" sz="800">
              <a:solidFill>
                <a:srgbClr val="002060"/>
              </a:solidFill>
            </a:rPr>
            <a:t>・平成</a:t>
          </a:r>
          <a:r>
            <a:rPr kumimoji="1" lang="en-US" altLang="ja-JP" sz="800">
              <a:solidFill>
                <a:srgbClr val="002060"/>
              </a:solidFill>
            </a:rPr>
            <a:t>12</a:t>
          </a:r>
          <a:r>
            <a:rPr kumimoji="1" lang="ja-JP" altLang="en-US" sz="800">
              <a:solidFill>
                <a:srgbClr val="002060"/>
              </a:solidFill>
            </a:rPr>
            <a:t>年</a:t>
          </a:r>
          <a:r>
            <a:rPr kumimoji="1" lang="en-US" altLang="ja-JP" sz="800">
              <a:solidFill>
                <a:srgbClr val="002060"/>
              </a:solidFill>
            </a:rPr>
            <a:t>4</a:t>
          </a:r>
          <a:r>
            <a:rPr kumimoji="1" lang="ja-JP" altLang="en-US" sz="800">
              <a:solidFill>
                <a:srgbClr val="002060"/>
              </a:solidFill>
            </a:rPr>
            <a:t>月</a:t>
          </a:r>
          <a:r>
            <a:rPr kumimoji="1" lang="en-US" altLang="ja-JP" sz="800">
              <a:solidFill>
                <a:srgbClr val="002060"/>
              </a:solidFill>
            </a:rPr>
            <a:t>25</a:t>
          </a:r>
          <a:r>
            <a:rPr kumimoji="1" lang="ja-JP" altLang="en-US" sz="800">
              <a:solidFill>
                <a:srgbClr val="002060"/>
              </a:solidFill>
            </a:rPr>
            <a:t>日児発第</a:t>
          </a:r>
          <a:r>
            <a:rPr kumimoji="1" lang="en-US" altLang="ja-JP" sz="800">
              <a:solidFill>
                <a:srgbClr val="002060"/>
              </a:solidFill>
            </a:rPr>
            <a:t>471</a:t>
          </a:r>
          <a:r>
            <a:rPr kumimoji="1" lang="ja-JP" altLang="en-US" sz="800">
              <a:solidFill>
                <a:srgbClr val="002060"/>
              </a:solidFill>
            </a:rPr>
            <a:t>号</a:t>
          </a:r>
          <a:r>
            <a:rPr kumimoji="1" lang="en-US" altLang="ja-JP" sz="800">
              <a:solidFill>
                <a:srgbClr val="002060"/>
              </a:solidFill>
            </a:rPr>
            <a:t>｢</a:t>
          </a:r>
          <a:r>
            <a:rPr kumimoji="1" lang="ja-JP" altLang="en-US" sz="800">
              <a:solidFill>
                <a:srgbClr val="002060"/>
              </a:solidFill>
            </a:rPr>
            <a:t>児童福祉行政指導監査の実施について</a:t>
          </a:r>
          <a:r>
            <a:rPr kumimoji="1" lang="en-US" altLang="ja-JP" sz="800">
              <a:solidFill>
                <a:srgbClr val="002060"/>
              </a:solidFill>
            </a:rPr>
            <a:t>｣</a:t>
          </a:r>
          <a:r>
            <a:rPr kumimoji="1" lang="ja-JP" altLang="en-US" sz="800">
              <a:solidFill>
                <a:srgbClr val="002060"/>
              </a:solidFill>
            </a:rPr>
            <a:t>（国通知）</a:t>
          </a:r>
          <a:endParaRPr kumimoji="1" lang="en-US" altLang="ja-JP" sz="800">
            <a:solidFill>
              <a:srgbClr val="002060"/>
            </a:solidFill>
          </a:endParaRPr>
        </a:p>
        <a:p>
          <a:r>
            <a:rPr kumimoji="1" lang="ja-JP" altLang="en-US" sz="800">
              <a:solidFill>
                <a:srgbClr val="002060"/>
              </a:solidFill>
            </a:rPr>
            <a:t>・経理等通知記３（２）</a:t>
          </a:r>
          <a:endParaRPr kumimoji="1" lang="en-US" altLang="ja-JP" sz="800">
            <a:solidFill>
              <a:srgbClr val="002060"/>
            </a:solidFill>
          </a:endParaRPr>
        </a:p>
        <a:p>
          <a:r>
            <a:rPr kumimoji="1" lang="ja-JP" altLang="en-US" sz="700">
              <a:solidFill>
                <a:srgbClr val="002060"/>
              </a:solidFill>
            </a:rPr>
            <a:t>翌年度に前期末支払資金残高として取り扱うことができる当期末支払資金残高は、委託費の適正な執行により適正な保育所運営が確保された上で、長期的に安定した経営を確保するために将来発生が見込まれる経費を計画的に積み立てた結果において保有するものであり、過大な保有を防止する観点から、当該年度の委託費収入の</a:t>
          </a:r>
          <a:r>
            <a:rPr kumimoji="1" lang="en-US" altLang="ja-JP" sz="700">
              <a:solidFill>
                <a:srgbClr val="002060"/>
              </a:solidFill>
            </a:rPr>
            <a:t>30</a:t>
          </a:r>
          <a:r>
            <a:rPr kumimoji="1" lang="ja-JP" altLang="en-US" sz="700">
              <a:solidFill>
                <a:srgbClr val="002060"/>
              </a:solidFill>
            </a:rPr>
            <a:t>％以下の保有とすること。</a:t>
          </a:r>
          <a:endParaRPr kumimoji="1" lang="en-US" altLang="ja-JP" sz="700">
            <a:solidFill>
              <a:srgbClr val="002060"/>
            </a:solidFill>
          </a:endParaRPr>
        </a:p>
        <a:p>
          <a:r>
            <a:rPr kumimoji="1" lang="ja-JP" altLang="en-US" sz="800">
              <a:solidFill>
                <a:srgbClr val="002060"/>
              </a:solidFill>
            </a:rPr>
            <a:t>・運用通知（問</a:t>
          </a:r>
          <a:r>
            <a:rPr kumimoji="1" lang="en-US" altLang="ja-JP" sz="800">
              <a:solidFill>
                <a:srgbClr val="002060"/>
              </a:solidFill>
            </a:rPr>
            <a:t>21</a:t>
          </a:r>
          <a:r>
            <a:rPr kumimoji="1" lang="ja-JP" altLang="en-US" sz="800">
              <a:solidFill>
                <a:srgbClr val="002060"/>
              </a:solidFill>
            </a:rPr>
            <a:t>） </a:t>
          </a:r>
          <a:endParaRPr kumimoji="1" lang="en-US" altLang="ja-JP" sz="800">
            <a:solidFill>
              <a:srgbClr val="002060"/>
            </a:solidFill>
          </a:endParaRPr>
        </a:p>
        <a:p>
          <a:r>
            <a:rPr kumimoji="1" lang="ja-JP" altLang="en-US" sz="700">
              <a:solidFill>
                <a:srgbClr val="002060"/>
              </a:solidFill>
            </a:rPr>
            <a:t>当期末支払資金残高が、当該年度の委託費収入の</a:t>
          </a:r>
          <a:r>
            <a:rPr kumimoji="1" lang="en-US" altLang="ja-JP" sz="700">
              <a:solidFill>
                <a:srgbClr val="002060"/>
              </a:solidFill>
            </a:rPr>
            <a:t>30</a:t>
          </a:r>
          <a:r>
            <a:rPr kumimoji="1" lang="ja-JP" altLang="en-US" sz="700">
              <a:solidFill>
                <a:srgbClr val="002060"/>
              </a:solidFill>
            </a:rPr>
            <a:t>％を超えている場合は、将来発生が見込まれる経費を積立預金として積み立てるなど、長期的に安定した経営が確保できるような計画を作るよう指導を行い、それでもなお、委託費収入の</a:t>
          </a:r>
          <a:r>
            <a:rPr kumimoji="1" lang="en-US" altLang="ja-JP" sz="700">
              <a:solidFill>
                <a:srgbClr val="002060"/>
              </a:solidFill>
            </a:rPr>
            <a:t>30</a:t>
          </a:r>
          <a:r>
            <a:rPr kumimoji="1" lang="ja-JP" altLang="en-US" sz="700">
              <a:solidFill>
                <a:srgbClr val="002060"/>
              </a:solidFill>
            </a:rPr>
            <a:t>％を超えている場合については、超過額が解消されるまでの間、改善基礎 分について加算を停止すること。 </a:t>
          </a:r>
          <a:endParaRPr kumimoji="1" lang="en-US" altLang="ja-JP" sz="700">
            <a:solidFill>
              <a:srgbClr val="002060"/>
            </a:solidFill>
          </a:endParaRPr>
        </a:p>
      </xdr:txBody>
    </xdr:sp>
    <xdr:clientData/>
  </xdr:twoCellAnchor>
  <xdr:twoCellAnchor>
    <xdr:from>
      <xdr:col>41</xdr:col>
      <xdr:colOff>114300</xdr:colOff>
      <xdr:row>641</xdr:row>
      <xdr:rowOff>0</xdr:rowOff>
    </xdr:from>
    <xdr:to>
      <xdr:col>47</xdr:col>
      <xdr:colOff>47625</xdr:colOff>
      <xdr:row>642</xdr:row>
      <xdr:rowOff>0</xdr:rowOff>
    </xdr:to>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8315325" y="166001700"/>
          <a:ext cx="4048125" cy="2381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経理等通知記１（５）</a:t>
          </a:r>
          <a:endParaRPr kumimoji="1" lang="en-US" altLang="ja-JP" sz="900">
            <a:solidFill>
              <a:srgbClr val="002060"/>
            </a:solidFill>
          </a:endParaRPr>
        </a:p>
      </xdr:txBody>
    </xdr:sp>
    <xdr:clientData/>
  </xdr:twoCellAnchor>
  <xdr:twoCellAnchor>
    <xdr:from>
      <xdr:col>41</xdr:col>
      <xdr:colOff>66675</xdr:colOff>
      <xdr:row>670</xdr:row>
      <xdr:rowOff>0</xdr:rowOff>
    </xdr:from>
    <xdr:to>
      <xdr:col>47</xdr:col>
      <xdr:colOff>0</xdr:colOff>
      <xdr:row>671</xdr:row>
      <xdr:rowOff>0</xdr:rowOff>
    </xdr:to>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a:off x="8267700" y="172602525"/>
          <a:ext cx="4048125" cy="2381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経理等通知記１（５）</a:t>
          </a:r>
          <a:endParaRPr kumimoji="1" lang="en-US" altLang="ja-JP" sz="900">
            <a:solidFill>
              <a:srgbClr val="002060"/>
            </a:solidFill>
          </a:endParaRPr>
        </a:p>
      </xdr:txBody>
    </xdr:sp>
    <xdr:clientData/>
  </xdr:twoCellAnchor>
  <xdr:twoCellAnchor>
    <xdr:from>
      <xdr:col>41</xdr:col>
      <xdr:colOff>66675</xdr:colOff>
      <xdr:row>620</xdr:row>
      <xdr:rowOff>0</xdr:rowOff>
    </xdr:from>
    <xdr:to>
      <xdr:col>47</xdr:col>
      <xdr:colOff>0</xdr:colOff>
      <xdr:row>621</xdr:row>
      <xdr:rowOff>0</xdr:rowOff>
    </xdr:to>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8267700" y="161172525"/>
          <a:ext cx="4048125" cy="2381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経理等通知記１（４）</a:t>
          </a:r>
          <a:endParaRPr kumimoji="1" lang="en-US" altLang="ja-JP" sz="900">
            <a:solidFill>
              <a:srgbClr val="002060"/>
            </a:solidFill>
          </a:endParaRPr>
        </a:p>
      </xdr:txBody>
    </xdr:sp>
    <xdr:clientData/>
  </xdr:twoCellAnchor>
  <xdr:oneCellAnchor>
    <xdr:from>
      <xdr:col>34</xdr:col>
      <xdr:colOff>114300</xdr:colOff>
      <xdr:row>248</xdr:row>
      <xdr:rowOff>123825</xdr:rowOff>
    </xdr:from>
    <xdr:ext cx="184731" cy="26456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915150" y="6778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41</xdr:col>
      <xdr:colOff>161059</xdr:colOff>
      <xdr:row>223</xdr:row>
      <xdr:rowOff>1731</xdr:rowOff>
    </xdr:from>
    <xdr:to>
      <xdr:col>47</xdr:col>
      <xdr:colOff>18183</xdr:colOff>
      <xdr:row>226</xdr:row>
      <xdr:rowOff>43295</xdr:rowOff>
    </xdr:to>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8317923" y="64910276"/>
          <a:ext cx="3961533" cy="786246"/>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ysClr val="windowText" lastClr="000000"/>
              </a:solidFill>
            </a:rPr>
            <a:t>最低基準第１２条</a:t>
          </a:r>
          <a:endParaRPr kumimoji="1" lang="en-US" altLang="ja-JP" sz="1000">
            <a:solidFill>
              <a:sysClr val="windowText" lastClr="000000"/>
            </a:solidFill>
          </a:endParaRPr>
        </a:p>
        <a:p>
          <a:r>
            <a:rPr kumimoji="1" lang="ja-JP" altLang="en-US" sz="1000">
              <a:solidFill>
                <a:srgbClr val="002060"/>
              </a:solidFill>
            </a:rPr>
            <a:t>令和</a:t>
          </a:r>
          <a:r>
            <a:rPr kumimoji="1" lang="en-US" altLang="ja-JP" sz="1000">
              <a:solidFill>
                <a:srgbClr val="002060"/>
              </a:solidFill>
            </a:rPr>
            <a:t>4</a:t>
          </a:r>
          <a:r>
            <a:rPr kumimoji="1" lang="ja-JP" altLang="en-US" sz="1000">
              <a:solidFill>
                <a:srgbClr val="002060"/>
              </a:solidFill>
            </a:rPr>
            <a:t>年</a:t>
          </a:r>
          <a:r>
            <a:rPr kumimoji="1" lang="en-US" altLang="ja-JP" sz="1000">
              <a:solidFill>
                <a:srgbClr val="002060"/>
              </a:solidFill>
            </a:rPr>
            <a:t>12</a:t>
          </a:r>
          <a:r>
            <a:rPr kumimoji="1" lang="ja-JP" altLang="en-US" sz="1000">
              <a:solidFill>
                <a:srgbClr val="002060"/>
              </a:solidFill>
            </a:rPr>
            <a:t>月</a:t>
          </a:r>
          <a:r>
            <a:rPr kumimoji="1" lang="en-US" altLang="ja-JP" sz="1000">
              <a:solidFill>
                <a:srgbClr val="002060"/>
              </a:solidFill>
            </a:rPr>
            <a:t>23</a:t>
          </a:r>
          <a:r>
            <a:rPr kumimoji="1" lang="ja-JP" altLang="en-US" sz="1000">
              <a:solidFill>
                <a:srgbClr val="002060"/>
              </a:solidFill>
            </a:rPr>
            <a:t>日厚生労働省子ども家庭局総務課外事務連絡「児童福祉施設等における事業継続計画等について」</a:t>
          </a:r>
          <a:endParaRPr kumimoji="1" lang="en-US" altLang="ja-JP" sz="900">
            <a:solidFill>
              <a:srgbClr val="002060"/>
            </a:solidFill>
          </a:endParaRPr>
        </a:p>
      </xdr:txBody>
    </xdr:sp>
    <xdr:clientData/>
  </xdr:twoCellAnchor>
  <xdr:twoCellAnchor>
    <xdr:from>
      <xdr:col>41</xdr:col>
      <xdr:colOff>114300</xdr:colOff>
      <xdr:row>65</xdr:row>
      <xdr:rowOff>9525</xdr:rowOff>
    </xdr:from>
    <xdr:to>
      <xdr:col>47</xdr:col>
      <xdr:colOff>47625</xdr:colOff>
      <xdr:row>66</xdr:row>
      <xdr:rowOff>0</xdr:rowOff>
    </xdr:to>
    <xdr:sp macro="" textlink="">
      <xdr:nvSpPr>
        <xdr:cNvPr id="95" name="テキスト ボックス 94">
          <a:extLst>
            <a:ext uri="{FF2B5EF4-FFF2-40B4-BE49-F238E27FC236}">
              <a16:creationId xmlns:a16="http://schemas.microsoft.com/office/drawing/2014/main" id="{00000000-0008-0000-0200-00005F000000}"/>
            </a:ext>
          </a:extLst>
        </xdr:cNvPr>
        <xdr:cNvSpPr txBox="1"/>
      </xdr:nvSpPr>
      <xdr:spPr>
        <a:xfrm>
          <a:off x="8305800" y="19897725"/>
          <a:ext cx="4048125" cy="4191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労働安全衛生</a:t>
          </a:r>
          <a:r>
            <a:rPr kumimoji="1" lang="ja-JP" altLang="en-US" sz="1000">
              <a:solidFill>
                <a:sysClr val="windowText" lastClr="000000"/>
              </a:solidFill>
            </a:rPr>
            <a:t>規則第４３条、４４条</a:t>
          </a:r>
          <a:endParaRPr kumimoji="1" lang="en-US" altLang="ja-JP" sz="900">
            <a:solidFill>
              <a:sysClr val="windowText" lastClr="000000"/>
            </a:solidFill>
          </a:endParaRPr>
        </a:p>
      </xdr:txBody>
    </xdr:sp>
    <xdr:clientData/>
  </xdr:twoCellAnchor>
  <xdr:twoCellAnchor>
    <xdr:from>
      <xdr:col>41</xdr:col>
      <xdr:colOff>57150</xdr:colOff>
      <xdr:row>42</xdr:row>
      <xdr:rowOff>209550</xdr:rowOff>
    </xdr:from>
    <xdr:to>
      <xdr:col>47</xdr:col>
      <xdr:colOff>0</xdr:colOff>
      <xdr:row>44</xdr:row>
      <xdr:rowOff>228600</xdr:rowOff>
    </xdr:to>
    <xdr:sp macro="" textlink="">
      <xdr:nvSpPr>
        <xdr:cNvPr id="96" name="テキスト ボックス 95">
          <a:extLst>
            <a:ext uri="{FF2B5EF4-FFF2-40B4-BE49-F238E27FC236}">
              <a16:creationId xmlns:a16="http://schemas.microsoft.com/office/drawing/2014/main" id="{00000000-0008-0000-0200-000060000000}"/>
            </a:ext>
          </a:extLst>
        </xdr:cNvPr>
        <xdr:cNvSpPr txBox="1"/>
      </xdr:nvSpPr>
      <xdr:spPr>
        <a:xfrm>
          <a:off x="8248650" y="12601575"/>
          <a:ext cx="4057650" cy="257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労働安全衛生法第</a:t>
          </a:r>
          <a:r>
            <a:rPr kumimoji="1" lang="en-US" altLang="ja-JP" sz="1000">
              <a:solidFill>
                <a:srgbClr val="002060"/>
              </a:solidFill>
            </a:rPr>
            <a:t>66</a:t>
          </a:r>
          <a:r>
            <a:rPr kumimoji="1" lang="ja-JP" altLang="en-US" sz="1000">
              <a:solidFill>
                <a:srgbClr val="002060"/>
              </a:solidFill>
            </a:rPr>
            <a:t>条の８の３</a:t>
          </a:r>
          <a:endParaRPr kumimoji="1" lang="en-US" altLang="ja-JP" sz="1000">
            <a:solidFill>
              <a:srgbClr val="002060"/>
            </a:solidFill>
          </a:endParaRPr>
        </a:p>
      </xdr:txBody>
    </xdr:sp>
    <xdr:clientData/>
  </xdr:twoCellAnchor>
  <xdr:twoCellAnchor>
    <xdr:from>
      <xdr:col>41</xdr:col>
      <xdr:colOff>152400</xdr:colOff>
      <xdr:row>216</xdr:row>
      <xdr:rowOff>66675</xdr:rowOff>
    </xdr:from>
    <xdr:to>
      <xdr:col>46</xdr:col>
      <xdr:colOff>628648</xdr:colOff>
      <xdr:row>217</xdr:row>
      <xdr:rowOff>247649</xdr:rowOff>
    </xdr:to>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a:off x="8343900" y="67551300"/>
          <a:ext cx="3905248" cy="41909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水防法第１５条の３</a:t>
          </a:r>
          <a:endParaRPr kumimoji="1" lang="en-US" altLang="ja-JP" sz="900">
            <a:solidFill>
              <a:srgbClr val="002060"/>
            </a:solidFill>
          </a:endParaRPr>
        </a:p>
      </xdr:txBody>
    </xdr:sp>
    <xdr:clientData/>
  </xdr:twoCellAnchor>
  <xdr:twoCellAnchor>
    <xdr:from>
      <xdr:col>41</xdr:col>
      <xdr:colOff>142875</xdr:colOff>
      <xdr:row>218</xdr:row>
      <xdr:rowOff>209550</xdr:rowOff>
    </xdr:from>
    <xdr:to>
      <xdr:col>46</xdr:col>
      <xdr:colOff>590547</xdr:colOff>
      <xdr:row>221</xdr:row>
      <xdr:rowOff>28574</xdr:rowOff>
    </xdr:to>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8334375" y="68179950"/>
          <a:ext cx="3876672" cy="561974"/>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土砂災害警戒区域等における土砂災害防止対策の推進に関する法律第８条の２</a:t>
          </a:r>
          <a:endParaRPr kumimoji="1" lang="en-US" altLang="ja-JP" sz="900">
            <a:solidFill>
              <a:srgbClr val="002060"/>
            </a:solidFill>
          </a:endParaRPr>
        </a:p>
      </xdr:txBody>
    </xdr:sp>
    <xdr:clientData/>
  </xdr:twoCellAnchor>
  <xdr:twoCellAnchor>
    <xdr:from>
      <xdr:col>41</xdr:col>
      <xdr:colOff>76200</xdr:colOff>
      <xdr:row>52</xdr:row>
      <xdr:rowOff>47627</xdr:rowOff>
    </xdr:from>
    <xdr:to>
      <xdr:col>46</xdr:col>
      <xdr:colOff>657225</xdr:colOff>
      <xdr:row>54</xdr:row>
      <xdr:rowOff>0</xdr:rowOff>
    </xdr:to>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8233064" y="13244082"/>
          <a:ext cx="4001366" cy="46325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39</a:t>
          </a:r>
          <a:r>
            <a:rPr kumimoji="1" lang="ja-JP" altLang="en-US" sz="1000">
              <a:solidFill>
                <a:srgbClr val="002060"/>
              </a:solidFill>
            </a:rPr>
            <a:t>条　年５日の年次有給休暇取得</a:t>
          </a:r>
          <a:endParaRPr kumimoji="1" lang="en-US" altLang="ja-JP" sz="1000">
            <a:solidFill>
              <a:srgbClr val="002060"/>
            </a:solidFill>
          </a:endParaRPr>
        </a:p>
        <a:p>
          <a:endParaRPr kumimoji="1" lang="en-US" altLang="ja-JP" sz="1000">
            <a:solidFill>
              <a:sysClr val="windowText" lastClr="000000"/>
            </a:solidFill>
          </a:endParaRPr>
        </a:p>
      </xdr:txBody>
    </xdr:sp>
    <xdr:clientData/>
  </xdr:twoCellAnchor>
  <xdr:twoCellAnchor>
    <xdr:from>
      <xdr:col>41</xdr:col>
      <xdr:colOff>95250</xdr:colOff>
      <xdr:row>78</xdr:row>
      <xdr:rowOff>114300</xdr:rowOff>
    </xdr:from>
    <xdr:to>
      <xdr:col>47</xdr:col>
      <xdr:colOff>28575</xdr:colOff>
      <xdr:row>80</xdr:row>
      <xdr:rowOff>161925</xdr:rowOff>
    </xdr:to>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8286750" y="24517350"/>
          <a:ext cx="4048125" cy="8096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運営基準第</a:t>
          </a:r>
          <a:r>
            <a:rPr kumimoji="1" lang="en-US" altLang="ja-JP" sz="1000">
              <a:solidFill>
                <a:srgbClr val="002060"/>
              </a:solidFill>
            </a:rPr>
            <a:t>4</a:t>
          </a:r>
          <a:r>
            <a:rPr kumimoji="1" lang="ja-JP" altLang="en-US" sz="1000">
              <a:solidFill>
                <a:srgbClr val="002060"/>
              </a:solidFill>
            </a:rPr>
            <a:t>条</a:t>
          </a:r>
          <a:endParaRPr kumimoji="1" lang="en-US" altLang="ja-JP" sz="1000">
            <a:solidFill>
              <a:srgbClr val="002060"/>
            </a:solidFill>
          </a:endParaRPr>
        </a:p>
        <a:p>
          <a:r>
            <a:rPr kumimoji="1" lang="ja-JP" altLang="en-US" sz="900">
              <a:solidFill>
                <a:srgbClr val="002060"/>
              </a:solidFill>
            </a:rPr>
            <a:t>特定教育・保育施設（認定こども園及び保育所に限る）は、その利用定員（法第</a:t>
          </a:r>
          <a:r>
            <a:rPr kumimoji="1" lang="en-US" altLang="ja-JP" sz="900">
              <a:solidFill>
                <a:srgbClr val="002060"/>
              </a:solidFill>
            </a:rPr>
            <a:t>27</a:t>
          </a:r>
          <a:r>
            <a:rPr kumimoji="1" lang="ja-JP" altLang="en-US" sz="900">
              <a:solidFill>
                <a:srgbClr val="002060"/>
              </a:solidFill>
            </a:rPr>
            <a:t>条第</a:t>
          </a:r>
          <a:r>
            <a:rPr kumimoji="1" lang="en-US" altLang="ja-JP" sz="900">
              <a:solidFill>
                <a:srgbClr val="002060"/>
              </a:solidFill>
            </a:rPr>
            <a:t>1</a:t>
          </a:r>
          <a:r>
            <a:rPr kumimoji="1" lang="ja-JP" altLang="en-US" sz="900">
              <a:solidFill>
                <a:srgbClr val="002060"/>
              </a:solidFill>
            </a:rPr>
            <a:t>項の確認において定めるものに限る）の数を</a:t>
          </a:r>
          <a:r>
            <a:rPr kumimoji="1" lang="en-US" altLang="ja-JP" sz="900">
              <a:solidFill>
                <a:srgbClr val="002060"/>
              </a:solidFill>
            </a:rPr>
            <a:t>20</a:t>
          </a:r>
          <a:r>
            <a:rPr kumimoji="1" lang="ja-JP" altLang="en-US" sz="900">
              <a:solidFill>
                <a:srgbClr val="002060"/>
              </a:solidFill>
            </a:rPr>
            <a:t>人以上とする。</a:t>
          </a:r>
          <a:endParaRPr kumimoji="1" lang="en-US" altLang="ja-JP" sz="900">
            <a:solidFill>
              <a:srgbClr val="002060"/>
            </a:solidFill>
          </a:endParaRPr>
        </a:p>
        <a:p>
          <a:endParaRPr kumimoji="1" lang="en-US" altLang="ja-JP" sz="900">
            <a:solidFill>
              <a:srgbClr val="002060"/>
            </a:solidFill>
          </a:endParaRPr>
        </a:p>
      </xdr:txBody>
    </xdr:sp>
    <xdr:clientData/>
  </xdr:twoCellAnchor>
  <xdr:twoCellAnchor>
    <xdr:from>
      <xdr:col>41</xdr:col>
      <xdr:colOff>121228</xdr:colOff>
      <xdr:row>228</xdr:row>
      <xdr:rowOff>0</xdr:rowOff>
    </xdr:from>
    <xdr:to>
      <xdr:col>47</xdr:col>
      <xdr:colOff>9525</xdr:colOff>
      <xdr:row>230</xdr:row>
      <xdr:rowOff>216477</xdr:rowOff>
    </xdr:to>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8278092" y="66155455"/>
          <a:ext cx="3992706" cy="736022"/>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最低基準第６条の３　　　　　　　　　　　　　　　　　令和</a:t>
          </a:r>
          <a:r>
            <a:rPr kumimoji="1" lang="en-US" altLang="ja-JP" sz="1000">
              <a:solidFill>
                <a:sysClr val="windowText" lastClr="000000"/>
              </a:solidFill>
            </a:rPr>
            <a:t>4</a:t>
          </a:r>
          <a:r>
            <a:rPr kumimoji="1" lang="ja-JP" altLang="en-US" sz="1000">
              <a:solidFill>
                <a:sysClr val="windowText" lastClr="000000"/>
              </a:solidFill>
            </a:rPr>
            <a:t>年</a:t>
          </a:r>
          <a:r>
            <a:rPr kumimoji="1" lang="en-US" altLang="ja-JP" sz="1000">
              <a:solidFill>
                <a:sysClr val="windowText" lastClr="000000"/>
              </a:solidFill>
            </a:rPr>
            <a:t>12</a:t>
          </a:r>
          <a:r>
            <a:rPr kumimoji="1" lang="ja-JP" altLang="en-US" sz="1000">
              <a:solidFill>
                <a:sysClr val="windowText" lastClr="000000"/>
              </a:solidFill>
            </a:rPr>
            <a:t>月</a:t>
          </a:r>
          <a:r>
            <a:rPr kumimoji="1" lang="en-US" altLang="ja-JP" sz="1000">
              <a:solidFill>
                <a:sysClr val="windowText" lastClr="000000"/>
              </a:solidFill>
            </a:rPr>
            <a:t>15</a:t>
          </a:r>
          <a:r>
            <a:rPr kumimoji="1" lang="ja-JP" altLang="en-US" sz="1000">
              <a:solidFill>
                <a:sysClr val="windowText" lastClr="000000"/>
              </a:solidFill>
            </a:rPr>
            <a:t>日厚生労働省子ども家庭局保育課事務連絡「保育所等における安全計画の策定に関する留意事項等について」</a:t>
          </a:r>
          <a:r>
            <a:rPr kumimoji="1" lang="ja-JP" altLang="en-US" sz="1000">
              <a:solidFill>
                <a:srgbClr val="FF0000"/>
              </a:solidFill>
            </a:rPr>
            <a:t>　</a:t>
          </a:r>
          <a:endParaRPr kumimoji="1" lang="en-US" altLang="ja-JP" sz="1000">
            <a:solidFill>
              <a:srgbClr val="FF0000"/>
            </a:solidFill>
          </a:endParaRPr>
        </a:p>
        <a:p>
          <a:r>
            <a:rPr kumimoji="1" lang="ja-JP" altLang="en-US" sz="900">
              <a:solidFill>
                <a:srgbClr val="FF0000"/>
              </a:solidFill>
            </a:rPr>
            <a:t>　　</a:t>
          </a:r>
          <a:endParaRPr kumimoji="1" lang="en-US" altLang="ja-JP" sz="900">
            <a:solidFill>
              <a:srgbClr val="FF0000"/>
            </a:solidFill>
          </a:endParaRPr>
        </a:p>
      </xdr:txBody>
    </xdr:sp>
    <xdr:clientData/>
  </xdr:twoCellAnchor>
  <xdr:twoCellAnchor>
    <xdr:from>
      <xdr:col>41</xdr:col>
      <xdr:colOff>148937</xdr:colOff>
      <xdr:row>240</xdr:row>
      <xdr:rowOff>22514</xdr:rowOff>
    </xdr:from>
    <xdr:to>
      <xdr:col>47</xdr:col>
      <xdr:colOff>6061</xdr:colOff>
      <xdr:row>241</xdr:row>
      <xdr:rowOff>173182</xdr:rowOff>
    </xdr:to>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8305801" y="75278673"/>
          <a:ext cx="3961533" cy="401782"/>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最低基準第６条の４</a:t>
          </a:r>
          <a:endParaRPr kumimoji="1" lang="en-US" altLang="ja-JP" sz="900">
            <a:solidFill>
              <a:sysClr val="windowText" lastClr="000000"/>
            </a:solidFill>
          </a:endParaRPr>
        </a:p>
      </xdr:txBody>
    </xdr:sp>
    <xdr:clientData/>
  </xdr:twoCellAnchor>
  <xdr:oneCellAnchor>
    <xdr:from>
      <xdr:col>34</xdr:col>
      <xdr:colOff>114300</xdr:colOff>
      <xdr:row>255</xdr:row>
      <xdr:rowOff>123825</xdr:rowOff>
    </xdr:from>
    <xdr:ext cx="184731" cy="264560"/>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877050" y="779777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34</xdr:col>
      <xdr:colOff>114300</xdr:colOff>
      <xdr:row>250</xdr:row>
      <xdr:rowOff>123825</xdr:rowOff>
    </xdr:from>
    <xdr:ext cx="184731" cy="264560"/>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877050" y="71483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31</xdr:col>
      <xdr:colOff>1732</xdr:colOff>
      <xdr:row>252</xdr:row>
      <xdr:rowOff>141144</xdr:rowOff>
    </xdr:from>
    <xdr:ext cx="184731" cy="264560"/>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67005" y="724878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34</xdr:col>
      <xdr:colOff>114300</xdr:colOff>
      <xdr:row>260</xdr:row>
      <xdr:rowOff>0</xdr:rowOff>
    </xdr:from>
    <xdr:ext cx="184731" cy="264560"/>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877050" y="731632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41</xdr:col>
      <xdr:colOff>144607</xdr:colOff>
      <xdr:row>148</xdr:row>
      <xdr:rowOff>47914</xdr:rowOff>
    </xdr:from>
    <xdr:to>
      <xdr:col>47</xdr:col>
      <xdr:colOff>77932</xdr:colOff>
      <xdr:row>152</xdr:row>
      <xdr:rowOff>177799</xdr:rowOff>
    </xdr:to>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8209107" y="43196164"/>
          <a:ext cx="3895725" cy="106968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子ども子育て支援法第</a:t>
          </a:r>
          <a:r>
            <a:rPr kumimoji="1" lang="en-US" altLang="ja-JP" sz="1000">
              <a:solidFill>
                <a:srgbClr val="002060"/>
              </a:solidFill>
            </a:rPr>
            <a:t>33</a:t>
          </a:r>
          <a:r>
            <a:rPr kumimoji="1" lang="ja-JP" altLang="en-US" sz="1000">
              <a:solidFill>
                <a:srgbClr val="002060"/>
              </a:solidFill>
            </a:rPr>
            <a:t>条第</a:t>
          </a:r>
          <a:r>
            <a:rPr kumimoji="1" lang="en-US" altLang="ja-JP" sz="1000">
              <a:solidFill>
                <a:srgbClr val="002060"/>
              </a:solidFill>
            </a:rPr>
            <a:t>6</a:t>
          </a:r>
          <a:r>
            <a:rPr kumimoji="1" lang="ja-JP" altLang="en-US" sz="1000">
              <a:solidFill>
                <a:srgbClr val="002060"/>
              </a:solidFill>
            </a:rPr>
            <a:t>項　　　　　　　　　　　令和</a:t>
          </a:r>
          <a:r>
            <a:rPr kumimoji="1" lang="en-US" altLang="ja-JP" sz="900">
              <a:solidFill>
                <a:srgbClr val="002060"/>
              </a:solidFill>
            </a:rPr>
            <a:t>5</a:t>
          </a:r>
          <a:r>
            <a:rPr kumimoji="1" lang="ja-JP" altLang="en-US" sz="900">
              <a:solidFill>
                <a:srgbClr val="002060"/>
              </a:solidFill>
            </a:rPr>
            <a:t>年</a:t>
          </a:r>
          <a:r>
            <a:rPr kumimoji="1" lang="en-US" altLang="ja-JP" sz="900">
              <a:solidFill>
                <a:srgbClr val="002060"/>
              </a:solidFill>
            </a:rPr>
            <a:t>5</a:t>
          </a:r>
          <a:r>
            <a:rPr kumimoji="1" lang="ja-JP" altLang="en-US" sz="900">
              <a:solidFill>
                <a:srgbClr val="002060"/>
              </a:solidFill>
            </a:rPr>
            <a:t>月１</a:t>
          </a:r>
          <a:r>
            <a:rPr kumimoji="1" lang="en-US" altLang="ja-JP" sz="900">
              <a:solidFill>
                <a:srgbClr val="002060"/>
              </a:solidFill>
            </a:rPr>
            <a:t>2</a:t>
          </a:r>
          <a:r>
            <a:rPr kumimoji="1" lang="ja-JP" altLang="en-US" sz="900">
              <a:solidFill>
                <a:srgbClr val="002060"/>
              </a:solidFill>
            </a:rPr>
            <a:t>日こ成保第</a:t>
          </a:r>
          <a:r>
            <a:rPr kumimoji="1" lang="en-US" altLang="ja-JP" sz="900">
              <a:solidFill>
                <a:srgbClr val="002060"/>
              </a:solidFill>
            </a:rPr>
            <a:t>44</a:t>
          </a:r>
          <a:r>
            <a:rPr kumimoji="1" lang="ja-JP" altLang="en-US" sz="900">
              <a:solidFill>
                <a:srgbClr val="002060"/>
              </a:solidFill>
            </a:rPr>
            <a:t>号「昨年来の保育所等保育について」</a:t>
          </a:r>
          <a:endParaRPr kumimoji="1" lang="en-US" altLang="ja-JP" sz="900">
            <a:solidFill>
              <a:srgbClr val="002060"/>
            </a:solidFill>
          </a:endParaRPr>
        </a:p>
        <a:p>
          <a:r>
            <a:rPr kumimoji="1" lang="ja-JP" altLang="en-US" sz="800">
              <a:solidFill>
                <a:srgbClr val="002060"/>
              </a:solidFill>
            </a:rPr>
            <a:t>別紙２：保育所等における虐待等の防止及び発生時の対応等に関するガイドライン２　保育所等における対応</a:t>
          </a:r>
          <a:endParaRPr kumimoji="1" lang="en-US" altLang="ja-JP" sz="800">
            <a:solidFill>
              <a:srgbClr val="002060"/>
            </a:solidFill>
          </a:endParaRPr>
        </a:p>
      </xdr:txBody>
    </xdr:sp>
    <xdr:clientData/>
  </xdr:twoCellAnchor>
  <xdr:twoCellAnchor>
    <xdr:from>
      <xdr:col>41</xdr:col>
      <xdr:colOff>123825</xdr:colOff>
      <xdr:row>193</xdr:row>
      <xdr:rowOff>259772</xdr:rowOff>
    </xdr:from>
    <xdr:to>
      <xdr:col>47</xdr:col>
      <xdr:colOff>57150</xdr:colOff>
      <xdr:row>197</xdr:row>
      <xdr:rowOff>129885</xdr:rowOff>
    </xdr:to>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8280689" y="55063158"/>
          <a:ext cx="4037734" cy="883227"/>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令和</a:t>
          </a:r>
          <a:r>
            <a:rPr kumimoji="1" lang="en-US" altLang="ja-JP" sz="1000">
              <a:solidFill>
                <a:srgbClr val="002060"/>
              </a:solidFill>
            </a:rPr>
            <a:t>2</a:t>
          </a:r>
          <a:r>
            <a:rPr kumimoji="1" lang="ja-JP" altLang="en-US" sz="1000">
              <a:solidFill>
                <a:srgbClr val="002060"/>
              </a:solidFill>
            </a:rPr>
            <a:t>年</a:t>
          </a:r>
          <a:r>
            <a:rPr kumimoji="1" lang="en-US" altLang="ja-JP" sz="1000">
              <a:solidFill>
                <a:srgbClr val="002060"/>
              </a:solidFill>
            </a:rPr>
            <a:t>6</a:t>
          </a:r>
          <a:r>
            <a:rPr kumimoji="1" lang="ja-JP" altLang="en-US" sz="1000">
              <a:solidFill>
                <a:srgbClr val="002060"/>
              </a:solidFill>
            </a:rPr>
            <a:t>月</a:t>
          </a:r>
          <a:r>
            <a:rPr kumimoji="1" lang="en-US" altLang="ja-JP" sz="1000">
              <a:solidFill>
                <a:srgbClr val="002060"/>
              </a:solidFill>
            </a:rPr>
            <a:t>12</a:t>
          </a:r>
          <a:r>
            <a:rPr kumimoji="1" lang="ja-JP" altLang="en-US" sz="1000">
              <a:solidFill>
                <a:srgbClr val="002060"/>
              </a:solidFill>
            </a:rPr>
            <a:t>日府子本</a:t>
          </a:r>
          <a:r>
            <a:rPr kumimoji="1" lang="en-US" altLang="ja-JP" sz="1000">
              <a:solidFill>
                <a:srgbClr val="002060"/>
              </a:solidFill>
            </a:rPr>
            <a:t>659</a:t>
          </a:r>
          <a:r>
            <a:rPr kumimoji="1" lang="ja-JP" altLang="en-US" sz="1000">
              <a:solidFill>
                <a:srgbClr val="002060"/>
              </a:solidFill>
            </a:rPr>
            <a:t>号「教育・保育施設等においてプール活動・水遊びを行う場合の事故の防止について」</a:t>
          </a:r>
          <a:endParaRPr kumimoji="1" lang="en-US" altLang="ja-JP" sz="900">
            <a:solidFill>
              <a:srgbClr val="002060"/>
            </a:solidFill>
          </a:endParaRPr>
        </a:p>
      </xdr:txBody>
    </xdr:sp>
    <xdr:clientData/>
  </xdr:twoCellAnchor>
  <xdr:twoCellAnchor>
    <xdr:from>
      <xdr:col>41</xdr:col>
      <xdr:colOff>71870</xdr:colOff>
      <xdr:row>304</xdr:row>
      <xdr:rowOff>0</xdr:rowOff>
    </xdr:from>
    <xdr:to>
      <xdr:col>47</xdr:col>
      <xdr:colOff>5195</xdr:colOff>
      <xdr:row>305</xdr:row>
      <xdr:rowOff>129887</xdr:rowOff>
    </xdr:to>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8228734" y="87098333"/>
          <a:ext cx="4037734" cy="393122"/>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・最低基準第</a:t>
          </a:r>
          <a:r>
            <a:rPr kumimoji="1" lang="en-US" altLang="ja-JP" sz="900">
              <a:solidFill>
                <a:srgbClr val="002060"/>
              </a:solidFill>
            </a:rPr>
            <a:t>13</a:t>
          </a:r>
          <a:r>
            <a:rPr kumimoji="1" lang="ja-JP" altLang="en-US" sz="900">
              <a:solidFill>
                <a:srgbClr val="002060"/>
              </a:solidFill>
            </a:rPr>
            <a:t>条第</a:t>
          </a:r>
          <a:r>
            <a:rPr kumimoji="1" lang="en-US" altLang="ja-JP" sz="900">
              <a:solidFill>
                <a:srgbClr val="002060"/>
              </a:solidFill>
            </a:rPr>
            <a:t>4</a:t>
          </a:r>
          <a:r>
            <a:rPr kumimoji="1" lang="ja-JP" altLang="en-US" sz="900">
              <a:solidFill>
                <a:srgbClr val="002060"/>
              </a:solidFill>
            </a:rPr>
            <a:t>項</a:t>
          </a:r>
          <a:endParaRPr kumimoji="1" lang="en-US" altLang="ja-JP" sz="900">
            <a:solidFill>
              <a:srgbClr val="002060"/>
            </a:solidFill>
          </a:endParaRPr>
        </a:p>
      </xdr:txBody>
    </xdr:sp>
    <xdr:clientData/>
  </xdr:twoCellAnchor>
  <xdr:twoCellAnchor>
    <xdr:from>
      <xdr:col>41</xdr:col>
      <xdr:colOff>112857</xdr:colOff>
      <xdr:row>157</xdr:row>
      <xdr:rowOff>158749</xdr:rowOff>
    </xdr:from>
    <xdr:to>
      <xdr:col>47</xdr:col>
      <xdr:colOff>46182</xdr:colOff>
      <xdr:row>159</xdr:row>
      <xdr:rowOff>190500</xdr:rowOff>
    </xdr:to>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8177357" y="37903149"/>
          <a:ext cx="3895725" cy="514351"/>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令和</a:t>
          </a:r>
          <a:r>
            <a:rPr kumimoji="1" lang="en-US" altLang="ja-JP" sz="900">
              <a:solidFill>
                <a:sysClr val="windowText" lastClr="000000"/>
              </a:solidFill>
            </a:rPr>
            <a:t>6</a:t>
          </a:r>
          <a:r>
            <a:rPr kumimoji="1" lang="ja-JP" altLang="en-US" sz="900">
              <a:solidFill>
                <a:sysClr val="windowText" lastClr="000000"/>
              </a:solidFill>
            </a:rPr>
            <a:t>年</a:t>
          </a:r>
          <a:r>
            <a:rPr kumimoji="1" lang="en-US" altLang="ja-JP" sz="900">
              <a:solidFill>
                <a:sysClr val="windowText" lastClr="000000"/>
              </a:solidFill>
            </a:rPr>
            <a:t>5</a:t>
          </a:r>
          <a:r>
            <a:rPr kumimoji="1" lang="ja-JP" altLang="en-US" sz="900">
              <a:solidFill>
                <a:sysClr val="windowText" lastClr="000000"/>
              </a:solidFill>
            </a:rPr>
            <a:t>月</a:t>
          </a:r>
          <a:r>
            <a:rPr kumimoji="1" lang="en-US" altLang="ja-JP" sz="900">
              <a:solidFill>
                <a:sysClr val="windowText" lastClr="000000"/>
              </a:solidFill>
            </a:rPr>
            <a:t>7</a:t>
          </a:r>
          <a:r>
            <a:rPr kumimoji="1" lang="ja-JP" altLang="en-US" sz="900">
              <a:solidFill>
                <a:sysClr val="windowText" lastClr="000000"/>
              </a:solidFill>
            </a:rPr>
            <a:t>日事務連絡「保育所等のホームページにおけるこどもの性的な部位を含む画像等の掲載等について」</a:t>
          </a:r>
          <a:endParaRPr kumimoji="1" lang="en-US" altLang="ja-JP" sz="900">
            <a:solidFill>
              <a:sysClr val="windowText" lastClr="000000"/>
            </a:solidFill>
          </a:endParaRPr>
        </a:p>
      </xdr:txBody>
    </xdr:sp>
    <xdr:clientData/>
  </xdr:twoCellAnchor>
  <xdr:twoCellAnchor>
    <xdr:from>
      <xdr:col>41</xdr:col>
      <xdr:colOff>139700</xdr:colOff>
      <xdr:row>153</xdr:row>
      <xdr:rowOff>190500</xdr:rowOff>
    </xdr:from>
    <xdr:to>
      <xdr:col>47</xdr:col>
      <xdr:colOff>73025</xdr:colOff>
      <xdr:row>156</xdr:row>
      <xdr:rowOff>31749</xdr:rowOff>
    </xdr:to>
    <xdr:sp macro="" textlink="">
      <xdr:nvSpPr>
        <xdr:cNvPr id="8" name="テキスト ボックス 7">
          <a:extLst>
            <a:ext uri="{FF2B5EF4-FFF2-40B4-BE49-F238E27FC236}">
              <a16:creationId xmlns:a16="http://schemas.microsoft.com/office/drawing/2014/main" id="{8F5EB5B5-A969-4C21-9969-99DA7E085AE5}"/>
            </a:ext>
          </a:extLst>
        </xdr:cNvPr>
        <xdr:cNvSpPr txBox="1"/>
      </xdr:nvSpPr>
      <xdr:spPr>
        <a:xfrm>
          <a:off x="8204200" y="43783250"/>
          <a:ext cx="3895725" cy="55244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令和</a:t>
          </a:r>
          <a:r>
            <a:rPr kumimoji="1" lang="en-US" altLang="ja-JP" sz="900">
              <a:solidFill>
                <a:sysClr val="windowText" lastClr="000000"/>
              </a:solidFill>
            </a:rPr>
            <a:t>6</a:t>
          </a:r>
          <a:r>
            <a:rPr kumimoji="1" lang="ja-JP" altLang="en-US" sz="900">
              <a:solidFill>
                <a:sysClr val="windowText" lastClr="000000"/>
              </a:solidFill>
            </a:rPr>
            <a:t>年</a:t>
          </a:r>
          <a:r>
            <a:rPr kumimoji="1" lang="en-US" altLang="ja-JP" sz="900">
              <a:solidFill>
                <a:sysClr val="windowText" lastClr="000000"/>
              </a:solidFill>
            </a:rPr>
            <a:t>8</a:t>
          </a:r>
          <a:r>
            <a:rPr kumimoji="1" lang="ja-JP" altLang="en-US" sz="900">
              <a:solidFill>
                <a:sysClr val="windowText" lastClr="000000"/>
              </a:solidFill>
            </a:rPr>
            <a:t>月</a:t>
          </a:r>
          <a:r>
            <a:rPr kumimoji="1" lang="en-US" altLang="ja-JP" sz="900">
              <a:solidFill>
                <a:sysClr val="windowText" lastClr="000000"/>
              </a:solidFill>
            </a:rPr>
            <a:t>29</a:t>
          </a:r>
          <a:r>
            <a:rPr kumimoji="1" lang="ja-JP" altLang="en-US" sz="900">
              <a:solidFill>
                <a:sysClr val="windowText" lastClr="000000"/>
              </a:solidFill>
            </a:rPr>
            <a:t>日子第</a:t>
          </a:r>
          <a:r>
            <a:rPr kumimoji="1" lang="en-US" altLang="ja-JP" sz="900">
              <a:solidFill>
                <a:sysClr val="windowText" lastClr="000000"/>
              </a:solidFill>
            </a:rPr>
            <a:t>424</a:t>
          </a:r>
          <a:r>
            <a:rPr kumimoji="1" lang="ja-JP" altLang="en-US" sz="900">
              <a:solidFill>
                <a:sysClr val="windowText" lastClr="000000"/>
              </a:solidFill>
            </a:rPr>
            <a:t>号「リーフレット「児童生徒性暴力等からこどもたちを守るために」の周知等について</a:t>
          </a:r>
          <a:r>
            <a:rPr kumimoji="1" lang="ja-JP" altLang="en-US" sz="900">
              <a:solidFill>
                <a:srgbClr val="FF0000"/>
              </a:solidFill>
            </a:rPr>
            <a:t>」</a:t>
          </a:r>
          <a:endParaRPr kumimoji="1" lang="en-US" altLang="ja-JP" sz="900">
            <a:solidFill>
              <a:srgbClr val="FF0000"/>
            </a:solidFill>
          </a:endParaRPr>
        </a:p>
      </xdr:txBody>
    </xdr:sp>
    <xdr:clientData/>
  </xdr:twoCellAnchor>
  <xdr:twoCellAnchor>
    <xdr:from>
      <xdr:col>41</xdr:col>
      <xdr:colOff>101600</xdr:colOff>
      <xdr:row>66</xdr:row>
      <xdr:rowOff>82550</xdr:rowOff>
    </xdr:from>
    <xdr:to>
      <xdr:col>47</xdr:col>
      <xdr:colOff>34925</xdr:colOff>
      <xdr:row>67</xdr:row>
      <xdr:rowOff>73025</xdr:rowOff>
    </xdr:to>
    <xdr:sp macro="" textlink="">
      <xdr:nvSpPr>
        <xdr:cNvPr id="26" name="テキスト ボックス 25">
          <a:extLst>
            <a:ext uri="{FF2B5EF4-FFF2-40B4-BE49-F238E27FC236}">
              <a16:creationId xmlns:a16="http://schemas.microsoft.com/office/drawing/2014/main" id="{4560FCD1-E088-403E-A3DB-CEB659D9767C}"/>
            </a:ext>
          </a:extLst>
        </xdr:cNvPr>
        <xdr:cNvSpPr txBox="1"/>
      </xdr:nvSpPr>
      <xdr:spPr>
        <a:xfrm>
          <a:off x="8166100" y="19272250"/>
          <a:ext cx="3895725" cy="2254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mn-lt"/>
              <a:ea typeface="+mn-ea"/>
              <a:cs typeface="+mn-cs"/>
            </a:rPr>
            <a:t>【</a:t>
          </a:r>
          <a:r>
            <a:rPr kumimoji="1" lang="ja-JP" altLang="ja-JP" sz="1000">
              <a:solidFill>
                <a:sysClr val="windowText" lastClr="000000"/>
              </a:solidFill>
              <a:effectLst/>
              <a:latin typeface="+mn-lt"/>
              <a:ea typeface="+mn-ea"/>
              <a:cs typeface="+mn-cs"/>
            </a:rPr>
            <a:t>根拠</a:t>
          </a:r>
          <a:r>
            <a:rPr kumimoji="1" lang="en-US" altLang="ja-JP" sz="1000">
              <a:solidFill>
                <a:sysClr val="windowText" lastClr="000000"/>
              </a:solidFill>
              <a:effectLst/>
              <a:latin typeface="+mn-lt"/>
              <a:ea typeface="+mn-ea"/>
              <a:cs typeface="+mn-cs"/>
            </a:rPr>
            <a:t>】</a:t>
          </a:r>
          <a:r>
            <a:rPr kumimoji="1" lang="ja-JP" altLang="ja-JP" sz="1000">
              <a:solidFill>
                <a:sysClr val="windowText" lastClr="000000"/>
              </a:solidFill>
              <a:effectLst/>
              <a:latin typeface="+mn-lt"/>
              <a:ea typeface="+mn-ea"/>
              <a:cs typeface="+mn-cs"/>
            </a:rPr>
            <a:t>労働安全衛生規則第</a:t>
          </a:r>
          <a:r>
            <a:rPr kumimoji="1" lang="ja-JP" altLang="en-US" sz="1000">
              <a:solidFill>
                <a:sysClr val="windowText" lastClr="000000"/>
              </a:solidFill>
              <a:effectLst/>
              <a:latin typeface="+mn-lt"/>
              <a:ea typeface="+mn-ea"/>
              <a:cs typeface="+mn-cs"/>
            </a:rPr>
            <a:t>５１</a:t>
          </a:r>
          <a:r>
            <a:rPr kumimoji="1" lang="ja-JP" altLang="ja-JP" sz="1000">
              <a:solidFill>
                <a:sysClr val="windowText" lastClr="000000"/>
              </a:solidFill>
              <a:effectLst/>
              <a:latin typeface="+mn-lt"/>
              <a:ea typeface="+mn-ea"/>
              <a:cs typeface="+mn-cs"/>
            </a:rPr>
            <a:t>条</a:t>
          </a:r>
          <a:endParaRPr lang="ja-JP" altLang="ja-JP" sz="1000">
            <a:solidFill>
              <a:sysClr val="windowText" lastClr="000000"/>
            </a:solidFill>
            <a:effectLst/>
          </a:endParaRPr>
        </a:p>
      </xdr:txBody>
    </xdr:sp>
    <xdr:clientData/>
  </xdr:twoCellAnchor>
  <xdr:twoCellAnchor>
    <xdr:from>
      <xdr:col>41</xdr:col>
      <xdr:colOff>120650</xdr:colOff>
      <xdr:row>233</xdr:row>
      <xdr:rowOff>95250</xdr:rowOff>
    </xdr:from>
    <xdr:to>
      <xdr:col>47</xdr:col>
      <xdr:colOff>53975</xdr:colOff>
      <xdr:row>235</xdr:row>
      <xdr:rowOff>171449</xdr:rowOff>
    </xdr:to>
    <xdr:sp macro="" textlink="">
      <xdr:nvSpPr>
        <xdr:cNvPr id="27" name="テキスト ボックス 26">
          <a:extLst>
            <a:ext uri="{FF2B5EF4-FFF2-40B4-BE49-F238E27FC236}">
              <a16:creationId xmlns:a16="http://schemas.microsoft.com/office/drawing/2014/main" id="{AA12D9B8-4D34-4D92-88FB-4871E833CF5E}"/>
            </a:ext>
          </a:extLst>
        </xdr:cNvPr>
        <xdr:cNvSpPr txBox="1"/>
      </xdr:nvSpPr>
      <xdr:spPr>
        <a:xfrm>
          <a:off x="8185150" y="67354450"/>
          <a:ext cx="3895725" cy="55244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令和</a:t>
          </a:r>
          <a:r>
            <a:rPr kumimoji="1" lang="en-US" altLang="ja-JP" sz="900">
              <a:solidFill>
                <a:sysClr val="windowText" lastClr="000000"/>
              </a:solidFill>
            </a:rPr>
            <a:t>7</a:t>
          </a:r>
          <a:r>
            <a:rPr kumimoji="1" lang="ja-JP" altLang="en-US" sz="900">
              <a:solidFill>
                <a:sysClr val="windowText" lastClr="000000"/>
              </a:solidFill>
            </a:rPr>
            <a:t>年</a:t>
          </a:r>
          <a:r>
            <a:rPr kumimoji="1" lang="en-US" altLang="ja-JP" sz="900">
              <a:solidFill>
                <a:sysClr val="windowText" lastClr="000000"/>
              </a:solidFill>
            </a:rPr>
            <a:t>6</a:t>
          </a:r>
          <a:r>
            <a:rPr kumimoji="1" lang="ja-JP" altLang="en-US" sz="900">
              <a:solidFill>
                <a:sysClr val="windowText" lastClr="000000"/>
              </a:solidFill>
            </a:rPr>
            <a:t>月</a:t>
          </a:r>
          <a:r>
            <a:rPr kumimoji="1" lang="en-US" altLang="ja-JP" sz="900">
              <a:solidFill>
                <a:sysClr val="windowText" lastClr="000000"/>
              </a:solidFill>
            </a:rPr>
            <a:t>2</a:t>
          </a:r>
          <a:r>
            <a:rPr kumimoji="1" lang="ja-JP" altLang="en-US" sz="900">
              <a:solidFill>
                <a:sysClr val="windowText" lastClr="000000"/>
              </a:solidFill>
            </a:rPr>
            <a:t>日子号外「県内保育所での自動車事故の発生に係る注意喚起について」</a:t>
          </a:r>
          <a:endParaRPr kumimoji="1" lang="en-US" altLang="ja-JP" sz="900">
            <a:solidFill>
              <a:sysClr val="windowText" lastClr="000000"/>
            </a:solidFill>
          </a:endParaRPr>
        </a:p>
      </xdr:txBody>
    </xdr:sp>
    <xdr:clientData/>
  </xdr:twoCellAnchor>
  <xdr:twoCellAnchor>
    <xdr:from>
      <xdr:col>41</xdr:col>
      <xdr:colOff>73025</xdr:colOff>
      <xdr:row>54</xdr:row>
      <xdr:rowOff>38100</xdr:rowOff>
    </xdr:from>
    <xdr:to>
      <xdr:col>47</xdr:col>
      <xdr:colOff>6350</xdr:colOff>
      <xdr:row>55</xdr:row>
      <xdr:rowOff>38100</xdr:rowOff>
    </xdr:to>
    <xdr:sp macro="" textlink="">
      <xdr:nvSpPr>
        <xdr:cNvPr id="63" name="テキスト ボックス 62">
          <a:extLst>
            <a:ext uri="{FF2B5EF4-FFF2-40B4-BE49-F238E27FC236}">
              <a16:creationId xmlns:a16="http://schemas.microsoft.com/office/drawing/2014/main" id="{69D87447-1D23-4D36-9180-EABEFCA8489F}"/>
            </a:ext>
          </a:extLst>
        </xdr:cNvPr>
        <xdr:cNvSpPr txBox="1"/>
      </xdr:nvSpPr>
      <xdr:spPr>
        <a:xfrm>
          <a:off x="8137525" y="12700000"/>
          <a:ext cx="3895725" cy="2286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社会福祉法第９０条第１項</a:t>
          </a:r>
          <a:endParaRPr kumimoji="1" lang="en-US" altLang="ja-JP" sz="10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1</xdr:row>
      <xdr:rowOff>0</xdr:rowOff>
    </xdr:from>
    <xdr:to>
      <xdr:col>27</xdr:col>
      <xdr:colOff>0</xdr:colOff>
      <xdr:row>6</xdr:row>
      <xdr:rowOff>169333</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244667" y="243417"/>
          <a:ext cx="3439583" cy="1142999"/>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1</xdr:row>
      <xdr:rowOff>0</xdr:rowOff>
    </xdr:from>
    <xdr:to>
      <xdr:col>27</xdr:col>
      <xdr:colOff>0</xdr:colOff>
      <xdr:row>6</xdr:row>
      <xdr:rowOff>169333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0052050" y="228600"/>
          <a:ext cx="3302000" cy="1185333"/>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0</xdr:rowOff>
    </xdr:from>
    <xdr:to>
      <xdr:col>17</xdr:col>
      <xdr:colOff>0</xdr:colOff>
      <xdr:row>6</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773833" y="243417"/>
          <a:ext cx="2751667" cy="1386416"/>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xdr:colOff>
      <xdr:row>0</xdr:row>
      <xdr:rowOff>233891</xdr:rowOff>
    </xdr:from>
    <xdr:to>
      <xdr:col>18</xdr:col>
      <xdr:colOff>0</xdr:colOff>
      <xdr:row>7</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181168" y="233891"/>
          <a:ext cx="3439582" cy="1999192"/>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a:p>
          <a:r>
            <a:rPr kumimoji="1" lang="ja-JP" altLang="en-US" sz="1000">
              <a:solidFill>
                <a:schemeClr val="accent5">
                  <a:lumMod val="50000"/>
                </a:schemeClr>
              </a:solidFill>
            </a:rPr>
            <a:t>◆職員名簿の番号を入力すると、その番号に対応した氏名が表示されます（自動計算）。</a:t>
          </a:r>
          <a:endParaRPr kumimoji="1" lang="en-US" altLang="ja-JP" sz="1000">
            <a:solidFill>
              <a:schemeClr val="accent5">
                <a:lumMod val="50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0</xdr:colOff>
      <xdr:row>1</xdr:row>
      <xdr:rowOff>0</xdr:rowOff>
    </xdr:from>
    <xdr:to>
      <xdr:col>24</xdr:col>
      <xdr:colOff>10583</xdr:colOff>
      <xdr:row>5</xdr:row>
      <xdr:rowOff>152399</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9153525" y="238125"/>
          <a:ext cx="3439583" cy="1142999"/>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370417</xdr:colOff>
      <xdr:row>0</xdr:row>
      <xdr:rowOff>232833</xdr:rowOff>
    </xdr:from>
    <xdr:to>
      <xdr:col>18</xdr:col>
      <xdr:colOff>370417</xdr:colOff>
      <xdr:row>8</xdr:row>
      <xdr:rowOff>62442</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890250" y="232833"/>
          <a:ext cx="2751667" cy="1999192"/>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a:p>
          <a:r>
            <a:rPr kumimoji="1" lang="ja-JP" altLang="en-US" sz="1000">
              <a:solidFill>
                <a:schemeClr val="accent5">
                  <a:lumMod val="50000"/>
                </a:schemeClr>
              </a:solidFill>
            </a:rPr>
            <a:t>◆氏名を入力すると、整理番号が表示されます（自動計算）。</a:t>
          </a:r>
          <a:endParaRPr kumimoji="1" lang="en-US" altLang="ja-JP" sz="1000">
            <a:solidFill>
              <a:schemeClr val="accent5">
                <a:lumMod val="50000"/>
              </a:schemeClr>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2:E29"/>
  <sheetViews>
    <sheetView showGridLines="0" tabSelected="1" zoomScale="95" zoomScaleNormal="95" workbookViewId="0">
      <selection activeCell="C7" sqref="C7:E7"/>
    </sheetView>
  </sheetViews>
  <sheetFormatPr defaultRowHeight="18.75" x14ac:dyDescent="0.4"/>
  <cols>
    <col min="1" max="1" width="3.625" customWidth="1"/>
    <col min="2" max="2" width="20.25" customWidth="1"/>
    <col min="3" max="3" width="8.125" customWidth="1"/>
    <col min="4" max="4" width="35.625" customWidth="1"/>
    <col min="5" max="5" width="8.125" customWidth="1"/>
    <col min="6" max="6" width="3.625" customWidth="1"/>
  </cols>
  <sheetData>
    <row r="2" spans="2:5" ht="30" x14ac:dyDescent="0.4">
      <c r="B2" s="98" t="s">
        <v>328</v>
      </c>
      <c r="C2" s="514">
        <v>8</v>
      </c>
      <c r="D2" s="97" t="s">
        <v>327</v>
      </c>
    </row>
    <row r="3" spans="2:5" ht="46.5" thickBot="1" x14ac:dyDescent="0.45">
      <c r="B3" s="547" t="s">
        <v>0</v>
      </c>
      <c r="C3" s="547"/>
      <c r="D3" s="547"/>
      <c r="E3" s="547"/>
    </row>
    <row r="4" spans="2:5" ht="26.25" customHeight="1" thickTop="1" x14ac:dyDescent="0.4">
      <c r="B4" s="94" t="s">
        <v>1</v>
      </c>
      <c r="C4" s="544"/>
      <c r="D4" s="545"/>
      <c r="E4" s="546"/>
    </row>
    <row r="5" spans="2:5" ht="26.25" customHeight="1" x14ac:dyDescent="0.4">
      <c r="B5" s="95" t="s">
        <v>2</v>
      </c>
      <c r="C5" s="541"/>
      <c r="D5" s="542"/>
      <c r="E5" s="543"/>
    </row>
    <row r="6" spans="2:5" s="138" customFormat="1" ht="26.25" customHeight="1" x14ac:dyDescent="0.4">
      <c r="B6" s="95" t="s">
        <v>508</v>
      </c>
      <c r="C6" s="541"/>
      <c r="D6" s="548"/>
      <c r="E6" s="549"/>
    </row>
    <row r="7" spans="2:5" ht="26.25" customHeight="1" x14ac:dyDescent="0.4">
      <c r="B7" s="95" t="s">
        <v>377</v>
      </c>
      <c r="C7" s="541"/>
      <c r="D7" s="542"/>
      <c r="E7" s="543"/>
    </row>
    <row r="8" spans="2:5" ht="26.25" customHeight="1" x14ac:dyDescent="0.4">
      <c r="B8" s="95" t="s">
        <v>3</v>
      </c>
      <c r="C8" s="541"/>
      <c r="D8" s="542"/>
      <c r="E8" s="543"/>
    </row>
    <row r="9" spans="2:5" ht="26.25" customHeight="1" x14ac:dyDescent="0.4">
      <c r="B9" s="95" t="s">
        <v>4</v>
      </c>
      <c r="C9" s="541"/>
      <c r="D9" s="542"/>
      <c r="E9" s="543"/>
    </row>
    <row r="10" spans="2:5" ht="26.25" customHeight="1" x14ac:dyDescent="0.4">
      <c r="B10" s="95" t="s">
        <v>5</v>
      </c>
      <c r="C10" s="541"/>
      <c r="D10" s="542"/>
      <c r="E10" s="543"/>
    </row>
    <row r="11" spans="2:5" ht="26.25" customHeight="1" x14ac:dyDescent="0.4">
      <c r="B11" s="96" t="s">
        <v>384</v>
      </c>
      <c r="C11" s="541"/>
      <c r="D11" s="542"/>
      <c r="E11" s="543"/>
    </row>
    <row r="12" spans="2:5" ht="26.25" customHeight="1" thickBot="1" x14ac:dyDescent="0.45">
      <c r="B12" s="96" t="s">
        <v>6</v>
      </c>
      <c r="C12" s="538"/>
      <c r="D12" s="539"/>
      <c r="E12" s="540"/>
    </row>
    <row r="13" spans="2:5" ht="18.75" customHeight="1" thickTop="1" x14ac:dyDescent="0.4">
      <c r="B13" s="15"/>
      <c r="C13" s="5"/>
      <c r="D13" s="5"/>
    </row>
    <row r="14" spans="2:5" ht="18.75" customHeight="1" x14ac:dyDescent="0.4"/>
    <row r="15" spans="2:5" ht="21.75" customHeight="1" thickBot="1" x14ac:dyDescent="0.45">
      <c r="B15" s="259" t="s">
        <v>532</v>
      </c>
      <c r="C15" s="6"/>
      <c r="D15" s="100"/>
      <c r="E15" s="103" t="s">
        <v>161</v>
      </c>
    </row>
    <row r="16" spans="2:5" ht="21.75" customHeight="1" thickTop="1" x14ac:dyDescent="0.4">
      <c r="B16" s="99" t="s">
        <v>313</v>
      </c>
      <c r="C16" s="6"/>
      <c r="D16" s="6"/>
      <c r="E16" s="201"/>
    </row>
    <row r="17" spans="2:5" ht="21.75" customHeight="1" x14ac:dyDescent="0.4">
      <c r="B17" s="101" t="s">
        <v>314</v>
      </c>
      <c r="C17" s="6"/>
      <c r="D17" s="6"/>
      <c r="E17" s="202"/>
    </row>
    <row r="18" spans="2:5" ht="21.75" customHeight="1" x14ac:dyDescent="0.4">
      <c r="B18" s="101" t="str">
        <f>"◇"&amp;表紙!B2&amp;DBCS(表紙!C2-1)&amp;"年度保育所収支決算関係書類の写し(決算附属明細書を含む）"</f>
        <v>◇令和７年度保育所収支決算関係書類の写し(決算附属明細書を含む）</v>
      </c>
      <c r="C18" s="6"/>
      <c r="D18" s="6"/>
      <c r="E18" s="202"/>
    </row>
    <row r="19" spans="2:5" ht="21.75" customHeight="1" x14ac:dyDescent="0.4">
      <c r="B19" s="101" t="str">
        <f>"◇"&amp;表紙!B2&amp;DBCS(表紙!C2)&amp;"年度保育所収支予算書の写し"</f>
        <v>◇令和８年度保育所収支予算書の写し</v>
      </c>
      <c r="C19" s="6"/>
      <c r="D19" s="6"/>
      <c r="E19" s="202"/>
    </row>
    <row r="20" spans="2:5" ht="21.75" customHeight="1" x14ac:dyDescent="0.4">
      <c r="B20" s="101" t="s">
        <v>155</v>
      </c>
      <c r="C20" s="6"/>
      <c r="D20" s="6"/>
      <c r="E20" s="202"/>
    </row>
    <row r="21" spans="2:5" ht="21.75" customHeight="1" x14ac:dyDescent="0.4">
      <c r="B21" s="8" t="s">
        <v>156</v>
      </c>
      <c r="C21" s="9"/>
      <c r="D21" s="9"/>
      <c r="E21" s="536"/>
    </row>
    <row r="22" spans="2:5" ht="21.75" customHeight="1" x14ac:dyDescent="0.4">
      <c r="B22" s="7" t="s">
        <v>154</v>
      </c>
      <c r="C22" s="3"/>
      <c r="D22" s="3"/>
      <c r="E22" s="536"/>
    </row>
    <row r="23" spans="2:5" ht="21.75" customHeight="1" x14ac:dyDescent="0.4">
      <c r="B23" s="101" t="s">
        <v>157</v>
      </c>
      <c r="C23" s="6"/>
      <c r="D23" s="6"/>
      <c r="E23" s="202"/>
    </row>
    <row r="24" spans="2:5" ht="21.75" customHeight="1" x14ac:dyDescent="0.4">
      <c r="B24" s="101" t="s">
        <v>821</v>
      </c>
      <c r="C24" s="6"/>
      <c r="D24" s="6"/>
      <c r="E24" s="202"/>
    </row>
    <row r="25" spans="2:5" ht="21.75" customHeight="1" x14ac:dyDescent="0.4">
      <c r="B25" s="101" t="s">
        <v>158</v>
      </c>
      <c r="C25" s="6"/>
      <c r="D25" s="6"/>
      <c r="E25" s="202"/>
    </row>
    <row r="26" spans="2:5" ht="21.75" customHeight="1" x14ac:dyDescent="0.4">
      <c r="B26" s="101" t="s">
        <v>159</v>
      </c>
      <c r="C26" s="6"/>
      <c r="D26" s="6"/>
      <c r="E26" s="202"/>
    </row>
    <row r="27" spans="2:5" ht="21.75" customHeight="1" x14ac:dyDescent="0.4">
      <c r="B27" s="8" t="s">
        <v>160</v>
      </c>
      <c r="C27" s="9"/>
      <c r="D27" s="9"/>
      <c r="E27" s="536"/>
    </row>
    <row r="28" spans="2:5" ht="21.75" customHeight="1" thickBot="1" x14ac:dyDescent="0.45">
      <c r="B28" s="404" t="s">
        <v>660</v>
      </c>
      <c r="C28" s="3"/>
      <c r="D28" s="3"/>
      <c r="E28" s="537"/>
    </row>
    <row r="29" spans="2:5" ht="19.5" thickTop="1" x14ac:dyDescent="0.4"/>
  </sheetData>
  <sheetProtection sheet="1" selectLockedCells="1"/>
  <mergeCells count="12">
    <mergeCell ref="C8:E8"/>
    <mergeCell ref="C5:E5"/>
    <mergeCell ref="C4:E4"/>
    <mergeCell ref="B3:E3"/>
    <mergeCell ref="C7:E7"/>
    <mergeCell ref="C6:E6"/>
    <mergeCell ref="E21:E22"/>
    <mergeCell ref="E27:E28"/>
    <mergeCell ref="C12:E12"/>
    <mergeCell ref="C10:E10"/>
    <mergeCell ref="C9:E9"/>
    <mergeCell ref="C11:E11"/>
  </mergeCells>
  <phoneticPr fontId="1"/>
  <dataValidations count="6">
    <dataValidation imeMode="on" allowBlank="1" showInputMessage="1" showErrorMessage="1" sqref="C12:D12 C4:D5 C8:D8" xr:uid="{00000000-0002-0000-0000-000000000000}"/>
    <dataValidation imeMode="off" allowBlank="1" showInputMessage="1" showErrorMessage="1" sqref="C9:D11" xr:uid="{00000000-0002-0000-0000-000001000000}"/>
    <dataValidation type="list" allowBlank="1" showInputMessage="1" showErrorMessage="1" sqref="C15:D15" xr:uid="{00000000-0002-0000-0000-000002000000}">
      <formula1>#REF!</formula1>
    </dataValidation>
    <dataValidation type="list" imeMode="on" allowBlank="1" showInputMessage="1" showErrorMessage="1" prompt="プルダウンメニューから選んでください" sqref="C6:E6" xr:uid="{00000000-0002-0000-0000-000003000000}">
      <formula1>"松江市,浜田市,出雲市,益田市,大田市,安来市,江津市,雲南市,奥出雲町,飯南町,川本町,美郷町,邑南町,津和野町,吉賀町,海士町,西ノ島町,知夫村,隠岐の島町"</formula1>
    </dataValidation>
    <dataValidation imeMode="on" allowBlank="1" showInputMessage="1" showErrorMessage="1" prompt="市町村以降の所在地を記入してください" sqref="C7:E7" xr:uid="{00000000-0002-0000-0000-000004000000}"/>
    <dataValidation type="list" allowBlank="1" showInputMessage="1" showErrorMessage="1" sqref="E16:E28" xr:uid="{00000000-0002-0000-0000-000005000000}">
      <formula1>"○"</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QZ19"/>
  <sheetViews>
    <sheetView topLeftCell="TL1" workbookViewId="0">
      <selection activeCell="ZK6" sqref="ZK6"/>
    </sheetView>
  </sheetViews>
  <sheetFormatPr defaultRowHeight="18.75" x14ac:dyDescent="0.4"/>
  <cols>
    <col min="3" max="3" width="9" style="138"/>
    <col min="26" max="28" width="9" style="321"/>
    <col min="29" max="29" width="9" style="295"/>
    <col min="31" max="33" width="9" style="330"/>
    <col min="39" max="39" width="8.625" style="532"/>
    <col min="43" max="43" width="9" style="398"/>
    <col min="44" max="44" width="9" style="268"/>
    <col min="45" max="45" width="8.625" style="457"/>
    <col min="53" max="53" width="8.625" style="419"/>
    <col min="68" max="68" width="9" style="381"/>
    <col min="89" max="89" width="9" style="398"/>
    <col min="90" max="90" width="8.625" style="532"/>
    <col min="91" max="93" width="8.625" style="448"/>
    <col min="95" max="95" width="8.625" style="532"/>
    <col min="119" max="119" width="8.625" style="457"/>
    <col min="124" max="127" width="9" style="398"/>
    <col min="145" max="145" width="9" style="297"/>
    <col min="147" max="147" width="9" style="283"/>
    <col min="148" max="153" width="9" style="372"/>
    <col min="154" max="154" width="8.625" style="503"/>
    <col min="155" max="156" width="9" style="372"/>
    <col min="157" max="157" width="8.625" style="457"/>
    <col min="158" max="163" width="9" style="377"/>
    <col min="189" max="189" width="9" style="377"/>
    <col min="190" max="190" width="9" style="381"/>
    <col min="198" max="199" width="8.625" style="532"/>
    <col min="207" max="207" width="8.625" style="419"/>
    <col min="208" max="208" width="9" style="381"/>
    <col min="316" max="316" width="8.625" style="457"/>
    <col min="322" max="323" width="9" style="253"/>
    <col min="324" max="330" width="8.625" style="520"/>
    <col min="334" max="334" width="8.625" style="520"/>
    <col min="336" max="336" width="9" style="398"/>
    <col min="341" max="341" width="9" style="398"/>
    <col min="353" max="353" width="9" style="381"/>
    <col min="562" max="562" width="9" style="143"/>
    <col min="595" max="595" width="9" style="143"/>
    <col min="601" max="601" width="9" style="143"/>
    <col min="607" max="607" width="9" style="143"/>
    <col min="614" max="614" width="8.625" style="419"/>
    <col min="617" max="617" width="8.625" style="532"/>
    <col min="624" max="624" width="8.625" style="532"/>
    <col min="631" max="631" width="8.625" style="520"/>
    <col min="638" max="638" width="8.625" style="532"/>
    <col min="645" max="645" width="8.625" style="532"/>
    <col min="652" max="652" width="8.625" style="532"/>
    <col min="659" max="659" width="8.625" style="532"/>
    <col min="666" max="666" width="8.625" style="532"/>
    <col min="673" max="673" width="8.625" style="532"/>
    <col min="680" max="680" width="8.625" style="532"/>
    <col min="687" max="687" width="8.625" style="532"/>
    <col min="721" max="721" width="9" style="221"/>
    <col min="732" max="732" width="9" style="221"/>
    <col min="743" max="743" width="9" style="221"/>
    <col min="754" max="754" width="9" style="221"/>
    <col min="765" max="765" width="9" style="221"/>
    <col min="776" max="776" width="9" style="221"/>
    <col min="787" max="787" width="9" style="221"/>
    <col min="798" max="798" width="9" style="221"/>
    <col min="809" max="809" width="9" style="221"/>
    <col min="820" max="820" width="9" style="221"/>
    <col min="831" max="831" width="9" style="221"/>
    <col min="842" max="842" width="9" style="221"/>
    <col min="853" max="853" width="9" style="221"/>
    <col min="864" max="864" width="9" style="221"/>
    <col min="875" max="875" width="9" style="221"/>
    <col min="886" max="886" width="9" style="221"/>
    <col min="897" max="897" width="9" style="221"/>
    <col min="908" max="908" width="9" style="221"/>
    <col min="919" max="919" width="9" style="221"/>
    <col min="930" max="930" width="9" style="221"/>
    <col min="941" max="941" width="9" style="221"/>
    <col min="952" max="952" width="9" style="221"/>
    <col min="963" max="963" width="9" style="221"/>
    <col min="974" max="974" width="9" style="221"/>
    <col min="985" max="985" width="9" style="221"/>
    <col min="996" max="996" width="9" style="221"/>
    <col min="1007" max="1007" width="9" style="221"/>
    <col min="1018" max="1018" width="9" style="221"/>
    <col min="1029" max="1029" width="9" style="221"/>
    <col min="1040" max="1040" width="9" style="221"/>
    <col min="1051" max="1051" width="9" style="221"/>
    <col min="1062" max="1062" width="9" style="221"/>
    <col min="1073" max="1073" width="9" style="221"/>
    <col min="1084" max="1084" width="9" style="221"/>
    <col min="1095" max="1095" width="9" style="221"/>
    <col min="1106" max="1106" width="9" style="221"/>
    <col min="1117" max="1117" width="9" style="221"/>
    <col min="1128" max="1128" width="9" style="221"/>
    <col min="1139" max="1139" width="9" style="221"/>
    <col min="1150" max="1150" width="9" style="221"/>
    <col min="1161" max="1161" width="9" style="221"/>
    <col min="1172" max="1172" width="9" style="221"/>
    <col min="1183" max="1183" width="9" style="221"/>
    <col min="1194" max="1194" width="9" style="221"/>
    <col min="1205" max="1205" width="9" style="221"/>
    <col min="1216" max="1216" width="9" style="221"/>
    <col min="1227" max="1227" width="9" style="221"/>
    <col min="1238" max="1238" width="9" style="221"/>
    <col min="1249" max="1249" width="9" style="221"/>
    <col min="1260" max="1260" width="9" style="221"/>
    <col min="1271" max="1271" width="9" style="221"/>
    <col min="1282" max="1282" width="9" style="221"/>
    <col min="1293" max="1293" width="9" style="221"/>
    <col min="1304" max="1304" width="9" style="221"/>
    <col min="1315" max="1315" width="9" style="221"/>
    <col min="1326" max="1326" width="9" style="221"/>
    <col min="1337" max="1337" width="9" style="221"/>
    <col min="1348" max="1348" width="9" style="221"/>
    <col min="1359" max="1359" width="9" style="221"/>
    <col min="1370" max="1370" width="9" style="221"/>
    <col min="1381" max="1381" width="9" style="221"/>
    <col min="1392" max="1392" width="9" style="221"/>
    <col min="1403" max="1403" width="9" style="221"/>
    <col min="1414" max="1414" width="9" style="221"/>
    <col min="1425" max="1425" width="9" style="221"/>
    <col min="1436" max="1436" width="9" style="221"/>
    <col min="1447" max="1447" width="9" style="221"/>
    <col min="1458" max="1458" width="9" style="221"/>
    <col min="1469" max="1469" width="9" style="221"/>
    <col min="1480" max="1480" width="9" style="221"/>
    <col min="1491" max="1491" width="9" style="221"/>
    <col min="1502" max="1502" width="9" style="221"/>
    <col min="1513" max="1513" width="9" style="221"/>
    <col min="1524" max="1524" width="9" style="221"/>
    <col min="1535" max="1535" width="9" style="221"/>
    <col min="1546" max="1546" width="9" style="221"/>
    <col min="1557" max="1557" width="9" style="221"/>
    <col min="1568" max="1568" width="9" style="221"/>
    <col min="1579" max="1579" width="9" style="221"/>
    <col min="1590" max="1590" width="9" style="221"/>
    <col min="1601" max="1601" width="9" style="221"/>
    <col min="1612" max="1612" width="9" style="221"/>
    <col min="1623" max="1623" width="9" style="221"/>
    <col min="1634" max="1634" width="9" style="221"/>
    <col min="1645" max="1645" width="9" style="221"/>
    <col min="1656" max="1656" width="9" style="221"/>
    <col min="1667" max="1667" width="9" style="221"/>
    <col min="1678" max="1678" width="9" style="221"/>
    <col min="1689" max="1689" width="9" style="221"/>
    <col min="1700" max="1700" width="9" style="221"/>
    <col min="1711" max="1711" width="9" style="221"/>
    <col min="1722" max="1722" width="9" style="221"/>
    <col min="1733" max="1733" width="9" style="221"/>
    <col min="1744" max="1744" width="9" style="221"/>
    <col min="1755" max="1755" width="9" style="221"/>
    <col min="1766" max="1766" width="9" style="221"/>
    <col min="1777" max="1777" width="9" style="221"/>
    <col min="1788" max="1788" width="9" style="221"/>
    <col min="1799" max="1799" width="9" style="221"/>
    <col min="1810" max="1810" width="9" style="221"/>
  </cols>
  <sheetData>
    <row r="1" spans="1:1820" s="143" customFormat="1" x14ac:dyDescent="0.4">
      <c r="A1" s="101" t="s">
        <v>511</v>
      </c>
      <c r="B1" s="6"/>
      <c r="C1" s="6"/>
      <c r="D1" s="6"/>
      <c r="E1" s="6"/>
      <c r="F1" s="100"/>
      <c r="G1" s="101" t="s">
        <v>512</v>
      </c>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c r="IX1" s="6"/>
      <c r="IY1" s="6"/>
      <c r="IZ1" s="6"/>
      <c r="JA1" s="6"/>
      <c r="JB1" s="6"/>
      <c r="JC1" s="6"/>
      <c r="JD1" s="6"/>
      <c r="JE1" s="6"/>
      <c r="JF1" s="6"/>
      <c r="JG1" s="6"/>
      <c r="JH1" s="6"/>
      <c r="JI1" s="6"/>
      <c r="JJ1" s="6"/>
      <c r="JK1" s="6"/>
      <c r="JL1" s="6"/>
      <c r="JM1" s="6"/>
      <c r="JN1" s="6"/>
      <c r="JO1" s="6"/>
      <c r="JP1" s="6"/>
      <c r="JQ1" s="6"/>
      <c r="JR1" s="6"/>
      <c r="JS1" s="6"/>
      <c r="JT1" s="6"/>
      <c r="JU1" s="6"/>
      <c r="JV1" s="6"/>
      <c r="JW1" s="6"/>
      <c r="JX1" s="6"/>
      <c r="JY1" s="6"/>
      <c r="JZ1" s="6"/>
      <c r="KA1" s="6"/>
      <c r="KB1" s="6"/>
      <c r="KC1" s="6"/>
      <c r="KD1" s="6"/>
      <c r="KE1" s="6"/>
      <c r="KF1" s="6"/>
      <c r="KG1" s="6"/>
      <c r="KH1" s="6"/>
      <c r="KI1" s="6"/>
      <c r="KJ1" s="6"/>
      <c r="KK1" s="6"/>
      <c r="KL1" s="6"/>
      <c r="KM1" s="6"/>
      <c r="KN1" s="6"/>
      <c r="KO1" s="6"/>
      <c r="KP1" s="6"/>
      <c r="KQ1" s="6"/>
      <c r="KR1" s="6"/>
      <c r="KS1" s="6"/>
      <c r="KT1" s="6"/>
      <c r="KU1" s="6"/>
      <c r="KV1" s="6"/>
      <c r="KW1" s="6"/>
      <c r="KX1" s="6"/>
      <c r="KY1" s="6"/>
      <c r="KZ1" s="6"/>
      <c r="LA1" s="6"/>
      <c r="LB1" s="6"/>
      <c r="LC1" s="6"/>
      <c r="LD1" s="6"/>
      <c r="LE1" s="6"/>
      <c r="LF1" s="6"/>
      <c r="LG1" s="6"/>
      <c r="LH1" s="6"/>
      <c r="LI1" s="6"/>
      <c r="LJ1" s="6"/>
      <c r="LK1" s="6"/>
      <c r="LL1" s="9"/>
      <c r="LM1" s="9"/>
      <c r="LN1" s="9"/>
      <c r="LO1" s="9"/>
      <c r="LP1" s="9"/>
      <c r="LQ1" s="9"/>
      <c r="LR1" s="9"/>
      <c r="LS1" s="9"/>
      <c r="LT1" s="9"/>
      <c r="LU1" s="9"/>
      <c r="LV1" s="9"/>
      <c r="LW1" s="9"/>
      <c r="LX1" s="9"/>
      <c r="LY1" s="9"/>
      <c r="LZ1" s="9"/>
      <c r="MA1" s="9"/>
      <c r="MB1" s="9"/>
      <c r="MC1" s="9"/>
      <c r="MD1" s="6"/>
      <c r="ME1" s="6"/>
      <c r="MF1" s="6"/>
      <c r="MG1" s="6"/>
      <c r="MH1" s="6"/>
      <c r="MI1" s="6"/>
      <c r="MJ1" s="6"/>
      <c r="MK1" s="6"/>
      <c r="ML1" s="6"/>
      <c r="MM1" s="6"/>
      <c r="MN1" s="6"/>
      <c r="MO1" s="6"/>
      <c r="MP1" s="6"/>
      <c r="MQ1" s="6"/>
      <c r="MR1" s="6"/>
      <c r="MS1" s="6"/>
      <c r="MT1" s="6"/>
      <c r="MU1" s="6"/>
      <c r="MV1" s="6"/>
      <c r="MW1" s="6"/>
      <c r="MX1" s="6"/>
      <c r="MY1" s="6"/>
      <c r="MZ1" s="6"/>
      <c r="NA1" s="6"/>
      <c r="NB1" s="6"/>
      <c r="NC1" s="6"/>
      <c r="ND1" s="6"/>
      <c r="NE1" s="6"/>
      <c r="NF1" s="6"/>
      <c r="NG1" s="6"/>
      <c r="NH1" s="6"/>
      <c r="NI1" s="6"/>
      <c r="NJ1" s="6"/>
      <c r="NK1" s="6"/>
      <c r="NL1" s="6"/>
      <c r="NM1" s="6"/>
      <c r="NN1" s="6"/>
      <c r="NO1" s="6"/>
      <c r="NP1" s="6"/>
      <c r="NQ1" s="6"/>
      <c r="NR1" s="6"/>
      <c r="NS1" s="6"/>
      <c r="NT1" s="6"/>
      <c r="NU1" s="6"/>
      <c r="NV1" s="6"/>
      <c r="NW1" s="6"/>
      <c r="NX1" s="6"/>
      <c r="NY1" s="6"/>
      <c r="NZ1" s="6"/>
      <c r="OA1" s="6"/>
      <c r="OB1" s="6"/>
      <c r="OC1" s="6"/>
      <c r="OD1" s="6"/>
      <c r="OE1" s="6"/>
      <c r="OF1" s="6"/>
      <c r="OG1" s="6"/>
      <c r="OH1" s="6"/>
      <c r="OI1" s="6"/>
      <c r="OJ1" s="6"/>
      <c r="OK1" s="6"/>
      <c r="OL1" s="6"/>
      <c r="OM1" s="6"/>
      <c r="ON1" s="6"/>
      <c r="OO1" s="6"/>
      <c r="OP1" s="6"/>
      <c r="OQ1" s="6"/>
      <c r="OR1" s="6"/>
      <c r="OS1" s="6"/>
      <c r="OT1" s="6"/>
      <c r="OU1" s="6"/>
      <c r="OV1" s="6"/>
      <c r="OW1" s="6"/>
      <c r="OX1" s="6"/>
      <c r="OY1" s="6"/>
      <c r="OZ1" s="6"/>
      <c r="PA1" s="6"/>
      <c r="PB1" s="6"/>
      <c r="PC1" s="6"/>
      <c r="PD1" s="6"/>
      <c r="PE1" s="6"/>
      <c r="PF1" s="6"/>
      <c r="PG1" s="6"/>
      <c r="PH1" s="6"/>
      <c r="PI1" s="6"/>
      <c r="PJ1" s="6"/>
      <c r="PK1" s="6"/>
      <c r="PL1" s="6"/>
      <c r="PM1" s="6"/>
      <c r="PN1" s="6"/>
      <c r="PO1" s="6"/>
      <c r="PP1" s="6"/>
      <c r="PQ1" s="6"/>
      <c r="PR1" s="6"/>
      <c r="PS1" s="6"/>
      <c r="PT1" s="6"/>
      <c r="PU1" s="6"/>
      <c r="PV1" s="6"/>
      <c r="PW1" s="6"/>
      <c r="PX1" s="6"/>
      <c r="PY1" s="6"/>
      <c r="PZ1" s="6"/>
      <c r="QA1" s="6"/>
      <c r="QB1" s="6"/>
      <c r="QC1" s="6"/>
      <c r="QD1" s="6"/>
      <c r="QE1" s="6"/>
      <c r="QF1" s="6"/>
      <c r="QG1" s="6"/>
      <c r="QH1" s="6"/>
      <c r="QI1" s="6"/>
      <c r="QJ1" s="6"/>
      <c r="QK1" s="6"/>
      <c r="QL1" s="6"/>
      <c r="QM1" s="6"/>
      <c r="QN1" s="6"/>
      <c r="QO1" s="6"/>
      <c r="QP1" s="6"/>
      <c r="QQ1" s="6"/>
      <c r="QR1" s="6"/>
      <c r="QS1" s="6"/>
      <c r="QT1" s="6"/>
      <c r="QU1" s="6"/>
      <c r="QV1" s="6"/>
      <c r="QW1" s="6"/>
      <c r="QX1" s="6"/>
      <c r="QY1" s="6"/>
      <c r="QZ1" s="6"/>
      <c r="RA1" s="6"/>
      <c r="RB1" s="6"/>
      <c r="RC1" s="6"/>
      <c r="RD1" s="6"/>
      <c r="RE1" s="6"/>
      <c r="RF1" s="6"/>
      <c r="RG1" s="6"/>
      <c r="RH1" s="6"/>
      <c r="RI1" s="6"/>
      <c r="RJ1" s="6"/>
      <c r="RK1" s="6"/>
      <c r="RL1" s="6"/>
      <c r="RM1" s="6"/>
      <c r="RN1" s="6"/>
      <c r="RO1" s="6"/>
      <c r="RP1" s="6"/>
      <c r="RQ1" s="6"/>
      <c r="RR1" s="6"/>
      <c r="RS1" s="6"/>
      <c r="RT1" s="6"/>
      <c r="RU1" s="6"/>
      <c r="RV1" s="6"/>
      <c r="RW1" s="6"/>
      <c r="RX1" s="6"/>
      <c r="RY1" s="6"/>
      <c r="RZ1" s="6"/>
      <c r="SA1" s="6"/>
      <c r="SB1" s="6"/>
      <c r="SC1" s="6"/>
      <c r="SD1" s="6"/>
      <c r="SE1" s="6"/>
      <c r="SF1" s="6"/>
      <c r="SG1" s="6"/>
      <c r="SH1" s="6"/>
      <c r="SI1" s="6"/>
      <c r="SJ1" s="6"/>
      <c r="SK1" s="6"/>
      <c r="SL1" s="6"/>
      <c r="SM1" s="6"/>
      <c r="SN1" s="6"/>
      <c r="SO1" s="6"/>
      <c r="SP1" s="6"/>
      <c r="SQ1" s="6"/>
      <c r="SR1" s="6"/>
      <c r="SS1" s="6"/>
      <c r="ST1" s="6"/>
      <c r="SU1" s="6"/>
      <c r="SV1" s="6"/>
      <c r="SW1" s="6"/>
      <c r="SX1" s="6"/>
      <c r="SY1" s="6"/>
      <c r="SZ1" s="6"/>
      <c r="TA1" s="6"/>
      <c r="TB1" s="6"/>
      <c r="TC1" s="6"/>
      <c r="TD1" s="6"/>
      <c r="TE1" s="6"/>
      <c r="TF1" s="6"/>
      <c r="TG1" s="6"/>
      <c r="TH1" s="6"/>
      <c r="TI1" s="6"/>
      <c r="TJ1" s="6"/>
      <c r="TK1" s="6"/>
      <c r="TL1" s="6"/>
      <c r="TM1" s="100"/>
      <c r="TN1" s="101" t="s">
        <v>513</v>
      </c>
      <c r="TO1" s="6"/>
      <c r="TP1" s="6"/>
      <c r="TQ1" s="6"/>
      <c r="TR1" s="6"/>
      <c r="TS1" s="6"/>
      <c r="TT1" s="6"/>
      <c r="TU1" s="6"/>
      <c r="TV1" s="6"/>
      <c r="TW1" s="6"/>
      <c r="TX1" s="6"/>
      <c r="TY1" s="6"/>
      <c r="TZ1" s="6"/>
      <c r="UA1" s="6"/>
      <c r="UB1" s="6"/>
      <c r="UC1" s="6"/>
      <c r="UD1" s="6"/>
      <c r="UE1" s="6"/>
      <c r="UF1" s="6"/>
      <c r="UG1" s="6"/>
      <c r="UH1" s="6"/>
      <c r="UI1" s="6"/>
      <c r="UJ1" s="6"/>
      <c r="UK1" s="6"/>
      <c r="UL1" s="6"/>
      <c r="UM1" s="6"/>
      <c r="UN1" s="6"/>
      <c r="UO1" s="6"/>
      <c r="UP1" s="6"/>
      <c r="UQ1" s="6"/>
      <c r="UR1" s="6"/>
      <c r="US1" s="6"/>
      <c r="UT1" s="6"/>
      <c r="UU1" s="6"/>
      <c r="UV1" s="6"/>
      <c r="UW1" s="6"/>
      <c r="UX1" s="6"/>
      <c r="UY1" s="6"/>
      <c r="UZ1" s="6"/>
      <c r="VA1" s="6"/>
      <c r="VB1" s="6"/>
      <c r="VC1" s="6"/>
      <c r="VD1" s="6"/>
      <c r="VE1" s="6"/>
      <c r="VF1" s="6"/>
      <c r="VG1" s="6"/>
      <c r="VH1" s="6"/>
      <c r="VI1" s="6"/>
      <c r="VJ1" s="6"/>
      <c r="VK1" s="6"/>
      <c r="VL1" s="6"/>
      <c r="VM1" s="6"/>
      <c r="VN1" s="6"/>
      <c r="VO1" s="6"/>
      <c r="VP1" s="6"/>
      <c r="VQ1" s="6"/>
      <c r="VR1" s="6"/>
      <c r="VS1" s="6"/>
      <c r="VT1" s="6"/>
      <c r="VU1" s="6"/>
      <c r="VV1" s="6"/>
      <c r="VW1" s="6"/>
      <c r="VX1" s="6"/>
      <c r="VY1" s="6"/>
      <c r="VZ1" s="6"/>
      <c r="WA1" s="6"/>
      <c r="WB1" s="6"/>
      <c r="WC1" s="6"/>
      <c r="WD1" s="6"/>
      <c r="WE1" s="6"/>
      <c r="WF1" s="6"/>
      <c r="WG1" s="6"/>
      <c r="WH1" s="6"/>
      <c r="WI1" s="6"/>
      <c r="WJ1" s="6"/>
      <c r="WK1" s="6"/>
      <c r="WL1" s="6"/>
      <c r="WM1" s="6"/>
      <c r="WN1" s="6"/>
      <c r="WO1" s="100"/>
      <c r="WP1" s="429"/>
      <c r="WQ1" s="101" t="s">
        <v>514</v>
      </c>
      <c r="WR1" s="6"/>
      <c r="WS1" s="6"/>
      <c r="WT1" s="6"/>
      <c r="WU1" s="6"/>
      <c r="WV1" s="6"/>
      <c r="WW1" s="6"/>
      <c r="WX1" s="6"/>
      <c r="WY1" s="6"/>
      <c r="WZ1" s="6"/>
      <c r="XA1" s="6"/>
      <c r="XB1" s="6"/>
      <c r="XC1" s="6"/>
      <c r="XD1" s="6"/>
      <c r="XE1" s="6"/>
      <c r="XF1" s="6"/>
      <c r="XG1" s="6"/>
      <c r="XH1" s="6"/>
      <c r="XI1" s="6"/>
      <c r="XJ1" s="6"/>
      <c r="XK1" s="6"/>
      <c r="XL1" s="6"/>
      <c r="XM1" s="6"/>
      <c r="XN1" s="6"/>
      <c r="XO1" s="6"/>
      <c r="XP1" s="6"/>
      <c r="XQ1" s="6"/>
      <c r="XR1" s="6"/>
      <c r="XS1" s="6"/>
      <c r="XT1" s="6"/>
      <c r="XU1" s="6"/>
      <c r="XV1" s="6"/>
      <c r="XW1" s="6"/>
      <c r="XX1" s="6"/>
      <c r="XY1" s="6"/>
      <c r="XZ1" s="6"/>
      <c r="YA1" s="6"/>
      <c r="YB1" s="6"/>
      <c r="YC1" s="6"/>
      <c r="YD1" s="6"/>
      <c r="YE1" s="6"/>
      <c r="YF1" s="6"/>
      <c r="YG1" s="6"/>
      <c r="YH1" s="6"/>
      <c r="YI1" s="6"/>
      <c r="YJ1" s="6"/>
      <c r="YK1" s="6"/>
      <c r="YL1" s="6"/>
      <c r="YM1" s="6"/>
      <c r="YN1" s="6"/>
      <c r="YO1" s="6"/>
      <c r="YP1" s="6"/>
      <c r="YQ1" s="6"/>
      <c r="YR1" s="6"/>
      <c r="YS1" s="6"/>
      <c r="YT1" s="6"/>
      <c r="YU1" s="6"/>
      <c r="YV1" s="6"/>
      <c r="YW1" s="6"/>
      <c r="YX1" s="6"/>
      <c r="YY1" s="6"/>
      <c r="YZ1" s="6"/>
      <c r="ZA1" s="6"/>
      <c r="ZB1" s="6"/>
      <c r="ZC1" s="6"/>
      <c r="ZD1" s="6"/>
      <c r="ZE1" s="6"/>
      <c r="ZF1" s="6"/>
      <c r="ZG1" s="6"/>
      <c r="ZH1" s="6"/>
      <c r="ZI1" s="6"/>
      <c r="ZJ1" s="6"/>
      <c r="ZK1" s="6"/>
      <c r="ZL1" s="6"/>
      <c r="ZM1" s="6"/>
      <c r="ZN1" s="6"/>
      <c r="ZO1" s="6"/>
      <c r="ZP1" s="6"/>
      <c r="ZQ1" s="100"/>
      <c r="ZR1" s="8" t="s">
        <v>523</v>
      </c>
      <c r="ZS1" s="9"/>
      <c r="ZT1" s="9"/>
      <c r="ZU1" s="9"/>
      <c r="ZV1" s="219"/>
      <c r="ZW1" s="101" t="s">
        <v>524</v>
      </c>
      <c r="ZX1" s="6"/>
      <c r="ZY1" s="6"/>
      <c r="ZZ1" s="6"/>
      <c r="AAA1" s="6"/>
      <c r="AAB1" s="6"/>
      <c r="AAC1" s="6"/>
      <c r="AAD1" s="6"/>
      <c r="AAE1" s="6"/>
      <c r="AAF1" s="6"/>
      <c r="AAG1" s="6"/>
      <c r="AAH1" s="6"/>
      <c r="AAI1" s="6"/>
      <c r="AAJ1" s="6"/>
      <c r="AAK1" s="6"/>
      <c r="AAL1" s="6"/>
      <c r="AAM1" s="6"/>
      <c r="AAN1" s="6"/>
      <c r="AAO1" s="6"/>
      <c r="AAP1" s="6"/>
      <c r="AAQ1" s="6"/>
      <c r="AAR1" s="100"/>
      <c r="AAS1" s="101" t="s">
        <v>528</v>
      </c>
      <c r="AAT1" s="6"/>
      <c r="AAU1" s="6"/>
      <c r="AAV1" s="6"/>
      <c r="AAW1" s="6"/>
      <c r="AAX1" s="6"/>
      <c r="AAY1" s="6"/>
      <c r="AAZ1" s="6"/>
      <c r="ABA1" s="6"/>
      <c r="ABB1" s="6"/>
      <c r="ABC1" s="6"/>
      <c r="ABD1" s="6"/>
      <c r="ABE1" s="6"/>
      <c r="ABF1" s="6"/>
      <c r="ABG1" s="6"/>
      <c r="ABH1" s="6"/>
      <c r="ABI1" s="6"/>
      <c r="ABJ1" s="6"/>
      <c r="ABK1" s="6"/>
      <c r="ABL1" s="6"/>
      <c r="ABM1" s="6"/>
      <c r="ABN1" s="6"/>
      <c r="ABO1" s="6"/>
      <c r="ABP1" s="6"/>
      <c r="ABQ1" s="6"/>
      <c r="ABR1" s="6"/>
      <c r="ABS1" s="6"/>
      <c r="ABT1" s="6"/>
      <c r="ABU1" s="6"/>
      <c r="ABV1" s="6"/>
      <c r="ABW1" s="6"/>
      <c r="ABX1" s="6"/>
      <c r="ABY1" s="6"/>
      <c r="ABZ1" s="6"/>
      <c r="ACA1" s="6"/>
      <c r="ACB1" s="6"/>
      <c r="ACC1" s="6"/>
      <c r="ACD1" s="6"/>
      <c r="ACE1" s="6"/>
      <c r="ACF1" s="6"/>
      <c r="ACG1" s="6"/>
      <c r="ACH1" s="6"/>
      <c r="ACI1" s="6"/>
      <c r="ACJ1" s="6"/>
      <c r="ACK1" s="6"/>
      <c r="ACL1" s="6"/>
      <c r="ACM1" s="6"/>
      <c r="ACN1" s="6"/>
      <c r="ACO1" s="6"/>
      <c r="ACP1" s="6"/>
      <c r="ACQ1" s="6"/>
      <c r="ACR1" s="6"/>
      <c r="ACS1" s="6"/>
      <c r="ACT1" s="6"/>
      <c r="ACU1" s="6"/>
      <c r="ACV1" s="6"/>
      <c r="ACW1" s="6"/>
      <c r="ACX1" s="6"/>
      <c r="ACY1" s="6"/>
      <c r="ACZ1" s="6"/>
      <c r="ADA1" s="6"/>
      <c r="ADB1" s="6"/>
      <c r="ADC1" s="6"/>
      <c r="ADD1" s="6"/>
      <c r="ADE1" s="6"/>
      <c r="ADF1" s="6"/>
      <c r="ADG1" s="6"/>
      <c r="ADH1" s="6"/>
      <c r="ADI1" s="6"/>
      <c r="ADJ1" s="6"/>
      <c r="ADK1" s="6"/>
      <c r="ADL1" s="6"/>
      <c r="ADM1" s="6"/>
      <c r="ADN1" s="6"/>
      <c r="ADO1" s="6"/>
      <c r="ADP1" s="6"/>
      <c r="ADQ1" s="6"/>
      <c r="ADR1" s="6"/>
      <c r="ADS1" s="6"/>
      <c r="ADT1" s="6"/>
      <c r="ADU1" s="6"/>
      <c r="ADV1" s="6"/>
      <c r="ADW1" s="6"/>
      <c r="ADX1" s="6"/>
      <c r="ADY1" s="6"/>
      <c r="ADZ1" s="6"/>
      <c r="AEA1" s="6"/>
      <c r="AEB1" s="6"/>
      <c r="AEC1" s="6"/>
      <c r="AED1" s="6"/>
      <c r="AEE1" s="6"/>
      <c r="AEF1" s="6"/>
      <c r="AEG1" s="6"/>
      <c r="AEH1" s="6"/>
      <c r="AEI1" s="6"/>
      <c r="AEJ1" s="6"/>
      <c r="AEK1" s="6"/>
      <c r="AEL1" s="6"/>
      <c r="AEM1" s="6"/>
      <c r="AEN1" s="6"/>
      <c r="AEO1" s="6"/>
      <c r="AEP1" s="6"/>
      <c r="AEQ1" s="6"/>
      <c r="AER1" s="6"/>
      <c r="AES1" s="6"/>
      <c r="AET1" s="6"/>
      <c r="AEU1" s="6"/>
      <c r="AEV1" s="6"/>
      <c r="AEW1" s="6"/>
      <c r="AEX1" s="6"/>
      <c r="AEY1" s="6"/>
      <c r="AEZ1" s="6"/>
      <c r="AFA1" s="6"/>
      <c r="AFB1" s="6"/>
      <c r="AFC1" s="6"/>
      <c r="AFD1" s="6"/>
      <c r="AFE1" s="6"/>
      <c r="AFF1" s="6"/>
      <c r="AFG1" s="6"/>
      <c r="AFH1" s="6"/>
      <c r="AFI1" s="6"/>
      <c r="AFJ1" s="6"/>
      <c r="AFK1" s="6"/>
      <c r="AFL1" s="6"/>
      <c r="AFM1" s="6"/>
      <c r="AFN1" s="6"/>
      <c r="AFO1" s="6"/>
      <c r="AFP1" s="6"/>
      <c r="AFQ1" s="6"/>
      <c r="AFR1" s="6"/>
      <c r="AFS1" s="6"/>
      <c r="AFT1" s="6"/>
      <c r="AFU1" s="6"/>
      <c r="AFV1" s="6"/>
      <c r="AFW1" s="6"/>
      <c r="AFX1" s="6"/>
      <c r="AFY1" s="6"/>
      <c r="AFZ1" s="6"/>
      <c r="AGA1" s="6"/>
      <c r="AGB1" s="6"/>
      <c r="AGC1" s="6"/>
      <c r="AGD1" s="6"/>
      <c r="AGE1" s="6"/>
      <c r="AGF1" s="6"/>
      <c r="AGG1" s="6"/>
      <c r="AGH1" s="6"/>
      <c r="AGI1" s="6"/>
      <c r="AGJ1" s="6"/>
      <c r="AGK1" s="6"/>
      <c r="AGL1" s="6"/>
      <c r="AGM1" s="6"/>
      <c r="AGN1" s="6"/>
      <c r="AGO1" s="6"/>
      <c r="AGP1" s="6"/>
      <c r="AGQ1" s="6"/>
      <c r="AGR1" s="6"/>
      <c r="AGS1" s="6"/>
      <c r="AGT1" s="6"/>
      <c r="AGU1" s="6"/>
      <c r="AGV1" s="6"/>
      <c r="AGW1" s="6"/>
      <c r="AGX1" s="6"/>
      <c r="AGY1" s="6"/>
      <c r="AGZ1" s="6"/>
      <c r="AHA1" s="6"/>
      <c r="AHB1" s="6"/>
      <c r="AHC1" s="6"/>
      <c r="AHD1" s="6"/>
      <c r="AHE1" s="6"/>
      <c r="AHF1" s="6"/>
      <c r="AHG1" s="6"/>
      <c r="AHH1" s="6"/>
      <c r="AHI1" s="6"/>
      <c r="AHJ1" s="6"/>
      <c r="AHK1" s="6"/>
      <c r="AHL1" s="6"/>
      <c r="AHM1" s="6"/>
      <c r="AHN1" s="6"/>
      <c r="AHO1" s="6"/>
      <c r="AHP1" s="6"/>
      <c r="AHQ1" s="6"/>
      <c r="AHR1" s="6"/>
      <c r="AHS1" s="6"/>
      <c r="AHT1" s="6"/>
      <c r="AHU1" s="6"/>
      <c r="AHV1" s="6"/>
      <c r="AHW1" s="6"/>
      <c r="AHX1" s="6"/>
      <c r="AHY1" s="6"/>
      <c r="AHZ1" s="6"/>
      <c r="AIA1" s="6"/>
      <c r="AIB1" s="6"/>
      <c r="AIC1" s="6"/>
      <c r="AID1" s="6"/>
      <c r="AIE1" s="6"/>
      <c r="AIF1" s="6"/>
      <c r="AIG1" s="6"/>
      <c r="AIH1" s="6"/>
      <c r="AII1" s="6"/>
      <c r="AIJ1" s="6"/>
      <c r="AIK1" s="6"/>
      <c r="AIL1" s="6"/>
      <c r="AIM1" s="6"/>
      <c r="AIN1" s="6"/>
      <c r="AIO1" s="6"/>
      <c r="AIP1" s="6"/>
      <c r="AIQ1" s="6"/>
      <c r="AIR1" s="6"/>
      <c r="AIS1" s="6"/>
      <c r="AIT1" s="6"/>
      <c r="AIU1" s="6"/>
      <c r="AIV1" s="6"/>
      <c r="AIW1" s="6"/>
      <c r="AIX1" s="6"/>
      <c r="AIY1" s="6"/>
      <c r="AIZ1" s="6"/>
      <c r="AJA1" s="6"/>
      <c r="AJB1" s="6"/>
      <c r="AJC1" s="6"/>
      <c r="AJD1" s="6"/>
      <c r="AJE1" s="6"/>
      <c r="AJF1" s="6"/>
      <c r="AJG1" s="6"/>
      <c r="AJH1" s="6"/>
      <c r="AJI1" s="6"/>
      <c r="AJJ1" s="6"/>
      <c r="AJK1" s="6"/>
      <c r="AJL1" s="6"/>
      <c r="AJM1" s="6"/>
      <c r="AJN1" s="6"/>
      <c r="AJO1" s="6"/>
      <c r="AJP1" s="6"/>
      <c r="AJQ1" s="6"/>
      <c r="AJR1" s="6"/>
      <c r="AJS1" s="6"/>
      <c r="AJT1" s="6"/>
      <c r="AJU1" s="6"/>
      <c r="AJV1" s="6"/>
      <c r="AJW1" s="6"/>
      <c r="AJX1" s="6"/>
      <c r="AJY1" s="6"/>
      <c r="AJZ1" s="6"/>
      <c r="AKA1" s="6"/>
      <c r="AKB1" s="6"/>
      <c r="AKC1" s="6"/>
      <c r="AKD1" s="6"/>
      <c r="AKE1" s="6"/>
      <c r="AKF1" s="6"/>
      <c r="AKG1" s="6"/>
      <c r="AKH1" s="6"/>
      <c r="AKI1" s="6"/>
      <c r="AKJ1" s="6"/>
      <c r="AKK1" s="6"/>
      <c r="AKL1" s="6"/>
      <c r="AKM1" s="6"/>
      <c r="AKN1" s="6"/>
      <c r="AKO1" s="6"/>
      <c r="AKP1" s="6"/>
      <c r="AKQ1" s="6"/>
      <c r="AKR1" s="6"/>
      <c r="AKS1" s="6"/>
      <c r="AKT1" s="6"/>
      <c r="AKU1" s="6"/>
      <c r="AKV1" s="6"/>
      <c r="AKW1" s="6"/>
      <c r="AKX1" s="6"/>
      <c r="AKY1" s="6"/>
      <c r="AKZ1" s="6"/>
      <c r="ALA1" s="6"/>
      <c r="ALB1" s="6"/>
      <c r="ALC1" s="6"/>
      <c r="ALD1" s="6"/>
      <c r="ALE1" s="6"/>
      <c r="ALF1" s="6"/>
      <c r="ALG1" s="6"/>
      <c r="ALH1" s="6"/>
      <c r="ALI1" s="6"/>
      <c r="ALJ1" s="6"/>
      <c r="ALK1" s="6"/>
      <c r="ALL1" s="6"/>
      <c r="ALM1" s="6"/>
      <c r="ALN1" s="6"/>
      <c r="ALO1" s="6"/>
      <c r="ALP1" s="6"/>
      <c r="ALQ1" s="6"/>
      <c r="ALR1" s="6"/>
      <c r="ALS1" s="6"/>
      <c r="ALT1" s="6"/>
      <c r="ALU1" s="6"/>
      <c r="ALV1" s="6"/>
      <c r="ALW1" s="6"/>
      <c r="ALX1" s="6"/>
      <c r="ALY1" s="6"/>
      <c r="ALZ1" s="6"/>
      <c r="AMA1" s="6"/>
      <c r="AMB1" s="6"/>
      <c r="AMC1" s="6"/>
      <c r="AMD1" s="6"/>
      <c r="AME1" s="6"/>
      <c r="AMF1" s="6"/>
      <c r="AMG1" s="6"/>
      <c r="AMH1" s="6"/>
      <c r="AMI1" s="6"/>
      <c r="AMJ1" s="6"/>
      <c r="AMK1" s="6"/>
      <c r="AML1" s="6"/>
      <c r="AMM1" s="6"/>
      <c r="AMN1" s="6"/>
      <c r="AMO1" s="6"/>
      <c r="AMP1" s="6"/>
      <c r="AMQ1" s="6"/>
      <c r="AMR1" s="6"/>
      <c r="AMS1" s="6"/>
      <c r="AMT1" s="6"/>
      <c r="AMU1" s="6"/>
      <c r="AMV1" s="6"/>
      <c r="AMW1" s="6"/>
      <c r="AMX1" s="6"/>
      <c r="AMY1" s="6"/>
      <c r="AMZ1" s="6"/>
      <c r="ANA1" s="6"/>
      <c r="ANB1" s="6"/>
      <c r="ANC1" s="6"/>
      <c r="AND1" s="6"/>
      <c r="ANE1" s="6"/>
      <c r="ANF1" s="6"/>
      <c r="ANG1" s="6"/>
      <c r="ANH1" s="6"/>
      <c r="ANI1" s="6"/>
      <c r="ANJ1" s="6"/>
      <c r="ANK1" s="6"/>
      <c r="ANL1" s="6"/>
      <c r="ANM1" s="6"/>
      <c r="ANN1" s="6"/>
      <c r="ANO1" s="6"/>
      <c r="ANP1" s="6"/>
      <c r="ANQ1" s="6"/>
      <c r="ANR1" s="6"/>
      <c r="ANS1" s="6"/>
      <c r="ANT1" s="6"/>
      <c r="ANU1" s="6"/>
      <c r="ANV1" s="6"/>
      <c r="ANW1" s="6"/>
      <c r="ANX1" s="6"/>
      <c r="ANY1" s="6"/>
      <c r="ANZ1" s="6"/>
      <c r="AOA1" s="6"/>
      <c r="AOB1" s="6"/>
      <c r="AOC1" s="6"/>
      <c r="AOD1" s="6"/>
      <c r="AOE1" s="6"/>
      <c r="AOF1" s="6"/>
      <c r="AOG1" s="6"/>
      <c r="AOH1" s="6"/>
      <c r="AOI1" s="6"/>
      <c r="AOJ1" s="6"/>
      <c r="AOK1" s="6"/>
      <c r="AOL1" s="6"/>
      <c r="AOM1" s="6"/>
      <c r="AON1" s="6"/>
      <c r="AOO1" s="6"/>
      <c r="AOP1" s="6"/>
      <c r="AOQ1" s="6"/>
      <c r="AOR1" s="6"/>
      <c r="AOS1" s="6"/>
      <c r="AOT1" s="6"/>
      <c r="AOU1" s="6"/>
      <c r="AOV1" s="6"/>
      <c r="AOW1" s="6"/>
      <c r="AOX1" s="6"/>
      <c r="AOY1" s="6"/>
      <c r="AOZ1" s="6"/>
      <c r="APA1" s="6"/>
      <c r="APB1" s="6"/>
      <c r="APC1" s="6"/>
      <c r="APD1" s="6"/>
      <c r="APE1" s="6"/>
      <c r="APF1" s="6"/>
      <c r="APG1" s="6"/>
      <c r="APH1" s="6"/>
      <c r="API1" s="6"/>
      <c r="APJ1" s="6"/>
      <c r="APK1" s="6"/>
      <c r="APL1" s="6"/>
      <c r="APM1" s="6"/>
      <c r="APN1" s="6"/>
      <c r="APO1" s="6"/>
      <c r="APP1" s="6"/>
      <c r="APQ1" s="6"/>
      <c r="APR1" s="6"/>
      <c r="APS1" s="6"/>
      <c r="APT1" s="6"/>
      <c r="APU1" s="6"/>
      <c r="APV1" s="6"/>
      <c r="APW1" s="6"/>
      <c r="APX1" s="6"/>
      <c r="APY1" s="6"/>
      <c r="APZ1" s="6"/>
      <c r="AQA1" s="6"/>
      <c r="AQB1" s="6"/>
      <c r="AQC1" s="6"/>
      <c r="AQD1" s="6"/>
      <c r="AQE1" s="6"/>
      <c r="AQF1" s="6"/>
      <c r="AQG1" s="6"/>
      <c r="AQH1" s="6"/>
      <c r="AQI1" s="6"/>
      <c r="AQJ1" s="6"/>
      <c r="AQK1" s="6"/>
      <c r="AQL1" s="6"/>
      <c r="AQM1" s="6"/>
      <c r="AQN1" s="6"/>
      <c r="AQO1" s="6"/>
      <c r="AQP1" s="6"/>
      <c r="AQQ1" s="6"/>
      <c r="AQR1" s="6"/>
      <c r="AQS1" s="6"/>
      <c r="AQT1" s="6"/>
      <c r="AQU1" s="6"/>
      <c r="AQV1" s="6"/>
      <c r="AQW1" s="6"/>
      <c r="AQX1" s="6"/>
      <c r="AQY1" s="6"/>
      <c r="AQZ1" s="6"/>
      <c r="ARA1" s="6"/>
      <c r="ARB1" s="6"/>
      <c r="ARC1" s="6"/>
      <c r="ARD1" s="6"/>
      <c r="ARE1" s="6"/>
      <c r="ARF1" s="6"/>
      <c r="ARG1" s="6"/>
      <c r="ARH1" s="6"/>
      <c r="ARI1" s="6"/>
      <c r="ARJ1" s="6"/>
      <c r="ARK1" s="6"/>
      <c r="ARL1" s="6"/>
      <c r="ARM1" s="6"/>
      <c r="ARN1" s="6"/>
      <c r="ARO1" s="6"/>
      <c r="ARP1" s="6"/>
      <c r="ARQ1" s="6"/>
      <c r="ARR1" s="6"/>
      <c r="ARS1" s="6"/>
      <c r="ART1" s="6"/>
      <c r="ARU1" s="6"/>
      <c r="ARV1" s="6"/>
      <c r="ARW1" s="6"/>
      <c r="ARX1" s="6"/>
      <c r="ARY1" s="6"/>
      <c r="ARZ1" s="6"/>
      <c r="ASA1" s="6"/>
      <c r="ASB1" s="6"/>
      <c r="ASC1" s="6"/>
      <c r="ASD1" s="6"/>
      <c r="ASE1" s="6"/>
      <c r="ASF1" s="6"/>
      <c r="ASG1" s="6"/>
      <c r="ASH1" s="6"/>
      <c r="ASI1" s="6"/>
      <c r="ASJ1" s="6"/>
      <c r="ASK1" s="6"/>
      <c r="ASL1" s="6"/>
      <c r="ASM1" s="6"/>
      <c r="ASN1" s="6"/>
      <c r="ASO1" s="6"/>
      <c r="ASP1" s="6"/>
      <c r="ASQ1" s="6"/>
      <c r="ASR1" s="6"/>
      <c r="ASS1" s="6"/>
      <c r="AST1" s="6"/>
      <c r="ASU1" s="6"/>
      <c r="ASV1" s="6"/>
      <c r="ASW1" s="6"/>
      <c r="ASX1" s="6"/>
      <c r="ASY1" s="6"/>
      <c r="ASZ1" s="6"/>
      <c r="ATA1" s="6"/>
      <c r="ATB1" s="6"/>
      <c r="ATC1" s="6"/>
      <c r="ATD1" s="6"/>
      <c r="ATE1" s="6"/>
      <c r="ATF1" s="6"/>
      <c r="ATG1" s="6"/>
      <c r="ATH1" s="6"/>
      <c r="ATI1" s="6"/>
      <c r="ATJ1" s="6"/>
      <c r="ATK1" s="6"/>
      <c r="ATL1" s="6"/>
      <c r="ATM1" s="6"/>
      <c r="ATN1" s="6"/>
      <c r="ATO1" s="6"/>
      <c r="ATP1" s="6"/>
      <c r="ATQ1" s="6"/>
      <c r="ATR1" s="6"/>
      <c r="ATS1" s="6"/>
      <c r="ATT1" s="6"/>
      <c r="ATU1" s="6"/>
      <c r="ATV1" s="6"/>
      <c r="ATW1" s="6"/>
      <c r="ATX1" s="6"/>
      <c r="ATY1" s="6"/>
      <c r="ATZ1" s="6"/>
      <c r="AUA1" s="6"/>
      <c r="AUB1" s="6"/>
      <c r="AUC1" s="6"/>
      <c r="AUD1" s="6"/>
      <c r="AUE1" s="6"/>
      <c r="AUF1" s="6"/>
      <c r="AUG1" s="6"/>
      <c r="AUH1" s="6"/>
      <c r="AUI1" s="6"/>
      <c r="AUJ1" s="6"/>
      <c r="AUK1" s="6"/>
      <c r="AUL1" s="6"/>
      <c r="AUM1" s="6"/>
      <c r="AUN1" s="6"/>
      <c r="AUO1" s="6"/>
      <c r="AUP1" s="6"/>
      <c r="AUQ1" s="6"/>
      <c r="AUR1" s="6"/>
      <c r="AUS1" s="6"/>
      <c r="AUT1" s="6"/>
      <c r="AUU1" s="6"/>
      <c r="AUV1" s="6"/>
      <c r="AUW1" s="6"/>
      <c r="AUX1" s="6"/>
      <c r="AUY1" s="6"/>
      <c r="AUZ1" s="6"/>
      <c r="AVA1" s="6"/>
      <c r="AVB1" s="6"/>
      <c r="AVC1" s="6"/>
      <c r="AVD1" s="6"/>
      <c r="AVE1" s="6"/>
      <c r="AVF1" s="6"/>
      <c r="AVG1" s="6"/>
      <c r="AVH1" s="6"/>
      <c r="AVI1" s="6"/>
      <c r="AVJ1" s="6"/>
      <c r="AVK1" s="6"/>
      <c r="AVL1" s="6"/>
      <c r="AVM1" s="6"/>
      <c r="AVN1" s="6"/>
      <c r="AVO1" s="6"/>
      <c r="AVP1" s="6"/>
      <c r="AVQ1" s="6"/>
      <c r="AVR1" s="6"/>
      <c r="AVS1" s="6"/>
      <c r="AVT1" s="6"/>
      <c r="AVU1" s="6"/>
      <c r="AVV1" s="6"/>
      <c r="AVW1" s="6"/>
      <c r="AVX1" s="6"/>
      <c r="AVY1" s="6"/>
      <c r="AVZ1" s="6"/>
      <c r="AWA1" s="6"/>
      <c r="AWB1" s="6"/>
      <c r="AWC1" s="6"/>
      <c r="AWD1" s="6"/>
      <c r="AWE1" s="6"/>
      <c r="AWF1" s="6"/>
      <c r="AWG1" s="6"/>
      <c r="AWH1" s="6"/>
      <c r="AWI1" s="6"/>
      <c r="AWJ1" s="6"/>
      <c r="AWK1" s="6"/>
      <c r="AWL1" s="6"/>
      <c r="AWM1" s="6"/>
      <c r="AWN1" s="6"/>
      <c r="AWO1" s="6"/>
      <c r="AWP1" s="6"/>
      <c r="AWQ1" s="6"/>
      <c r="AWR1" s="6"/>
      <c r="AWS1" s="6"/>
      <c r="AWT1" s="6"/>
      <c r="AWU1" s="6"/>
      <c r="AWV1" s="6"/>
      <c r="AWW1" s="6"/>
      <c r="AWX1" s="6"/>
      <c r="AWY1" s="6"/>
      <c r="AWZ1" s="6"/>
      <c r="AXA1" s="6"/>
      <c r="AXB1" s="6"/>
      <c r="AXC1" s="6"/>
      <c r="AXD1" s="6"/>
      <c r="AXE1" s="6"/>
      <c r="AXF1" s="6"/>
      <c r="AXG1" s="6"/>
      <c r="AXH1" s="6"/>
      <c r="AXI1" s="6"/>
      <c r="AXJ1" s="6"/>
      <c r="AXK1" s="6"/>
      <c r="AXL1" s="6"/>
      <c r="AXM1" s="6"/>
      <c r="AXN1" s="6"/>
      <c r="AXO1" s="6"/>
      <c r="AXP1" s="6"/>
      <c r="AXQ1" s="6"/>
      <c r="AXR1" s="6"/>
      <c r="AXS1" s="6"/>
      <c r="AXT1" s="6"/>
      <c r="AXU1" s="6"/>
      <c r="AXV1" s="6"/>
      <c r="AXW1" s="6"/>
      <c r="AXX1" s="6"/>
      <c r="AXY1" s="6"/>
      <c r="AXZ1" s="6"/>
      <c r="AYA1" s="6"/>
      <c r="AYB1" s="6"/>
      <c r="AYC1" s="6"/>
      <c r="AYD1" s="6"/>
      <c r="AYE1" s="6"/>
      <c r="AYF1" s="6"/>
      <c r="AYG1" s="6"/>
      <c r="AYH1" s="6"/>
      <c r="AYI1" s="6"/>
      <c r="AYJ1" s="6"/>
      <c r="AYK1" s="6"/>
      <c r="AYL1" s="6"/>
      <c r="AYM1" s="6"/>
      <c r="AYN1" s="6"/>
      <c r="AYO1" s="6"/>
      <c r="AYP1" s="6"/>
      <c r="AYQ1" s="6"/>
      <c r="AYR1" s="6"/>
      <c r="AYS1" s="6"/>
      <c r="AYT1" s="6"/>
      <c r="AYU1" s="6"/>
      <c r="AYV1" s="6"/>
      <c r="AYW1" s="6"/>
      <c r="AYX1" s="6"/>
      <c r="AYY1" s="6"/>
      <c r="AYZ1" s="6"/>
      <c r="AZA1" s="6"/>
      <c r="AZB1" s="6"/>
      <c r="AZC1" s="6"/>
      <c r="AZD1" s="6"/>
      <c r="AZE1" s="6"/>
      <c r="AZF1" s="6"/>
      <c r="AZG1" s="6"/>
      <c r="AZH1" s="6"/>
      <c r="AZI1" s="6"/>
      <c r="AZJ1" s="6"/>
      <c r="AZK1" s="6"/>
      <c r="AZL1" s="6"/>
      <c r="AZM1" s="6"/>
      <c r="AZN1" s="6"/>
      <c r="AZO1" s="6"/>
      <c r="AZP1" s="6"/>
      <c r="AZQ1" s="6"/>
      <c r="AZR1" s="6"/>
      <c r="AZS1" s="6"/>
      <c r="AZT1" s="6"/>
      <c r="AZU1" s="6"/>
      <c r="AZV1" s="6"/>
      <c r="AZW1" s="6"/>
      <c r="AZX1" s="6"/>
      <c r="AZY1" s="6"/>
      <c r="AZZ1" s="6"/>
      <c r="BAA1" s="6"/>
      <c r="BAB1" s="6"/>
      <c r="BAC1" s="6"/>
      <c r="BAD1" s="6"/>
      <c r="BAE1" s="6"/>
      <c r="BAF1" s="6"/>
      <c r="BAG1" s="6"/>
      <c r="BAH1" s="6"/>
      <c r="BAI1" s="6"/>
      <c r="BAJ1" s="6"/>
      <c r="BAK1" s="6"/>
      <c r="BAL1" s="6"/>
      <c r="BAM1" s="6"/>
      <c r="BAN1" s="6"/>
      <c r="BAO1" s="6"/>
      <c r="BAP1" s="6"/>
      <c r="BAQ1" s="6"/>
      <c r="BAR1" s="6"/>
      <c r="BAS1" s="6"/>
      <c r="BAT1" s="6"/>
      <c r="BAU1" s="6"/>
      <c r="BAV1" s="6"/>
      <c r="BAW1" s="6"/>
      <c r="BAX1" s="6"/>
      <c r="BAY1" s="6"/>
      <c r="BAZ1" s="6"/>
      <c r="BBA1" s="6"/>
      <c r="BBB1" s="6"/>
      <c r="BBC1" s="6"/>
      <c r="BBD1" s="6"/>
      <c r="BBE1" s="6"/>
      <c r="BBF1" s="6"/>
      <c r="BBG1" s="6"/>
      <c r="BBH1" s="6"/>
      <c r="BBI1" s="6"/>
      <c r="BBJ1" s="6"/>
      <c r="BBK1" s="6"/>
      <c r="BBL1" s="6"/>
      <c r="BBM1" s="6"/>
      <c r="BBN1" s="6"/>
      <c r="BBO1" s="6"/>
      <c r="BBP1" s="6"/>
      <c r="BBQ1" s="6"/>
      <c r="BBR1" s="6"/>
      <c r="BBS1" s="6"/>
      <c r="BBT1" s="6"/>
      <c r="BBU1" s="6"/>
      <c r="BBV1" s="6"/>
      <c r="BBW1" s="6"/>
      <c r="BBX1" s="6"/>
      <c r="BBY1" s="6"/>
      <c r="BBZ1" s="6"/>
      <c r="BCA1" s="6"/>
      <c r="BCB1" s="6"/>
      <c r="BCC1" s="6"/>
      <c r="BCD1" s="6"/>
      <c r="BCE1" s="6"/>
      <c r="BCF1" s="6"/>
      <c r="BCG1" s="6"/>
      <c r="BCH1" s="6"/>
      <c r="BCI1" s="6"/>
      <c r="BCJ1" s="6"/>
      <c r="BCK1" s="6"/>
      <c r="BCL1" s="6"/>
      <c r="BCM1" s="6"/>
      <c r="BCN1" s="6"/>
      <c r="BCO1" s="6"/>
      <c r="BCP1" s="6"/>
      <c r="BCQ1" s="6"/>
      <c r="BCR1" s="6"/>
      <c r="BCS1" s="6"/>
      <c r="BCT1" s="6"/>
      <c r="BCU1" s="6"/>
      <c r="BCV1" s="6"/>
      <c r="BCW1" s="6"/>
      <c r="BCX1" s="6"/>
      <c r="BCY1" s="6"/>
      <c r="BCZ1" s="6"/>
      <c r="BDA1" s="6"/>
      <c r="BDB1" s="6"/>
      <c r="BDC1" s="6"/>
      <c r="BDD1" s="6"/>
      <c r="BDE1" s="6"/>
      <c r="BDF1" s="6"/>
      <c r="BDG1" s="6"/>
      <c r="BDH1" s="6"/>
      <c r="BDI1" s="6"/>
      <c r="BDJ1" s="6"/>
      <c r="BDK1" s="6"/>
      <c r="BDL1" s="6"/>
      <c r="BDM1" s="6"/>
      <c r="BDN1" s="6"/>
      <c r="BDO1" s="6"/>
      <c r="BDP1" s="6"/>
      <c r="BDQ1" s="6"/>
      <c r="BDR1" s="6"/>
      <c r="BDS1" s="6"/>
      <c r="BDT1" s="6"/>
      <c r="BDU1" s="6"/>
      <c r="BDV1" s="6"/>
      <c r="BDW1" s="6"/>
      <c r="BDX1" s="6"/>
      <c r="BDY1" s="6"/>
      <c r="BDZ1" s="6"/>
      <c r="BEA1" s="6"/>
      <c r="BEB1" s="6"/>
      <c r="BEC1" s="6"/>
      <c r="BED1" s="6"/>
      <c r="BEE1" s="6"/>
      <c r="BEF1" s="6"/>
      <c r="BEG1" s="6"/>
      <c r="BEH1" s="6"/>
      <c r="BEI1" s="6"/>
      <c r="BEJ1" s="6"/>
      <c r="BEK1" s="6"/>
      <c r="BEL1" s="6"/>
      <c r="BEM1" s="6"/>
      <c r="BEN1" s="6"/>
      <c r="BEO1" s="6"/>
      <c r="BEP1" s="6"/>
      <c r="BEQ1" s="6"/>
      <c r="BER1" s="6"/>
      <c r="BES1" s="6"/>
      <c r="BET1" s="6"/>
      <c r="BEU1" s="6"/>
      <c r="BEV1" s="6"/>
      <c r="BEW1" s="6"/>
      <c r="BEX1" s="6"/>
      <c r="BEY1" s="6"/>
      <c r="BEZ1" s="6"/>
      <c r="BFA1" s="6"/>
      <c r="BFB1" s="6"/>
      <c r="BFC1" s="6"/>
      <c r="BFD1" s="6"/>
      <c r="BFE1" s="6"/>
      <c r="BFF1" s="6"/>
      <c r="BFG1" s="6"/>
      <c r="BFH1" s="6"/>
      <c r="BFI1" s="6"/>
      <c r="BFJ1" s="6"/>
      <c r="BFK1" s="6"/>
      <c r="BFL1" s="6"/>
      <c r="BFM1" s="6"/>
      <c r="BFN1" s="6"/>
      <c r="BFO1" s="6"/>
      <c r="BFP1" s="6"/>
      <c r="BFQ1" s="6"/>
      <c r="BFR1" s="6"/>
      <c r="BFS1" s="6"/>
      <c r="BFT1" s="6"/>
      <c r="BFU1" s="6"/>
      <c r="BFV1" s="6"/>
      <c r="BFW1" s="6"/>
      <c r="BFX1" s="6"/>
      <c r="BFY1" s="6"/>
      <c r="BFZ1" s="6"/>
      <c r="BGA1" s="6"/>
      <c r="BGB1" s="6"/>
      <c r="BGC1" s="6"/>
      <c r="BGD1" s="6"/>
      <c r="BGE1" s="6"/>
      <c r="BGF1" s="6"/>
      <c r="BGG1" s="6"/>
      <c r="BGH1" s="6"/>
      <c r="BGI1" s="6"/>
      <c r="BGJ1" s="6"/>
      <c r="BGK1" s="6"/>
      <c r="BGL1" s="6"/>
      <c r="BGM1" s="6"/>
      <c r="BGN1" s="6"/>
      <c r="BGO1" s="6"/>
      <c r="BGP1" s="6"/>
      <c r="BGQ1" s="6"/>
      <c r="BGR1" s="6"/>
      <c r="BGS1" s="6"/>
      <c r="BGT1" s="6"/>
      <c r="BGU1" s="6"/>
      <c r="BGV1" s="6"/>
      <c r="BGW1" s="6"/>
      <c r="BGX1" s="6"/>
      <c r="BGY1" s="6"/>
      <c r="BGZ1" s="6"/>
      <c r="BHA1" s="6"/>
      <c r="BHB1" s="6"/>
      <c r="BHC1" s="6"/>
      <c r="BHD1" s="6"/>
      <c r="BHE1" s="6"/>
      <c r="BHF1" s="6"/>
      <c r="BHG1" s="6"/>
      <c r="BHH1" s="6"/>
      <c r="BHI1" s="6"/>
      <c r="BHJ1" s="6"/>
      <c r="BHK1" s="6"/>
      <c r="BHL1" s="6"/>
      <c r="BHM1" s="6"/>
      <c r="BHN1" s="6"/>
      <c r="BHO1" s="6"/>
      <c r="BHP1" s="6"/>
      <c r="BHQ1" s="6"/>
      <c r="BHR1" s="6"/>
      <c r="BHS1" s="6"/>
      <c r="BHT1" s="6"/>
      <c r="BHU1" s="6"/>
      <c r="BHV1" s="6"/>
      <c r="BHW1" s="6"/>
      <c r="BHX1" s="6"/>
      <c r="BHY1" s="6"/>
      <c r="BHZ1" s="6"/>
      <c r="BIA1" s="6"/>
      <c r="BIB1" s="6"/>
      <c r="BIC1" s="6"/>
      <c r="BID1" s="6"/>
      <c r="BIE1" s="6"/>
      <c r="BIF1" s="6"/>
      <c r="BIG1" s="6"/>
      <c r="BIH1" s="6"/>
      <c r="BII1" s="6"/>
      <c r="BIJ1" s="6"/>
      <c r="BIK1" s="6"/>
      <c r="BIL1" s="6"/>
      <c r="BIM1" s="6"/>
      <c r="BIN1" s="6"/>
      <c r="BIO1" s="6"/>
      <c r="BIP1" s="6"/>
      <c r="BIQ1" s="6"/>
      <c r="BIR1" s="6"/>
      <c r="BIS1" s="6"/>
      <c r="BIT1" s="6"/>
      <c r="BIU1" s="6"/>
      <c r="BIV1" s="6"/>
      <c r="BIW1" s="6"/>
      <c r="BIX1" s="6"/>
      <c r="BIY1" s="6"/>
      <c r="BIZ1" s="6"/>
      <c r="BJA1" s="6"/>
      <c r="BJB1" s="6"/>
      <c r="BJC1" s="6"/>
      <c r="BJD1" s="6"/>
      <c r="BJE1" s="6"/>
      <c r="BJF1" s="6"/>
      <c r="BJG1" s="6"/>
      <c r="BJH1" s="6"/>
      <c r="BJI1" s="6"/>
      <c r="BJJ1" s="6"/>
      <c r="BJK1" s="6"/>
      <c r="BJL1" s="6"/>
      <c r="BJM1" s="6"/>
      <c r="BJN1" s="6"/>
      <c r="BJO1" s="6"/>
      <c r="BJP1" s="6"/>
      <c r="BJQ1" s="6"/>
      <c r="BJR1" s="6"/>
      <c r="BJS1" s="6"/>
      <c r="BJT1" s="6"/>
      <c r="BJU1" s="6"/>
      <c r="BJV1" s="6"/>
      <c r="BJW1" s="6"/>
      <c r="BJX1" s="6"/>
      <c r="BJY1" s="6"/>
      <c r="BJZ1" s="6"/>
      <c r="BKA1" s="6"/>
      <c r="BKB1" s="6"/>
      <c r="BKC1" s="6"/>
      <c r="BKD1" s="6"/>
      <c r="BKE1" s="6"/>
      <c r="BKF1" s="6"/>
      <c r="BKG1" s="6"/>
      <c r="BKH1" s="6"/>
      <c r="BKI1" s="6"/>
      <c r="BKJ1" s="6"/>
      <c r="BKK1" s="6"/>
      <c r="BKL1" s="6"/>
      <c r="BKM1" s="6"/>
      <c r="BKN1" s="6"/>
      <c r="BKO1" s="6"/>
      <c r="BKP1" s="6"/>
      <c r="BKQ1" s="6"/>
      <c r="BKR1" s="6"/>
      <c r="BKS1" s="6"/>
      <c r="BKT1" s="6"/>
      <c r="BKU1" s="6"/>
      <c r="BKV1" s="6"/>
      <c r="BKW1" s="6"/>
      <c r="BKX1" s="6"/>
      <c r="BKY1" s="6"/>
      <c r="BKZ1" s="6"/>
      <c r="BLA1" s="6"/>
      <c r="BLB1" s="6"/>
      <c r="BLC1" s="6"/>
      <c r="BLD1" s="6"/>
      <c r="BLE1" s="6"/>
      <c r="BLF1" s="6"/>
      <c r="BLG1" s="6"/>
      <c r="BLH1" s="6"/>
      <c r="BLI1" s="6"/>
      <c r="BLJ1" s="6"/>
      <c r="BLK1" s="6"/>
      <c r="BLL1" s="6"/>
      <c r="BLM1" s="6"/>
      <c r="BLN1" s="6"/>
      <c r="BLO1" s="6"/>
      <c r="BLP1" s="6"/>
      <c r="BLQ1" s="6"/>
      <c r="BLR1" s="6"/>
      <c r="BLS1" s="6"/>
      <c r="BLT1" s="6"/>
      <c r="BLU1" s="6"/>
      <c r="BLV1" s="6"/>
      <c r="BLW1" s="6"/>
      <c r="BLX1" s="6"/>
      <c r="BLY1" s="6"/>
      <c r="BLZ1" s="6"/>
      <c r="BMA1" s="6"/>
      <c r="BMB1" s="6"/>
      <c r="BMC1" s="6"/>
      <c r="BMD1" s="6"/>
      <c r="BME1" s="6"/>
      <c r="BMF1" s="6"/>
      <c r="BMG1" s="6"/>
      <c r="BMH1" s="6"/>
      <c r="BMI1" s="6"/>
      <c r="BMJ1" s="6"/>
      <c r="BMK1" s="6"/>
      <c r="BML1" s="6"/>
      <c r="BMM1" s="6"/>
      <c r="BMN1" s="6"/>
      <c r="BMO1" s="6"/>
      <c r="BMP1" s="6"/>
      <c r="BMQ1" s="6"/>
      <c r="BMR1" s="6"/>
      <c r="BMS1" s="6"/>
      <c r="BMT1" s="6"/>
      <c r="BMU1" s="6"/>
      <c r="BMV1" s="6"/>
      <c r="BMW1" s="6"/>
      <c r="BMX1" s="6"/>
      <c r="BMY1" s="6"/>
      <c r="BMZ1" s="6"/>
      <c r="BNA1" s="6"/>
      <c r="BNB1" s="6"/>
      <c r="BNC1" s="6"/>
      <c r="BND1" s="6"/>
      <c r="BNE1" s="6"/>
      <c r="BNF1" s="6"/>
      <c r="BNG1" s="6"/>
      <c r="BNH1" s="6"/>
      <c r="BNI1" s="6"/>
      <c r="BNJ1" s="6"/>
      <c r="BNK1" s="6"/>
      <c r="BNL1" s="6"/>
      <c r="BNM1" s="6"/>
      <c r="BNN1" s="6"/>
      <c r="BNO1" s="6"/>
      <c r="BNP1" s="6"/>
      <c r="BNQ1" s="6"/>
      <c r="BNR1" s="6"/>
      <c r="BNS1" s="6"/>
      <c r="BNT1" s="6"/>
      <c r="BNU1" s="6"/>
      <c r="BNV1" s="6"/>
      <c r="BNW1" s="6"/>
      <c r="BNX1" s="6"/>
      <c r="BNY1" s="6"/>
      <c r="BNZ1" s="6"/>
      <c r="BOA1" s="6"/>
      <c r="BOB1" s="6"/>
      <c r="BOC1" s="6"/>
      <c r="BOD1" s="6"/>
      <c r="BOE1" s="6"/>
      <c r="BOF1" s="6"/>
      <c r="BOG1" s="6"/>
      <c r="BOH1" s="6"/>
      <c r="BOI1" s="6"/>
      <c r="BOJ1" s="6"/>
      <c r="BOK1" s="6"/>
      <c r="BOL1" s="6"/>
      <c r="BOM1" s="6"/>
      <c r="BON1" s="6"/>
      <c r="BOO1" s="6"/>
      <c r="BOP1" s="6"/>
      <c r="BOQ1" s="6"/>
      <c r="BOR1" s="6"/>
      <c r="BOS1" s="6"/>
      <c r="BOT1" s="6"/>
      <c r="BOU1" s="6"/>
      <c r="BOV1" s="6"/>
      <c r="BOW1" s="6"/>
      <c r="BOX1" s="6"/>
      <c r="BOY1" s="6"/>
      <c r="BOZ1" s="6"/>
      <c r="BPA1" s="6"/>
      <c r="BPB1" s="6"/>
      <c r="BPC1" s="6"/>
      <c r="BPD1" s="6"/>
      <c r="BPE1" s="6"/>
      <c r="BPF1" s="6"/>
      <c r="BPG1" s="6"/>
      <c r="BPH1" s="6"/>
      <c r="BPI1" s="6"/>
      <c r="BPJ1" s="6"/>
      <c r="BPK1" s="6"/>
      <c r="BPL1" s="6"/>
      <c r="BPM1" s="6"/>
      <c r="BPN1" s="6"/>
      <c r="BPO1" s="6"/>
      <c r="BPP1" s="6"/>
      <c r="BPQ1" s="6"/>
      <c r="BPR1" s="6"/>
      <c r="BPS1" s="6"/>
      <c r="BPT1" s="6"/>
      <c r="BPU1" s="6"/>
      <c r="BPV1" s="6"/>
      <c r="BPW1" s="6"/>
      <c r="BPX1" s="6"/>
      <c r="BPY1" s="6"/>
      <c r="BPZ1" s="6"/>
      <c r="BQA1" s="6"/>
      <c r="BQB1" s="6"/>
      <c r="BQC1" s="6"/>
      <c r="BQD1" s="6"/>
      <c r="BQE1" s="6"/>
      <c r="BQF1" s="6"/>
      <c r="BQG1" s="6"/>
      <c r="BQH1" s="6"/>
      <c r="BQI1" s="6"/>
      <c r="BQJ1" s="6"/>
      <c r="BQK1" s="6"/>
      <c r="BQL1" s="6"/>
      <c r="BQM1" s="6"/>
      <c r="BQN1" s="6"/>
      <c r="BQO1" s="6"/>
      <c r="BQP1" s="6"/>
      <c r="BQQ1" s="6"/>
      <c r="BQR1" s="6"/>
      <c r="BQS1" s="6"/>
      <c r="BQT1" s="6"/>
      <c r="BQU1" s="6"/>
      <c r="BQV1" s="6"/>
      <c r="BQW1" s="6"/>
      <c r="BQX1" s="6"/>
      <c r="BQY1" s="6"/>
      <c r="BQZ1" s="100"/>
    </row>
    <row r="2" spans="1:1820" x14ac:dyDescent="0.4">
      <c r="A2" s="214" t="s">
        <v>379</v>
      </c>
      <c r="B2" s="214" t="str">
        <f>表紙!B5</f>
        <v>施設名</v>
      </c>
      <c r="C2" s="214" t="str">
        <f>表紙!B6</f>
        <v>施設所在市町村</v>
      </c>
      <c r="D2" s="214" t="str">
        <f>表紙!B7</f>
        <v>施設所在地</v>
      </c>
      <c r="E2" s="214" t="str">
        <f>表紙!B4</f>
        <v>設置者名</v>
      </c>
      <c r="F2" s="214" t="str">
        <f>表紙!B11</f>
        <v>メールアドレス</v>
      </c>
      <c r="G2" t="str">
        <f>監査調書!A8</f>
        <v>１　運営・管理状況</v>
      </c>
      <c r="AT2" t="str">
        <f>監査調書!A72</f>
        <v>２　保育所の体制</v>
      </c>
      <c r="CU2" s="101" t="str">
        <f>監査調書!A171</f>
        <v>３　安全管理の状況</v>
      </c>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100"/>
      <c r="EQ2" s="6"/>
      <c r="ER2" s="6"/>
      <c r="ES2" s="6"/>
      <c r="ET2" s="6"/>
      <c r="EU2" s="6"/>
      <c r="EV2" s="6"/>
      <c r="EW2" s="6"/>
      <c r="EX2" s="6"/>
      <c r="EY2" s="6"/>
      <c r="EZ2" s="6"/>
      <c r="FA2" s="6"/>
      <c r="FB2" s="6"/>
      <c r="FC2" s="6"/>
      <c r="FD2" s="6"/>
      <c r="FE2" s="6"/>
      <c r="FF2" s="6"/>
      <c r="FG2" s="6"/>
      <c r="FH2" s="101" t="str">
        <f>監査調書!A248</f>
        <v>４　保育の状況</v>
      </c>
      <c r="FI2" s="6"/>
      <c r="FJ2" s="6"/>
      <c r="FK2" s="6"/>
      <c r="FL2" s="6"/>
      <c r="FM2" s="6"/>
      <c r="FN2" s="6"/>
      <c r="FO2" s="6"/>
      <c r="FP2" s="6"/>
      <c r="FQ2" s="6"/>
      <c r="FR2" s="6"/>
      <c r="FS2" s="6"/>
      <c r="FT2" s="101" t="str">
        <f>監査調書!A275</f>
        <v>５　健康管理の状況</v>
      </c>
      <c r="FU2" s="6"/>
      <c r="FV2" s="6"/>
      <c r="FW2" s="6"/>
      <c r="FX2" s="6"/>
      <c r="FY2" s="6"/>
      <c r="FZ2" s="6"/>
      <c r="GA2" s="6"/>
      <c r="GB2" s="6"/>
      <c r="GC2" s="6"/>
      <c r="GD2" s="6"/>
      <c r="GE2" s="6"/>
      <c r="GF2" s="6"/>
      <c r="GG2" s="6"/>
      <c r="GH2" s="6"/>
      <c r="GI2" s="101" t="str">
        <f>監査調書!A307</f>
        <v>６　給食の状況</v>
      </c>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100"/>
      <c r="LB2" s="101" t="str">
        <f>監査調書!A390</f>
        <v>７　会計経理  【以下公立保育所は記載不要】</v>
      </c>
      <c r="LC2" s="100"/>
      <c r="LD2" s="6"/>
      <c r="LE2" s="101" t="str">
        <f>監査調書!A409</f>
        <v>８　収入・支出手続</v>
      </c>
      <c r="LF2" s="6"/>
      <c r="LG2" s="6"/>
      <c r="LH2" s="6"/>
      <c r="LI2" s="6"/>
      <c r="LJ2" s="6"/>
      <c r="LK2" s="6"/>
      <c r="LL2" s="6"/>
      <c r="LM2" s="6"/>
      <c r="LN2" s="6"/>
      <c r="LO2" s="6"/>
      <c r="LP2" s="6"/>
      <c r="LQ2" s="6"/>
      <c r="LR2" s="6"/>
      <c r="LS2" s="101" t="str">
        <f>監査調書!A431</f>
        <v>９　貸借対照表</v>
      </c>
      <c r="LT2" s="6"/>
      <c r="LU2" s="6"/>
      <c r="LV2" s="6"/>
      <c r="LW2" s="6"/>
      <c r="LX2" s="6"/>
      <c r="LY2" s="6"/>
      <c r="LZ2" s="6"/>
      <c r="MA2" s="6"/>
      <c r="MB2" s="6"/>
      <c r="MC2" s="6"/>
      <c r="MD2" t="str">
        <f>監査調書!A450</f>
        <v>10-1　私立保育所に係る委託費の経理【認定こども園は記載不要であり、17ページ以降の10-2に記載すること】</v>
      </c>
      <c r="SG2" s="101" t="str">
        <f>監査調書!A702</f>
        <v>10-2　施設型給付費等の経理【保育所型認定こども園は記載】</v>
      </c>
      <c r="SH2" s="6"/>
      <c r="SI2" s="6"/>
      <c r="SJ2" s="6"/>
      <c r="SK2" s="6"/>
      <c r="SL2" s="6"/>
      <c r="SM2" s="6"/>
      <c r="SN2" s="6"/>
      <c r="SO2" s="9"/>
      <c r="SP2" s="9"/>
      <c r="SQ2" s="9"/>
      <c r="SR2" s="9"/>
      <c r="SS2" s="9"/>
      <c r="ST2" s="9"/>
      <c r="SU2" s="9"/>
      <c r="SV2" s="9"/>
      <c r="SW2" s="9"/>
      <c r="SX2" s="9"/>
      <c r="SY2" s="9"/>
      <c r="SZ2" s="9"/>
      <c r="TA2" s="9"/>
      <c r="TB2" s="9"/>
      <c r="TC2" s="9"/>
      <c r="TD2" s="9"/>
      <c r="TE2" s="9"/>
      <c r="TF2" s="9"/>
      <c r="TG2" s="9"/>
      <c r="TH2" s="9"/>
      <c r="TI2" s="9"/>
      <c r="TJ2" s="9"/>
      <c r="TK2" s="9"/>
      <c r="TL2" s="9"/>
      <c r="TM2" s="9"/>
      <c r="TN2" s="214" t="str">
        <f>'表１（新基準）'!B6</f>
        <v xml:space="preserve"> ◎定　員 </v>
      </c>
      <c r="TO2" s="214" t="str">
        <f>'表１（新基準）'!M9</f>
        <v>監査前月</v>
      </c>
      <c r="TP2" s="101" t="str">
        <f>'表１（新基準）'!B8</f>
        <v xml:space="preserve"> 　（表１）児童数と保育士定数（児童数は、年度当初における年齢により記入してください｡)</v>
      </c>
      <c r="TQ2" s="6"/>
      <c r="TR2" s="6"/>
      <c r="TS2" s="6"/>
      <c r="TT2" s="6"/>
      <c r="TU2" s="6"/>
      <c r="TV2" s="6"/>
      <c r="TW2" s="6"/>
      <c r="TX2" s="6"/>
      <c r="TY2" s="6"/>
      <c r="TZ2" s="6"/>
      <c r="UA2" s="6"/>
      <c r="UB2" s="6"/>
      <c r="UC2" s="6"/>
      <c r="UD2" s="6"/>
      <c r="UE2" s="6"/>
      <c r="UF2" s="6"/>
      <c r="UG2" s="6"/>
      <c r="UH2" s="6"/>
      <c r="UI2" s="6"/>
      <c r="UJ2" s="6"/>
      <c r="UK2" s="6"/>
      <c r="UL2" s="6"/>
      <c r="UM2" s="6"/>
      <c r="UN2" s="6"/>
      <c r="UO2" s="6"/>
      <c r="UP2" s="6"/>
      <c r="UQ2" s="6"/>
      <c r="UR2" s="6"/>
      <c r="US2" s="6"/>
      <c r="UT2" s="6"/>
      <c r="UU2" s="6"/>
      <c r="UV2" s="6"/>
      <c r="UW2" s="6"/>
      <c r="UX2" s="6"/>
      <c r="UY2" s="6"/>
      <c r="UZ2" s="6"/>
      <c r="VA2" s="6"/>
      <c r="VB2" s="6"/>
      <c r="VC2" s="6"/>
      <c r="VD2" s="6"/>
      <c r="VE2" s="6"/>
      <c r="VF2" s="6"/>
      <c r="VG2" s="6"/>
      <c r="VH2" s="6"/>
      <c r="VI2" s="6"/>
      <c r="VJ2" s="6"/>
      <c r="VK2" s="6"/>
      <c r="VL2" s="6"/>
      <c r="VM2" s="6"/>
      <c r="VN2" s="6"/>
      <c r="VO2" s="6"/>
      <c r="VP2" s="6"/>
      <c r="VQ2" s="6"/>
      <c r="VR2" s="9"/>
      <c r="VS2" s="9"/>
      <c r="VT2" s="9"/>
      <c r="VU2" s="9"/>
      <c r="VV2" s="9"/>
      <c r="VW2" s="9"/>
      <c r="VX2" s="9"/>
      <c r="VY2" s="9"/>
      <c r="VZ2" s="9"/>
      <c r="WA2" s="9"/>
      <c r="WB2" s="9"/>
      <c r="WC2" s="9"/>
      <c r="WD2" s="9"/>
      <c r="WE2" s="9"/>
      <c r="WF2" s="9"/>
      <c r="WG2" s="9"/>
      <c r="WH2" s="9"/>
      <c r="WI2" s="9"/>
      <c r="WJ2" s="9"/>
      <c r="WK2" s="9"/>
      <c r="WL2" s="9"/>
      <c r="WM2" s="9"/>
      <c r="WN2" s="9"/>
      <c r="WO2" s="219"/>
      <c r="WP2" s="430"/>
      <c r="WQ2" s="101" t="str">
        <f>表２!C6</f>
        <v>〇職員配置状況【監査前月 月１日現在】    ※休業中の職員は除く</v>
      </c>
      <c r="WR2" s="6"/>
      <c r="WS2" s="6"/>
      <c r="WT2" s="6"/>
      <c r="WU2" s="6"/>
      <c r="WV2" s="6"/>
      <c r="WW2" s="6"/>
      <c r="WX2" s="6"/>
      <c r="WY2" s="6"/>
      <c r="WZ2" s="6"/>
      <c r="XA2" s="6"/>
      <c r="XB2" s="6"/>
      <c r="XC2" s="6"/>
      <c r="XD2" s="6"/>
      <c r="XE2" s="6"/>
      <c r="XF2" s="6"/>
      <c r="XG2" s="6"/>
      <c r="XH2" s="6"/>
      <c r="XI2" s="6"/>
      <c r="XJ2" s="6"/>
      <c r="XK2" s="6"/>
      <c r="XL2" s="6"/>
      <c r="XM2" s="6"/>
      <c r="XN2" s="6"/>
      <c r="XO2" s="6"/>
      <c r="XP2" s="6"/>
      <c r="XQ2" s="6"/>
      <c r="XR2" s="6"/>
      <c r="XS2" s="6"/>
      <c r="XT2" s="6"/>
      <c r="XU2" s="6"/>
      <c r="XV2" s="6"/>
      <c r="XW2" s="6"/>
      <c r="XX2" s="6"/>
      <c r="XY2" s="6"/>
      <c r="XZ2" s="6"/>
      <c r="YA2" s="6"/>
      <c r="YB2" s="6"/>
      <c r="YC2" s="6"/>
      <c r="YD2" s="6"/>
      <c r="YE2" s="6"/>
      <c r="YF2" s="6"/>
      <c r="YG2" s="6"/>
      <c r="YH2" s="6"/>
      <c r="YI2" s="6"/>
      <c r="YJ2" s="6"/>
      <c r="YK2" s="6"/>
      <c r="YL2" s="6"/>
      <c r="YM2" s="6"/>
      <c r="YN2" s="6"/>
      <c r="YO2" s="6"/>
      <c r="YP2" s="6"/>
      <c r="YQ2" s="6"/>
      <c r="YR2" s="6"/>
      <c r="YS2" s="6"/>
      <c r="YT2" s="6"/>
      <c r="YU2" s="6"/>
      <c r="YV2" s="6"/>
      <c r="YW2" s="6"/>
      <c r="YX2" s="6"/>
      <c r="YY2" s="6"/>
      <c r="YZ2" s="6"/>
      <c r="ZA2" s="6"/>
      <c r="ZB2" s="6"/>
      <c r="ZC2" s="6"/>
      <c r="ZD2" s="6"/>
      <c r="ZE2" s="6"/>
      <c r="ZF2" s="6"/>
      <c r="ZG2" s="6"/>
      <c r="ZH2" s="6"/>
      <c r="ZI2" s="6"/>
      <c r="ZJ2" s="6"/>
      <c r="ZK2" s="6"/>
      <c r="ZL2" s="6"/>
      <c r="ZM2" s="6"/>
      <c r="ZN2" s="6"/>
      <c r="ZO2" s="6"/>
      <c r="ZP2" s="6"/>
      <c r="ZQ2" s="100"/>
      <c r="ZR2" s="101" t="str">
        <f>表３!C6</f>
        <v>〇非常勤保育士等の常勤換算【監査前月 月１日現在】</v>
      </c>
      <c r="ZS2" s="6"/>
      <c r="ZT2" s="6"/>
      <c r="ZU2" s="6"/>
      <c r="ZV2" s="100"/>
      <c r="ZW2" s="8" t="str">
        <f>表４!B4</f>
        <v>（１）施設の面積基準の充足状況　★保育所台帳、建物の平面図</v>
      </c>
      <c r="ZX2" s="9"/>
      <c r="ZY2" s="9"/>
      <c r="ZZ2" s="9"/>
      <c r="AAA2" s="9"/>
      <c r="AAB2" s="9"/>
      <c r="AAC2" s="9"/>
      <c r="AAD2" s="9"/>
      <c r="AAE2" s="9"/>
      <c r="AAF2" s="9"/>
      <c r="AAG2" s="9"/>
      <c r="AAH2" s="9"/>
      <c r="AAI2" s="9"/>
      <c r="AAJ2" s="9"/>
      <c r="AAK2" s="9"/>
      <c r="AAL2" s="9"/>
      <c r="AAM2" s="9"/>
      <c r="AAN2" s="9"/>
      <c r="AAO2" s="9"/>
      <c r="AAP2" s="9"/>
      <c r="AAQ2" s="9"/>
      <c r="AAR2" s="9"/>
      <c r="AAS2" s="101">
        <v>1</v>
      </c>
      <c r="AAT2" s="6"/>
      <c r="AAU2" s="6"/>
      <c r="AAV2" s="6"/>
      <c r="AAW2" s="6"/>
      <c r="AAX2" s="6"/>
      <c r="AAY2" s="6"/>
      <c r="AAZ2" s="6"/>
      <c r="ABA2" s="6"/>
      <c r="ABB2" s="6"/>
      <c r="ABC2" s="100"/>
      <c r="ABD2" s="101">
        <f>AAS2+1</f>
        <v>2</v>
      </c>
      <c r="ABE2" s="6"/>
      <c r="ABF2" s="6"/>
      <c r="ABG2" s="6"/>
      <c r="ABH2" s="6"/>
      <c r="ABI2" s="6"/>
      <c r="ABJ2" s="6"/>
      <c r="ABK2" s="6"/>
      <c r="ABL2" s="6"/>
      <c r="ABM2" s="6"/>
      <c r="ABN2" s="100"/>
      <c r="ABO2" s="101">
        <f t="shared" ref="ABO2" si="0">ABD2+1</f>
        <v>3</v>
      </c>
      <c r="ABP2" s="6"/>
      <c r="ABQ2" s="6"/>
      <c r="ABR2" s="6"/>
      <c r="ABS2" s="6"/>
      <c r="ABT2" s="6"/>
      <c r="ABU2" s="6"/>
      <c r="ABV2" s="6"/>
      <c r="ABW2" s="6"/>
      <c r="ABX2" s="6"/>
      <c r="ABY2" s="100"/>
      <c r="ABZ2" s="101">
        <f t="shared" ref="ABZ2" si="1">ABO2+1</f>
        <v>4</v>
      </c>
      <c r="ACA2" s="6"/>
      <c r="ACB2" s="6"/>
      <c r="ACC2" s="6"/>
      <c r="ACD2" s="6"/>
      <c r="ACE2" s="6"/>
      <c r="ACF2" s="6"/>
      <c r="ACG2" s="6"/>
      <c r="ACH2" s="6"/>
      <c r="ACI2" s="6"/>
      <c r="ACJ2" s="100"/>
      <c r="ACK2" s="101">
        <f t="shared" ref="ACK2" si="2">ABZ2+1</f>
        <v>5</v>
      </c>
      <c r="ACL2" s="6"/>
      <c r="ACM2" s="6"/>
      <c r="ACN2" s="6"/>
      <c r="ACO2" s="6"/>
      <c r="ACP2" s="6"/>
      <c r="ACQ2" s="6"/>
      <c r="ACR2" s="6"/>
      <c r="ACS2" s="6"/>
      <c r="ACT2" s="6"/>
      <c r="ACU2" s="100"/>
      <c r="ACV2" s="101">
        <f t="shared" ref="ACV2" si="3">ACK2+1</f>
        <v>6</v>
      </c>
      <c r="ACW2" s="6"/>
      <c r="ACX2" s="6"/>
      <c r="ACY2" s="6"/>
      <c r="ACZ2" s="6"/>
      <c r="ADA2" s="6"/>
      <c r="ADB2" s="6"/>
      <c r="ADC2" s="6"/>
      <c r="ADD2" s="6"/>
      <c r="ADE2" s="6"/>
      <c r="ADF2" s="100"/>
      <c r="ADG2" s="101">
        <f t="shared" ref="ADG2" si="4">ACV2+1</f>
        <v>7</v>
      </c>
      <c r="ADH2" s="6"/>
      <c r="ADI2" s="6"/>
      <c r="ADJ2" s="6"/>
      <c r="ADK2" s="6"/>
      <c r="ADL2" s="6"/>
      <c r="ADM2" s="6"/>
      <c r="ADN2" s="6"/>
      <c r="ADO2" s="6"/>
      <c r="ADP2" s="6"/>
      <c r="ADQ2" s="100"/>
      <c r="ADR2" s="101">
        <f t="shared" ref="ADR2" si="5">ADG2+1</f>
        <v>8</v>
      </c>
      <c r="ADS2" s="6"/>
      <c r="ADT2" s="6"/>
      <c r="ADU2" s="6"/>
      <c r="ADV2" s="6"/>
      <c r="ADW2" s="6"/>
      <c r="ADX2" s="6"/>
      <c r="ADY2" s="6"/>
      <c r="ADZ2" s="6"/>
      <c r="AEA2" s="6"/>
      <c r="AEB2" s="100"/>
      <c r="AEC2" s="101">
        <f t="shared" ref="AEC2" si="6">ADR2+1</f>
        <v>9</v>
      </c>
      <c r="AED2" s="6"/>
      <c r="AEE2" s="6"/>
      <c r="AEF2" s="6"/>
      <c r="AEG2" s="6"/>
      <c r="AEH2" s="6"/>
      <c r="AEI2" s="6"/>
      <c r="AEJ2" s="6"/>
      <c r="AEK2" s="6"/>
      <c r="AEL2" s="6"/>
      <c r="AEM2" s="100"/>
      <c r="AEN2" s="101">
        <f t="shared" ref="AEN2" si="7">AEC2+1</f>
        <v>10</v>
      </c>
      <c r="AEO2" s="6"/>
      <c r="AEP2" s="6"/>
      <c r="AEQ2" s="6"/>
      <c r="AER2" s="6"/>
      <c r="AES2" s="6"/>
      <c r="AET2" s="6"/>
      <c r="AEU2" s="6"/>
      <c r="AEV2" s="6"/>
      <c r="AEW2" s="6"/>
      <c r="AEX2" s="100"/>
      <c r="AEY2" s="101">
        <f t="shared" ref="AEY2" si="8">AEN2+1</f>
        <v>11</v>
      </c>
      <c r="AEZ2" s="6"/>
      <c r="AFA2" s="6"/>
      <c r="AFB2" s="6"/>
      <c r="AFC2" s="6"/>
      <c r="AFD2" s="6"/>
      <c r="AFE2" s="6"/>
      <c r="AFF2" s="6"/>
      <c r="AFG2" s="6"/>
      <c r="AFH2" s="6"/>
      <c r="AFI2" s="100"/>
      <c r="AFJ2" s="101">
        <f t="shared" ref="AFJ2" si="9">AEY2+1</f>
        <v>12</v>
      </c>
      <c r="AFK2" s="6"/>
      <c r="AFL2" s="6"/>
      <c r="AFM2" s="6"/>
      <c r="AFN2" s="6"/>
      <c r="AFO2" s="6"/>
      <c r="AFP2" s="6"/>
      <c r="AFQ2" s="6"/>
      <c r="AFR2" s="6"/>
      <c r="AFS2" s="6"/>
      <c r="AFT2" s="100"/>
      <c r="AFU2" s="101">
        <f t="shared" ref="AFU2" si="10">AFJ2+1</f>
        <v>13</v>
      </c>
      <c r="AFV2" s="6"/>
      <c r="AFW2" s="6"/>
      <c r="AFX2" s="6"/>
      <c r="AFY2" s="6"/>
      <c r="AFZ2" s="6"/>
      <c r="AGA2" s="6"/>
      <c r="AGB2" s="6"/>
      <c r="AGC2" s="6"/>
      <c r="AGD2" s="6"/>
      <c r="AGE2" s="100"/>
      <c r="AGF2" s="101">
        <f t="shared" ref="AGF2" si="11">AFU2+1</f>
        <v>14</v>
      </c>
      <c r="AGG2" s="6"/>
      <c r="AGH2" s="6"/>
      <c r="AGI2" s="6"/>
      <c r="AGJ2" s="6"/>
      <c r="AGK2" s="6"/>
      <c r="AGL2" s="6"/>
      <c r="AGM2" s="6"/>
      <c r="AGN2" s="6"/>
      <c r="AGO2" s="6"/>
      <c r="AGP2" s="100"/>
      <c r="AGQ2" s="101">
        <f t="shared" ref="AGQ2" si="12">AGF2+1</f>
        <v>15</v>
      </c>
      <c r="AGR2" s="6"/>
      <c r="AGS2" s="6"/>
      <c r="AGT2" s="6"/>
      <c r="AGU2" s="6"/>
      <c r="AGV2" s="6"/>
      <c r="AGW2" s="6"/>
      <c r="AGX2" s="6"/>
      <c r="AGY2" s="6"/>
      <c r="AGZ2" s="6"/>
      <c r="AHA2" s="100"/>
      <c r="AHB2" s="101">
        <f t="shared" ref="AHB2" si="13">AGQ2+1</f>
        <v>16</v>
      </c>
      <c r="AHC2" s="6"/>
      <c r="AHD2" s="6"/>
      <c r="AHE2" s="6"/>
      <c r="AHF2" s="6"/>
      <c r="AHG2" s="6"/>
      <c r="AHH2" s="6"/>
      <c r="AHI2" s="6"/>
      <c r="AHJ2" s="6"/>
      <c r="AHK2" s="6"/>
      <c r="AHL2" s="100"/>
      <c r="AHM2" s="101">
        <f t="shared" ref="AHM2" si="14">AHB2+1</f>
        <v>17</v>
      </c>
      <c r="AHN2" s="6"/>
      <c r="AHO2" s="6"/>
      <c r="AHP2" s="6"/>
      <c r="AHQ2" s="6"/>
      <c r="AHR2" s="6"/>
      <c r="AHS2" s="6"/>
      <c r="AHT2" s="6"/>
      <c r="AHU2" s="6"/>
      <c r="AHV2" s="6"/>
      <c r="AHW2" s="100"/>
      <c r="AHX2" s="101">
        <f t="shared" ref="AHX2" si="15">AHM2+1</f>
        <v>18</v>
      </c>
      <c r="AHY2" s="6"/>
      <c r="AHZ2" s="6"/>
      <c r="AIA2" s="6"/>
      <c r="AIB2" s="6"/>
      <c r="AIC2" s="6"/>
      <c r="AID2" s="6"/>
      <c r="AIE2" s="6"/>
      <c r="AIF2" s="6"/>
      <c r="AIG2" s="6"/>
      <c r="AIH2" s="100"/>
      <c r="AII2" s="101">
        <f t="shared" ref="AII2" si="16">AHX2+1</f>
        <v>19</v>
      </c>
      <c r="AIJ2" s="6"/>
      <c r="AIK2" s="6"/>
      <c r="AIL2" s="6"/>
      <c r="AIM2" s="6"/>
      <c r="AIN2" s="6"/>
      <c r="AIO2" s="6"/>
      <c r="AIP2" s="6"/>
      <c r="AIQ2" s="6"/>
      <c r="AIR2" s="6"/>
      <c r="AIS2" s="100"/>
      <c r="AIT2" s="101">
        <f t="shared" ref="AIT2" si="17">AII2+1</f>
        <v>20</v>
      </c>
      <c r="AIU2" s="6"/>
      <c r="AIV2" s="6"/>
      <c r="AIW2" s="6"/>
      <c r="AIX2" s="6"/>
      <c r="AIY2" s="6"/>
      <c r="AIZ2" s="6"/>
      <c r="AJA2" s="6"/>
      <c r="AJB2" s="6"/>
      <c r="AJC2" s="6"/>
      <c r="AJD2" s="100"/>
      <c r="AJE2" s="101">
        <f t="shared" ref="AJE2" si="18">AIT2+1</f>
        <v>21</v>
      </c>
      <c r="AJF2" s="6"/>
      <c r="AJG2" s="6"/>
      <c r="AJH2" s="6"/>
      <c r="AJI2" s="6"/>
      <c r="AJJ2" s="6"/>
      <c r="AJK2" s="6"/>
      <c r="AJL2" s="6"/>
      <c r="AJM2" s="6"/>
      <c r="AJN2" s="6"/>
      <c r="AJO2" s="100"/>
      <c r="AJP2" s="101">
        <f t="shared" ref="AJP2" si="19">AJE2+1</f>
        <v>22</v>
      </c>
      <c r="AJQ2" s="6"/>
      <c r="AJR2" s="6"/>
      <c r="AJS2" s="6"/>
      <c r="AJT2" s="6"/>
      <c r="AJU2" s="6"/>
      <c r="AJV2" s="6"/>
      <c r="AJW2" s="6"/>
      <c r="AJX2" s="6"/>
      <c r="AJY2" s="6"/>
      <c r="AJZ2" s="100"/>
      <c r="AKA2" s="101">
        <f t="shared" ref="AKA2" si="20">AJP2+1</f>
        <v>23</v>
      </c>
      <c r="AKB2" s="6"/>
      <c r="AKC2" s="6"/>
      <c r="AKD2" s="6"/>
      <c r="AKE2" s="6"/>
      <c r="AKF2" s="6"/>
      <c r="AKG2" s="6"/>
      <c r="AKH2" s="6"/>
      <c r="AKI2" s="6"/>
      <c r="AKJ2" s="6"/>
      <c r="AKK2" s="100"/>
      <c r="AKL2" s="101">
        <f t="shared" ref="AKL2" si="21">AKA2+1</f>
        <v>24</v>
      </c>
      <c r="AKM2" s="6"/>
      <c r="AKN2" s="6"/>
      <c r="AKO2" s="6"/>
      <c r="AKP2" s="6"/>
      <c r="AKQ2" s="6"/>
      <c r="AKR2" s="6"/>
      <c r="AKS2" s="6"/>
      <c r="AKT2" s="6"/>
      <c r="AKU2" s="6"/>
      <c r="AKV2" s="100"/>
      <c r="AKW2" s="101">
        <f t="shared" ref="AKW2" si="22">AKL2+1</f>
        <v>25</v>
      </c>
      <c r="AKX2" s="6"/>
      <c r="AKY2" s="6"/>
      <c r="AKZ2" s="6"/>
      <c r="ALA2" s="6"/>
      <c r="ALB2" s="6"/>
      <c r="ALC2" s="6"/>
      <c r="ALD2" s="6"/>
      <c r="ALE2" s="6"/>
      <c r="ALF2" s="6"/>
      <c r="ALG2" s="100"/>
      <c r="ALH2" s="101">
        <f t="shared" ref="ALH2" si="23">AKW2+1</f>
        <v>26</v>
      </c>
      <c r="ALI2" s="6"/>
      <c r="ALJ2" s="6"/>
      <c r="ALK2" s="6"/>
      <c r="ALL2" s="6"/>
      <c r="ALM2" s="6"/>
      <c r="ALN2" s="6"/>
      <c r="ALO2" s="6"/>
      <c r="ALP2" s="6"/>
      <c r="ALQ2" s="6"/>
      <c r="ALR2" s="100"/>
      <c r="ALS2" s="101">
        <f t="shared" ref="ALS2" si="24">ALH2+1</f>
        <v>27</v>
      </c>
      <c r="ALT2" s="6"/>
      <c r="ALU2" s="6"/>
      <c r="ALV2" s="6"/>
      <c r="ALW2" s="6"/>
      <c r="ALX2" s="6"/>
      <c r="ALY2" s="6"/>
      <c r="ALZ2" s="6"/>
      <c r="AMA2" s="6"/>
      <c r="AMB2" s="6"/>
      <c r="AMC2" s="100"/>
      <c r="AMD2" s="101">
        <f t="shared" ref="AMD2" si="25">ALS2+1</f>
        <v>28</v>
      </c>
      <c r="AME2" s="6"/>
      <c r="AMF2" s="6"/>
      <c r="AMG2" s="6"/>
      <c r="AMH2" s="6"/>
      <c r="AMI2" s="6"/>
      <c r="AMJ2" s="6"/>
      <c r="AMK2" s="6"/>
      <c r="AML2" s="6"/>
      <c r="AMM2" s="6"/>
      <c r="AMN2" s="100"/>
      <c r="AMO2" s="101">
        <f t="shared" ref="AMO2" si="26">AMD2+1</f>
        <v>29</v>
      </c>
      <c r="AMP2" s="6"/>
      <c r="AMQ2" s="6"/>
      <c r="AMR2" s="6"/>
      <c r="AMS2" s="6"/>
      <c r="AMT2" s="6"/>
      <c r="AMU2" s="6"/>
      <c r="AMV2" s="6"/>
      <c r="AMW2" s="6"/>
      <c r="AMX2" s="6"/>
      <c r="AMY2" s="100"/>
      <c r="AMZ2" s="101">
        <f t="shared" ref="AMZ2" si="27">AMO2+1</f>
        <v>30</v>
      </c>
      <c r="ANA2" s="6"/>
      <c r="ANB2" s="6"/>
      <c r="ANC2" s="6"/>
      <c r="AND2" s="6"/>
      <c r="ANE2" s="6"/>
      <c r="ANF2" s="6"/>
      <c r="ANG2" s="6"/>
      <c r="ANH2" s="6"/>
      <c r="ANI2" s="6"/>
      <c r="ANJ2" s="100"/>
      <c r="ANK2" s="101">
        <f t="shared" ref="ANK2" si="28">AMZ2+1</f>
        <v>31</v>
      </c>
      <c r="ANL2" s="6"/>
      <c r="ANM2" s="6"/>
      <c r="ANN2" s="6"/>
      <c r="ANO2" s="6"/>
      <c r="ANP2" s="6"/>
      <c r="ANQ2" s="6"/>
      <c r="ANR2" s="6"/>
      <c r="ANS2" s="6"/>
      <c r="ANT2" s="6"/>
      <c r="ANU2" s="100"/>
      <c r="ANV2" s="101">
        <f t="shared" ref="ANV2" si="29">ANK2+1</f>
        <v>32</v>
      </c>
      <c r="ANW2" s="6"/>
      <c r="ANX2" s="6"/>
      <c r="ANY2" s="6"/>
      <c r="ANZ2" s="6"/>
      <c r="AOA2" s="6"/>
      <c r="AOB2" s="6"/>
      <c r="AOC2" s="6"/>
      <c r="AOD2" s="6"/>
      <c r="AOE2" s="6"/>
      <c r="AOF2" s="100"/>
      <c r="AOG2" s="101">
        <f t="shared" ref="AOG2" si="30">ANV2+1</f>
        <v>33</v>
      </c>
      <c r="AOH2" s="6"/>
      <c r="AOI2" s="6"/>
      <c r="AOJ2" s="6"/>
      <c r="AOK2" s="6"/>
      <c r="AOL2" s="6"/>
      <c r="AOM2" s="6"/>
      <c r="AON2" s="6"/>
      <c r="AOO2" s="6"/>
      <c r="AOP2" s="6"/>
      <c r="AOQ2" s="100"/>
      <c r="AOR2" s="101">
        <f t="shared" ref="AOR2" si="31">AOG2+1</f>
        <v>34</v>
      </c>
      <c r="AOS2" s="6"/>
      <c r="AOT2" s="6"/>
      <c r="AOU2" s="6"/>
      <c r="AOV2" s="6"/>
      <c r="AOW2" s="6"/>
      <c r="AOX2" s="6"/>
      <c r="AOY2" s="6"/>
      <c r="AOZ2" s="6"/>
      <c r="APA2" s="6"/>
      <c r="APB2" s="100"/>
      <c r="APC2" s="101">
        <f t="shared" ref="APC2" si="32">AOR2+1</f>
        <v>35</v>
      </c>
      <c r="APD2" s="6"/>
      <c r="APE2" s="6"/>
      <c r="APF2" s="6"/>
      <c r="APG2" s="6"/>
      <c r="APH2" s="6"/>
      <c r="API2" s="6"/>
      <c r="APJ2" s="6"/>
      <c r="APK2" s="6"/>
      <c r="APL2" s="6"/>
      <c r="APM2" s="100"/>
      <c r="APN2" s="101">
        <f t="shared" ref="APN2" si="33">APC2+1</f>
        <v>36</v>
      </c>
      <c r="APO2" s="6"/>
      <c r="APP2" s="6"/>
      <c r="APQ2" s="6"/>
      <c r="APR2" s="6"/>
      <c r="APS2" s="6"/>
      <c r="APT2" s="6"/>
      <c r="APU2" s="6"/>
      <c r="APV2" s="6"/>
      <c r="APW2" s="6"/>
      <c r="APX2" s="100"/>
      <c r="APY2" s="101">
        <f t="shared" ref="APY2" si="34">APN2+1</f>
        <v>37</v>
      </c>
      <c r="APZ2" s="6"/>
      <c r="AQA2" s="6"/>
      <c r="AQB2" s="6"/>
      <c r="AQC2" s="6"/>
      <c r="AQD2" s="6"/>
      <c r="AQE2" s="6"/>
      <c r="AQF2" s="6"/>
      <c r="AQG2" s="6"/>
      <c r="AQH2" s="6"/>
      <c r="AQI2" s="100"/>
      <c r="AQJ2" s="101">
        <f t="shared" ref="AQJ2" si="35">APY2+1</f>
        <v>38</v>
      </c>
      <c r="AQK2" s="6"/>
      <c r="AQL2" s="6"/>
      <c r="AQM2" s="6"/>
      <c r="AQN2" s="6"/>
      <c r="AQO2" s="6"/>
      <c r="AQP2" s="6"/>
      <c r="AQQ2" s="6"/>
      <c r="AQR2" s="6"/>
      <c r="AQS2" s="6"/>
      <c r="AQT2" s="100"/>
      <c r="AQU2" s="101">
        <f t="shared" ref="AQU2" si="36">AQJ2+1</f>
        <v>39</v>
      </c>
      <c r="AQV2" s="6"/>
      <c r="AQW2" s="6"/>
      <c r="AQX2" s="6"/>
      <c r="AQY2" s="6"/>
      <c r="AQZ2" s="6"/>
      <c r="ARA2" s="6"/>
      <c r="ARB2" s="6"/>
      <c r="ARC2" s="6"/>
      <c r="ARD2" s="6"/>
      <c r="ARE2" s="100"/>
      <c r="ARF2" s="101">
        <f t="shared" ref="ARF2" si="37">AQU2+1</f>
        <v>40</v>
      </c>
      <c r="ARG2" s="6"/>
      <c r="ARH2" s="6"/>
      <c r="ARI2" s="6"/>
      <c r="ARJ2" s="6"/>
      <c r="ARK2" s="6"/>
      <c r="ARL2" s="6"/>
      <c r="ARM2" s="6"/>
      <c r="ARN2" s="6"/>
      <c r="ARO2" s="6"/>
      <c r="ARP2" s="100"/>
      <c r="ARQ2" s="101">
        <f t="shared" ref="ARQ2" si="38">ARF2+1</f>
        <v>41</v>
      </c>
      <c r="ARR2" s="6"/>
      <c r="ARS2" s="6"/>
      <c r="ART2" s="6"/>
      <c r="ARU2" s="6"/>
      <c r="ARV2" s="6"/>
      <c r="ARW2" s="6"/>
      <c r="ARX2" s="6"/>
      <c r="ARY2" s="6"/>
      <c r="ARZ2" s="6"/>
      <c r="ASA2" s="100"/>
      <c r="ASB2" s="101">
        <f t="shared" ref="ASB2" si="39">ARQ2+1</f>
        <v>42</v>
      </c>
      <c r="ASC2" s="6"/>
      <c r="ASD2" s="6"/>
      <c r="ASE2" s="6"/>
      <c r="ASF2" s="6"/>
      <c r="ASG2" s="6"/>
      <c r="ASH2" s="6"/>
      <c r="ASI2" s="6"/>
      <c r="ASJ2" s="6"/>
      <c r="ASK2" s="6"/>
      <c r="ASL2" s="100"/>
      <c r="ASM2" s="101">
        <f t="shared" ref="ASM2" si="40">ASB2+1</f>
        <v>43</v>
      </c>
      <c r="ASN2" s="6"/>
      <c r="ASO2" s="6"/>
      <c r="ASP2" s="6"/>
      <c r="ASQ2" s="6"/>
      <c r="ASR2" s="6"/>
      <c r="ASS2" s="6"/>
      <c r="AST2" s="6"/>
      <c r="ASU2" s="6"/>
      <c r="ASV2" s="6"/>
      <c r="ASW2" s="100"/>
      <c r="ASX2" s="101">
        <f t="shared" ref="ASX2" si="41">ASM2+1</f>
        <v>44</v>
      </c>
      <c r="ASY2" s="6"/>
      <c r="ASZ2" s="6"/>
      <c r="ATA2" s="6"/>
      <c r="ATB2" s="6"/>
      <c r="ATC2" s="6"/>
      <c r="ATD2" s="6"/>
      <c r="ATE2" s="6"/>
      <c r="ATF2" s="6"/>
      <c r="ATG2" s="6"/>
      <c r="ATH2" s="100"/>
      <c r="ATI2" s="101">
        <f t="shared" ref="ATI2" si="42">ASX2+1</f>
        <v>45</v>
      </c>
      <c r="ATJ2" s="6"/>
      <c r="ATK2" s="6"/>
      <c r="ATL2" s="6"/>
      <c r="ATM2" s="6"/>
      <c r="ATN2" s="6"/>
      <c r="ATO2" s="6"/>
      <c r="ATP2" s="6"/>
      <c r="ATQ2" s="6"/>
      <c r="ATR2" s="6"/>
      <c r="ATS2" s="100"/>
      <c r="ATT2" s="101">
        <f t="shared" ref="ATT2" si="43">ATI2+1</f>
        <v>46</v>
      </c>
      <c r="ATU2" s="6"/>
      <c r="ATV2" s="6"/>
      <c r="ATW2" s="6"/>
      <c r="ATX2" s="6"/>
      <c r="ATY2" s="6"/>
      <c r="ATZ2" s="6"/>
      <c r="AUA2" s="6"/>
      <c r="AUB2" s="6"/>
      <c r="AUC2" s="6"/>
      <c r="AUD2" s="100"/>
      <c r="AUE2" s="101">
        <f t="shared" ref="AUE2" si="44">ATT2+1</f>
        <v>47</v>
      </c>
      <c r="AUF2" s="6"/>
      <c r="AUG2" s="6"/>
      <c r="AUH2" s="6"/>
      <c r="AUI2" s="6"/>
      <c r="AUJ2" s="6"/>
      <c r="AUK2" s="6"/>
      <c r="AUL2" s="6"/>
      <c r="AUM2" s="6"/>
      <c r="AUN2" s="6"/>
      <c r="AUO2" s="100"/>
      <c r="AUP2" s="101">
        <f t="shared" ref="AUP2" si="45">AUE2+1</f>
        <v>48</v>
      </c>
      <c r="AUQ2" s="6"/>
      <c r="AUR2" s="6"/>
      <c r="AUS2" s="6"/>
      <c r="AUT2" s="6"/>
      <c r="AUU2" s="6"/>
      <c r="AUV2" s="6"/>
      <c r="AUW2" s="6"/>
      <c r="AUX2" s="6"/>
      <c r="AUY2" s="6"/>
      <c r="AUZ2" s="100"/>
      <c r="AVA2" s="101">
        <f t="shared" ref="AVA2" si="46">AUP2+1</f>
        <v>49</v>
      </c>
      <c r="AVB2" s="6"/>
      <c r="AVC2" s="6"/>
      <c r="AVD2" s="6"/>
      <c r="AVE2" s="6"/>
      <c r="AVF2" s="6"/>
      <c r="AVG2" s="6"/>
      <c r="AVH2" s="6"/>
      <c r="AVI2" s="6"/>
      <c r="AVJ2" s="6"/>
      <c r="AVK2" s="100"/>
      <c r="AVL2" s="101">
        <f t="shared" ref="AVL2" si="47">AVA2+1</f>
        <v>50</v>
      </c>
      <c r="AVM2" s="6"/>
      <c r="AVN2" s="6"/>
      <c r="AVO2" s="6"/>
      <c r="AVP2" s="6"/>
      <c r="AVQ2" s="6"/>
      <c r="AVR2" s="6"/>
      <c r="AVS2" s="6"/>
      <c r="AVT2" s="6"/>
      <c r="AVU2" s="6"/>
      <c r="AVV2" s="100"/>
      <c r="AVW2" s="101">
        <f t="shared" ref="AVW2" si="48">AVL2+1</f>
        <v>51</v>
      </c>
      <c r="AVX2" s="6"/>
      <c r="AVY2" s="6"/>
      <c r="AVZ2" s="6"/>
      <c r="AWA2" s="6"/>
      <c r="AWB2" s="6"/>
      <c r="AWC2" s="6"/>
      <c r="AWD2" s="6"/>
      <c r="AWE2" s="6"/>
      <c r="AWF2" s="6"/>
      <c r="AWG2" s="100"/>
      <c r="AWH2" s="101">
        <f t="shared" ref="AWH2" si="49">AVW2+1</f>
        <v>52</v>
      </c>
      <c r="AWI2" s="6"/>
      <c r="AWJ2" s="6"/>
      <c r="AWK2" s="6"/>
      <c r="AWL2" s="6"/>
      <c r="AWM2" s="6"/>
      <c r="AWN2" s="6"/>
      <c r="AWO2" s="6"/>
      <c r="AWP2" s="6"/>
      <c r="AWQ2" s="6"/>
      <c r="AWR2" s="100"/>
      <c r="AWS2" s="101">
        <f t="shared" ref="AWS2" si="50">AWH2+1</f>
        <v>53</v>
      </c>
      <c r="AWT2" s="6"/>
      <c r="AWU2" s="6"/>
      <c r="AWV2" s="6"/>
      <c r="AWW2" s="6"/>
      <c r="AWX2" s="6"/>
      <c r="AWY2" s="6"/>
      <c r="AWZ2" s="6"/>
      <c r="AXA2" s="6"/>
      <c r="AXB2" s="6"/>
      <c r="AXC2" s="100"/>
      <c r="AXD2" s="101">
        <f t="shared" ref="AXD2" si="51">AWS2+1</f>
        <v>54</v>
      </c>
      <c r="AXE2" s="6"/>
      <c r="AXF2" s="6"/>
      <c r="AXG2" s="6"/>
      <c r="AXH2" s="6"/>
      <c r="AXI2" s="6"/>
      <c r="AXJ2" s="6"/>
      <c r="AXK2" s="6"/>
      <c r="AXL2" s="6"/>
      <c r="AXM2" s="6"/>
      <c r="AXN2" s="100"/>
      <c r="AXO2" s="101">
        <f t="shared" ref="AXO2" si="52">AXD2+1</f>
        <v>55</v>
      </c>
      <c r="AXP2" s="6"/>
      <c r="AXQ2" s="6"/>
      <c r="AXR2" s="6"/>
      <c r="AXS2" s="6"/>
      <c r="AXT2" s="6"/>
      <c r="AXU2" s="6"/>
      <c r="AXV2" s="6"/>
      <c r="AXW2" s="6"/>
      <c r="AXX2" s="6"/>
      <c r="AXY2" s="100"/>
      <c r="AXZ2" s="101">
        <f t="shared" ref="AXZ2" si="53">AXO2+1</f>
        <v>56</v>
      </c>
      <c r="AYA2" s="6"/>
      <c r="AYB2" s="6"/>
      <c r="AYC2" s="6"/>
      <c r="AYD2" s="6"/>
      <c r="AYE2" s="6"/>
      <c r="AYF2" s="6"/>
      <c r="AYG2" s="6"/>
      <c r="AYH2" s="6"/>
      <c r="AYI2" s="6"/>
      <c r="AYJ2" s="100"/>
      <c r="AYK2" s="101">
        <f t="shared" ref="AYK2" si="54">AXZ2+1</f>
        <v>57</v>
      </c>
      <c r="AYL2" s="6"/>
      <c r="AYM2" s="6"/>
      <c r="AYN2" s="6"/>
      <c r="AYO2" s="6"/>
      <c r="AYP2" s="6"/>
      <c r="AYQ2" s="6"/>
      <c r="AYR2" s="6"/>
      <c r="AYS2" s="6"/>
      <c r="AYT2" s="6"/>
      <c r="AYU2" s="100"/>
      <c r="AYV2" s="101">
        <f t="shared" ref="AYV2" si="55">AYK2+1</f>
        <v>58</v>
      </c>
      <c r="AYW2" s="6"/>
      <c r="AYX2" s="6"/>
      <c r="AYY2" s="6"/>
      <c r="AYZ2" s="6"/>
      <c r="AZA2" s="6"/>
      <c r="AZB2" s="6"/>
      <c r="AZC2" s="6"/>
      <c r="AZD2" s="6"/>
      <c r="AZE2" s="6"/>
      <c r="AZF2" s="100"/>
      <c r="AZG2" s="101">
        <f t="shared" ref="AZG2" si="56">AYV2+1</f>
        <v>59</v>
      </c>
      <c r="AZH2" s="6"/>
      <c r="AZI2" s="6"/>
      <c r="AZJ2" s="6"/>
      <c r="AZK2" s="6"/>
      <c r="AZL2" s="6"/>
      <c r="AZM2" s="6"/>
      <c r="AZN2" s="6"/>
      <c r="AZO2" s="6"/>
      <c r="AZP2" s="6"/>
      <c r="AZQ2" s="100"/>
      <c r="AZR2" s="101">
        <f t="shared" ref="AZR2" si="57">AZG2+1</f>
        <v>60</v>
      </c>
      <c r="AZS2" s="6"/>
      <c r="AZT2" s="6"/>
      <c r="AZU2" s="6"/>
      <c r="AZV2" s="6"/>
      <c r="AZW2" s="6"/>
      <c r="AZX2" s="6"/>
      <c r="AZY2" s="6"/>
      <c r="AZZ2" s="6"/>
      <c r="BAA2" s="6"/>
      <c r="BAB2" s="100"/>
      <c r="BAC2" s="101">
        <f t="shared" ref="BAC2" si="58">AZR2+1</f>
        <v>61</v>
      </c>
      <c r="BAD2" s="6"/>
      <c r="BAE2" s="6"/>
      <c r="BAF2" s="6"/>
      <c r="BAG2" s="6"/>
      <c r="BAH2" s="6"/>
      <c r="BAI2" s="6"/>
      <c r="BAJ2" s="6"/>
      <c r="BAK2" s="6"/>
      <c r="BAL2" s="6"/>
      <c r="BAM2" s="100"/>
      <c r="BAN2" s="101">
        <f t="shared" ref="BAN2" si="59">BAC2+1</f>
        <v>62</v>
      </c>
      <c r="BAO2" s="6"/>
      <c r="BAP2" s="6"/>
      <c r="BAQ2" s="6"/>
      <c r="BAR2" s="6"/>
      <c r="BAS2" s="6"/>
      <c r="BAT2" s="6"/>
      <c r="BAU2" s="6"/>
      <c r="BAV2" s="6"/>
      <c r="BAW2" s="6"/>
      <c r="BAX2" s="100"/>
      <c r="BAY2" s="101">
        <f t="shared" ref="BAY2" si="60">BAN2+1</f>
        <v>63</v>
      </c>
      <c r="BAZ2" s="6"/>
      <c r="BBA2" s="6"/>
      <c r="BBB2" s="6"/>
      <c r="BBC2" s="6"/>
      <c r="BBD2" s="6"/>
      <c r="BBE2" s="6"/>
      <c r="BBF2" s="6"/>
      <c r="BBG2" s="6"/>
      <c r="BBH2" s="6"/>
      <c r="BBI2" s="100"/>
      <c r="BBJ2" s="101">
        <f t="shared" ref="BBJ2" si="61">BAY2+1</f>
        <v>64</v>
      </c>
      <c r="BBK2" s="6"/>
      <c r="BBL2" s="6"/>
      <c r="BBM2" s="6"/>
      <c r="BBN2" s="6"/>
      <c r="BBO2" s="6"/>
      <c r="BBP2" s="6"/>
      <c r="BBQ2" s="6"/>
      <c r="BBR2" s="6"/>
      <c r="BBS2" s="6"/>
      <c r="BBT2" s="100"/>
      <c r="BBU2" s="101">
        <f t="shared" ref="BBU2" si="62">BBJ2+1</f>
        <v>65</v>
      </c>
      <c r="BBV2" s="6"/>
      <c r="BBW2" s="6"/>
      <c r="BBX2" s="6"/>
      <c r="BBY2" s="6"/>
      <c r="BBZ2" s="6"/>
      <c r="BCA2" s="6"/>
      <c r="BCB2" s="6"/>
      <c r="BCC2" s="6"/>
      <c r="BCD2" s="6"/>
      <c r="BCE2" s="100"/>
      <c r="BCF2" s="101">
        <f t="shared" ref="BCF2" si="63">BBU2+1</f>
        <v>66</v>
      </c>
      <c r="BCG2" s="6"/>
      <c r="BCH2" s="6"/>
      <c r="BCI2" s="6"/>
      <c r="BCJ2" s="6"/>
      <c r="BCK2" s="6"/>
      <c r="BCL2" s="6"/>
      <c r="BCM2" s="6"/>
      <c r="BCN2" s="6"/>
      <c r="BCO2" s="6"/>
      <c r="BCP2" s="100"/>
      <c r="BCQ2" s="101">
        <f t="shared" ref="BCQ2" si="64">BCF2+1</f>
        <v>67</v>
      </c>
      <c r="BCR2" s="6"/>
      <c r="BCS2" s="6"/>
      <c r="BCT2" s="6"/>
      <c r="BCU2" s="6"/>
      <c r="BCV2" s="6"/>
      <c r="BCW2" s="6"/>
      <c r="BCX2" s="6"/>
      <c r="BCY2" s="6"/>
      <c r="BCZ2" s="6"/>
      <c r="BDA2" s="100"/>
      <c r="BDB2" s="101">
        <f t="shared" ref="BDB2" si="65">BCQ2+1</f>
        <v>68</v>
      </c>
      <c r="BDC2" s="6"/>
      <c r="BDD2" s="6"/>
      <c r="BDE2" s="6"/>
      <c r="BDF2" s="6"/>
      <c r="BDG2" s="6"/>
      <c r="BDH2" s="6"/>
      <c r="BDI2" s="6"/>
      <c r="BDJ2" s="6"/>
      <c r="BDK2" s="6"/>
      <c r="BDL2" s="100"/>
      <c r="BDM2" s="101">
        <f t="shared" ref="BDM2" si="66">BDB2+1</f>
        <v>69</v>
      </c>
      <c r="BDN2" s="6"/>
      <c r="BDO2" s="6"/>
      <c r="BDP2" s="6"/>
      <c r="BDQ2" s="6"/>
      <c r="BDR2" s="6"/>
      <c r="BDS2" s="6"/>
      <c r="BDT2" s="6"/>
      <c r="BDU2" s="6"/>
      <c r="BDV2" s="6"/>
      <c r="BDW2" s="100"/>
      <c r="BDX2" s="101">
        <f t="shared" ref="BDX2" si="67">BDM2+1</f>
        <v>70</v>
      </c>
      <c r="BDY2" s="6"/>
      <c r="BDZ2" s="6"/>
      <c r="BEA2" s="6"/>
      <c r="BEB2" s="6"/>
      <c r="BEC2" s="6"/>
      <c r="BED2" s="6"/>
      <c r="BEE2" s="6"/>
      <c r="BEF2" s="6"/>
      <c r="BEG2" s="6"/>
      <c r="BEH2" s="100"/>
      <c r="BEI2" s="101">
        <f t="shared" ref="BEI2" si="68">BDX2+1</f>
        <v>71</v>
      </c>
      <c r="BEJ2" s="6"/>
      <c r="BEK2" s="6"/>
      <c r="BEL2" s="6"/>
      <c r="BEM2" s="6"/>
      <c r="BEN2" s="6"/>
      <c r="BEO2" s="6"/>
      <c r="BEP2" s="6"/>
      <c r="BEQ2" s="6"/>
      <c r="BER2" s="6"/>
      <c r="BES2" s="100"/>
      <c r="BET2" s="101">
        <f t="shared" ref="BET2" si="69">BEI2+1</f>
        <v>72</v>
      </c>
      <c r="BEU2" s="6"/>
      <c r="BEV2" s="6"/>
      <c r="BEW2" s="6"/>
      <c r="BEX2" s="6"/>
      <c r="BEY2" s="6"/>
      <c r="BEZ2" s="6"/>
      <c r="BFA2" s="6"/>
      <c r="BFB2" s="6"/>
      <c r="BFC2" s="6"/>
      <c r="BFD2" s="100"/>
      <c r="BFE2" s="101">
        <f t="shared" ref="BFE2" si="70">BET2+1</f>
        <v>73</v>
      </c>
      <c r="BFF2" s="6"/>
      <c r="BFG2" s="6"/>
      <c r="BFH2" s="6"/>
      <c r="BFI2" s="6"/>
      <c r="BFJ2" s="6"/>
      <c r="BFK2" s="6"/>
      <c r="BFL2" s="6"/>
      <c r="BFM2" s="6"/>
      <c r="BFN2" s="6"/>
      <c r="BFO2" s="100"/>
      <c r="BFP2" s="101">
        <f t="shared" ref="BFP2" si="71">BFE2+1</f>
        <v>74</v>
      </c>
      <c r="BFQ2" s="6"/>
      <c r="BFR2" s="6"/>
      <c r="BFS2" s="6"/>
      <c r="BFT2" s="6"/>
      <c r="BFU2" s="6"/>
      <c r="BFV2" s="6"/>
      <c r="BFW2" s="6"/>
      <c r="BFX2" s="6"/>
      <c r="BFY2" s="6"/>
      <c r="BFZ2" s="100"/>
      <c r="BGA2" s="101">
        <f t="shared" ref="BGA2" si="72">BFP2+1</f>
        <v>75</v>
      </c>
      <c r="BGB2" s="6"/>
      <c r="BGC2" s="6"/>
      <c r="BGD2" s="6"/>
      <c r="BGE2" s="6"/>
      <c r="BGF2" s="6"/>
      <c r="BGG2" s="6"/>
      <c r="BGH2" s="6"/>
      <c r="BGI2" s="6"/>
      <c r="BGJ2" s="6"/>
      <c r="BGK2" s="100"/>
      <c r="BGL2" s="101">
        <f t="shared" ref="BGL2" si="73">BGA2+1</f>
        <v>76</v>
      </c>
      <c r="BGM2" s="6"/>
      <c r="BGN2" s="6"/>
      <c r="BGO2" s="6"/>
      <c r="BGP2" s="6"/>
      <c r="BGQ2" s="6"/>
      <c r="BGR2" s="6"/>
      <c r="BGS2" s="6"/>
      <c r="BGT2" s="6"/>
      <c r="BGU2" s="6"/>
      <c r="BGV2" s="100"/>
      <c r="BGW2" s="101">
        <f t="shared" ref="BGW2" si="74">BGL2+1</f>
        <v>77</v>
      </c>
      <c r="BGX2" s="6"/>
      <c r="BGY2" s="6"/>
      <c r="BGZ2" s="6"/>
      <c r="BHA2" s="6"/>
      <c r="BHB2" s="6"/>
      <c r="BHC2" s="6"/>
      <c r="BHD2" s="6"/>
      <c r="BHE2" s="6"/>
      <c r="BHF2" s="6"/>
      <c r="BHG2" s="100"/>
      <c r="BHH2" s="101">
        <f t="shared" ref="BHH2" si="75">BGW2+1</f>
        <v>78</v>
      </c>
      <c r="BHI2" s="6"/>
      <c r="BHJ2" s="6"/>
      <c r="BHK2" s="6"/>
      <c r="BHL2" s="6"/>
      <c r="BHM2" s="6"/>
      <c r="BHN2" s="6"/>
      <c r="BHO2" s="6"/>
      <c r="BHP2" s="6"/>
      <c r="BHQ2" s="6"/>
      <c r="BHR2" s="100"/>
      <c r="BHS2" s="101">
        <f t="shared" ref="BHS2" si="76">BHH2+1</f>
        <v>79</v>
      </c>
      <c r="BHT2" s="6"/>
      <c r="BHU2" s="6"/>
      <c r="BHV2" s="6"/>
      <c r="BHW2" s="6"/>
      <c r="BHX2" s="6"/>
      <c r="BHY2" s="6"/>
      <c r="BHZ2" s="6"/>
      <c r="BIA2" s="6"/>
      <c r="BIB2" s="6"/>
      <c r="BIC2" s="100"/>
      <c r="BID2" s="101">
        <f t="shared" ref="BID2" si="77">BHS2+1</f>
        <v>80</v>
      </c>
      <c r="BIE2" s="6"/>
      <c r="BIF2" s="6"/>
      <c r="BIG2" s="6"/>
      <c r="BIH2" s="6"/>
      <c r="BII2" s="6"/>
      <c r="BIJ2" s="6"/>
      <c r="BIK2" s="6"/>
      <c r="BIL2" s="6"/>
      <c r="BIM2" s="6"/>
      <c r="BIN2" s="100"/>
      <c r="BIO2" s="101">
        <f t="shared" ref="BIO2" si="78">BID2+1</f>
        <v>81</v>
      </c>
      <c r="BIP2" s="6"/>
      <c r="BIQ2" s="6"/>
      <c r="BIR2" s="6"/>
      <c r="BIS2" s="6"/>
      <c r="BIT2" s="6"/>
      <c r="BIU2" s="6"/>
      <c r="BIV2" s="6"/>
      <c r="BIW2" s="6"/>
      <c r="BIX2" s="6"/>
      <c r="BIY2" s="100"/>
      <c r="BIZ2" s="101">
        <f t="shared" ref="BIZ2" si="79">BIO2+1</f>
        <v>82</v>
      </c>
      <c r="BJA2" s="6"/>
      <c r="BJB2" s="6"/>
      <c r="BJC2" s="6"/>
      <c r="BJD2" s="6"/>
      <c r="BJE2" s="6"/>
      <c r="BJF2" s="6"/>
      <c r="BJG2" s="6"/>
      <c r="BJH2" s="6"/>
      <c r="BJI2" s="6"/>
      <c r="BJJ2" s="100"/>
      <c r="BJK2" s="101">
        <f t="shared" ref="BJK2" si="80">BIZ2+1</f>
        <v>83</v>
      </c>
      <c r="BJL2" s="6"/>
      <c r="BJM2" s="6"/>
      <c r="BJN2" s="6"/>
      <c r="BJO2" s="6"/>
      <c r="BJP2" s="6"/>
      <c r="BJQ2" s="6"/>
      <c r="BJR2" s="6"/>
      <c r="BJS2" s="6"/>
      <c r="BJT2" s="6"/>
      <c r="BJU2" s="100"/>
      <c r="BJV2" s="101">
        <f t="shared" ref="BJV2" si="81">BJK2+1</f>
        <v>84</v>
      </c>
      <c r="BJW2" s="6"/>
      <c r="BJX2" s="6"/>
      <c r="BJY2" s="6"/>
      <c r="BJZ2" s="6"/>
      <c r="BKA2" s="6"/>
      <c r="BKB2" s="6"/>
      <c r="BKC2" s="6"/>
      <c r="BKD2" s="6"/>
      <c r="BKE2" s="6"/>
      <c r="BKF2" s="100"/>
      <c r="BKG2" s="101">
        <f t="shared" ref="BKG2" si="82">BJV2+1</f>
        <v>85</v>
      </c>
      <c r="BKH2" s="6"/>
      <c r="BKI2" s="6"/>
      <c r="BKJ2" s="6"/>
      <c r="BKK2" s="6"/>
      <c r="BKL2" s="6"/>
      <c r="BKM2" s="6"/>
      <c r="BKN2" s="6"/>
      <c r="BKO2" s="6"/>
      <c r="BKP2" s="6"/>
      <c r="BKQ2" s="100"/>
      <c r="BKR2" s="101">
        <f t="shared" ref="BKR2" si="83">BKG2+1</f>
        <v>86</v>
      </c>
      <c r="BKS2" s="6"/>
      <c r="BKT2" s="6"/>
      <c r="BKU2" s="6"/>
      <c r="BKV2" s="6"/>
      <c r="BKW2" s="6"/>
      <c r="BKX2" s="6"/>
      <c r="BKY2" s="6"/>
      <c r="BKZ2" s="6"/>
      <c r="BLA2" s="6"/>
      <c r="BLB2" s="100"/>
      <c r="BLC2" s="101">
        <f t="shared" ref="BLC2" si="84">BKR2+1</f>
        <v>87</v>
      </c>
      <c r="BLD2" s="6"/>
      <c r="BLE2" s="6"/>
      <c r="BLF2" s="6"/>
      <c r="BLG2" s="6"/>
      <c r="BLH2" s="6"/>
      <c r="BLI2" s="6"/>
      <c r="BLJ2" s="6"/>
      <c r="BLK2" s="6"/>
      <c r="BLL2" s="6"/>
      <c r="BLM2" s="100"/>
      <c r="BLN2" s="101">
        <f t="shared" ref="BLN2" si="85">BLC2+1</f>
        <v>88</v>
      </c>
      <c r="BLO2" s="6"/>
      <c r="BLP2" s="6"/>
      <c r="BLQ2" s="6"/>
      <c r="BLR2" s="6"/>
      <c r="BLS2" s="6"/>
      <c r="BLT2" s="6"/>
      <c r="BLU2" s="6"/>
      <c r="BLV2" s="6"/>
      <c r="BLW2" s="6"/>
      <c r="BLX2" s="100"/>
      <c r="BLY2" s="101">
        <f t="shared" ref="BLY2" si="86">BLN2+1</f>
        <v>89</v>
      </c>
      <c r="BLZ2" s="6"/>
      <c r="BMA2" s="6"/>
      <c r="BMB2" s="6"/>
      <c r="BMC2" s="6"/>
      <c r="BMD2" s="6"/>
      <c r="BME2" s="6"/>
      <c r="BMF2" s="6"/>
      <c r="BMG2" s="6"/>
      <c r="BMH2" s="6"/>
      <c r="BMI2" s="100"/>
      <c r="BMJ2" s="101">
        <f t="shared" ref="BMJ2" si="87">BLY2+1</f>
        <v>90</v>
      </c>
      <c r="BMK2" s="6"/>
      <c r="BML2" s="6"/>
      <c r="BMM2" s="6"/>
      <c r="BMN2" s="6"/>
      <c r="BMO2" s="6"/>
      <c r="BMP2" s="6"/>
      <c r="BMQ2" s="6"/>
      <c r="BMR2" s="6"/>
      <c r="BMS2" s="6"/>
      <c r="BMT2" s="100"/>
      <c r="BMU2" s="101">
        <f t="shared" ref="BMU2" si="88">BMJ2+1</f>
        <v>91</v>
      </c>
      <c r="BMV2" s="6"/>
      <c r="BMW2" s="6"/>
      <c r="BMX2" s="6"/>
      <c r="BMY2" s="6"/>
      <c r="BMZ2" s="6"/>
      <c r="BNA2" s="6"/>
      <c r="BNB2" s="6"/>
      <c r="BNC2" s="6"/>
      <c r="BND2" s="6"/>
      <c r="BNE2" s="100"/>
      <c r="BNF2" s="101">
        <f t="shared" ref="BNF2" si="89">BMU2+1</f>
        <v>92</v>
      </c>
      <c r="BNG2" s="6"/>
      <c r="BNH2" s="6"/>
      <c r="BNI2" s="6"/>
      <c r="BNJ2" s="6"/>
      <c r="BNK2" s="6"/>
      <c r="BNL2" s="6"/>
      <c r="BNM2" s="6"/>
      <c r="BNN2" s="6"/>
      <c r="BNO2" s="6"/>
      <c r="BNP2" s="100"/>
      <c r="BNQ2" s="101">
        <f t="shared" ref="BNQ2" si="90">BNF2+1</f>
        <v>93</v>
      </c>
      <c r="BNR2" s="6"/>
      <c r="BNS2" s="6"/>
      <c r="BNT2" s="6"/>
      <c r="BNU2" s="6"/>
      <c r="BNV2" s="6"/>
      <c r="BNW2" s="6"/>
      <c r="BNX2" s="6"/>
      <c r="BNY2" s="6"/>
      <c r="BNZ2" s="6"/>
      <c r="BOA2" s="100"/>
      <c r="BOB2" s="101">
        <f t="shared" ref="BOB2" si="91">BNQ2+1</f>
        <v>94</v>
      </c>
      <c r="BOC2" s="6"/>
      <c r="BOD2" s="6"/>
      <c r="BOE2" s="6"/>
      <c r="BOF2" s="6"/>
      <c r="BOG2" s="6"/>
      <c r="BOH2" s="6"/>
      <c r="BOI2" s="6"/>
      <c r="BOJ2" s="6"/>
      <c r="BOK2" s="6"/>
      <c r="BOL2" s="100"/>
      <c r="BOM2" s="101">
        <f t="shared" ref="BOM2" si="92">BOB2+1</f>
        <v>95</v>
      </c>
      <c r="BON2" s="6"/>
      <c r="BOO2" s="6"/>
      <c r="BOP2" s="6"/>
      <c r="BOQ2" s="6"/>
      <c r="BOR2" s="6"/>
      <c r="BOS2" s="6"/>
      <c r="BOT2" s="6"/>
      <c r="BOU2" s="6"/>
      <c r="BOV2" s="6"/>
      <c r="BOW2" s="100"/>
      <c r="BOX2" s="101">
        <f t="shared" ref="BOX2" si="93">BOM2+1</f>
        <v>96</v>
      </c>
      <c r="BOY2" s="6"/>
      <c r="BOZ2" s="6"/>
      <c r="BPA2" s="6"/>
      <c r="BPB2" s="6"/>
      <c r="BPC2" s="6"/>
      <c r="BPD2" s="6"/>
      <c r="BPE2" s="6"/>
      <c r="BPF2" s="6"/>
      <c r="BPG2" s="6"/>
      <c r="BPH2" s="100"/>
      <c r="BPI2" s="101">
        <f t="shared" ref="BPI2" si="94">BOX2+1</f>
        <v>97</v>
      </c>
      <c r="BPJ2" s="6"/>
      <c r="BPK2" s="6"/>
      <c r="BPL2" s="6"/>
      <c r="BPM2" s="6"/>
      <c r="BPN2" s="6"/>
      <c r="BPO2" s="6"/>
      <c r="BPP2" s="6"/>
      <c r="BPQ2" s="6"/>
      <c r="BPR2" s="6"/>
      <c r="BPS2" s="100"/>
      <c r="BPT2" s="101">
        <f t="shared" ref="BPT2" si="95">BPI2+1</f>
        <v>98</v>
      </c>
      <c r="BPU2" s="6"/>
      <c r="BPV2" s="6"/>
      <c r="BPW2" s="6"/>
      <c r="BPX2" s="6"/>
      <c r="BPY2" s="6"/>
      <c r="BPZ2" s="6"/>
      <c r="BQA2" s="6"/>
      <c r="BQB2" s="6"/>
      <c r="BQC2" s="6"/>
      <c r="BQD2" s="100"/>
      <c r="BQE2" s="101">
        <f t="shared" ref="BQE2" si="96">BPT2+1</f>
        <v>99</v>
      </c>
      <c r="BQF2" s="6"/>
      <c r="BQG2" s="6"/>
      <c r="BQH2" s="6"/>
      <c r="BQI2" s="6"/>
      <c r="BQJ2" s="6"/>
      <c r="BQK2" s="6"/>
      <c r="BQL2" s="6"/>
      <c r="BQM2" s="6"/>
      <c r="BQN2" s="6"/>
      <c r="BQO2" s="100"/>
      <c r="BQP2" s="101">
        <f t="shared" ref="BQP2" si="97">BQE2+1</f>
        <v>100</v>
      </c>
      <c r="BQQ2" s="6"/>
      <c r="BQR2" s="6"/>
      <c r="BQS2" s="6"/>
      <c r="BQT2" s="6"/>
      <c r="BQU2" s="6"/>
      <c r="BQV2" s="6"/>
      <c r="BQW2" s="6"/>
      <c r="BQX2" s="6"/>
      <c r="BQY2" s="6"/>
      <c r="BQZ2" s="100"/>
    </row>
    <row r="3" spans="1:1820" x14ac:dyDescent="0.4">
      <c r="A3" s="4"/>
      <c r="B3" s="4"/>
      <c r="C3" s="4"/>
      <c r="D3" s="4"/>
      <c r="E3" s="4"/>
      <c r="F3" s="4"/>
      <c r="G3" s="101" t="str">
        <f>監査調書!A9</f>
        <v>（１）運営規程（重要事項に関する規程）</v>
      </c>
      <c r="H3" s="6"/>
      <c r="I3" s="6"/>
      <c r="J3" s="6"/>
      <c r="K3" s="6"/>
      <c r="L3" s="6"/>
      <c r="M3" s="6"/>
      <c r="N3" s="6"/>
      <c r="O3" s="6"/>
      <c r="P3" s="6"/>
      <c r="Q3" s="6"/>
      <c r="R3" s="6"/>
      <c r="S3" s="6"/>
      <c r="T3" s="101" t="str">
        <f>監査調書!A30</f>
        <v>（２） 業務管理体制の整備</v>
      </c>
      <c r="U3" s="6"/>
      <c r="V3" s="6"/>
      <c r="W3" s="101" t="str">
        <f>監査調書!A36</f>
        <v>（３） 事業計画書等の状況</v>
      </c>
      <c r="X3" s="101" t="str">
        <f>監査調書!A40</f>
        <v>（４）労働環境</v>
      </c>
      <c r="Y3" s="6"/>
      <c r="Z3" s="6"/>
      <c r="AA3" s="6"/>
      <c r="AB3" s="6"/>
      <c r="AC3" s="6"/>
      <c r="AD3" s="6"/>
      <c r="AE3" s="6"/>
      <c r="AF3" s="6"/>
      <c r="AG3" s="6"/>
      <c r="AH3" s="6"/>
      <c r="AI3" s="6"/>
      <c r="AJ3" s="6"/>
      <c r="AK3" s="6"/>
      <c r="AL3" s="6"/>
      <c r="AM3" s="6"/>
      <c r="AN3" s="6"/>
      <c r="AO3" s="6"/>
      <c r="AP3" s="6" t="str">
        <f>監査調書!A61</f>
        <v>（５） 旅費     ★確認資料：就業規則、旅費規程、旅行命令簿</v>
      </c>
      <c r="AQ3" s="6"/>
      <c r="AR3" s="6" t="str">
        <f>監査調書!A65</f>
        <v>（６） 職員の健康診断</v>
      </c>
      <c r="AS3" s="6"/>
      <c r="AT3" s="101" t="str">
        <f>監査調書!A73</f>
        <v>（１）利用定員</v>
      </c>
      <c r="AU3" s="6"/>
      <c r="AV3" s="6"/>
      <c r="AW3" s="6"/>
      <c r="AX3" s="6"/>
      <c r="AY3" s="6"/>
      <c r="AZ3" s="6"/>
      <c r="BA3" s="6"/>
      <c r="BB3" s="101" t="str">
        <f>監査調書!A82</f>
        <v>（２） 職員の配置状況</v>
      </c>
      <c r="BC3" s="6"/>
      <c r="BD3" s="6"/>
      <c r="BE3" s="6"/>
      <c r="BF3" s="6"/>
      <c r="BG3" s="6"/>
      <c r="BH3" s="6"/>
      <c r="BI3" s="6"/>
      <c r="BJ3" s="6"/>
      <c r="BK3" s="6"/>
      <c r="BL3" s="100"/>
      <c r="BM3" s="101" t="str">
        <f>監査調書!A116</f>
        <v>（４） 職員研修の状況</v>
      </c>
      <c r="BN3" s="6"/>
      <c r="BO3" s="6"/>
      <c r="BP3" s="6"/>
      <c r="BQ3" s="101" t="str">
        <f>監査調書!A122</f>
        <v>（５） 保育所組織      　　 ★確認資料：業務分担表、職員会議録</v>
      </c>
      <c r="BR3" s="100"/>
      <c r="BS3" s="101" t="str">
        <f>監査調書!A126</f>
        <v>（６） 休所等の状況（令和７年度の状況）★確認資料：事務日誌、保育所だより等</v>
      </c>
      <c r="BT3" s="6"/>
      <c r="BU3" s="6"/>
      <c r="BV3" s="6"/>
      <c r="BW3" s="100"/>
      <c r="BX3" s="101" t="str">
        <f>監査調書!A134</f>
        <v>（７） 苦情解決の仕組み     ★確認資料：苦情解決処理要領、苦情処理記録、掲示物、園だより等</v>
      </c>
      <c r="BY3" s="6"/>
      <c r="BZ3" s="6"/>
      <c r="CA3" s="6"/>
      <c r="CB3" s="6"/>
      <c r="CC3" s="6"/>
      <c r="CD3" s="6"/>
      <c r="CE3" s="6"/>
      <c r="CF3" s="9"/>
      <c r="CG3" s="9"/>
      <c r="CH3" s="9"/>
      <c r="CI3" s="9"/>
      <c r="CJ3" s="9"/>
      <c r="CK3" s="101" t="str">
        <f>監査調書!A152</f>
        <v>（８） 一人ひとりの子どもを尊重する取組</v>
      </c>
      <c r="CL3" s="9"/>
      <c r="CM3" s="9"/>
      <c r="CN3" s="9"/>
      <c r="CO3" s="9"/>
      <c r="CP3" s="101" t="str">
        <f>監査調書!A161</f>
        <v>（９）秘密の保持</v>
      </c>
      <c r="CQ3" s="101"/>
      <c r="CR3" s="101" t="str">
        <f>監査調書!A166</f>
        <v>（１０） 福祉サービスの質の向上のための措置等</v>
      </c>
      <c r="CS3" s="6"/>
      <c r="CT3" s="6"/>
      <c r="CU3" s="101" t="str">
        <f>監査調書!A173</f>
        <v xml:space="preserve">（２）施設等の管理状況    </v>
      </c>
      <c r="CV3" s="6"/>
      <c r="CW3" s="6"/>
      <c r="CX3" s="6"/>
      <c r="CY3" s="6"/>
      <c r="CZ3" s="6"/>
      <c r="DA3" s="6"/>
      <c r="DB3" s="6"/>
      <c r="DC3" s="6"/>
      <c r="DD3" s="6"/>
      <c r="DE3" s="6"/>
      <c r="DF3" s="6"/>
      <c r="DG3" s="6"/>
      <c r="DH3" s="6"/>
      <c r="DI3" s="6"/>
      <c r="DJ3" s="6"/>
      <c r="DK3" s="6"/>
      <c r="DL3" s="6"/>
      <c r="DM3" s="6"/>
      <c r="DN3" s="101" t="str">
        <f>監査調書!A182</f>
        <v>（３） 保育所内外の保安</v>
      </c>
      <c r="DO3" s="6"/>
      <c r="DP3" s="6"/>
      <c r="DQ3" s="6"/>
      <c r="DR3" s="6"/>
      <c r="DS3" s="6"/>
      <c r="DT3" s="101" t="str">
        <f>監査調書!A193</f>
        <v>（４） 危険防止　　</v>
      </c>
      <c r="DU3" s="6"/>
      <c r="DV3" s="6"/>
      <c r="DW3" s="6"/>
      <c r="DX3" s="101" t="str">
        <f>監査調書!A199</f>
        <v>（５） 事故防止   ★確認資料：緊急連絡網、安全管理（緊急時・事故対応等）に関するマニュアル</v>
      </c>
      <c r="DY3" s="6"/>
      <c r="DZ3" s="6"/>
      <c r="EA3" s="6"/>
      <c r="EB3" s="6"/>
      <c r="EC3" s="6"/>
      <c r="ED3" s="101" t="str">
        <f>監査調書!A210</f>
        <v>（６）防災対策 避難訓練等の状況（令和７年度の状況）    ★確認資料：避難訓練記録、消防計画</v>
      </c>
      <c r="EE3" s="6"/>
      <c r="EF3" s="6"/>
      <c r="EG3" s="6"/>
      <c r="EH3" s="6"/>
      <c r="EI3" s="6"/>
      <c r="EJ3" s="6"/>
      <c r="EK3" s="6"/>
      <c r="EL3" s="6"/>
      <c r="EM3" s="6"/>
      <c r="EN3" s="6"/>
      <c r="EO3" s="6"/>
      <c r="EP3" s="6"/>
      <c r="EQ3" s="6"/>
      <c r="ER3" s="6"/>
      <c r="ES3" s="6"/>
      <c r="ET3" s="101" t="str">
        <f>監査調書!A228</f>
        <v>（７）安全計画の策定</v>
      </c>
      <c r="EU3" s="6"/>
      <c r="EV3" s="6"/>
      <c r="EW3" s="6"/>
      <c r="EX3" s="6"/>
      <c r="EY3" s="6"/>
      <c r="EZ3" s="6"/>
      <c r="FA3" s="6"/>
      <c r="FB3" s="6"/>
      <c r="FC3" s="6"/>
      <c r="FD3" s="6"/>
      <c r="FE3" s="6"/>
      <c r="FF3" s="6"/>
      <c r="FG3" s="6"/>
      <c r="FH3" s="101" t="str">
        <f>監査調書!A249</f>
        <v>（１）全体的な計画･指導計画の策定の状況      ★確認資料：各計画</v>
      </c>
      <c r="FI3" s="6"/>
      <c r="FJ3" s="6"/>
      <c r="FK3" s="100"/>
      <c r="FL3" s="8" t="str">
        <f>監査調書!A256</f>
        <v>（２） 記録の状況      ★確認資料：各諸帳簿</v>
      </c>
      <c r="FM3" s="101" t="str">
        <f>監査調書!A260</f>
        <v xml:space="preserve">（３） 保護者との連携の状況   </v>
      </c>
      <c r="FN3" s="101" t="str">
        <f>監査調書!A263</f>
        <v>（４） 利用者負担額の受領</v>
      </c>
      <c r="FO3" s="6"/>
      <c r="FP3" s="101" t="str">
        <f>監査調書!A268</f>
        <v>（５） 関係機関、地域社会等との連携状況</v>
      </c>
      <c r="FQ3" s="6"/>
      <c r="FR3" s="6"/>
      <c r="FS3" s="101"/>
      <c r="FT3" s="101" t="str">
        <f>監査調書!A276</f>
        <v>（１） 児童の健康診断の実施状況（令和７年度の状況）    ★確認資料：児童簿、健康診断書（入所時含む）</v>
      </c>
      <c r="FU3" s="6"/>
      <c r="FV3" s="6"/>
      <c r="FW3" s="6"/>
      <c r="FX3" s="9"/>
      <c r="FY3" s="6"/>
      <c r="FZ3" s="101" t="str">
        <f>監査調書!A284</f>
        <v>（２） 児童の健康状態の把握</v>
      </c>
      <c r="GA3" s="6"/>
      <c r="GB3" s="6"/>
      <c r="GC3" s="100"/>
      <c r="GD3" s="101" t="str">
        <f>監査調書!A294</f>
        <v>（３） 児童の衛生管理</v>
      </c>
      <c r="GE3" s="100"/>
      <c r="GF3" s="101" t="str">
        <f>監査調書!A299</f>
        <v>（４） 感染症の予防対策</v>
      </c>
      <c r="GG3" s="101"/>
      <c r="GH3" s="101" t="str">
        <f>監査調書!A305</f>
        <v>（５） 医薬品等　　 ★確認資料：医薬品管理表</v>
      </c>
      <c r="GI3" s="101" t="str">
        <f>監査調書!A308</f>
        <v>（１） 給食打合せ会議（令和７年度の状況）      ★確認資料：会議録</v>
      </c>
      <c r="GJ3" s="100"/>
      <c r="GK3" s="101" t="str">
        <f>監査調書!A313</f>
        <v>（２） 喫食状況（令和７年度の状況）</v>
      </c>
      <c r="GL3" s="6"/>
      <c r="GM3" s="6"/>
      <c r="GN3" s="6"/>
      <c r="GO3" s="100"/>
      <c r="GP3" s="101" t="str">
        <f>監査調書!A318</f>
        <v>（３） 検食         ★確認資料：検食簿、給食予定・実施献立表及び給食日誌（給食関係帳簿）</v>
      </c>
      <c r="GQ3" s="9"/>
      <c r="GR3" s="8" t="str">
        <f>監査調書!A322</f>
        <v>（４） 給食関係諸帳簿</v>
      </c>
      <c r="GS3" s="9"/>
      <c r="GT3" s="9"/>
      <c r="GU3" s="101" t="str">
        <f>監査調書!A329</f>
        <v>（５） 献立・食育         ★確認資料：給食予定・実施献立表及び給食日誌（給食関係帳簿・様式１、２）</v>
      </c>
      <c r="GV3" s="9"/>
      <c r="GW3" s="9"/>
      <c r="GX3" s="219"/>
      <c r="GY3" s="9"/>
      <c r="GZ3" s="9"/>
      <c r="HA3" s="137" t="str">
        <f>監査調書!A346</f>
        <v>（６） 調理委託      ★確認資料：契約書</v>
      </c>
      <c r="HB3" s="101" t="str">
        <f>監査調書!A351</f>
        <v>（７） 衛生管理体制</v>
      </c>
      <c r="HC3" s="6"/>
      <c r="HD3" s="6"/>
      <c r="HE3" s="100"/>
      <c r="HF3" s="101" t="str">
        <f>監査調書!A357</f>
        <v>（８） 検便の実施状況（令和７年度の状況）　　※休業中の職員は除く</v>
      </c>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100"/>
      <c r="KY3" s="101" t="str">
        <f>監査調書!A383</f>
        <v>（９）保存食</v>
      </c>
      <c r="KZ3" s="6"/>
      <c r="LA3" s="6"/>
      <c r="LB3" s="101" t="str">
        <f>監査調書!A392</f>
        <v>（１） 内部けん制体制の確立</v>
      </c>
      <c r="LC3" s="6"/>
      <c r="LD3" s="6"/>
      <c r="LE3" s="101" t="str">
        <f>監査調書!A410</f>
        <v>（１） 収納事務       ★確認資料：経理規程、収入伺（稟議書）、会計伝票、収入証憑綴、請求書（控）、領収書（控）</v>
      </c>
      <c r="LF3" s="6"/>
      <c r="LG3" s="6"/>
      <c r="LH3" s="100"/>
      <c r="LI3" s="101" t="str">
        <f>監査調書!A416</f>
        <v>（２）支払事務       ★確認資料：経理規程、支払伺（稟議書）、会計伝票、契約書（請書）、証憑類</v>
      </c>
      <c r="LJ3" s="6"/>
      <c r="LK3" s="6"/>
      <c r="LL3" s="6"/>
      <c r="LM3" s="6"/>
      <c r="LN3" s="6"/>
      <c r="LO3" s="6"/>
      <c r="LP3" s="101" t="str">
        <f>監査調書!A426</f>
        <v>（３）現金管理</v>
      </c>
      <c r="LQ3" s="6"/>
      <c r="LR3" s="6"/>
      <c r="LS3" s="101" t="str">
        <f>監査調書!A432</f>
        <v>（１） 流動資産　 　★確認資料：現金出納帳、預金（貯金）出納帳、預金等の残高証明書、勘定票綴</v>
      </c>
      <c r="LT3" s="6"/>
      <c r="LU3" s="100"/>
      <c r="LV3" s="6"/>
      <c r="LW3" s="101" t="str">
        <f>監査調書!A438</f>
        <v xml:space="preserve"> （２） 固定資産      ★確認資料：固定資産管理台帳</v>
      </c>
      <c r="LX3" s="6"/>
      <c r="LY3" s="6"/>
      <c r="LZ3" s="6"/>
      <c r="MA3" s="6"/>
      <c r="MB3" s="6"/>
      <c r="MC3" s="6"/>
      <c r="MD3" s="101" t="str">
        <f>監査調書!A458</f>
        <v>（１） 私立保育所に係る委託費の弾力運用の前提条件</v>
      </c>
      <c r="ME3" s="6"/>
      <c r="MF3" s="6"/>
      <c r="MG3" s="101" t="str">
        <f>監査調書!A504</f>
        <v>（２） 費目間流用【Ⅰ基本の７要件を満たした場合は記載不要】</v>
      </c>
      <c r="MH3" s="6"/>
      <c r="MI3" s="100"/>
      <c r="MJ3" s="101" t="str">
        <f>監査調書!A509</f>
        <v>（３） 拠点(サービス)区分間繰入金収入、拠点(サービス)区分間繰入金支出</v>
      </c>
      <c r="MK3" s="6"/>
      <c r="ML3" s="6"/>
      <c r="MM3" s="6"/>
      <c r="MN3" s="6"/>
      <c r="MO3" s="6"/>
      <c r="MP3" s="6"/>
      <c r="MQ3" s="6"/>
      <c r="MR3" s="6"/>
      <c r="MS3" s="6"/>
      <c r="MT3" s="100"/>
      <c r="MU3" s="8" t="str">
        <f>監査調書!A526</f>
        <v>（４） 積立資産支出</v>
      </c>
      <c r="MV3" s="9"/>
      <c r="MW3" s="9"/>
      <c r="MX3" s="9"/>
      <c r="MY3" s="9"/>
      <c r="MZ3" s="9"/>
      <c r="NA3" s="9"/>
      <c r="NB3" s="9"/>
      <c r="NC3" s="219"/>
      <c r="ND3" s="101" t="str">
        <f>監査調書!A536</f>
        <v>（５） 積立資産取崩収入</v>
      </c>
      <c r="NE3" s="6"/>
      <c r="NF3" s="6"/>
      <c r="NG3" s="6"/>
      <c r="NH3" s="6"/>
      <c r="NI3" s="6"/>
      <c r="NJ3" s="6"/>
      <c r="NK3" s="6"/>
      <c r="NL3" s="6"/>
      <c r="NM3" s="6"/>
      <c r="NN3" s="6"/>
      <c r="NO3" s="6"/>
      <c r="NP3" s="6"/>
      <c r="NQ3" s="6"/>
      <c r="NR3" s="6"/>
      <c r="NS3" s="101" t="str">
        <f>監査調書!A566</f>
        <v>（６） 支払資金残高</v>
      </c>
      <c r="NT3" s="6"/>
      <c r="NU3" s="6"/>
      <c r="NV3" s="6"/>
      <c r="NW3" s="6"/>
      <c r="NX3" s="6"/>
      <c r="NY3" s="6"/>
      <c r="NZ3" s="6"/>
      <c r="OA3" s="6"/>
      <c r="OB3" s="6"/>
      <c r="OC3" s="6"/>
      <c r="OD3" s="6"/>
      <c r="OE3" s="100"/>
      <c r="OF3" s="101" t="str">
        <f>監査調書!A611</f>
        <v>（７） 委託費対象外経費（委託費の使途範囲（保育所に係る人件費・管理費・事業費）外の経費）</v>
      </c>
      <c r="OG3" s="6"/>
      <c r="OH3" s="6"/>
      <c r="OI3" s="6"/>
      <c r="OJ3" s="6"/>
      <c r="OK3" s="6"/>
      <c r="OL3" s="6"/>
      <c r="OM3" s="6"/>
      <c r="ON3" s="6"/>
      <c r="OO3" s="6"/>
      <c r="OP3" s="6"/>
      <c r="OQ3" s="6"/>
      <c r="OR3" s="6"/>
      <c r="OS3" s="6"/>
      <c r="OT3" s="6"/>
      <c r="OU3" s="6"/>
      <c r="OV3" s="6"/>
      <c r="OW3" s="6"/>
      <c r="OX3" s="6"/>
      <c r="OY3" s="6"/>
      <c r="OZ3" s="6"/>
      <c r="PA3" s="6"/>
      <c r="PB3" s="6"/>
      <c r="PC3" s="6"/>
      <c r="PD3" s="6"/>
      <c r="PE3" s="6"/>
      <c r="PF3" s="6"/>
      <c r="PG3" s="6"/>
      <c r="PH3" s="6"/>
      <c r="PI3" s="6"/>
      <c r="PJ3" s="6"/>
      <c r="PK3" s="6"/>
      <c r="PL3" s="6"/>
      <c r="PM3" s="6"/>
      <c r="PN3" s="6"/>
      <c r="PO3" s="6"/>
      <c r="PP3" s="6"/>
      <c r="PQ3" s="6"/>
      <c r="PR3" s="6"/>
      <c r="PS3" s="6"/>
      <c r="PT3" s="6"/>
      <c r="PU3" s="6"/>
      <c r="PV3" s="6"/>
      <c r="PW3" s="6"/>
      <c r="PX3" s="6"/>
      <c r="PY3" s="6"/>
      <c r="PZ3" s="6"/>
      <c r="QA3" s="6"/>
      <c r="QB3" s="6"/>
      <c r="QC3" s="6"/>
      <c r="QD3" s="6"/>
      <c r="QE3" s="6"/>
      <c r="QF3" s="6"/>
      <c r="QG3" s="6"/>
      <c r="QH3" s="6"/>
      <c r="QI3" s="6"/>
      <c r="QJ3" s="6"/>
      <c r="QK3" s="6"/>
      <c r="QL3" s="6"/>
      <c r="QM3" s="6"/>
      <c r="QN3" s="6"/>
      <c r="QO3" s="6"/>
      <c r="QP3" s="6"/>
      <c r="QQ3" s="6"/>
      <c r="QR3" s="6"/>
      <c r="QS3" s="6"/>
      <c r="QT3" s="6"/>
      <c r="QU3" s="6"/>
      <c r="QV3" s="6"/>
      <c r="QW3" s="6"/>
      <c r="QX3" s="6"/>
      <c r="QY3" s="6"/>
      <c r="QZ3" s="6"/>
      <c r="RA3" s="6"/>
      <c r="RB3" s="6"/>
      <c r="RC3" s="6"/>
      <c r="RD3" s="6"/>
      <c r="RE3" s="6"/>
      <c r="RF3" s="6"/>
      <c r="RG3" s="6"/>
      <c r="RH3" s="6"/>
      <c r="RI3" s="6"/>
      <c r="RJ3" s="6"/>
      <c r="RK3" s="6"/>
      <c r="RL3" s="6"/>
      <c r="RM3" s="6"/>
      <c r="RN3" s="6"/>
      <c r="RO3" s="6"/>
      <c r="RP3" s="6"/>
      <c r="RQ3" s="6"/>
      <c r="RR3" s="6"/>
      <c r="RS3" s="6"/>
      <c r="RT3" s="6"/>
      <c r="RU3" s="6"/>
      <c r="RV3" s="6"/>
      <c r="RW3" s="6"/>
      <c r="RX3" s="6"/>
      <c r="RY3" s="6"/>
      <c r="RZ3" s="6"/>
      <c r="SA3" s="6"/>
      <c r="SB3" s="6"/>
      <c r="SC3" s="6"/>
      <c r="SD3" s="6"/>
      <c r="SE3" s="6"/>
      <c r="SF3" s="100"/>
      <c r="SG3" s="101" t="str">
        <f>監査調書!A703</f>
        <v>（１） 拠点(サービス)区分間繰入金収入、拠点(サービス)区分間繰入金支出</v>
      </c>
      <c r="SH3" s="6"/>
      <c r="SI3" s="6"/>
      <c r="SJ3" s="6"/>
      <c r="SK3" s="6"/>
      <c r="SL3" s="6"/>
      <c r="SM3" s="6"/>
      <c r="SN3" s="6"/>
      <c r="SO3" s="101" t="str">
        <f>監査調書!A714</f>
        <v>（２） 積立資産支出</v>
      </c>
      <c r="SP3" s="6"/>
      <c r="SQ3" s="6"/>
      <c r="SR3" s="6"/>
      <c r="SS3" s="6"/>
      <c r="ST3" s="6"/>
      <c r="SU3" s="6"/>
      <c r="SV3" s="6"/>
      <c r="SW3" s="101" t="str">
        <f>監査調書!A720</f>
        <v>（３） 積立資産取崩収入</v>
      </c>
      <c r="SX3" s="6"/>
      <c r="SY3" s="6"/>
      <c r="SZ3" s="6"/>
      <c r="TA3" s="6"/>
      <c r="TB3" s="6"/>
      <c r="TC3" s="6"/>
      <c r="TD3" s="6"/>
      <c r="TE3" s="6"/>
      <c r="TF3" s="101" t="str">
        <f>監査調書!A735</f>
        <v>（４） 支払資金残高</v>
      </c>
      <c r="TG3" s="6"/>
      <c r="TH3" s="6"/>
      <c r="TI3" s="6"/>
      <c r="TJ3" s="6"/>
      <c r="TK3" s="6"/>
      <c r="TL3" s="6"/>
      <c r="TM3" s="6"/>
      <c r="TN3" s="4"/>
      <c r="TO3" s="4" t="str">
        <f>'表１（新基準）'!Q9</f>
        <v>月１日現在</v>
      </c>
      <c r="TP3" s="101" t="str">
        <f>'表１（新基準）'!$G$9</f>
        <v>令和８年４月１日現在</v>
      </c>
      <c r="TQ3" s="6"/>
      <c r="TR3" s="6"/>
      <c r="TS3" s="6"/>
      <c r="TT3" s="9"/>
      <c r="TU3" s="9"/>
      <c r="TV3" s="9"/>
      <c r="TW3" s="6"/>
      <c r="TX3" s="6"/>
      <c r="TY3" s="6"/>
      <c r="TZ3" s="6"/>
      <c r="UA3" s="6"/>
      <c r="UB3" s="6"/>
      <c r="UC3" s="6"/>
      <c r="UD3" s="6"/>
      <c r="UE3" s="9"/>
      <c r="UF3" s="9"/>
      <c r="UG3" s="9"/>
      <c r="UH3" s="9"/>
      <c r="UI3" s="9"/>
      <c r="UJ3" s="9"/>
      <c r="UK3" s="9"/>
      <c r="UL3" s="9"/>
      <c r="UM3" s="6"/>
      <c r="UN3" s="6"/>
      <c r="UO3" s="6"/>
      <c r="UP3" s="100"/>
      <c r="UQ3" s="101" t="str">
        <f>'表１（新基準）'!$M$9&amp;'表１（新基準）'!$P$9&amp;'表１（新基準）'!$Q$9</f>
        <v>監査前月月１日現在</v>
      </c>
      <c r="UR3" s="6"/>
      <c r="US3" s="6"/>
      <c r="UT3" s="6"/>
      <c r="UU3" s="9"/>
      <c r="UV3" s="9"/>
      <c r="UW3" s="9"/>
      <c r="UX3" s="6"/>
      <c r="UY3" s="6"/>
      <c r="UZ3" s="6"/>
      <c r="VA3" s="6"/>
      <c r="VB3" s="6"/>
      <c r="VC3" s="6"/>
      <c r="VD3" s="6"/>
      <c r="VE3" s="6"/>
      <c r="VF3" s="9"/>
      <c r="VG3" s="9"/>
      <c r="VH3" s="9"/>
      <c r="VI3" s="9"/>
      <c r="VJ3" s="9"/>
      <c r="VK3" s="9"/>
      <c r="VL3" s="9"/>
      <c r="VM3" s="9"/>
      <c r="VN3" s="6"/>
      <c r="VO3" s="6"/>
      <c r="VP3" s="6"/>
      <c r="VQ3" s="6"/>
      <c r="VR3" s="101" t="str">
        <f>'表１（新基準）'!$G$9</f>
        <v>令和８年４月１日現在</v>
      </c>
      <c r="VS3" s="6"/>
      <c r="VT3" s="6"/>
      <c r="VU3" s="6"/>
      <c r="VV3" s="6"/>
      <c r="VW3" s="6"/>
      <c r="VX3" s="6"/>
      <c r="VY3" s="6"/>
      <c r="VZ3" s="6"/>
      <c r="WA3" s="6"/>
      <c r="WB3" s="6"/>
      <c r="WC3" s="6"/>
      <c r="WD3" s="101" t="str">
        <f>'表１（新基準）'!$M$9&amp;'表１（新基準）'!$P$9&amp;'表１（新基準）'!$Q$9</f>
        <v>監査前月月１日現在</v>
      </c>
      <c r="WE3" s="6"/>
      <c r="WF3" s="6"/>
      <c r="WG3" s="6"/>
      <c r="WH3" s="6"/>
      <c r="WI3" s="6"/>
      <c r="WJ3" s="6"/>
      <c r="WK3" s="6"/>
      <c r="WL3" s="6"/>
      <c r="WM3" s="6"/>
      <c r="WN3" s="6"/>
      <c r="WO3" s="100"/>
      <c r="WP3" s="430"/>
      <c r="WQ3" s="8" t="str">
        <f>表２!C10</f>
        <v>所長</v>
      </c>
      <c r="WR3" s="9"/>
      <c r="WS3" s="9"/>
      <c r="WT3" s="9"/>
      <c r="WU3" s="9"/>
      <c r="WV3" s="9"/>
      <c r="WW3" s="9"/>
      <c r="WX3" s="9"/>
      <c r="WY3" s="9"/>
      <c r="WZ3" s="9"/>
      <c r="XA3" s="9"/>
      <c r="XB3" s="9"/>
      <c r="XC3" s="9"/>
      <c r="XD3" s="219"/>
      <c r="XE3" s="101" t="str">
        <f>表２!C12</f>
        <v>各職種の総人数(所長(A1),(A2)を除く)
                               　　　　　　　　     (B)</v>
      </c>
      <c r="XF3" s="6"/>
      <c r="XG3" s="6"/>
      <c r="XH3" s="6"/>
      <c r="XI3" s="6"/>
      <c r="XJ3" s="6"/>
      <c r="XK3" s="6"/>
      <c r="XL3" s="101" t="str">
        <f>表２!C13</f>
        <v>(B)のうち病児保育事業担当者（職員配置の補助を受けている者）　　　           　 (C1)</v>
      </c>
      <c r="XM3" s="6"/>
      <c r="XN3" s="6"/>
      <c r="XO3" s="6"/>
      <c r="XP3" s="6"/>
      <c r="XQ3" s="6"/>
      <c r="XR3" s="100"/>
      <c r="XS3" s="101" t="str">
        <f>表２!C14</f>
        <v>(B)のうち一時預かり事業担当者（職員配置の補助を受けている者）      　　 　　 (C2)</v>
      </c>
      <c r="XT3" s="6"/>
      <c r="XU3" s="6"/>
      <c r="XV3" s="6"/>
      <c r="XW3" s="6"/>
      <c r="XX3" s="6"/>
      <c r="XY3" s="100"/>
      <c r="XZ3" s="6" t="str">
        <f>表２!C15</f>
        <v>(B)のうち地域子育て支援拠点事業担当者（職員配置の補助を受けている者)  　 (C3)</v>
      </c>
      <c r="YA3" s="6"/>
      <c r="YB3" s="6"/>
      <c r="YC3" s="6"/>
      <c r="YD3" s="6"/>
      <c r="YE3" s="6"/>
      <c r="YF3" s="100"/>
      <c r="YG3" s="101" t="str">
        <f>表２!C16</f>
        <v>(B)のうち県単一時保育事業担当者　　　　　　　　　　　　   
                       　　　　　（注２）　 （C4）</v>
      </c>
      <c r="YH3" s="6"/>
      <c r="YI3" s="6"/>
      <c r="YJ3" s="6"/>
      <c r="YK3" s="6"/>
      <c r="YL3" s="6"/>
      <c r="YM3" s="100"/>
      <c r="YN3" s="6" t="str">
        <f>表２!C17</f>
        <v>(B)のうち県単障がい児保育事業担当者
　　　　　　　　　　　　　　　     （C5）</v>
      </c>
      <c r="YO3" s="6"/>
      <c r="YP3" s="6"/>
      <c r="YQ3" s="6"/>
      <c r="YR3" s="6"/>
      <c r="YS3" s="6"/>
      <c r="YT3" s="6"/>
      <c r="YU3" s="101" t="str">
        <f>表２!C18</f>
        <v>(B)－(C1)－(C2)－(C3)－(C4)－(C5)
　　　　　　　　　　　　　　　     （D）</v>
      </c>
      <c r="YV3" s="6"/>
      <c r="YW3" s="6"/>
      <c r="YX3" s="6"/>
      <c r="YY3" s="6"/>
      <c r="YZ3" s="6"/>
      <c r="ZA3" s="100"/>
      <c r="ZB3" s="101" t="str">
        <f>表２!C19</f>
        <v>(D)のうち常勤（注３）の職員数 
　　　　　　　　　　　　　　　     （E）</v>
      </c>
      <c r="ZC3" s="6"/>
      <c r="ZD3" s="6"/>
      <c r="ZE3" s="6"/>
      <c r="ZF3" s="6"/>
      <c r="ZG3" s="6"/>
      <c r="ZH3" s="100"/>
      <c r="ZI3" s="9" t="str">
        <f>表２!C20</f>
        <v>非常勤職員</v>
      </c>
      <c r="ZJ3" s="9"/>
      <c r="ZK3" s="9"/>
      <c r="ZL3" s="9"/>
      <c r="ZM3" s="9"/>
      <c r="ZN3" s="6"/>
      <c r="ZO3" s="100"/>
      <c r="ZP3" s="214" t="str">
        <f>表２!C25</f>
        <v>(表1)の保育士定数小計と比較する職員数
①②③に係る(A2)＋(E)＋(G)　　　  （I）</v>
      </c>
      <c r="ZQ3" s="214" t="str">
        <f>表２!C26</f>
        <v>(表1)の保育士定数計と比較する職員数
①②③④に係る(A2)＋(E)＋(H)　　    (J)</v>
      </c>
      <c r="ZR3" s="101" t="str">
        <f>表３!J7</f>
        <v xml:space="preserve">１ヶ月の
勤務時間数合計  </v>
      </c>
      <c r="ZS3" s="6"/>
      <c r="ZT3" s="214" t="str">
        <f>表３!C35</f>
        <v>就業規則上の常勤職員の１ヶ月の勤務時間数　（注）</v>
      </c>
      <c r="ZU3" s="214" t="str">
        <f>表３!G35</f>
        <v>①②③に係る
　常勤換算後の人数
　　　　　＝(K)÷(M)</v>
      </c>
      <c r="ZV3" s="214" t="str">
        <f>表３!G41</f>
        <v>①②③④に係る
　常勤換算後の人数
　　　　　＝(L)÷(M)</v>
      </c>
      <c r="ZW3" s="101" t="str">
        <f>表４!C10</f>
        <v>児童数</v>
      </c>
      <c r="ZX3" s="6"/>
      <c r="ZY3" s="6"/>
      <c r="ZZ3" s="6"/>
      <c r="AAA3" s="6"/>
      <c r="AAB3" s="6"/>
      <c r="AAC3" s="6"/>
      <c r="AAD3" s="100"/>
      <c r="AAE3" s="101" t="str">
        <f>表４!C12</f>
        <v>○年齢区分ごとの面積基準及び施設の面積を記載してください。なお、2歳未満のうち、1.65㎡の人数は、｢ほふくに至ってない子｣の人数、3.3㎡の人数は｢ほふくしている子（歩いている子を含む）｣の人数を記入してください。</v>
      </c>
      <c r="AAF3" s="6"/>
      <c r="AAG3" s="6"/>
      <c r="AAH3" s="6"/>
      <c r="AAI3" s="6"/>
      <c r="AAJ3" s="6"/>
      <c r="AAK3" s="6"/>
      <c r="AAL3" s="6"/>
      <c r="AAM3" s="6"/>
      <c r="AAN3" s="6"/>
      <c r="AAO3" s="6"/>
      <c r="AAP3" s="6"/>
      <c r="AAQ3" s="6"/>
      <c r="AAR3" s="6"/>
      <c r="AAS3" s="214" t="str">
        <f>職員名簿!$C$5</f>
        <v>整理
番号</v>
      </c>
      <c r="AAT3" s="214" t="str">
        <f>職員名簿!$D$5</f>
        <v>職名</v>
      </c>
      <c r="AAU3" s="214" t="str">
        <f>職員名簿!$E$5</f>
        <v>氏名</v>
      </c>
      <c r="AAV3" s="214" t="str">
        <f>職員名簿!$F$5</f>
        <v>担当業務</v>
      </c>
      <c r="AAW3" s="214" t="str">
        <f>職員名簿!$G$5</f>
        <v>「その他」の場合の業務
（具体的に）</v>
      </c>
      <c r="AAX3" s="214" t="str">
        <f>職員名簿!$H$5</f>
        <v>資格名</v>
      </c>
      <c r="AAY3" s="214" t="str">
        <f>職員名簿!$I$5</f>
        <v>子育て支援員・家庭的保育者の場合の保育業務経験（常勤換算）</v>
      </c>
      <c r="AAZ3" s="214" t="str">
        <f>職員名簿!$J$5</f>
        <v>常勤・非常勤の別</v>
      </c>
      <c r="ABA3" s="214" t="str">
        <f>職員名簿!$K$5</f>
        <v>非常勤の場合の勤務時間数</v>
      </c>
      <c r="ABB3" s="214" t="str">
        <f>職員名簿!$L$5</f>
        <v>休業
（産休・育休等）</v>
      </c>
      <c r="ABC3" s="214" t="str">
        <f>職員名簿!$M$5</f>
        <v>備　考</v>
      </c>
      <c r="ABD3" s="214" t="str">
        <f>職員名簿!$C$5</f>
        <v>整理
番号</v>
      </c>
      <c r="ABE3" s="214" t="str">
        <f>職員名簿!$D$5</f>
        <v>職名</v>
      </c>
      <c r="ABF3" s="214" t="str">
        <f>職員名簿!$E$5</f>
        <v>氏名</v>
      </c>
      <c r="ABG3" s="214" t="str">
        <f>職員名簿!$F$5</f>
        <v>担当業務</v>
      </c>
      <c r="ABH3" s="214" t="str">
        <f>職員名簿!$G$5</f>
        <v>「その他」の場合の業務
（具体的に）</v>
      </c>
      <c r="ABI3" s="214" t="str">
        <f>職員名簿!$H$5</f>
        <v>資格名</v>
      </c>
      <c r="ABJ3" s="214" t="str">
        <f>職員名簿!$I$5</f>
        <v>子育て支援員・家庭的保育者の場合の保育業務経験（常勤換算）</v>
      </c>
      <c r="ABK3" s="214" t="str">
        <f>職員名簿!$J$5</f>
        <v>常勤・非常勤の別</v>
      </c>
      <c r="ABL3" s="214" t="str">
        <f>職員名簿!$K$5</f>
        <v>非常勤の場合の勤務時間数</v>
      </c>
      <c r="ABM3" s="214" t="str">
        <f>職員名簿!$L$5</f>
        <v>休業
（産休・育休等）</v>
      </c>
      <c r="ABN3" s="214" t="str">
        <f>職員名簿!$M$5</f>
        <v>備　考</v>
      </c>
      <c r="ABO3" s="214" t="str">
        <f>職員名簿!$C$5</f>
        <v>整理
番号</v>
      </c>
      <c r="ABP3" s="214" t="str">
        <f>職員名簿!$D$5</f>
        <v>職名</v>
      </c>
      <c r="ABQ3" s="214" t="str">
        <f>職員名簿!$E$5</f>
        <v>氏名</v>
      </c>
      <c r="ABR3" s="214" t="str">
        <f>職員名簿!$F$5</f>
        <v>担当業務</v>
      </c>
      <c r="ABS3" s="214" t="str">
        <f>職員名簿!$G$5</f>
        <v>「その他」の場合の業務
（具体的に）</v>
      </c>
      <c r="ABT3" s="214" t="str">
        <f>職員名簿!$H$5</f>
        <v>資格名</v>
      </c>
      <c r="ABU3" s="214" t="str">
        <f>職員名簿!$I$5</f>
        <v>子育て支援員・家庭的保育者の場合の保育業務経験（常勤換算）</v>
      </c>
      <c r="ABV3" s="214" t="str">
        <f>職員名簿!$J$5</f>
        <v>常勤・非常勤の別</v>
      </c>
      <c r="ABW3" s="214" t="str">
        <f>職員名簿!$K$5</f>
        <v>非常勤の場合の勤務時間数</v>
      </c>
      <c r="ABX3" s="214" t="str">
        <f>職員名簿!$L$5</f>
        <v>休業
（産休・育休等）</v>
      </c>
      <c r="ABY3" s="214" t="str">
        <f>職員名簿!$M$5</f>
        <v>備　考</v>
      </c>
      <c r="ABZ3" s="214" t="str">
        <f>職員名簿!$C$5</f>
        <v>整理
番号</v>
      </c>
      <c r="ACA3" s="214" t="str">
        <f>職員名簿!$D$5</f>
        <v>職名</v>
      </c>
      <c r="ACB3" s="214" t="str">
        <f>職員名簿!$E$5</f>
        <v>氏名</v>
      </c>
      <c r="ACC3" s="214" t="str">
        <f>職員名簿!$F$5</f>
        <v>担当業務</v>
      </c>
      <c r="ACD3" s="214" t="str">
        <f>職員名簿!$G$5</f>
        <v>「その他」の場合の業務
（具体的に）</v>
      </c>
      <c r="ACE3" s="214" t="str">
        <f>職員名簿!$H$5</f>
        <v>資格名</v>
      </c>
      <c r="ACF3" s="214" t="str">
        <f>職員名簿!$I$5</f>
        <v>子育て支援員・家庭的保育者の場合の保育業務経験（常勤換算）</v>
      </c>
      <c r="ACG3" s="214" t="str">
        <f>職員名簿!$J$5</f>
        <v>常勤・非常勤の別</v>
      </c>
      <c r="ACH3" s="214" t="str">
        <f>職員名簿!$K$5</f>
        <v>非常勤の場合の勤務時間数</v>
      </c>
      <c r="ACI3" s="214" t="str">
        <f>職員名簿!$L$5</f>
        <v>休業
（産休・育休等）</v>
      </c>
      <c r="ACJ3" s="214" t="str">
        <f>職員名簿!$M$5</f>
        <v>備　考</v>
      </c>
      <c r="ACK3" s="214" t="str">
        <f>職員名簿!$C$5</f>
        <v>整理
番号</v>
      </c>
      <c r="ACL3" s="214" t="str">
        <f>職員名簿!$D$5</f>
        <v>職名</v>
      </c>
      <c r="ACM3" s="214" t="str">
        <f>職員名簿!$E$5</f>
        <v>氏名</v>
      </c>
      <c r="ACN3" s="214" t="str">
        <f>職員名簿!$F$5</f>
        <v>担当業務</v>
      </c>
      <c r="ACO3" s="214" t="str">
        <f>職員名簿!$G$5</f>
        <v>「その他」の場合の業務
（具体的に）</v>
      </c>
      <c r="ACP3" s="214" t="str">
        <f>職員名簿!$H$5</f>
        <v>資格名</v>
      </c>
      <c r="ACQ3" s="214" t="str">
        <f>職員名簿!$I$5</f>
        <v>子育て支援員・家庭的保育者の場合の保育業務経験（常勤換算）</v>
      </c>
      <c r="ACR3" s="214" t="str">
        <f>職員名簿!$J$5</f>
        <v>常勤・非常勤の別</v>
      </c>
      <c r="ACS3" s="214" t="str">
        <f>職員名簿!$K$5</f>
        <v>非常勤の場合の勤務時間数</v>
      </c>
      <c r="ACT3" s="214" t="str">
        <f>職員名簿!$L$5</f>
        <v>休業
（産休・育休等）</v>
      </c>
      <c r="ACU3" s="214" t="str">
        <f>職員名簿!$M$5</f>
        <v>備　考</v>
      </c>
      <c r="ACV3" s="214" t="str">
        <f>職員名簿!$C$5</f>
        <v>整理
番号</v>
      </c>
      <c r="ACW3" s="214" t="str">
        <f>職員名簿!$D$5</f>
        <v>職名</v>
      </c>
      <c r="ACX3" s="214" t="str">
        <f>職員名簿!$E$5</f>
        <v>氏名</v>
      </c>
      <c r="ACY3" s="214" t="str">
        <f>職員名簿!$F$5</f>
        <v>担当業務</v>
      </c>
      <c r="ACZ3" s="214" t="str">
        <f>職員名簿!$G$5</f>
        <v>「その他」の場合の業務
（具体的に）</v>
      </c>
      <c r="ADA3" s="214" t="str">
        <f>職員名簿!$H$5</f>
        <v>資格名</v>
      </c>
      <c r="ADB3" s="214" t="str">
        <f>職員名簿!$I$5</f>
        <v>子育て支援員・家庭的保育者の場合の保育業務経験（常勤換算）</v>
      </c>
      <c r="ADC3" s="214" t="str">
        <f>職員名簿!$J$5</f>
        <v>常勤・非常勤の別</v>
      </c>
      <c r="ADD3" s="214" t="str">
        <f>職員名簿!$K$5</f>
        <v>非常勤の場合の勤務時間数</v>
      </c>
      <c r="ADE3" s="214" t="str">
        <f>職員名簿!$L$5</f>
        <v>休業
（産休・育休等）</v>
      </c>
      <c r="ADF3" s="214" t="str">
        <f>職員名簿!$M$5</f>
        <v>備　考</v>
      </c>
      <c r="ADG3" s="214" t="str">
        <f>職員名簿!$C$5</f>
        <v>整理
番号</v>
      </c>
      <c r="ADH3" s="214" t="str">
        <f>職員名簿!$D$5</f>
        <v>職名</v>
      </c>
      <c r="ADI3" s="214" t="str">
        <f>職員名簿!$E$5</f>
        <v>氏名</v>
      </c>
      <c r="ADJ3" s="214" t="str">
        <f>職員名簿!$F$5</f>
        <v>担当業務</v>
      </c>
      <c r="ADK3" s="214" t="str">
        <f>職員名簿!$G$5</f>
        <v>「その他」の場合の業務
（具体的に）</v>
      </c>
      <c r="ADL3" s="214" t="str">
        <f>職員名簿!$H$5</f>
        <v>資格名</v>
      </c>
      <c r="ADM3" s="214" t="str">
        <f>職員名簿!$I$5</f>
        <v>子育て支援員・家庭的保育者の場合の保育業務経験（常勤換算）</v>
      </c>
      <c r="ADN3" s="214" t="str">
        <f>職員名簿!$J$5</f>
        <v>常勤・非常勤の別</v>
      </c>
      <c r="ADO3" s="214" t="str">
        <f>職員名簿!$K$5</f>
        <v>非常勤の場合の勤務時間数</v>
      </c>
      <c r="ADP3" s="214" t="str">
        <f>職員名簿!$L$5</f>
        <v>休業
（産休・育休等）</v>
      </c>
      <c r="ADQ3" s="214" t="str">
        <f>職員名簿!$M$5</f>
        <v>備　考</v>
      </c>
      <c r="ADR3" s="214" t="str">
        <f>職員名簿!$C$5</f>
        <v>整理
番号</v>
      </c>
      <c r="ADS3" s="214" t="str">
        <f>職員名簿!$D$5</f>
        <v>職名</v>
      </c>
      <c r="ADT3" s="214" t="str">
        <f>職員名簿!$E$5</f>
        <v>氏名</v>
      </c>
      <c r="ADU3" s="214" t="str">
        <f>職員名簿!$F$5</f>
        <v>担当業務</v>
      </c>
      <c r="ADV3" s="214" t="str">
        <f>職員名簿!$G$5</f>
        <v>「その他」の場合の業務
（具体的に）</v>
      </c>
      <c r="ADW3" s="214" t="str">
        <f>職員名簿!$H$5</f>
        <v>資格名</v>
      </c>
      <c r="ADX3" s="214" t="str">
        <f>職員名簿!$I$5</f>
        <v>子育て支援員・家庭的保育者の場合の保育業務経験（常勤換算）</v>
      </c>
      <c r="ADY3" s="214" t="str">
        <f>職員名簿!$J$5</f>
        <v>常勤・非常勤の別</v>
      </c>
      <c r="ADZ3" s="214" t="str">
        <f>職員名簿!$K$5</f>
        <v>非常勤の場合の勤務時間数</v>
      </c>
      <c r="AEA3" s="214" t="str">
        <f>職員名簿!$L$5</f>
        <v>休業
（産休・育休等）</v>
      </c>
      <c r="AEB3" s="214" t="str">
        <f>職員名簿!$M$5</f>
        <v>備　考</v>
      </c>
      <c r="AEC3" s="214" t="str">
        <f>職員名簿!$C$5</f>
        <v>整理
番号</v>
      </c>
      <c r="AED3" s="214" t="str">
        <f>職員名簿!$D$5</f>
        <v>職名</v>
      </c>
      <c r="AEE3" s="214" t="str">
        <f>職員名簿!$E$5</f>
        <v>氏名</v>
      </c>
      <c r="AEF3" s="214" t="str">
        <f>職員名簿!$F$5</f>
        <v>担当業務</v>
      </c>
      <c r="AEG3" s="214" t="str">
        <f>職員名簿!$G$5</f>
        <v>「その他」の場合の業務
（具体的に）</v>
      </c>
      <c r="AEH3" s="214" t="str">
        <f>職員名簿!$H$5</f>
        <v>資格名</v>
      </c>
      <c r="AEI3" s="214" t="str">
        <f>職員名簿!$I$5</f>
        <v>子育て支援員・家庭的保育者の場合の保育業務経験（常勤換算）</v>
      </c>
      <c r="AEJ3" s="214" t="str">
        <f>職員名簿!$J$5</f>
        <v>常勤・非常勤の別</v>
      </c>
      <c r="AEK3" s="214" t="str">
        <f>職員名簿!$K$5</f>
        <v>非常勤の場合の勤務時間数</v>
      </c>
      <c r="AEL3" s="214" t="str">
        <f>職員名簿!$L$5</f>
        <v>休業
（産休・育休等）</v>
      </c>
      <c r="AEM3" s="214" t="str">
        <f>職員名簿!$M$5</f>
        <v>備　考</v>
      </c>
      <c r="AEN3" s="214" t="str">
        <f>職員名簿!$C$5</f>
        <v>整理
番号</v>
      </c>
      <c r="AEO3" s="214" t="str">
        <f>職員名簿!$D$5</f>
        <v>職名</v>
      </c>
      <c r="AEP3" s="214" t="str">
        <f>職員名簿!$E$5</f>
        <v>氏名</v>
      </c>
      <c r="AEQ3" s="214" t="str">
        <f>職員名簿!$F$5</f>
        <v>担当業務</v>
      </c>
      <c r="AER3" s="214" t="str">
        <f>職員名簿!$G$5</f>
        <v>「その他」の場合の業務
（具体的に）</v>
      </c>
      <c r="AES3" s="214" t="str">
        <f>職員名簿!$H$5</f>
        <v>資格名</v>
      </c>
      <c r="AET3" s="214" t="str">
        <f>職員名簿!$I$5</f>
        <v>子育て支援員・家庭的保育者の場合の保育業務経験（常勤換算）</v>
      </c>
      <c r="AEU3" s="214" t="str">
        <f>職員名簿!$J$5</f>
        <v>常勤・非常勤の別</v>
      </c>
      <c r="AEV3" s="214" t="str">
        <f>職員名簿!$K$5</f>
        <v>非常勤の場合の勤務時間数</v>
      </c>
      <c r="AEW3" s="214" t="str">
        <f>職員名簿!$L$5</f>
        <v>休業
（産休・育休等）</v>
      </c>
      <c r="AEX3" s="214" t="str">
        <f>職員名簿!$M$5</f>
        <v>備　考</v>
      </c>
      <c r="AEY3" s="214" t="str">
        <f>職員名簿!$C$5</f>
        <v>整理
番号</v>
      </c>
      <c r="AEZ3" s="214" t="str">
        <f>職員名簿!$D$5</f>
        <v>職名</v>
      </c>
      <c r="AFA3" s="214" t="str">
        <f>職員名簿!$E$5</f>
        <v>氏名</v>
      </c>
      <c r="AFB3" s="214" t="str">
        <f>職員名簿!$F$5</f>
        <v>担当業務</v>
      </c>
      <c r="AFC3" s="214" t="str">
        <f>職員名簿!$G$5</f>
        <v>「その他」の場合の業務
（具体的に）</v>
      </c>
      <c r="AFD3" s="214" t="str">
        <f>職員名簿!$H$5</f>
        <v>資格名</v>
      </c>
      <c r="AFE3" s="214" t="str">
        <f>職員名簿!$I$5</f>
        <v>子育て支援員・家庭的保育者の場合の保育業務経験（常勤換算）</v>
      </c>
      <c r="AFF3" s="214" t="str">
        <f>職員名簿!$J$5</f>
        <v>常勤・非常勤の別</v>
      </c>
      <c r="AFG3" s="214" t="str">
        <f>職員名簿!$K$5</f>
        <v>非常勤の場合の勤務時間数</v>
      </c>
      <c r="AFH3" s="214" t="str">
        <f>職員名簿!$L$5</f>
        <v>休業
（産休・育休等）</v>
      </c>
      <c r="AFI3" s="214" t="str">
        <f>職員名簿!$M$5</f>
        <v>備　考</v>
      </c>
      <c r="AFJ3" s="214" t="str">
        <f>職員名簿!$C$5</f>
        <v>整理
番号</v>
      </c>
      <c r="AFK3" s="214" t="str">
        <f>職員名簿!$D$5</f>
        <v>職名</v>
      </c>
      <c r="AFL3" s="214" t="str">
        <f>職員名簿!$E$5</f>
        <v>氏名</v>
      </c>
      <c r="AFM3" s="214" t="str">
        <f>職員名簿!$F$5</f>
        <v>担当業務</v>
      </c>
      <c r="AFN3" s="214" t="str">
        <f>職員名簿!$G$5</f>
        <v>「その他」の場合の業務
（具体的に）</v>
      </c>
      <c r="AFO3" s="214" t="str">
        <f>職員名簿!$H$5</f>
        <v>資格名</v>
      </c>
      <c r="AFP3" s="214" t="str">
        <f>職員名簿!$I$5</f>
        <v>子育て支援員・家庭的保育者の場合の保育業務経験（常勤換算）</v>
      </c>
      <c r="AFQ3" s="214" t="str">
        <f>職員名簿!$J$5</f>
        <v>常勤・非常勤の別</v>
      </c>
      <c r="AFR3" s="214" t="str">
        <f>職員名簿!$K$5</f>
        <v>非常勤の場合の勤務時間数</v>
      </c>
      <c r="AFS3" s="214" t="str">
        <f>職員名簿!$L$5</f>
        <v>休業
（産休・育休等）</v>
      </c>
      <c r="AFT3" s="214" t="str">
        <f>職員名簿!$M$5</f>
        <v>備　考</v>
      </c>
      <c r="AFU3" s="214" t="str">
        <f>職員名簿!$C$5</f>
        <v>整理
番号</v>
      </c>
      <c r="AFV3" s="214" t="str">
        <f>職員名簿!$D$5</f>
        <v>職名</v>
      </c>
      <c r="AFW3" s="214" t="str">
        <f>職員名簿!$E$5</f>
        <v>氏名</v>
      </c>
      <c r="AFX3" s="214" t="str">
        <f>職員名簿!$F$5</f>
        <v>担当業務</v>
      </c>
      <c r="AFY3" s="214" t="str">
        <f>職員名簿!$G$5</f>
        <v>「その他」の場合の業務
（具体的に）</v>
      </c>
      <c r="AFZ3" s="214" t="str">
        <f>職員名簿!$H$5</f>
        <v>資格名</v>
      </c>
      <c r="AGA3" s="214" t="str">
        <f>職員名簿!$I$5</f>
        <v>子育て支援員・家庭的保育者の場合の保育業務経験（常勤換算）</v>
      </c>
      <c r="AGB3" s="214" t="str">
        <f>職員名簿!$J$5</f>
        <v>常勤・非常勤の別</v>
      </c>
      <c r="AGC3" s="214" t="str">
        <f>職員名簿!$K$5</f>
        <v>非常勤の場合の勤務時間数</v>
      </c>
      <c r="AGD3" s="214" t="str">
        <f>職員名簿!$L$5</f>
        <v>休業
（産休・育休等）</v>
      </c>
      <c r="AGE3" s="214" t="str">
        <f>職員名簿!$M$5</f>
        <v>備　考</v>
      </c>
      <c r="AGF3" s="214" t="str">
        <f>職員名簿!$C$5</f>
        <v>整理
番号</v>
      </c>
      <c r="AGG3" s="214" t="str">
        <f>職員名簿!$D$5</f>
        <v>職名</v>
      </c>
      <c r="AGH3" s="214" t="str">
        <f>職員名簿!$E$5</f>
        <v>氏名</v>
      </c>
      <c r="AGI3" s="214" t="str">
        <f>職員名簿!$F$5</f>
        <v>担当業務</v>
      </c>
      <c r="AGJ3" s="214" t="str">
        <f>職員名簿!$G$5</f>
        <v>「その他」の場合の業務
（具体的に）</v>
      </c>
      <c r="AGK3" s="214" t="str">
        <f>職員名簿!$H$5</f>
        <v>資格名</v>
      </c>
      <c r="AGL3" s="214" t="str">
        <f>職員名簿!$I$5</f>
        <v>子育て支援員・家庭的保育者の場合の保育業務経験（常勤換算）</v>
      </c>
      <c r="AGM3" s="214" t="str">
        <f>職員名簿!$J$5</f>
        <v>常勤・非常勤の別</v>
      </c>
      <c r="AGN3" s="214" t="str">
        <f>職員名簿!$K$5</f>
        <v>非常勤の場合の勤務時間数</v>
      </c>
      <c r="AGO3" s="214" t="str">
        <f>職員名簿!$L$5</f>
        <v>休業
（産休・育休等）</v>
      </c>
      <c r="AGP3" s="214" t="str">
        <f>職員名簿!$M$5</f>
        <v>備　考</v>
      </c>
      <c r="AGQ3" s="214" t="str">
        <f>職員名簿!$C$5</f>
        <v>整理
番号</v>
      </c>
      <c r="AGR3" s="214" t="str">
        <f>職員名簿!$D$5</f>
        <v>職名</v>
      </c>
      <c r="AGS3" s="214" t="str">
        <f>職員名簿!$E$5</f>
        <v>氏名</v>
      </c>
      <c r="AGT3" s="214" t="str">
        <f>職員名簿!$F$5</f>
        <v>担当業務</v>
      </c>
      <c r="AGU3" s="214" t="str">
        <f>職員名簿!$G$5</f>
        <v>「その他」の場合の業務
（具体的に）</v>
      </c>
      <c r="AGV3" s="214" t="str">
        <f>職員名簿!$H$5</f>
        <v>資格名</v>
      </c>
      <c r="AGW3" s="214" t="str">
        <f>職員名簿!$I$5</f>
        <v>子育て支援員・家庭的保育者の場合の保育業務経験（常勤換算）</v>
      </c>
      <c r="AGX3" s="214" t="str">
        <f>職員名簿!$J$5</f>
        <v>常勤・非常勤の別</v>
      </c>
      <c r="AGY3" s="214" t="str">
        <f>職員名簿!$K$5</f>
        <v>非常勤の場合の勤務時間数</v>
      </c>
      <c r="AGZ3" s="214" t="str">
        <f>職員名簿!$L$5</f>
        <v>休業
（産休・育休等）</v>
      </c>
      <c r="AHA3" s="214" t="str">
        <f>職員名簿!$M$5</f>
        <v>備　考</v>
      </c>
      <c r="AHB3" s="214" t="str">
        <f>職員名簿!$C$5</f>
        <v>整理
番号</v>
      </c>
      <c r="AHC3" s="214" t="str">
        <f>職員名簿!$D$5</f>
        <v>職名</v>
      </c>
      <c r="AHD3" s="214" t="str">
        <f>職員名簿!$E$5</f>
        <v>氏名</v>
      </c>
      <c r="AHE3" s="214" t="str">
        <f>職員名簿!$F$5</f>
        <v>担当業務</v>
      </c>
      <c r="AHF3" s="214" t="str">
        <f>職員名簿!$G$5</f>
        <v>「その他」の場合の業務
（具体的に）</v>
      </c>
      <c r="AHG3" s="214" t="str">
        <f>職員名簿!$H$5</f>
        <v>資格名</v>
      </c>
      <c r="AHH3" s="214" t="str">
        <f>職員名簿!$I$5</f>
        <v>子育て支援員・家庭的保育者の場合の保育業務経験（常勤換算）</v>
      </c>
      <c r="AHI3" s="214" t="str">
        <f>職員名簿!$J$5</f>
        <v>常勤・非常勤の別</v>
      </c>
      <c r="AHJ3" s="214" t="str">
        <f>職員名簿!$K$5</f>
        <v>非常勤の場合の勤務時間数</v>
      </c>
      <c r="AHK3" s="214" t="str">
        <f>職員名簿!$L$5</f>
        <v>休業
（産休・育休等）</v>
      </c>
      <c r="AHL3" s="214" t="str">
        <f>職員名簿!$M$5</f>
        <v>備　考</v>
      </c>
      <c r="AHM3" s="214" t="str">
        <f>職員名簿!$C$5</f>
        <v>整理
番号</v>
      </c>
      <c r="AHN3" s="214" t="str">
        <f>職員名簿!$D$5</f>
        <v>職名</v>
      </c>
      <c r="AHO3" s="214" t="str">
        <f>職員名簿!$E$5</f>
        <v>氏名</v>
      </c>
      <c r="AHP3" s="214" t="str">
        <f>職員名簿!$F$5</f>
        <v>担当業務</v>
      </c>
      <c r="AHQ3" s="214" t="str">
        <f>職員名簿!$G$5</f>
        <v>「その他」の場合の業務
（具体的に）</v>
      </c>
      <c r="AHR3" s="214" t="str">
        <f>職員名簿!$H$5</f>
        <v>資格名</v>
      </c>
      <c r="AHS3" s="214" t="str">
        <f>職員名簿!$I$5</f>
        <v>子育て支援員・家庭的保育者の場合の保育業務経験（常勤換算）</v>
      </c>
      <c r="AHT3" s="214" t="str">
        <f>職員名簿!$J$5</f>
        <v>常勤・非常勤の別</v>
      </c>
      <c r="AHU3" s="214" t="str">
        <f>職員名簿!$K$5</f>
        <v>非常勤の場合の勤務時間数</v>
      </c>
      <c r="AHV3" s="214" t="str">
        <f>職員名簿!$L$5</f>
        <v>休業
（産休・育休等）</v>
      </c>
      <c r="AHW3" s="214" t="str">
        <f>職員名簿!$M$5</f>
        <v>備　考</v>
      </c>
      <c r="AHX3" s="214" t="str">
        <f>職員名簿!$C$5</f>
        <v>整理
番号</v>
      </c>
      <c r="AHY3" s="214" t="str">
        <f>職員名簿!$D$5</f>
        <v>職名</v>
      </c>
      <c r="AHZ3" s="214" t="str">
        <f>職員名簿!$E$5</f>
        <v>氏名</v>
      </c>
      <c r="AIA3" s="214" t="str">
        <f>職員名簿!$F$5</f>
        <v>担当業務</v>
      </c>
      <c r="AIB3" s="214" t="str">
        <f>職員名簿!$G$5</f>
        <v>「その他」の場合の業務
（具体的に）</v>
      </c>
      <c r="AIC3" s="214" t="str">
        <f>職員名簿!$H$5</f>
        <v>資格名</v>
      </c>
      <c r="AID3" s="214" t="str">
        <f>職員名簿!$I$5</f>
        <v>子育て支援員・家庭的保育者の場合の保育業務経験（常勤換算）</v>
      </c>
      <c r="AIE3" s="214" t="str">
        <f>職員名簿!$J$5</f>
        <v>常勤・非常勤の別</v>
      </c>
      <c r="AIF3" s="214" t="str">
        <f>職員名簿!$K$5</f>
        <v>非常勤の場合の勤務時間数</v>
      </c>
      <c r="AIG3" s="214" t="str">
        <f>職員名簿!$L$5</f>
        <v>休業
（産休・育休等）</v>
      </c>
      <c r="AIH3" s="214" t="str">
        <f>職員名簿!$M$5</f>
        <v>備　考</v>
      </c>
      <c r="AII3" s="214" t="str">
        <f>職員名簿!$C$5</f>
        <v>整理
番号</v>
      </c>
      <c r="AIJ3" s="214" t="str">
        <f>職員名簿!$D$5</f>
        <v>職名</v>
      </c>
      <c r="AIK3" s="214" t="str">
        <f>職員名簿!$E$5</f>
        <v>氏名</v>
      </c>
      <c r="AIL3" s="214" t="str">
        <f>職員名簿!$F$5</f>
        <v>担当業務</v>
      </c>
      <c r="AIM3" s="214" t="str">
        <f>職員名簿!$G$5</f>
        <v>「その他」の場合の業務
（具体的に）</v>
      </c>
      <c r="AIN3" s="214" t="str">
        <f>職員名簿!$H$5</f>
        <v>資格名</v>
      </c>
      <c r="AIO3" s="214" t="str">
        <f>職員名簿!$I$5</f>
        <v>子育て支援員・家庭的保育者の場合の保育業務経験（常勤換算）</v>
      </c>
      <c r="AIP3" s="214" t="str">
        <f>職員名簿!$J$5</f>
        <v>常勤・非常勤の別</v>
      </c>
      <c r="AIQ3" s="214" t="str">
        <f>職員名簿!$K$5</f>
        <v>非常勤の場合の勤務時間数</v>
      </c>
      <c r="AIR3" s="214" t="str">
        <f>職員名簿!$L$5</f>
        <v>休業
（産休・育休等）</v>
      </c>
      <c r="AIS3" s="214" t="str">
        <f>職員名簿!$M$5</f>
        <v>備　考</v>
      </c>
      <c r="AIT3" s="214" t="str">
        <f>職員名簿!$C$5</f>
        <v>整理
番号</v>
      </c>
      <c r="AIU3" s="214" t="str">
        <f>職員名簿!$D$5</f>
        <v>職名</v>
      </c>
      <c r="AIV3" s="214" t="str">
        <f>職員名簿!$E$5</f>
        <v>氏名</v>
      </c>
      <c r="AIW3" s="214" t="str">
        <f>職員名簿!$F$5</f>
        <v>担当業務</v>
      </c>
      <c r="AIX3" s="214" t="str">
        <f>職員名簿!$G$5</f>
        <v>「その他」の場合の業務
（具体的に）</v>
      </c>
      <c r="AIY3" s="214" t="str">
        <f>職員名簿!$H$5</f>
        <v>資格名</v>
      </c>
      <c r="AIZ3" s="214" t="str">
        <f>職員名簿!$I$5</f>
        <v>子育て支援員・家庭的保育者の場合の保育業務経験（常勤換算）</v>
      </c>
      <c r="AJA3" s="214" t="str">
        <f>職員名簿!$J$5</f>
        <v>常勤・非常勤の別</v>
      </c>
      <c r="AJB3" s="214" t="str">
        <f>職員名簿!$K$5</f>
        <v>非常勤の場合の勤務時間数</v>
      </c>
      <c r="AJC3" s="214" t="str">
        <f>職員名簿!$L$5</f>
        <v>休業
（産休・育休等）</v>
      </c>
      <c r="AJD3" s="214" t="str">
        <f>職員名簿!$M$5</f>
        <v>備　考</v>
      </c>
      <c r="AJE3" s="214" t="str">
        <f>職員名簿!$C$5</f>
        <v>整理
番号</v>
      </c>
      <c r="AJF3" s="214" t="str">
        <f>職員名簿!$D$5</f>
        <v>職名</v>
      </c>
      <c r="AJG3" s="214" t="str">
        <f>職員名簿!$E$5</f>
        <v>氏名</v>
      </c>
      <c r="AJH3" s="214" t="str">
        <f>職員名簿!$F$5</f>
        <v>担当業務</v>
      </c>
      <c r="AJI3" s="214" t="str">
        <f>職員名簿!$G$5</f>
        <v>「その他」の場合の業務
（具体的に）</v>
      </c>
      <c r="AJJ3" s="214" t="str">
        <f>職員名簿!$H$5</f>
        <v>資格名</v>
      </c>
      <c r="AJK3" s="214" t="str">
        <f>職員名簿!$I$5</f>
        <v>子育て支援員・家庭的保育者の場合の保育業務経験（常勤換算）</v>
      </c>
      <c r="AJL3" s="214" t="str">
        <f>職員名簿!$J$5</f>
        <v>常勤・非常勤の別</v>
      </c>
      <c r="AJM3" s="214" t="str">
        <f>職員名簿!$K$5</f>
        <v>非常勤の場合の勤務時間数</v>
      </c>
      <c r="AJN3" s="214" t="str">
        <f>職員名簿!$L$5</f>
        <v>休業
（産休・育休等）</v>
      </c>
      <c r="AJO3" s="214" t="str">
        <f>職員名簿!$M$5</f>
        <v>備　考</v>
      </c>
      <c r="AJP3" s="214" t="str">
        <f>職員名簿!$C$5</f>
        <v>整理
番号</v>
      </c>
      <c r="AJQ3" s="214" t="str">
        <f>職員名簿!$D$5</f>
        <v>職名</v>
      </c>
      <c r="AJR3" s="214" t="str">
        <f>職員名簿!$E$5</f>
        <v>氏名</v>
      </c>
      <c r="AJS3" s="214" t="str">
        <f>職員名簿!$F$5</f>
        <v>担当業務</v>
      </c>
      <c r="AJT3" s="214" t="str">
        <f>職員名簿!$G$5</f>
        <v>「その他」の場合の業務
（具体的に）</v>
      </c>
      <c r="AJU3" s="214" t="str">
        <f>職員名簿!$H$5</f>
        <v>資格名</v>
      </c>
      <c r="AJV3" s="214" t="str">
        <f>職員名簿!$I$5</f>
        <v>子育て支援員・家庭的保育者の場合の保育業務経験（常勤換算）</v>
      </c>
      <c r="AJW3" s="214" t="str">
        <f>職員名簿!$J$5</f>
        <v>常勤・非常勤の別</v>
      </c>
      <c r="AJX3" s="214" t="str">
        <f>職員名簿!$K$5</f>
        <v>非常勤の場合の勤務時間数</v>
      </c>
      <c r="AJY3" s="214" t="str">
        <f>職員名簿!$L$5</f>
        <v>休業
（産休・育休等）</v>
      </c>
      <c r="AJZ3" s="214" t="str">
        <f>職員名簿!$M$5</f>
        <v>備　考</v>
      </c>
      <c r="AKA3" s="214" t="str">
        <f>職員名簿!$C$5</f>
        <v>整理
番号</v>
      </c>
      <c r="AKB3" s="214" t="str">
        <f>職員名簿!$D$5</f>
        <v>職名</v>
      </c>
      <c r="AKC3" s="214" t="str">
        <f>職員名簿!$E$5</f>
        <v>氏名</v>
      </c>
      <c r="AKD3" s="214" t="str">
        <f>職員名簿!$F$5</f>
        <v>担当業務</v>
      </c>
      <c r="AKE3" s="214" t="str">
        <f>職員名簿!$G$5</f>
        <v>「その他」の場合の業務
（具体的に）</v>
      </c>
      <c r="AKF3" s="214" t="str">
        <f>職員名簿!$H$5</f>
        <v>資格名</v>
      </c>
      <c r="AKG3" s="214" t="str">
        <f>職員名簿!$I$5</f>
        <v>子育て支援員・家庭的保育者の場合の保育業務経験（常勤換算）</v>
      </c>
      <c r="AKH3" s="214" t="str">
        <f>職員名簿!$J$5</f>
        <v>常勤・非常勤の別</v>
      </c>
      <c r="AKI3" s="214" t="str">
        <f>職員名簿!$K$5</f>
        <v>非常勤の場合の勤務時間数</v>
      </c>
      <c r="AKJ3" s="214" t="str">
        <f>職員名簿!$L$5</f>
        <v>休業
（産休・育休等）</v>
      </c>
      <c r="AKK3" s="214" t="str">
        <f>職員名簿!$M$5</f>
        <v>備　考</v>
      </c>
      <c r="AKL3" s="214" t="str">
        <f>職員名簿!$C$5</f>
        <v>整理
番号</v>
      </c>
      <c r="AKM3" s="214" t="str">
        <f>職員名簿!$D$5</f>
        <v>職名</v>
      </c>
      <c r="AKN3" s="214" t="str">
        <f>職員名簿!$E$5</f>
        <v>氏名</v>
      </c>
      <c r="AKO3" s="214" t="str">
        <f>職員名簿!$F$5</f>
        <v>担当業務</v>
      </c>
      <c r="AKP3" s="214" t="str">
        <f>職員名簿!$G$5</f>
        <v>「その他」の場合の業務
（具体的に）</v>
      </c>
      <c r="AKQ3" s="214" t="str">
        <f>職員名簿!$H$5</f>
        <v>資格名</v>
      </c>
      <c r="AKR3" s="214" t="str">
        <f>職員名簿!$I$5</f>
        <v>子育て支援員・家庭的保育者の場合の保育業務経験（常勤換算）</v>
      </c>
      <c r="AKS3" s="214" t="str">
        <f>職員名簿!$J$5</f>
        <v>常勤・非常勤の別</v>
      </c>
      <c r="AKT3" s="214" t="str">
        <f>職員名簿!$K$5</f>
        <v>非常勤の場合の勤務時間数</v>
      </c>
      <c r="AKU3" s="214" t="str">
        <f>職員名簿!$L$5</f>
        <v>休業
（産休・育休等）</v>
      </c>
      <c r="AKV3" s="214" t="str">
        <f>職員名簿!$M$5</f>
        <v>備　考</v>
      </c>
      <c r="AKW3" s="214" t="str">
        <f>職員名簿!$C$5</f>
        <v>整理
番号</v>
      </c>
      <c r="AKX3" s="214" t="str">
        <f>職員名簿!$D$5</f>
        <v>職名</v>
      </c>
      <c r="AKY3" s="214" t="str">
        <f>職員名簿!$E$5</f>
        <v>氏名</v>
      </c>
      <c r="AKZ3" s="214" t="str">
        <f>職員名簿!$F$5</f>
        <v>担当業務</v>
      </c>
      <c r="ALA3" s="214" t="str">
        <f>職員名簿!$G$5</f>
        <v>「その他」の場合の業務
（具体的に）</v>
      </c>
      <c r="ALB3" s="214" t="str">
        <f>職員名簿!$H$5</f>
        <v>資格名</v>
      </c>
      <c r="ALC3" s="214" t="str">
        <f>職員名簿!$I$5</f>
        <v>子育て支援員・家庭的保育者の場合の保育業務経験（常勤換算）</v>
      </c>
      <c r="ALD3" s="214" t="str">
        <f>職員名簿!$J$5</f>
        <v>常勤・非常勤の別</v>
      </c>
      <c r="ALE3" s="214" t="str">
        <f>職員名簿!$K$5</f>
        <v>非常勤の場合の勤務時間数</v>
      </c>
      <c r="ALF3" s="214" t="str">
        <f>職員名簿!$L$5</f>
        <v>休業
（産休・育休等）</v>
      </c>
      <c r="ALG3" s="214" t="str">
        <f>職員名簿!$M$5</f>
        <v>備　考</v>
      </c>
      <c r="ALH3" s="214" t="str">
        <f>職員名簿!$C$5</f>
        <v>整理
番号</v>
      </c>
      <c r="ALI3" s="214" t="str">
        <f>職員名簿!$D$5</f>
        <v>職名</v>
      </c>
      <c r="ALJ3" s="214" t="str">
        <f>職員名簿!$E$5</f>
        <v>氏名</v>
      </c>
      <c r="ALK3" s="214" t="str">
        <f>職員名簿!$F$5</f>
        <v>担当業務</v>
      </c>
      <c r="ALL3" s="214" t="str">
        <f>職員名簿!$G$5</f>
        <v>「その他」の場合の業務
（具体的に）</v>
      </c>
      <c r="ALM3" s="214" t="str">
        <f>職員名簿!$H$5</f>
        <v>資格名</v>
      </c>
      <c r="ALN3" s="214" t="str">
        <f>職員名簿!$I$5</f>
        <v>子育て支援員・家庭的保育者の場合の保育業務経験（常勤換算）</v>
      </c>
      <c r="ALO3" s="214" t="str">
        <f>職員名簿!$J$5</f>
        <v>常勤・非常勤の別</v>
      </c>
      <c r="ALP3" s="214" t="str">
        <f>職員名簿!$K$5</f>
        <v>非常勤の場合の勤務時間数</v>
      </c>
      <c r="ALQ3" s="214" t="str">
        <f>職員名簿!$L$5</f>
        <v>休業
（産休・育休等）</v>
      </c>
      <c r="ALR3" s="214" t="str">
        <f>職員名簿!$M$5</f>
        <v>備　考</v>
      </c>
      <c r="ALS3" s="214" t="str">
        <f>職員名簿!$C$5</f>
        <v>整理
番号</v>
      </c>
      <c r="ALT3" s="214" t="str">
        <f>職員名簿!$D$5</f>
        <v>職名</v>
      </c>
      <c r="ALU3" s="214" t="str">
        <f>職員名簿!$E$5</f>
        <v>氏名</v>
      </c>
      <c r="ALV3" s="214" t="str">
        <f>職員名簿!$F$5</f>
        <v>担当業務</v>
      </c>
      <c r="ALW3" s="214" t="str">
        <f>職員名簿!$G$5</f>
        <v>「その他」の場合の業務
（具体的に）</v>
      </c>
      <c r="ALX3" s="214" t="str">
        <f>職員名簿!$H$5</f>
        <v>資格名</v>
      </c>
      <c r="ALY3" s="214" t="str">
        <f>職員名簿!$I$5</f>
        <v>子育て支援員・家庭的保育者の場合の保育業務経験（常勤換算）</v>
      </c>
      <c r="ALZ3" s="214" t="str">
        <f>職員名簿!$J$5</f>
        <v>常勤・非常勤の別</v>
      </c>
      <c r="AMA3" s="214" t="str">
        <f>職員名簿!$K$5</f>
        <v>非常勤の場合の勤務時間数</v>
      </c>
      <c r="AMB3" s="214" t="str">
        <f>職員名簿!$L$5</f>
        <v>休業
（産休・育休等）</v>
      </c>
      <c r="AMC3" s="214" t="str">
        <f>職員名簿!$M$5</f>
        <v>備　考</v>
      </c>
      <c r="AMD3" s="214" t="str">
        <f>職員名簿!$C$5</f>
        <v>整理
番号</v>
      </c>
      <c r="AME3" s="214" t="str">
        <f>職員名簿!$D$5</f>
        <v>職名</v>
      </c>
      <c r="AMF3" s="214" t="str">
        <f>職員名簿!$E$5</f>
        <v>氏名</v>
      </c>
      <c r="AMG3" s="214" t="str">
        <f>職員名簿!$F$5</f>
        <v>担当業務</v>
      </c>
      <c r="AMH3" s="214" t="str">
        <f>職員名簿!$G$5</f>
        <v>「その他」の場合の業務
（具体的に）</v>
      </c>
      <c r="AMI3" s="214" t="str">
        <f>職員名簿!$H$5</f>
        <v>資格名</v>
      </c>
      <c r="AMJ3" s="214" t="str">
        <f>職員名簿!$I$5</f>
        <v>子育て支援員・家庭的保育者の場合の保育業務経験（常勤換算）</v>
      </c>
      <c r="AMK3" s="214" t="str">
        <f>職員名簿!$J$5</f>
        <v>常勤・非常勤の別</v>
      </c>
      <c r="AML3" s="214" t="str">
        <f>職員名簿!$K$5</f>
        <v>非常勤の場合の勤務時間数</v>
      </c>
      <c r="AMM3" s="214" t="str">
        <f>職員名簿!$L$5</f>
        <v>休業
（産休・育休等）</v>
      </c>
      <c r="AMN3" s="214" t="str">
        <f>職員名簿!$M$5</f>
        <v>備　考</v>
      </c>
      <c r="AMO3" s="214" t="str">
        <f>職員名簿!$C$5</f>
        <v>整理
番号</v>
      </c>
      <c r="AMP3" s="214" t="str">
        <f>職員名簿!$D$5</f>
        <v>職名</v>
      </c>
      <c r="AMQ3" s="214" t="str">
        <f>職員名簿!$E$5</f>
        <v>氏名</v>
      </c>
      <c r="AMR3" s="214" t="str">
        <f>職員名簿!$F$5</f>
        <v>担当業務</v>
      </c>
      <c r="AMS3" s="214" t="str">
        <f>職員名簿!$G$5</f>
        <v>「その他」の場合の業務
（具体的に）</v>
      </c>
      <c r="AMT3" s="214" t="str">
        <f>職員名簿!$H$5</f>
        <v>資格名</v>
      </c>
      <c r="AMU3" s="214" t="str">
        <f>職員名簿!$I$5</f>
        <v>子育て支援員・家庭的保育者の場合の保育業務経験（常勤換算）</v>
      </c>
      <c r="AMV3" s="214" t="str">
        <f>職員名簿!$J$5</f>
        <v>常勤・非常勤の別</v>
      </c>
      <c r="AMW3" s="214" t="str">
        <f>職員名簿!$K$5</f>
        <v>非常勤の場合の勤務時間数</v>
      </c>
      <c r="AMX3" s="214" t="str">
        <f>職員名簿!$L$5</f>
        <v>休業
（産休・育休等）</v>
      </c>
      <c r="AMY3" s="214" t="str">
        <f>職員名簿!$M$5</f>
        <v>備　考</v>
      </c>
      <c r="AMZ3" s="214" t="str">
        <f>職員名簿!$C$5</f>
        <v>整理
番号</v>
      </c>
      <c r="ANA3" s="214" t="str">
        <f>職員名簿!$D$5</f>
        <v>職名</v>
      </c>
      <c r="ANB3" s="214" t="str">
        <f>職員名簿!$E$5</f>
        <v>氏名</v>
      </c>
      <c r="ANC3" s="214" t="str">
        <f>職員名簿!$F$5</f>
        <v>担当業務</v>
      </c>
      <c r="AND3" s="214" t="str">
        <f>職員名簿!$G$5</f>
        <v>「その他」の場合の業務
（具体的に）</v>
      </c>
      <c r="ANE3" s="214" t="str">
        <f>職員名簿!$H$5</f>
        <v>資格名</v>
      </c>
      <c r="ANF3" s="214" t="str">
        <f>職員名簿!$I$5</f>
        <v>子育て支援員・家庭的保育者の場合の保育業務経験（常勤換算）</v>
      </c>
      <c r="ANG3" s="214" t="str">
        <f>職員名簿!$J$5</f>
        <v>常勤・非常勤の別</v>
      </c>
      <c r="ANH3" s="214" t="str">
        <f>職員名簿!$K$5</f>
        <v>非常勤の場合の勤務時間数</v>
      </c>
      <c r="ANI3" s="214" t="str">
        <f>職員名簿!$L$5</f>
        <v>休業
（産休・育休等）</v>
      </c>
      <c r="ANJ3" s="214" t="str">
        <f>職員名簿!$M$5</f>
        <v>備　考</v>
      </c>
      <c r="ANK3" s="214" t="str">
        <f>職員名簿!$C$5</f>
        <v>整理
番号</v>
      </c>
      <c r="ANL3" s="214" t="str">
        <f>職員名簿!$D$5</f>
        <v>職名</v>
      </c>
      <c r="ANM3" s="214" t="str">
        <f>職員名簿!$E$5</f>
        <v>氏名</v>
      </c>
      <c r="ANN3" s="214" t="str">
        <f>職員名簿!$F$5</f>
        <v>担当業務</v>
      </c>
      <c r="ANO3" s="214" t="str">
        <f>職員名簿!$G$5</f>
        <v>「その他」の場合の業務
（具体的に）</v>
      </c>
      <c r="ANP3" s="214" t="str">
        <f>職員名簿!$H$5</f>
        <v>資格名</v>
      </c>
      <c r="ANQ3" s="214" t="str">
        <f>職員名簿!$I$5</f>
        <v>子育て支援員・家庭的保育者の場合の保育業務経験（常勤換算）</v>
      </c>
      <c r="ANR3" s="214" t="str">
        <f>職員名簿!$J$5</f>
        <v>常勤・非常勤の別</v>
      </c>
      <c r="ANS3" s="214" t="str">
        <f>職員名簿!$K$5</f>
        <v>非常勤の場合の勤務時間数</v>
      </c>
      <c r="ANT3" s="214" t="str">
        <f>職員名簿!$L$5</f>
        <v>休業
（産休・育休等）</v>
      </c>
      <c r="ANU3" s="214" t="str">
        <f>職員名簿!$M$5</f>
        <v>備　考</v>
      </c>
      <c r="ANV3" s="214" t="str">
        <f>職員名簿!$C$5</f>
        <v>整理
番号</v>
      </c>
      <c r="ANW3" s="214" t="str">
        <f>職員名簿!$D$5</f>
        <v>職名</v>
      </c>
      <c r="ANX3" s="214" t="str">
        <f>職員名簿!$E$5</f>
        <v>氏名</v>
      </c>
      <c r="ANY3" s="214" t="str">
        <f>職員名簿!$F$5</f>
        <v>担当業務</v>
      </c>
      <c r="ANZ3" s="214" t="str">
        <f>職員名簿!$G$5</f>
        <v>「その他」の場合の業務
（具体的に）</v>
      </c>
      <c r="AOA3" s="214" t="str">
        <f>職員名簿!$H$5</f>
        <v>資格名</v>
      </c>
      <c r="AOB3" s="214" t="str">
        <f>職員名簿!$I$5</f>
        <v>子育て支援員・家庭的保育者の場合の保育業務経験（常勤換算）</v>
      </c>
      <c r="AOC3" s="214" t="str">
        <f>職員名簿!$J$5</f>
        <v>常勤・非常勤の別</v>
      </c>
      <c r="AOD3" s="214" t="str">
        <f>職員名簿!$K$5</f>
        <v>非常勤の場合の勤務時間数</v>
      </c>
      <c r="AOE3" s="214" t="str">
        <f>職員名簿!$L$5</f>
        <v>休業
（産休・育休等）</v>
      </c>
      <c r="AOF3" s="214" t="str">
        <f>職員名簿!$M$5</f>
        <v>備　考</v>
      </c>
      <c r="AOG3" s="214" t="str">
        <f>職員名簿!$C$5</f>
        <v>整理
番号</v>
      </c>
      <c r="AOH3" s="214" t="str">
        <f>職員名簿!$D$5</f>
        <v>職名</v>
      </c>
      <c r="AOI3" s="214" t="str">
        <f>職員名簿!$E$5</f>
        <v>氏名</v>
      </c>
      <c r="AOJ3" s="214" t="str">
        <f>職員名簿!$F$5</f>
        <v>担当業務</v>
      </c>
      <c r="AOK3" s="214" t="str">
        <f>職員名簿!$G$5</f>
        <v>「その他」の場合の業務
（具体的に）</v>
      </c>
      <c r="AOL3" s="214" t="str">
        <f>職員名簿!$H$5</f>
        <v>資格名</v>
      </c>
      <c r="AOM3" s="214" t="str">
        <f>職員名簿!$I$5</f>
        <v>子育て支援員・家庭的保育者の場合の保育業務経験（常勤換算）</v>
      </c>
      <c r="AON3" s="214" t="str">
        <f>職員名簿!$J$5</f>
        <v>常勤・非常勤の別</v>
      </c>
      <c r="AOO3" s="214" t="str">
        <f>職員名簿!$K$5</f>
        <v>非常勤の場合の勤務時間数</v>
      </c>
      <c r="AOP3" s="214" t="str">
        <f>職員名簿!$L$5</f>
        <v>休業
（産休・育休等）</v>
      </c>
      <c r="AOQ3" s="214" t="str">
        <f>職員名簿!$M$5</f>
        <v>備　考</v>
      </c>
      <c r="AOR3" s="214" t="str">
        <f>職員名簿!$C$5</f>
        <v>整理
番号</v>
      </c>
      <c r="AOS3" s="214" t="str">
        <f>職員名簿!$D$5</f>
        <v>職名</v>
      </c>
      <c r="AOT3" s="214" t="str">
        <f>職員名簿!$E$5</f>
        <v>氏名</v>
      </c>
      <c r="AOU3" s="214" t="str">
        <f>職員名簿!$F$5</f>
        <v>担当業務</v>
      </c>
      <c r="AOV3" s="214" t="str">
        <f>職員名簿!$G$5</f>
        <v>「その他」の場合の業務
（具体的に）</v>
      </c>
      <c r="AOW3" s="214" t="str">
        <f>職員名簿!$H$5</f>
        <v>資格名</v>
      </c>
      <c r="AOX3" s="214" t="str">
        <f>職員名簿!$I$5</f>
        <v>子育て支援員・家庭的保育者の場合の保育業務経験（常勤換算）</v>
      </c>
      <c r="AOY3" s="214" t="str">
        <f>職員名簿!$J$5</f>
        <v>常勤・非常勤の別</v>
      </c>
      <c r="AOZ3" s="214" t="str">
        <f>職員名簿!$K$5</f>
        <v>非常勤の場合の勤務時間数</v>
      </c>
      <c r="APA3" s="214" t="str">
        <f>職員名簿!$L$5</f>
        <v>休業
（産休・育休等）</v>
      </c>
      <c r="APB3" s="214" t="str">
        <f>職員名簿!$M$5</f>
        <v>備　考</v>
      </c>
      <c r="APC3" s="214" t="str">
        <f>職員名簿!$C$5</f>
        <v>整理
番号</v>
      </c>
      <c r="APD3" s="214" t="str">
        <f>職員名簿!$D$5</f>
        <v>職名</v>
      </c>
      <c r="APE3" s="214" t="str">
        <f>職員名簿!$E$5</f>
        <v>氏名</v>
      </c>
      <c r="APF3" s="214" t="str">
        <f>職員名簿!$F$5</f>
        <v>担当業務</v>
      </c>
      <c r="APG3" s="214" t="str">
        <f>職員名簿!$G$5</f>
        <v>「その他」の場合の業務
（具体的に）</v>
      </c>
      <c r="APH3" s="214" t="str">
        <f>職員名簿!$H$5</f>
        <v>資格名</v>
      </c>
      <c r="API3" s="214" t="str">
        <f>職員名簿!$I$5</f>
        <v>子育て支援員・家庭的保育者の場合の保育業務経験（常勤換算）</v>
      </c>
      <c r="APJ3" s="214" t="str">
        <f>職員名簿!$J$5</f>
        <v>常勤・非常勤の別</v>
      </c>
      <c r="APK3" s="214" t="str">
        <f>職員名簿!$K$5</f>
        <v>非常勤の場合の勤務時間数</v>
      </c>
      <c r="APL3" s="214" t="str">
        <f>職員名簿!$L$5</f>
        <v>休業
（産休・育休等）</v>
      </c>
      <c r="APM3" s="214" t="str">
        <f>職員名簿!$M$5</f>
        <v>備　考</v>
      </c>
      <c r="APN3" s="214" t="str">
        <f>職員名簿!$C$5</f>
        <v>整理
番号</v>
      </c>
      <c r="APO3" s="214" t="str">
        <f>職員名簿!$D$5</f>
        <v>職名</v>
      </c>
      <c r="APP3" s="214" t="str">
        <f>職員名簿!$E$5</f>
        <v>氏名</v>
      </c>
      <c r="APQ3" s="214" t="str">
        <f>職員名簿!$F$5</f>
        <v>担当業務</v>
      </c>
      <c r="APR3" s="214" t="str">
        <f>職員名簿!$G$5</f>
        <v>「その他」の場合の業務
（具体的に）</v>
      </c>
      <c r="APS3" s="214" t="str">
        <f>職員名簿!$H$5</f>
        <v>資格名</v>
      </c>
      <c r="APT3" s="214" t="str">
        <f>職員名簿!$I$5</f>
        <v>子育て支援員・家庭的保育者の場合の保育業務経験（常勤換算）</v>
      </c>
      <c r="APU3" s="214" t="str">
        <f>職員名簿!$J$5</f>
        <v>常勤・非常勤の別</v>
      </c>
      <c r="APV3" s="214" t="str">
        <f>職員名簿!$K$5</f>
        <v>非常勤の場合の勤務時間数</v>
      </c>
      <c r="APW3" s="214" t="str">
        <f>職員名簿!$L$5</f>
        <v>休業
（産休・育休等）</v>
      </c>
      <c r="APX3" s="214" t="str">
        <f>職員名簿!$M$5</f>
        <v>備　考</v>
      </c>
      <c r="APY3" s="214" t="str">
        <f>職員名簿!$C$5</f>
        <v>整理
番号</v>
      </c>
      <c r="APZ3" s="214" t="str">
        <f>職員名簿!$D$5</f>
        <v>職名</v>
      </c>
      <c r="AQA3" s="214" t="str">
        <f>職員名簿!$E$5</f>
        <v>氏名</v>
      </c>
      <c r="AQB3" s="214" t="str">
        <f>職員名簿!$F$5</f>
        <v>担当業務</v>
      </c>
      <c r="AQC3" s="214" t="str">
        <f>職員名簿!$G$5</f>
        <v>「その他」の場合の業務
（具体的に）</v>
      </c>
      <c r="AQD3" s="214" t="str">
        <f>職員名簿!$H$5</f>
        <v>資格名</v>
      </c>
      <c r="AQE3" s="214" t="str">
        <f>職員名簿!$I$5</f>
        <v>子育て支援員・家庭的保育者の場合の保育業務経験（常勤換算）</v>
      </c>
      <c r="AQF3" s="214" t="str">
        <f>職員名簿!$J$5</f>
        <v>常勤・非常勤の別</v>
      </c>
      <c r="AQG3" s="214" t="str">
        <f>職員名簿!$K$5</f>
        <v>非常勤の場合の勤務時間数</v>
      </c>
      <c r="AQH3" s="214" t="str">
        <f>職員名簿!$L$5</f>
        <v>休業
（産休・育休等）</v>
      </c>
      <c r="AQI3" s="214" t="str">
        <f>職員名簿!$M$5</f>
        <v>備　考</v>
      </c>
      <c r="AQJ3" s="214" t="str">
        <f>職員名簿!$C$5</f>
        <v>整理
番号</v>
      </c>
      <c r="AQK3" s="214" t="str">
        <f>職員名簿!$D$5</f>
        <v>職名</v>
      </c>
      <c r="AQL3" s="214" t="str">
        <f>職員名簿!$E$5</f>
        <v>氏名</v>
      </c>
      <c r="AQM3" s="214" t="str">
        <f>職員名簿!$F$5</f>
        <v>担当業務</v>
      </c>
      <c r="AQN3" s="214" t="str">
        <f>職員名簿!$G$5</f>
        <v>「その他」の場合の業務
（具体的に）</v>
      </c>
      <c r="AQO3" s="214" t="str">
        <f>職員名簿!$H$5</f>
        <v>資格名</v>
      </c>
      <c r="AQP3" s="214" t="str">
        <f>職員名簿!$I$5</f>
        <v>子育て支援員・家庭的保育者の場合の保育業務経験（常勤換算）</v>
      </c>
      <c r="AQQ3" s="214" t="str">
        <f>職員名簿!$J$5</f>
        <v>常勤・非常勤の別</v>
      </c>
      <c r="AQR3" s="214" t="str">
        <f>職員名簿!$K$5</f>
        <v>非常勤の場合の勤務時間数</v>
      </c>
      <c r="AQS3" s="214" t="str">
        <f>職員名簿!$L$5</f>
        <v>休業
（産休・育休等）</v>
      </c>
      <c r="AQT3" s="214" t="str">
        <f>職員名簿!$M$5</f>
        <v>備　考</v>
      </c>
      <c r="AQU3" s="214" t="str">
        <f>職員名簿!$C$5</f>
        <v>整理
番号</v>
      </c>
      <c r="AQV3" s="214" t="str">
        <f>職員名簿!$D$5</f>
        <v>職名</v>
      </c>
      <c r="AQW3" s="214" t="str">
        <f>職員名簿!$E$5</f>
        <v>氏名</v>
      </c>
      <c r="AQX3" s="214" t="str">
        <f>職員名簿!$F$5</f>
        <v>担当業務</v>
      </c>
      <c r="AQY3" s="214" t="str">
        <f>職員名簿!$G$5</f>
        <v>「その他」の場合の業務
（具体的に）</v>
      </c>
      <c r="AQZ3" s="214" t="str">
        <f>職員名簿!$H$5</f>
        <v>資格名</v>
      </c>
      <c r="ARA3" s="214" t="str">
        <f>職員名簿!$I$5</f>
        <v>子育て支援員・家庭的保育者の場合の保育業務経験（常勤換算）</v>
      </c>
      <c r="ARB3" s="214" t="str">
        <f>職員名簿!$J$5</f>
        <v>常勤・非常勤の別</v>
      </c>
      <c r="ARC3" s="214" t="str">
        <f>職員名簿!$K$5</f>
        <v>非常勤の場合の勤務時間数</v>
      </c>
      <c r="ARD3" s="214" t="str">
        <f>職員名簿!$L$5</f>
        <v>休業
（産休・育休等）</v>
      </c>
      <c r="ARE3" s="214" t="str">
        <f>職員名簿!$M$5</f>
        <v>備　考</v>
      </c>
      <c r="ARF3" s="214" t="str">
        <f>職員名簿!$C$5</f>
        <v>整理
番号</v>
      </c>
      <c r="ARG3" s="214" t="str">
        <f>職員名簿!$D$5</f>
        <v>職名</v>
      </c>
      <c r="ARH3" s="214" t="str">
        <f>職員名簿!$E$5</f>
        <v>氏名</v>
      </c>
      <c r="ARI3" s="214" t="str">
        <f>職員名簿!$F$5</f>
        <v>担当業務</v>
      </c>
      <c r="ARJ3" s="214" t="str">
        <f>職員名簿!$G$5</f>
        <v>「その他」の場合の業務
（具体的に）</v>
      </c>
      <c r="ARK3" s="214" t="str">
        <f>職員名簿!$H$5</f>
        <v>資格名</v>
      </c>
      <c r="ARL3" s="214" t="str">
        <f>職員名簿!$I$5</f>
        <v>子育て支援員・家庭的保育者の場合の保育業務経験（常勤換算）</v>
      </c>
      <c r="ARM3" s="214" t="str">
        <f>職員名簿!$J$5</f>
        <v>常勤・非常勤の別</v>
      </c>
      <c r="ARN3" s="214" t="str">
        <f>職員名簿!$K$5</f>
        <v>非常勤の場合の勤務時間数</v>
      </c>
      <c r="ARO3" s="214" t="str">
        <f>職員名簿!$L$5</f>
        <v>休業
（産休・育休等）</v>
      </c>
      <c r="ARP3" s="214" t="str">
        <f>職員名簿!$M$5</f>
        <v>備　考</v>
      </c>
      <c r="ARQ3" s="214" t="str">
        <f>職員名簿!$C$5</f>
        <v>整理
番号</v>
      </c>
      <c r="ARR3" s="214" t="str">
        <f>職員名簿!$D$5</f>
        <v>職名</v>
      </c>
      <c r="ARS3" s="214" t="str">
        <f>職員名簿!$E$5</f>
        <v>氏名</v>
      </c>
      <c r="ART3" s="214" t="str">
        <f>職員名簿!$F$5</f>
        <v>担当業務</v>
      </c>
      <c r="ARU3" s="214" t="str">
        <f>職員名簿!$G$5</f>
        <v>「その他」の場合の業務
（具体的に）</v>
      </c>
      <c r="ARV3" s="214" t="str">
        <f>職員名簿!$H$5</f>
        <v>資格名</v>
      </c>
      <c r="ARW3" s="214" t="str">
        <f>職員名簿!$I$5</f>
        <v>子育て支援員・家庭的保育者の場合の保育業務経験（常勤換算）</v>
      </c>
      <c r="ARX3" s="214" t="str">
        <f>職員名簿!$J$5</f>
        <v>常勤・非常勤の別</v>
      </c>
      <c r="ARY3" s="214" t="str">
        <f>職員名簿!$K$5</f>
        <v>非常勤の場合の勤務時間数</v>
      </c>
      <c r="ARZ3" s="214" t="str">
        <f>職員名簿!$L$5</f>
        <v>休業
（産休・育休等）</v>
      </c>
      <c r="ASA3" s="214" t="str">
        <f>職員名簿!$M$5</f>
        <v>備　考</v>
      </c>
      <c r="ASB3" s="214" t="str">
        <f>職員名簿!$C$5</f>
        <v>整理
番号</v>
      </c>
      <c r="ASC3" s="214" t="str">
        <f>職員名簿!$D$5</f>
        <v>職名</v>
      </c>
      <c r="ASD3" s="214" t="str">
        <f>職員名簿!$E$5</f>
        <v>氏名</v>
      </c>
      <c r="ASE3" s="214" t="str">
        <f>職員名簿!$F$5</f>
        <v>担当業務</v>
      </c>
      <c r="ASF3" s="214" t="str">
        <f>職員名簿!$G$5</f>
        <v>「その他」の場合の業務
（具体的に）</v>
      </c>
      <c r="ASG3" s="214" t="str">
        <f>職員名簿!$H$5</f>
        <v>資格名</v>
      </c>
      <c r="ASH3" s="214" t="str">
        <f>職員名簿!$I$5</f>
        <v>子育て支援員・家庭的保育者の場合の保育業務経験（常勤換算）</v>
      </c>
      <c r="ASI3" s="214" t="str">
        <f>職員名簿!$J$5</f>
        <v>常勤・非常勤の別</v>
      </c>
      <c r="ASJ3" s="214" t="str">
        <f>職員名簿!$K$5</f>
        <v>非常勤の場合の勤務時間数</v>
      </c>
      <c r="ASK3" s="214" t="str">
        <f>職員名簿!$L$5</f>
        <v>休業
（産休・育休等）</v>
      </c>
      <c r="ASL3" s="214" t="str">
        <f>職員名簿!$M$5</f>
        <v>備　考</v>
      </c>
      <c r="ASM3" s="214" t="str">
        <f>職員名簿!$C$5</f>
        <v>整理
番号</v>
      </c>
      <c r="ASN3" s="214" t="str">
        <f>職員名簿!$D$5</f>
        <v>職名</v>
      </c>
      <c r="ASO3" s="214" t="str">
        <f>職員名簿!$E$5</f>
        <v>氏名</v>
      </c>
      <c r="ASP3" s="214" t="str">
        <f>職員名簿!$F$5</f>
        <v>担当業務</v>
      </c>
      <c r="ASQ3" s="214" t="str">
        <f>職員名簿!$G$5</f>
        <v>「その他」の場合の業務
（具体的に）</v>
      </c>
      <c r="ASR3" s="214" t="str">
        <f>職員名簿!$H$5</f>
        <v>資格名</v>
      </c>
      <c r="ASS3" s="214" t="str">
        <f>職員名簿!$I$5</f>
        <v>子育て支援員・家庭的保育者の場合の保育業務経験（常勤換算）</v>
      </c>
      <c r="AST3" s="214" t="str">
        <f>職員名簿!$J$5</f>
        <v>常勤・非常勤の別</v>
      </c>
      <c r="ASU3" s="214" t="str">
        <f>職員名簿!$K$5</f>
        <v>非常勤の場合の勤務時間数</v>
      </c>
      <c r="ASV3" s="214" t="str">
        <f>職員名簿!$L$5</f>
        <v>休業
（産休・育休等）</v>
      </c>
      <c r="ASW3" s="214" t="str">
        <f>職員名簿!$M$5</f>
        <v>備　考</v>
      </c>
      <c r="ASX3" s="214" t="str">
        <f>職員名簿!$C$5</f>
        <v>整理
番号</v>
      </c>
      <c r="ASY3" s="214" t="str">
        <f>職員名簿!$D$5</f>
        <v>職名</v>
      </c>
      <c r="ASZ3" s="214" t="str">
        <f>職員名簿!$E$5</f>
        <v>氏名</v>
      </c>
      <c r="ATA3" s="214" t="str">
        <f>職員名簿!$F$5</f>
        <v>担当業務</v>
      </c>
      <c r="ATB3" s="214" t="str">
        <f>職員名簿!$G$5</f>
        <v>「その他」の場合の業務
（具体的に）</v>
      </c>
      <c r="ATC3" s="214" t="str">
        <f>職員名簿!$H$5</f>
        <v>資格名</v>
      </c>
      <c r="ATD3" s="214" t="str">
        <f>職員名簿!$I$5</f>
        <v>子育て支援員・家庭的保育者の場合の保育業務経験（常勤換算）</v>
      </c>
      <c r="ATE3" s="214" t="str">
        <f>職員名簿!$J$5</f>
        <v>常勤・非常勤の別</v>
      </c>
      <c r="ATF3" s="214" t="str">
        <f>職員名簿!$K$5</f>
        <v>非常勤の場合の勤務時間数</v>
      </c>
      <c r="ATG3" s="214" t="str">
        <f>職員名簿!$L$5</f>
        <v>休業
（産休・育休等）</v>
      </c>
      <c r="ATH3" s="214" t="str">
        <f>職員名簿!$M$5</f>
        <v>備　考</v>
      </c>
      <c r="ATI3" s="214" t="str">
        <f>職員名簿!$C$5</f>
        <v>整理
番号</v>
      </c>
      <c r="ATJ3" s="214" t="str">
        <f>職員名簿!$D$5</f>
        <v>職名</v>
      </c>
      <c r="ATK3" s="214" t="str">
        <f>職員名簿!$E$5</f>
        <v>氏名</v>
      </c>
      <c r="ATL3" s="214" t="str">
        <f>職員名簿!$F$5</f>
        <v>担当業務</v>
      </c>
      <c r="ATM3" s="214" t="str">
        <f>職員名簿!$G$5</f>
        <v>「その他」の場合の業務
（具体的に）</v>
      </c>
      <c r="ATN3" s="214" t="str">
        <f>職員名簿!$H$5</f>
        <v>資格名</v>
      </c>
      <c r="ATO3" s="214" t="str">
        <f>職員名簿!$I$5</f>
        <v>子育て支援員・家庭的保育者の場合の保育業務経験（常勤換算）</v>
      </c>
      <c r="ATP3" s="214" t="str">
        <f>職員名簿!$J$5</f>
        <v>常勤・非常勤の別</v>
      </c>
      <c r="ATQ3" s="214" t="str">
        <f>職員名簿!$K$5</f>
        <v>非常勤の場合の勤務時間数</v>
      </c>
      <c r="ATR3" s="214" t="str">
        <f>職員名簿!$L$5</f>
        <v>休業
（産休・育休等）</v>
      </c>
      <c r="ATS3" s="214" t="str">
        <f>職員名簿!$M$5</f>
        <v>備　考</v>
      </c>
      <c r="ATT3" s="214" t="str">
        <f>職員名簿!$C$5</f>
        <v>整理
番号</v>
      </c>
      <c r="ATU3" s="214" t="str">
        <f>職員名簿!$D$5</f>
        <v>職名</v>
      </c>
      <c r="ATV3" s="214" t="str">
        <f>職員名簿!$E$5</f>
        <v>氏名</v>
      </c>
      <c r="ATW3" s="214" t="str">
        <f>職員名簿!$F$5</f>
        <v>担当業務</v>
      </c>
      <c r="ATX3" s="214" t="str">
        <f>職員名簿!$G$5</f>
        <v>「その他」の場合の業務
（具体的に）</v>
      </c>
      <c r="ATY3" s="214" t="str">
        <f>職員名簿!$H$5</f>
        <v>資格名</v>
      </c>
      <c r="ATZ3" s="214" t="str">
        <f>職員名簿!$I$5</f>
        <v>子育て支援員・家庭的保育者の場合の保育業務経験（常勤換算）</v>
      </c>
      <c r="AUA3" s="214" t="str">
        <f>職員名簿!$J$5</f>
        <v>常勤・非常勤の別</v>
      </c>
      <c r="AUB3" s="214" t="str">
        <f>職員名簿!$K$5</f>
        <v>非常勤の場合の勤務時間数</v>
      </c>
      <c r="AUC3" s="214" t="str">
        <f>職員名簿!$L$5</f>
        <v>休業
（産休・育休等）</v>
      </c>
      <c r="AUD3" s="214" t="str">
        <f>職員名簿!$M$5</f>
        <v>備　考</v>
      </c>
      <c r="AUE3" s="214" t="str">
        <f>職員名簿!$C$5</f>
        <v>整理
番号</v>
      </c>
      <c r="AUF3" s="214" t="str">
        <f>職員名簿!$D$5</f>
        <v>職名</v>
      </c>
      <c r="AUG3" s="214" t="str">
        <f>職員名簿!$E$5</f>
        <v>氏名</v>
      </c>
      <c r="AUH3" s="214" t="str">
        <f>職員名簿!$F$5</f>
        <v>担当業務</v>
      </c>
      <c r="AUI3" s="214" t="str">
        <f>職員名簿!$G$5</f>
        <v>「その他」の場合の業務
（具体的に）</v>
      </c>
      <c r="AUJ3" s="214" t="str">
        <f>職員名簿!$H$5</f>
        <v>資格名</v>
      </c>
      <c r="AUK3" s="214" t="str">
        <f>職員名簿!$I$5</f>
        <v>子育て支援員・家庭的保育者の場合の保育業務経験（常勤換算）</v>
      </c>
      <c r="AUL3" s="214" t="str">
        <f>職員名簿!$J$5</f>
        <v>常勤・非常勤の別</v>
      </c>
      <c r="AUM3" s="214" t="str">
        <f>職員名簿!$K$5</f>
        <v>非常勤の場合の勤務時間数</v>
      </c>
      <c r="AUN3" s="214" t="str">
        <f>職員名簿!$L$5</f>
        <v>休業
（産休・育休等）</v>
      </c>
      <c r="AUO3" s="214" t="str">
        <f>職員名簿!$M$5</f>
        <v>備　考</v>
      </c>
      <c r="AUP3" s="214" t="str">
        <f>職員名簿!$C$5</f>
        <v>整理
番号</v>
      </c>
      <c r="AUQ3" s="214" t="str">
        <f>職員名簿!$D$5</f>
        <v>職名</v>
      </c>
      <c r="AUR3" s="214" t="str">
        <f>職員名簿!$E$5</f>
        <v>氏名</v>
      </c>
      <c r="AUS3" s="214" t="str">
        <f>職員名簿!$F$5</f>
        <v>担当業務</v>
      </c>
      <c r="AUT3" s="214" t="str">
        <f>職員名簿!$G$5</f>
        <v>「その他」の場合の業務
（具体的に）</v>
      </c>
      <c r="AUU3" s="214" t="str">
        <f>職員名簿!$H$5</f>
        <v>資格名</v>
      </c>
      <c r="AUV3" s="214" t="str">
        <f>職員名簿!$I$5</f>
        <v>子育て支援員・家庭的保育者の場合の保育業務経験（常勤換算）</v>
      </c>
      <c r="AUW3" s="214" t="str">
        <f>職員名簿!$J$5</f>
        <v>常勤・非常勤の別</v>
      </c>
      <c r="AUX3" s="214" t="str">
        <f>職員名簿!$K$5</f>
        <v>非常勤の場合の勤務時間数</v>
      </c>
      <c r="AUY3" s="214" t="str">
        <f>職員名簿!$L$5</f>
        <v>休業
（産休・育休等）</v>
      </c>
      <c r="AUZ3" s="214" t="str">
        <f>職員名簿!$M$5</f>
        <v>備　考</v>
      </c>
      <c r="AVA3" s="214" t="str">
        <f>職員名簿!$C$5</f>
        <v>整理
番号</v>
      </c>
      <c r="AVB3" s="214" t="str">
        <f>職員名簿!$D$5</f>
        <v>職名</v>
      </c>
      <c r="AVC3" s="214" t="str">
        <f>職員名簿!$E$5</f>
        <v>氏名</v>
      </c>
      <c r="AVD3" s="214" t="str">
        <f>職員名簿!$F$5</f>
        <v>担当業務</v>
      </c>
      <c r="AVE3" s="214" t="str">
        <f>職員名簿!$G$5</f>
        <v>「その他」の場合の業務
（具体的に）</v>
      </c>
      <c r="AVF3" s="214" t="str">
        <f>職員名簿!$H$5</f>
        <v>資格名</v>
      </c>
      <c r="AVG3" s="214" t="str">
        <f>職員名簿!$I$5</f>
        <v>子育て支援員・家庭的保育者の場合の保育業務経験（常勤換算）</v>
      </c>
      <c r="AVH3" s="214" t="str">
        <f>職員名簿!$J$5</f>
        <v>常勤・非常勤の別</v>
      </c>
      <c r="AVI3" s="214" t="str">
        <f>職員名簿!$K$5</f>
        <v>非常勤の場合の勤務時間数</v>
      </c>
      <c r="AVJ3" s="214" t="str">
        <f>職員名簿!$L$5</f>
        <v>休業
（産休・育休等）</v>
      </c>
      <c r="AVK3" s="214" t="str">
        <f>職員名簿!$M$5</f>
        <v>備　考</v>
      </c>
      <c r="AVL3" s="214" t="str">
        <f>職員名簿!$C$5</f>
        <v>整理
番号</v>
      </c>
      <c r="AVM3" s="214" t="str">
        <f>職員名簿!$D$5</f>
        <v>職名</v>
      </c>
      <c r="AVN3" s="214" t="str">
        <f>職員名簿!$E$5</f>
        <v>氏名</v>
      </c>
      <c r="AVO3" s="214" t="str">
        <f>職員名簿!$F$5</f>
        <v>担当業務</v>
      </c>
      <c r="AVP3" s="214" t="str">
        <f>職員名簿!$G$5</f>
        <v>「その他」の場合の業務
（具体的に）</v>
      </c>
      <c r="AVQ3" s="214" t="str">
        <f>職員名簿!$H$5</f>
        <v>資格名</v>
      </c>
      <c r="AVR3" s="214" t="str">
        <f>職員名簿!$I$5</f>
        <v>子育て支援員・家庭的保育者の場合の保育業務経験（常勤換算）</v>
      </c>
      <c r="AVS3" s="214" t="str">
        <f>職員名簿!$J$5</f>
        <v>常勤・非常勤の別</v>
      </c>
      <c r="AVT3" s="214" t="str">
        <f>職員名簿!$K$5</f>
        <v>非常勤の場合の勤務時間数</v>
      </c>
      <c r="AVU3" s="214" t="str">
        <f>職員名簿!$L$5</f>
        <v>休業
（産休・育休等）</v>
      </c>
      <c r="AVV3" s="214" t="str">
        <f>職員名簿!$M$5</f>
        <v>備　考</v>
      </c>
      <c r="AVW3" s="214" t="str">
        <f>職員名簿!$C$5</f>
        <v>整理
番号</v>
      </c>
      <c r="AVX3" s="214" t="str">
        <f>職員名簿!$D$5</f>
        <v>職名</v>
      </c>
      <c r="AVY3" s="214" t="str">
        <f>職員名簿!$E$5</f>
        <v>氏名</v>
      </c>
      <c r="AVZ3" s="214" t="str">
        <f>職員名簿!$F$5</f>
        <v>担当業務</v>
      </c>
      <c r="AWA3" s="214" t="str">
        <f>職員名簿!$G$5</f>
        <v>「その他」の場合の業務
（具体的に）</v>
      </c>
      <c r="AWB3" s="214" t="str">
        <f>職員名簿!$H$5</f>
        <v>資格名</v>
      </c>
      <c r="AWC3" s="214" t="str">
        <f>職員名簿!$I$5</f>
        <v>子育て支援員・家庭的保育者の場合の保育業務経験（常勤換算）</v>
      </c>
      <c r="AWD3" s="214" t="str">
        <f>職員名簿!$J$5</f>
        <v>常勤・非常勤の別</v>
      </c>
      <c r="AWE3" s="214" t="str">
        <f>職員名簿!$K$5</f>
        <v>非常勤の場合の勤務時間数</v>
      </c>
      <c r="AWF3" s="214" t="str">
        <f>職員名簿!$L$5</f>
        <v>休業
（産休・育休等）</v>
      </c>
      <c r="AWG3" s="214" t="str">
        <f>職員名簿!$M$5</f>
        <v>備　考</v>
      </c>
      <c r="AWH3" s="214" t="str">
        <f>職員名簿!$C$5</f>
        <v>整理
番号</v>
      </c>
      <c r="AWI3" s="214" t="str">
        <f>職員名簿!$D$5</f>
        <v>職名</v>
      </c>
      <c r="AWJ3" s="214" t="str">
        <f>職員名簿!$E$5</f>
        <v>氏名</v>
      </c>
      <c r="AWK3" s="214" t="str">
        <f>職員名簿!$F$5</f>
        <v>担当業務</v>
      </c>
      <c r="AWL3" s="214" t="str">
        <f>職員名簿!$G$5</f>
        <v>「その他」の場合の業務
（具体的に）</v>
      </c>
      <c r="AWM3" s="214" t="str">
        <f>職員名簿!$H$5</f>
        <v>資格名</v>
      </c>
      <c r="AWN3" s="214" t="str">
        <f>職員名簿!$I$5</f>
        <v>子育て支援員・家庭的保育者の場合の保育業務経験（常勤換算）</v>
      </c>
      <c r="AWO3" s="214" t="str">
        <f>職員名簿!$J$5</f>
        <v>常勤・非常勤の別</v>
      </c>
      <c r="AWP3" s="214" t="str">
        <f>職員名簿!$K$5</f>
        <v>非常勤の場合の勤務時間数</v>
      </c>
      <c r="AWQ3" s="214" t="str">
        <f>職員名簿!$L$5</f>
        <v>休業
（産休・育休等）</v>
      </c>
      <c r="AWR3" s="214" t="str">
        <f>職員名簿!$M$5</f>
        <v>備　考</v>
      </c>
      <c r="AWS3" s="214" t="str">
        <f>職員名簿!$C$5</f>
        <v>整理
番号</v>
      </c>
      <c r="AWT3" s="214" t="str">
        <f>職員名簿!$D$5</f>
        <v>職名</v>
      </c>
      <c r="AWU3" s="214" t="str">
        <f>職員名簿!$E$5</f>
        <v>氏名</v>
      </c>
      <c r="AWV3" s="214" t="str">
        <f>職員名簿!$F$5</f>
        <v>担当業務</v>
      </c>
      <c r="AWW3" s="214" t="str">
        <f>職員名簿!$G$5</f>
        <v>「その他」の場合の業務
（具体的に）</v>
      </c>
      <c r="AWX3" s="214" t="str">
        <f>職員名簿!$H$5</f>
        <v>資格名</v>
      </c>
      <c r="AWY3" s="214" t="str">
        <f>職員名簿!$I$5</f>
        <v>子育て支援員・家庭的保育者の場合の保育業務経験（常勤換算）</v>
      </c>
      <c r="AWZ3" s="214" t="str">
        <f>職員名簿!$J$5</f>
        <v>常勤・非常勤の別</v>
      </c>
      <c r="AXA3" s="214" t="str">
        <f>職員名簿!$K$5</f>
        <v>非常勤の場合の勤務時間数</v>
      </c>
      <c r="AXB3" s="214" t="str">
        <f>職員名簿!$L$5</f>
        <v>休業
（産休・育休等）</v>
      </c>
      <c r="AXC3" s="214" t="str">
        <f>職員名簿!$M$5</f>
        <v>備　考</v>
      </c>
      <c r="AXD3" s="214" t="str">
        <f>職員名簿!$C$5</f>
        <v>整理
番号</v>
      </c>
      <c r="AXE3" s="214" t="str">
        <f>職員名簿!$D$5</f>
        <v>職名</v>
      </c>
      <c r="AXF3" s="214" t="str">
        <f>職員名簿!$E$5</f>
        <v>氏名</v>
      </c>
      <c r="AXG3" s="214" t="str">
        <f>職員名簿!$F$5</f>
        <v>担当業務</v>
      </c>
      <c r="AXH3" s="214" t="str">
        <f>職員名簿!$G$5</f>
        <v>「その他」の場合の業務
（具体的に）</v>
      </c>
      <c r="AXI3" s="214" t="str">
        <f>職員名簿!$H$5</f>
        <v>資格名</v>
      </c>
      <c r="AXJ3" s="214" t="str">
        <f>職員名簿!$I$5</f>
        <v>子育て支援員・家庭的保育者の場合の保育業務経験（常勤換算）</v>
      </c>
      <c r="AXK3" s="214" t="str">
        <f>職員名簿!$J$5</f>
        <v>常勤・非常勤の別</v>
      </c>
      <c r="AXL3" s="214" t="str">
        <f>職員名簿!$K$5</f>
        <v>非常勤の場合の勤務時間数</v>
      </c>
      <c r="AXM3" s="214" t="str">
        <f>職員名簿!$L$5</f>
        <v>休業
（産休・育休等）</v>
      </c>
      <c r="AXN3" s="214" t="str">
        <f>職員名簿!$M$5</f>
        <v>備　考</v>
      </c>
      <c r="AXO3" s="214" t="str">
        <f>職員名簿!$C$5</f>
        <v>整理
番号</v>
      </c>
      <c r="AXP3" s="214" t="str">
        <f>職員名簿!$D$5</f>
        <v>職名</v>
      </c>
      <c r="AXQ3" s="214" t="str">
        <f>職員名簿!$E$5</f>
        <v>氏名</v>
      </c>
      <c r="AXR3" s="214" t="str">
        <f>職員名簿!$F$5</f>
        <v>担当業務</v>
      </c>
      <c r="AXS3" s="214" t="str">
        <f>職員名簿!$G$5</f>
        <v>「その他」の場合の業務
（具体的に）</v>
      </c>
      <c r="AXT3" s="214" t="str">
        <f>職員名簿!$H$5</f>
        <v>資格名</v>
      </c>
      <c r="AXU3" s="214" t="str">
        <f>職員名簿!$I$5</f>
        <v>子育て支援員・家庭的保育者の場合の保育業務経験（常勤換算）</v>
      </c>
      <c r="AXV3" s="214" t="str">
        <f>職員名簿!$J$5</f>
        <v>常勤・非常勤の別</v>
      </c>
      <c r="AXW3" s="214" t="str">
        <f>職員名簿!$K$5</f>
        <v>非常勤の場合の勤務時間数</v>
      </c>
      <c r="AXX3" s="214" t="str">
        <f>職員名簿!$L$5</f>
        <v>休業
（産休・育休等）</v>
      </c>
      <c r="AXY3" s="214" t="str">
        <f>職員名簿!$M$5</f>
        <v>備　考</v>
      </c>
      <c r="AXZ3" s="214" t="str">
        <f>職員名簿!$C$5</f>
        <v>整理
番号</v>
      </c>
      <c r="AYA3" s="214" t="str">
        <f>職員名簿!$D$5</f>
        <v>職名</v>
      </c>
      <c r="AYB3" s="214" t="str">
        <f>職員名簿!$E$5</f>
        <v>氏名</v>
      </c>
      <c r="AYC3" s="214" t="str">
        <f>職員名簿!$F$5</f>
        <v>担当業務</v>
      </c>
      <c r="AYD3" s="214" t="str">
        <f>職員名簿!$G$5</f>
        <v>「その他」の場合の業務
（具体的に）</v>
      </c>
      <c r="AYE3" s="214" t="str">
        <f>職員名簿!$H$5</f>
        <v>資格名</v>
      </c>
      <c r="AYF3" s="214" t="str">
        <f>職員名簿!$I$5</f>
        <v>子育て支援員・家庭的保育者の場合の保育業務経験（常勤換算）</v>
      </c>
      <c r="AYG3" s="214" t="str">
        <f>職員名簿!$J$5</f>
        <v>常勤・非常勤の別</v>
      </c>
      <c r="AYH3" s="214" t="str">
        <f>職員名簿!$K$5</f>
        <v>非常勤の場合の勤務時間数</v>
      </c>
      <c r="AYI3" s="214" t="str">
        <f>職員名簿!$L$5</f>
        <v>休業
（産休・育休等）</v>
      </c>
      <c r="AYJ3" s="214" t="str">
        <f>職員名簿!$M$5</f>
        <v>備　考</v>
      </c>
      <c r="AYK3" s="214" t="str">
        <f>職員名簿!$C$5</f>
        <v>整理
番号</v>
      </c>
      <c r="AYL3" s="214" t="str">
        <f>職員名簿!$D$5</f>
        <v>職名</v>
      </c>
      <c r="AYM3" s="214" t="str">
        <f>職員名簿!$E$5</f>
        <v>氏名</v>
      </c>
      <c r="AYN3" s="214" t="str">
        <f>職員名簿!$F$5</f>
        <v>担当業務</v>
      </c>
      <c r="AYO3" s="214" t="str">
        <f>職員名簿!$G$5</f>
        <v>「その他」の場合の業務
（具体的に）</v>
      </c>
      <c r="AYP3" s="214" t="str">
        <f>職員名簿!$H$5</f>
        <v>資格名</v>
      </c>
      <c r="AYQ3" s="214" t="str">
        <f>職員名簿!$I$5</f>
        <v>子育て支援員・家庭的保育者の場合の保育業務経験（常勤換算）</v>
      </c>
      <c r="AYR3" s="214" t="str">
        <f>職員名簿!$J$5</f>
        <v>常勤・非常勤の別</v>
      </c>
      <c r="AYS3" s="214" t="str">
        <f>職員名簿!$K$5</f>
        <v>非常勤の場合の勤務時間数</v>
      </c>
      <c r="AYT3" s="214" t="str">
        <f>職員名簿!$L$5</f>
        <v>休業
（産休・育休等）</v>
      </c>
      <c r="AYU3" s="214" t="str">
        <f>職員名簿!$M$5</f>
        <v>備　考</v>
      </c>
      <c r="AYV3" s="214" t="str">
        <f>職員名簿!$C$5</f>
        <v>整理
番号</v>
      </c>
      <c r="AYW3" s="214" t="str">
        <f>職員名簿!$D$5</f>
        <v>職名</v>
      </c>
      <c r="AYX3" s="214" t="str">
        <f>職員名簿!$E$5</f>
        <v>氏名</v>
      </c>
      <c r="AYY3" s="214" t="str">
        <f>職員名簿!$F$5</f>
        <v>担当業務</v>
      </c>
      <c r="AYZ3" s="214" t="str">
        <f>職員名簿!$G$5</f>
        <v>「その他」の場合の業務
（具体的に）</v>
      </c>
      <c r="AZA3" s="214" t="str">
        <f>職員名簿!$H$5</f>
        <v>資格名</v>
      </c>
      <c r="AZB3" s="214" t="str">
        <f>職員名簿!$I$5</f>
        <v>子育て支援員・家庭的保育者の場合の保育業務経験（常勤換算）</v>
      </c>
      <c r="AZC3" s="214" t="str">
        <f>職員名簿!$J$5</f>
        <v>常勤・非常勤の別</v>
      </c>
      <c r="AZD3" s="214" t="str">
        <f>職員名簿!$K$5</f>
        <v>非常勤の場合の勤務時間数</v>
      </c>
      <c r="AZE3" s="214" t="str">
        <f>職員名簿!$L$5</f>
        <v>休業
（産休・育休等）</v>
      </c>
      <c r="AZF3" s="214" t="str">
        <f>職員名簿!$M$5</f>
        <v>備　考</v>
      </c>
      <c r="AZG3" s="214" t="str">
        <f>職員名簿!$C$5</f>
        <v>整理
番号</v>
      </c>
      <c r="AZH3" s="214" t="str">
        <f>職員名簿!$D$5</f>
        <v>職名</v>
      </c>
      <c r="AZI3" s="214" t="str">
        <f>職員名簿!$E$5</f>
        <v>氏名</v>
      </c>
      <c r="AZJ3" s="214" t="str">
        <f>職員名簿!$F$5</f>
        <v>担当業務</v>
      </c>
      <c r="AZK3" s="214" t="str">
        <f>職員名簿!$G$5</f>
        <v>「その他」の場合の業務
（具体的に）</v>
      </c>
      <c r="AZL3" s="214" t="str">
        <f>職員名簿!$H$5</f>
        <v>資格名</v>
      </c>
      <c r="AZM3" s="214" t="str">
        <f>職員名簿!$I$5</f>
        <v>子育て支援員・家庭的保育者の場合の保育業務経験（常勤換算）</v>
      </c>
      <c r="AZN3" s="214" t="str">
        <f>職員名簿!$J$5</f>
        <v>常勤・非常勤の別</v>
      </c>
      <c r="AZO3" s="214" t="str">
        <f>職員名簿!$K$5</f>
        <v>非常勤の場合の勤務時間数</v>
      </c>
      <c r="AZP3" s="214" t="str">
        <f>職員名簿!$L$5</f>
        <v>休業
（産休・育休等）</v>
      </c>
      <c r="AZQ3" s="214" t="str">
        <f>職員名簿!$M$5</f>
        <v>備　考</v>
      </c>
      <c r="AZR3" s="214" t="str">
        <f>職員名簿!$C$5</f>
        <v>整理
番号</v>
      </c>
      <c r="AZS3" s="214" t="str">
        <f>職員名簿!$D$5</f>
        <v>職名</v>
      </c>
      <c r="AZT3" s="214" t="str">
        <f>職員名簿!$E$5</f>
        <v>氏名</v>
      </c>
      <c r="AZU3" s="214" t="str">
        <f>職員名簿!$F$5</f>
        <v>担当業務</v>
      </c>
      <c r="AZV3" s="214" t="str">
        <f>職員名簿!$G$5</f>
        <v>「その他」の場合の業務
（具体的に）</v>
      </c>
      <c r="AZW3" s="214" t="str">
        <f>職員名簿!$H$5</f>
        <v>資格名</v>
      </c>
      <c r="AZX3" s="214" t="str">
        <f>職員名簿!$I$5</f>
        <v>子育て支援員・家庭的保育者の場合の保育業務経験（常勤換算）</v>
      </c>
      <c r="AZY3" s="214" t="str">
        <f>職員名簿!$J$5</f>
        <v>常勤・非常勤の別</v>
      </c>
      <c r="AZZ3" s="214" t="str">
        <f>職員名簿!$K$5</f>
        <v>非常勤の場合の勤務時間数</v>
      </c>
      <c r="BAA3" s="214" t="str">
        <f>職員名簿!$L$5</f>
        <v>休業
（産休・育休等）</v>
      </c>
      <c r="BAB3" s="214" t="str">
        <f>職員名簿!$M$5</f>
        <v>備　考</v>
      </c>
      <c r="BAC3" s="214" t="str">
        <f>職員名簿!$C$5</f>
        <v>整理
番号</v>
      </c>
      <c r="BAD3" s="214" t="str">
        <f>職員名簿!$D$5</f>
        <v>職名</v>
      </c>
      <c r="BAE3" s="214" t="str">
        <f>職員名簿!$E$5</f>
        <v>氏名</v>
      </c>
      <c r="BAF3" s="214" t="str">
        <f>職員名簿!$F$5</f>
        <v>担当業務</v>
      </c>
      <c r="BAG3" s="214" t="str">
        <f>職員名簿!$G$5</f>
        <v>「その他」の場合の業務
（具体的に）</v>
      </c>
      <c r="BAH3" s="214" t="str">
        <f>職員名簿!$H$5</f>
        <v>資格名</v>
      </c>
      <c r="BAI3" s="214" t="str">
        <f>職員名簿!$I$5</f>
        <v>子育て支援員・家庭的保育者の場合の保育業務経験（常勤換算）</v>
      </c>
      <c r="BAJ3" s="214" t="str">
        <f>職員名簿!$J$5</f>
        <v>常勤・非常勤の別</v>
      </c>
      <c r="BAK3" s="214" t="str">
        <f>職員名簿!$K$5</f>
        <v>非常勤の場合の勤務時間数</v>
      </c>
      <c r="BAL3" s="214" t="str">
        <f>職員名簿!$L$5</f>
        <v>休業
（産休・育休等）</v>
      </c>
      <c r="BAM3" s="214" t="str">
        <f>職員名簿!$M$5</f>
        <v>備　考</v>
      </c>
      <c r="BAN3" s="214" t="str">
        <f>職員名簿!$C$5</f>
        <v>整理
番号</v>
      </c>
      <c r="BAO3" s="214" t="str">
        <f>職員名簿!$D$5</f>
        <v>職名</v>
      </c>
      <c r="BAP3" s="214" t="str">
        <f>職員名簿!$E$5</f>
        <v>氏名</v>
      </c>
      <c r="BAQ3" s="214" t="str">
        <f>職員名簿!$F$5</f>
        <v>担当業務</v>
      </c>
      <c r="BAR3" s="214" t="str">
        <f>職員名簿!$G$5</f>
        <v>「その他」の場合の業務
（具体的に）</v>
      </c>
      <c r="BAS3" s="214" t="str">
        <f>職員名簿!$H$5</f>
        <v>資格名</v>
      </c>
      <c r="BAT3" s="214" t="str">
        <f>職員名簿!$I$5</f>
        <v>子育て支援員・家庭的保育者の場合の保育業務経験（常勤換算）</v>
      </c>
      <c r="BAU3" s="214" t="str">
        <f>職員名簿!$J$5</f>
        <v>常勤・非常勤の別</v>
      </c>
      <c r="BAV3" s="214" t="str">
        <f>職員名簿!$K$5</f>
        <v>非常勤の場合の勤務時間数</v>
      </c>
      <c r="BAW3" s="214" t="str">
        <f>職員名簿!$L$5</f>
        <v>休業
（産休・育休等）</v>
      </c>
      <c r="BAX3" s="214" t="str">
        <f>職員名簿!$M$5</f>
        <v>備　考</v>
      </c>
      <c r="BAY3" s="214" t="str">
        <f>職員名簿!$C$5</f>
        <v>整理
番号</v>
      </c>
      <c r="BAZ3" s="214" t="str">
        <f>職員名簿!$D$5</f>
        <v>職名</v>
      </c>
      <c r="BBA3" s="214" t="str">
        <f>職員名簿!$E$5</f>
        <v>氏名</v>
      </c>
      <c r="BBB3" s="214" t="str">
        <f>職員名簿!$F$5</f>
        <v>担当業務</v>
      </c>
      <c r="BBC3" s="214" t="str">
        <f>職員名簿!$G$5</f>
        <v>「その他」の場合の業務
（具体的に）</v>
      </c>
      <c r="BBD3" s="214" t="str">
        <f>職員名簿!$H$5</f>
        <v>資格名</v>
      </c>
      <c r="BBE3" s="214" t="str">
        <f>職員名簿!$I$5</f>
        <v>子育て支援員・家庭的保育者の場合の保育業務経験（常勤換算）</v>
      </c>
      <c r="BBF3" s="214" t="str">
        <f>職員名簿!$J$5</f>
        <v>常勤・非常勤の別</v>
      </c>
      <c r="BBG3" s="214" t="str">
        <f>職員名簿!$K$5</f>
        <v>非常勤の場合の勤務時間数</v>
      </c>
      <c r="BBH3" s="214" t="str">
        <f>職員名簿!$L$5</f>
        <v>休業
（産休・育休等）</v>
      </c>
      <c r="BBI3" s="214" t="str">
        <f>職員名簿!$M$5</f>
        <v>備　考</v>
      </c>
      <c r="BBJ3" s="214" t="str">
        <f>職員名簿!$C$5</f>
        <v>整理
番号</v>
      </c>
      <c r="BBK3" s="214" t="str">
        <f>職員名簿!$D$5</f>
        <v>職名</v>
      </c>
      <c r="BBL3" s="214" t="str">
        <f>職員名簿!$E$5</f>
        <v>氏名</v>
      </c>
      <c r="BBM3" s="214" t="str">
        <f>職員名簿!$F$5</f>
        <v>担当業務</v>
      </c>
      <c r="BBN3" s="214" t="str">
        <f>職員名簿!$G$5</f>
        <v>「その他」の場合の業務
（具体的に）</v>
      </c>
      <c r="BBO3" s="214" t="str">
        <f>職員名簿!$H$5</f>
        <v>資格名</v>
      </c>
      <c r="BBP3" s="214" t="str">
        <f>職員名簿!$I$5</f>
        <v>子育て支援員・家庭的保育者の場合の保育業務経験（常勤換算）</v>
      </c>
      <c r="BBQ3" s="214" t="str">
        <f>職員名簿!$J$5</f>
        <v>常勤・非常勤の別</v>
      </c>
      <c r="BBR3" s="214" t="str">
        <f>職員名簿!$K$5</f>
        <v>非常勤の場合の勤務時間数</v>
      </c>
      <c r="BBS3" s="214" t="str">
        <f>職員名簿!$L$5</f>
        <v>休業
（産休・育休等）</v>
      </c>
      <c r="BBT3" s="214" t="str">
        <f>職員名簿!$M$5</f>
        <v>備　考</v>
      </c>
      <c r="BBU3" s="214" t="str">
        <f>職員名簿!$C$5</f>
        <v>整理
番号</v>
      </c>
      <c r="BBV3" s="214" t="str">
        <f>職員名簿!$D$5</f>
        <v>職名</v>
      </c>
      <c r="BBW3" s="214" t="str">
        <f>職員名簿!$E$5</f>
        <v>氏名</v>
      </c>
      <c r="BBX3" s="214" t="str">
        <f>職員名簿!$F$5</f>
        <v>担当業務</v>
      </c>
      <c r="BBY3" s="214" t="str">
        <f>職員名簿!$G$5</f>
        <v>「その他」の場合の業務
（具体的に）</v>
      </c>
      <c r="BBZ3" s="214" t="str">
        <f>職員名簿!$H$5</f>
        <v>資格名</v>
      </c>
      <c r="BCA3" s="214" t="str">
        <f>職員名簿!$I$5</f>
        <v>子育て支援員・家庭的保育者の場合の保育業務経験（常勤換算）</v>
      </c>
      <c r="BCB3" s="214" t="str">
        <f>職員名簿!$J$5</f>
        <v>常勤・非常勤の別</v>
      </c>
      <c r="BCC3" s="214" t="str">
        <f>職員名簿!$K$5</f>
        <v>非常勤の場合の勤務時間数</v>
      </c>
      <c r="BCD3" s="214" t="str">
        <f>職員名簿!$L$5</f>
        <v>休業
（産休・育休等）</v>
      </c>
      <c r="BCE3" s="214" t="str">
        <f>職員名簿!$M$5</f>
        <v>備　考</v>
      </c>
      <c r="BCF3" s="214" t="str">
        <f>職員名簿!$C$5</f>
        <v>整理
番号</v>
      </c>
      <c r="BCG3" s="214" t="str">
        <f>職員名簿!$D$5</f>
        <v>職名</v>
      </c>
      <c r="BCH3" s="214" t="str">
        <f>職員名簿!$E$5</f>
        <v>氏名</v>
      </c>
      <c r="BCI3" s="214" t="str">
        <f>職員名簿!$F$5</f>
        <v>担当業務</v>
      </c>
      <c r="BCJ3" s="214" t="str">
        <f>職員名簿!$G$5</f>
        <v>「その他」の場合の業務
（具体的に）</v>
      </c>
      <c r="BCK3" s="214" t="str">
        <f>職員名簿!$H$5</f>
        <v>資格名</v>
      </c>
      <c r="BCL3" s="214" t="str">
        <f>職員名簿!$I$5</f>
        <v>子育て支援員・家庭的保育者の場合の保育業務経験（常勤換算）</v>
      </c>
      <c r="BCM3" s="214" t="str">
        <f>職員名簿!$J$5</f>
        <v>常勤・非常勤の別</v>
      </c>
      <c r="BCN3" s="214" t="str">
        <f>職員名簿!$K$5</f>
        <v>非常勤の場合の勤務時間数</v>
      </c>
      <c r="BCO3" s="214" t="str">
        <f>職員名簿!$L$5</f>
        <v>休業
（産休・育休等）</v>
      </c>
      <c r="BCP3" s="214" t="str">
        <f>職員名簿!$M$5</f>
        <v>備　考</v>
      </c>
      <c r="BCQ3" s="214" t="str">
        <f>職員名簿!$C$5</f>
        <v>整理
番号</v>
      </c>
      <c r="BCR3" s="214" t="str">
        <f>職員名簿!$D$5</f>
        <v>職名</v>
      </c>
      <c r="BCS3" s="214" t="str">
        <f>職員名簿!$E$5</f>
        <v>氏名</v>
      </c>
      <c r="BCT3" s="214" t="str">
        <f>職員名簿!$F$5</f>
        <v>担当業務</v>
      </c>
      <c r="BCU3" s="214" t="str">
        <f>職員名簿!$G$5</f>
        <v>「その他」の場合の業務
（具体的に）</v>
      </c>
      <c r="BCV3" s="214" t="str">
        <f>職員名簿!$H$5</f>
        <v>資格名</v>
      </c>
      <c r="BCW3" s="214" t="str">
        <f>職員名簿!$I$5</f>
        <v>子育て支援員・家庭的保育者の場合の保育業務経験（常勤換算）</v>
      </c>
      <c r="BCX3" s="214" t="str">
        <f>職員名簿!$J$5</f>
        <v>常勤・非常勤の別</v>
      </c>
      <c r="BCY3" s="214" t="str">
        <f>職員名簿!$K$5</f>
        <v>非常勤の場合の勤務時間数</v>
      </c>
      <c r="BCZ3" s="214" t="str">
        <f>職員名簿!$L$5</f>
        <v>休業
（産休・育休等）</v>
      </c>
      <c r="BDA3" s="214" t="str">
        <f>職員名簿!$M$5</f>
        <v>備　考</v>
      </c>
      <c r="BDB3" s="214" t="str">
        <f>職員名簿!$C$5</f>
        <v>整理
番号</v>
      </c>
      <c r="BDC3" s="214" t="str">
        <f>職員名簿!$D$5</f>
        <v>職名</v>
      </c>
      <c r="BDD3" s="214" t="str">
        <f>職員名簿!$E$5</f>
        <v>氏名</v>
      </c>
      <c r="BDE3" s="214" t="str">
        <f>職員名簿!$F$5</f>
        <v>担当業務</v>
      </c>
      <c r="BDF3" s="214" t="str">
        <f>職員名簿!$G$5</f>
        <v>「その他」の場合の業務
（具体的に）</v>
      </c>
      <c r="BDG3" s="214" t="str">
        <f>職員名簿!$H$5</f>
        <v>資格名</v>
      </c>
      <c r="BDH3" s="214" t="str">
        <f>職員名簿!$I$5</f>
        <v>子育て支援員・家庭的保育者の場合の保育業務経験（常勤換算）</v>
      </c>
      <c r="BDI3" s="214" t="str">
        <f>職員名簿!$J$5</f>
        <v>常勤・非常勤の別</v>
      </c>
      <c r="BDJ3" s="214" t="str">
        <f>職員名簿!$K$5</f>
        <v>非常勤の場合の勤務時間数</v>
      </c>
      <c r="BDK3" s="214" t="str">
        <f>職員名簿!$L$5</f>
        <v>休業
（産休・育休等）</v>
      </c>
      <c r="BDL3" s="214" t="str">
        <f>職員名簿!$M$5</f>
        <v>備　考</v>
      </c>
      <c r="BDM3" s="214" t="str">
        <f>職員名簿!$C$5</f>
        <v>整理
番号</v>
      </c>
      <c r="BDN3" s="214" t="str">
        <f>職員名簿!$D$5</f>
        <v>職名</v>
      </c>
      <c r="BDO3" s="214" t="str">
        <f>職員名簿!$E$5</f>
        <v>氏名</v>
      </c>
      <c r="BDP3" s="214" t="str">
        <f>職員名簿!$F$5</f>
        <v>担当業務</v>
      </c>
      <c r="BDQ3" s="214" t="str">
        <f>職員名簿!$G$5</f>
        <v>「その他」の場合の業務
（具体的に）</v>
      </c>
      <c r="BDR3" s="214" t="str">
        <f>職員名簿!$H$5</f>
        <v>資格名</v>
      </c>
      <c r="BDS3" s="214" t="str">
        <f>職員名簿!$I$5</f>
        <v>子育て支援員・家庭的保育者の場合の保育業務経験（常勤換算）</v>
      </c>
      <c r="BDT3" s="214" t="str">
        <f>職員名簿!$J$5</f>
        <v>常勤・非常勤の別</v>
      </c>
      <c r="BDU3" s="214" t="str">
        <f>職員名簿!$K$5</f>
        <v>非常勤の場合の勤務時間数</v>
      </c>
      <c r="BDV3" s="214" t="str">
        <f>職員名簿!$L$5</f>
        <v>休業
（産休・育休等）</v>
      </c>
      <c r="BDW3" s="214" t="str">
        <f>職員名簿!$M$5</f>
        <v>備　考</v>
      </c>
      <c r="BDX3" s="214" t="str">
        <f>職員名簿!$C$5</f>
        <v>整理
番号</v>
      </c>
      <c r="BDY3" s="214" t="str">
        <f>職員名簿!$D$5</f>
        <v>職名</v>
      </c>
      <c r="BDZ3" s="214" t="str">
        <f>職員名簿!$E$5</f>
        <v>氏名</v>
      </c>
      <c r="BEA3" s="214" t="str">
        <f>職員名簿!$F$5</f>
        <v>担当業務</v>
      </c>
      <c r="BEB3" s="214" t="str">
        <f>職員名簿!$G$5</f>
        <v>「その他」の場合の業務
（具体的に）</v>
      </c>
      <c r="BEC3" s="214" t="str">
        <f>職員名簿!$H$5</f>
        <v>資格名</v>
      </c>
      <c r="BED3" s="214" t="str">
        <f>職員名簿!$I$5</f>
        <v>子育て支援員・家庭的保育者の場合の保育業務経験（常勤換算）</v>
      </c>
      <c r="BEE3" s="214" t="str">
        <f>職員名簿!$J$5</f>
        <v>常勤・非常勤の別</v>
      </c>
      <c r="BEF3" s="214" t="str">
        <f>職員名簿!$K$5</f>
        <v>非常勤の場合の勤務時間数</v>
      </c>
      <c r="BEG3" s="214" t="str">
        <f>職員名簿!$L$5</f>
        <v>休業
（産休・育休等）</v>
      </c>
      <c r="BEH3" s="214" t="str">
        <f>職員名簿!$M$5</f>
        <v>備　考</v>
      </c>
      <c r="BEI3" s="214" t="str">
        <f>職員名簿!$C$5</f>
        <v>整理
番号</v>
      </c>
      <c r="BEJ3" s="214" t="str">
        <f>職員名簿!$D$5</f>
        <v>職名</v>
      </c>
      <c r="BEK3" s="214" t="str">
        <f>職員名簿!$E$5</f>
        <v>氏名</v>
      </c>
      <c r="BEL3" s="214" t="str">
        <f>職員名簿!$F$5</f>
        <v>担当業務</v>
      </c>
      <c r="BEM3" s="214" t="str">
        <f>職員名簿!$G$5</f>
        <v>「その他」の場合の業務
（具体的に）</v>
      </c>
      <c r="BEN3" s="214" t="str">
        <f>職員名簿!$H$5</f>
        <v>資格名</v>
      </c>
      <c r="BEO3" s="214" t="str">
        <f>職員名簿!$I$5</f>
        <v>子育て支援員・家庭的保育者の場合の保育業務経験（常勤換算）</v>
      </c>
      <c r="BEP3" s="214" t="str">
        <f>職員名簿!$J$5</f>
        <v>常勤・非常勤の別</v>
      </c>
      <c r="BEQ3" s="214" t="str">
        <f>職員名簿!$K$5</f>
        <v>非常勤の場合の勤務時間数</v>
      </c>
      <c r="BER3" s="214" t="str">
        <f>職員名簿!$L$5</f>
        <v>休業
（産休・育休等）</v>
      </c>
      <c r="BES3" s="214" t="str">
        <f>職員名簿!$M$5</f>
        <v>備　考</v>
      </c>
      <c r="BET3" s="214" t="str">
        <f>職員名簿!$C$5</f>
        <v>整理
番号</v>
      </c>
      <c r="BEU3" s="214" t="str">
        <f>職員名簿!$D$5</f>
        <v>職名</v>
      </c>
      <c r="BEV3" s="214" t="str">
        <f>職員名簿!$E$5</f>
        <v>氏名</v>
      </c>
      <c r="BEW3" s="214" t="str">
        <f>職員名簿!$F$5</f>
        <v>担当業務</v>
      </c>
      <c r="BEX3" s="214" t="str">
        <f>職員名簿!$G$5</f>
        <v>「その他」の場合の業務
（具体的に）</v>
      </c>
      <c r="BEY3" s="214" t="str">
        <f>職員名簿!$H$5</f>
        <v>資格名</v>
      </c>
      <c r="BEZ3" s="214" t="str">
        <f>職員名簿!$I$5</f>
        <v>子育て支援員・家庭的保育者の場合の保育業務経験（常勤換算）</v>
      </c>
      <c r="BFA3" s="214" t="str">
        <f>職員名簿!$J$5</f>
        <v>常勤・非常勤の別</v>
      </c>
      <c r="BFB3" s="214" t="str">
        <f>職員名簿!$K$5</f>
        <v>非常勤の場合の勤務時間数</v>
      </c>
      <c r="BFC3" s="214" t="str">
        <f>職員名簿!$L$5</f>
        <v>休業
（産休・育休等）</v>
      </c>
      <c r="BFD3" s="214" t="str">
        <f>職員名簿!$M$5</f>
        <v>備　考</v>
      </c>
      <c r="BFE3" s="214" t="str">
        <f>職員名簿!$C$5</f>
        <v>整理
番号</v>
      </c>
      <c r="BFF3" s="214" t="str">
        <f>職員名簿!$D$5</f>
        <v>職名</v>
      </c>
      <c r="BFG3" s="214" t="str">
        <f>職員名簿!$E$5</f>
        <v>氏名</v>
      </c>
      <c r="BFH3" s="214" t="str">
        <f>職員名簿!$F$5</f>
        <v>担当業務</v>
      </c>
      <c r="BFI3" s="214" t="str">
        <f>職員名簿!$G$5</f>
        <v>「その他」の場合の業務
（具体的に）</v>
      </c>
      <c r="BFJ3" s="214" t="str">
        <f>職員名簿!$H$5</f>
        <v>資格名</v>
      </c>
      <c r="BFK3" s="214" t="str">
        <f>職員名簿!$I$5</f>
        <v>子育て支援員・家庭的保育者の場合の保育業務経験（常勤換算）</v>
      </c>
      <c r="BFL3" s="214" t="str">
        <f>職員名簿!$J$5</f>
        <v>常勤・非常勤の別</v>
      </c>
      <c r="BFM3" s="214" t="str">
        <f>職員名簿!$K$5</f>
        <v>非常勤の場合の勤務時間数</v>
      </c>
      <c r="BFN3" s="214" t="str">
        <f>職員名簿!$L$5</f>
        <v>休業
（産休・育休等）</v>
      </c>
      <c r="BFO3" s="214" t="str">
        <f>職員名簿!$M$5</f>
        <v>備　考</v>
      </c>
      <c r="BFP3" s="214" t="str">
        <f>職員名簿!$C$5</f>
        <v>整理
番号</v>
      </c>
      <c r="BFQ3" s="214" t="str">
        <f>職員名簿!$D$5</f>
        <v>職名</v>
      </c>
      <c r="BFR3" s="214" t="str">
        <f>職員名簿!$E$5</f>
        <v>氏名</v>
      </c>
      <c r="BFS3" s="214" t="str">
        <f>職員名簿!$F$5</f>
        <v>担当業務</v>
      </c>
      <c r="BFT3" s="214" t="str">
        <f>職員名簿!$G$5</f>
        <v>「その他」の場合の業務
（具体的に）</v>
      </c>
      <c r="BFU3" s="214" t="str">
        <f>職員名簿!$H$5</f>
        <v>資格名</v>
      </c>
      <c r="BFV3" s="214" t="str">
        <f>職員名簿!$I$5</f>
        <v>子育て支援員・家庭的保育者の場合の保育業務経験（常勤換算）</v>
      </c>
      <c r="BFW3" s="214" t="str">
        <f>職員名簿!$J$5</f>
        <v>常勤・非常勤の別</v>
      </c>
      <c r="BFX3" s="214" t="str">
        <f>職員名簿!$K$5</f>
        <v>非常勤の場合の勤務時間数</v>
      </c>
      <c r="BFY3" s="214" t="str">
        <f>職員名簿!$L$5</f>
        <v>休業
（産休・育休等）</v>
      </c>
      <c r="BFZ3" s="214" t="str">
        <f>職員名簿!$M$5</f>
        <v>備　考</v>
      </c>
      <c r="BGA3" s="214" t="str">
        <f>職員名簿!$C$5</f>
        <v>整理
番号</v>
      </c>
      <c r="BGB3" s="214" t="str">
        <f>職員名簿!$D$5</f>
        <v>職名</v>
      </c>
      <c r="BGC3" s="214" t="str">
        <f>職員名簿!$E$5</f>
        <v>氏名</v>
      </c>
      <c r="BGD3" s="214" t="str">
        <f>職員名簿!$F$5</f>
        <v>担当業務</v>
      </c>
      <c r="BGE3" s="214" t="str">
        <f>職員名簿!$G$5</f>
        <v>「その他」の場合の業務
（具体的に）</v>
      </c>
      <c r="BGF3" s="214" t="str">
        <f>職員名簿!$H$5</f>
        <v>資格名</v>
      </c>
      <c r="BGG3" s="214" t="str">
        <f>職員名簿!$I$5</f>
        <v>子育て支援員・家庭的保育者の場合の保育業務経験（常勤換算）</v>
      </c>
      <c r="BGH3" s="214" t="str">
        <f>職員名簿!$J$5</f>
        <v>常勤・非常勤の別</v>
      </c>
      <c r="BGI3" s="214" t="str">
        <f>職員名簿!$K$5</f>
        <v>非常勤の場合の勤務時間数</v>
      </c>
      <c r="BGJ3" s="214" t="str">
        <f>職員名簿!$L$5</f>
        <v>休業
（産休・育休等）</v>
      </c>
      <c r="BGK3" s="214" t="str">
        <f>職員名簿!$M$5</f>
        <v>備　考</v>
      </c>
      <c r="BGL3" s="214" t="str">
        <f>職員名簿!$C$5</f>
        <v>整理
番号</v>
      </c>
      <c r="BGM3" s="214" t="str">
        <f>職員名簿!$D$5</f>
        <v>職名</v>
      </c>
      <c r="BGN3" s="214" t="str">
        <f>職員名簿!$E$5</f>
        <v>氏名</v>
      </c>
      <c r="BGO3" s="214" t="str">
        <f>職員名簿!$F$5</f>
        <v>担当業務</v>
      </c>
      <c r="BGP3" s="214" t="str">
        <f>職員名簿!$G$5</f>
        <v>「その他」の場合の業務
（具体的に）</v>
      </c>
      <c r="BGQ3" s="214" t="str">
        <f>職員名簿!$H$5</f>
        <v>資格名</v>
      </c>
      <c r="BGR3" s="214" t="str">
        <f>職員名簿!$I$5</f>
        <v>子育て支援員・家庭的保育者の場合の保育業務経験（常勤換算）</v>
      </c>
      <c r="BGS3" s="214" t="str">
        <f>職員名簿!$J$5</f>
        <v>常勤・非常勤の別</v>
      </c>
      <c r="BGT3" s="214" t="str">
        <f>職員名簿!$K$5</f>
        <v>非常勤の場合の勤務時間数</v>
      </c>
      <c r="BGU3" s="214" t="str">
        <f>職員名簿!$L$5</f>
        <v>休業
（産休・育休等）</v>
      </c>
      <c r="BGV3" s="214" t="str">
        <f>職員名簿!$M$5</f>
        <v>備　考</v>
      </c>
      <c r="BGW3" s="214" t="str">
        <f>職員名簿!$C$5</f>
        <v>整理
番号</v>
      </c>
      <c r="BGX3" s="214" t="str">
        <f>職員名簿!$D$5</f>
        <v>職名</v>
      </c>
      <c r="BGY3" s="214" t="str">
        <f>職員名簿!$E$5</f>
        <v>氏名</v>
      </c>
      <c r="BGZ3" s="214" t="str">
        <f>職員名簿!$F$5</f>
        <v>担当業務</v>
      </c>
      <c r="BHA3" s="214" t="str">
        <f>職員名簿!$G$5</f>
        <v>「その他」の場合の業務
（具体的に）</v>
      </c>
      <c r="BHB3" s="214" t="str">
        <f>職員名簿!$H$5</f>
        <v>資格名</v>
      </c>
      <c r="BHC3" s="214" t="str">
        <f>職員名簿!$I$5</f>
        <v>子育て支援員・家庭的保育者の場合の保育業務経験（常勤換算）</v>
      </c>
      <c r="BHD3" s="214" t="str">
        <f>職員名簿!$J$5</f>
        <v>常勤・非常勤の別</v>
      </c>
      <c r="BHE3" s="214" t="str">
        <f>職員名簿!$K$5</f>
        <v>非常勤の場合の勤務時間数</v>
      </c>
      <c r="BHF3" s="214" t="str">
        <f>職員名簿!$L$5</f>
        <v>休業
（産休・育休等）</v>
      </c>
      <c r="BHG3" s="214" t="str">
        <f>職員名簿!$M$5</f>
        <v>備　考</v>
      </c>
      <c r="BHH3" s="214" t="str">
        <f>職員名簿!$C$5</f>
        <v>整理
番号</v>
      </c>
      <c r="BHI3" s="214" t="str">
        <f>職員名簿!$D$5</f>
        <v>職名</v>
      </c>
      <c r="BHJ3" s="214" t="str">
        <f>職員名簿!$E$5</f>
        <v>氏名</v>
      </c>
      <c r="BHK3" s="214" t="str">
        <f>職員名簿!$F$5</f>
        <v>担当業務</v>
      </c>
      <c r="BHL3" s="214" t="str">
        <f>職員名簿!$G$5</f>
        <v>「その他」の場合の業務
（具体的に）</v>
      </c>
      <c r="BHM3" s="214" t="str">
        <f>職員名簿!$H$5</f>
        <v>資格名</v>
      </c>
      <c r="BHN3" s="214" t="str">
        <f>職員名簿!$I$5</f>
        <v>子育て支援員・家庭的保育者の場合の保育業務経験（常勤換算）</v>
      </c>
      <c r="BHO3" s="214" t="str">
        <f>職員名簿!$J$5</f>
        <v>常勤・非常勤の別</v>
      </c>
      <c r="BHP3" s="214" t="str">
        <f>職員名簿!$K$5</f>
        <v>非常勤の場合の勤務時間数</v>
      </c>
      <c r="BHQ3" s="214" t="str">
        <f>職員名簿!$L$5</f>
        <v>休業
（産休・育休等）</v>
      </c>
      <c r="BHR3" s="214" t="str">
        <f>職員名簿!$M$5</f>
        <v>備　考</v>
      </c>
      <c r="BHS3" s="214" t="str">
        <f>職員名簿!$C$5</f>
        <v>整理
番号</v>
      </c>
      <c r="BHT3" s="214" t="str">
        <f>職員名簿!$D$5</f>
        <v>職名</v>
      </c>
      <c r="BHU3" s="214" t="str">
        <f>職員名簿!$E$5</f>
        <v>氏名</v>
      </c>
      <c r="BHV3" s="214" t="str">
        <f>職員名簿!$F$5</f>
        <v>担当業務</v>
      </c>
      <c r="BHW3" s="214" t="str">
        <f>職員名簿!$G$5</f>
        <v>「その他」の場合の業務
（具体的に）</v>
      </c>
      <c r="BHX3" s="214" t="str">
        <f>職員名簿!$H$5</f>
        <v>資格名</v>
      </c>
      <c r="BHY3" s="214" t="str">
        <f>職員名簿!$I$5</f>
        <v>子育て支援員・家庭的保育者の場合の保育業務経験（常勤換算）</v>
      </c>
      <c r="BHZ3" s="214" t="str">
        <f>職員名簿!$J$5</f>
        <v>常勤・非常勤の別</v>
      </c>
      <c r="BIA3" s="214" t="str">
        <f>職員名簿!$K$5</f>
        <v>非常勤の場合の勤務時間数</v>
      </c>
      <c r="BIB3" s="214" t="str">
        <f>職員名簿!$L$5</f>
        <v>休業
（産休・育休等）</v>
      </c>
      <c r="BIC3" s="214" t="str">
        <f>職員名簿!$M$5</f>
        <v>備　考</v>
      </c>
      <c r="BID3" s="214" t="str">
        <f>職員名簿!$C$5</f>
        <v>整理
番号</v>
      </c>
      <c r="BIE3" s="214" t="str">
        <f>職員名簿!$D$5</f>
        <v>職名</v>
      </c>
      <c r="BIF3" s="214" t="str">
        <f>職員名簿!$E$5</f>
        <v>氏名</v>
      </c>
      <c r="BIG3" s="214" t="str">
        <f>職員名簿!$F$5</f>
        <v>担当業務</v>
      </c>
      <c r="BIH3" s="214" t="str">
        <f>職員名簿!$G$5</f>
        <v>「その他」の場合の業務
（具体的に）</v>
      </c>
      <c r="BII3" s="214" t="str">
        <f>職員名簿!$H$5</f>
        <v>資格名</v>
      </c>
      <c r="BIJ3" s="214" t="str">
        <f>職員名簿!$I$5</f>
        <v>子育て支援員・家庭的保育者の場合の保育業務経験（常勤換算）</v>
      </c>
      <c r="BIK3" s="214" t="str">
        <f>職員名簿!$J$5</f>
        <v>常勤・非常勤の別</v>
      </c>
      <c r="BIL3" s="214" t="str">
        <f>職員名簿!$K$5</f>
        <v>非常勤の場合の勤務時間数</v>
      </c>
      <c r="BIM3" s="214" t="str">
        <f>職員名簿!$L$5</f>
        <v>休業
（産休・育休等）</v>
      </c>
      <c r="BIN3" s="214" t="str">
        <f>職員名簿!$M$5</f>
        <v>備　考</v>
      </c>
      <c r="BIO3" s="214" t="str">
        <f>職員名簿!$C$5</f>
        <v>整理
番号</v>
      </c>
      <c r="BIP3" s="214" t="str">
        <f>職員名簿!$D$5</f>
        <v>職名</v>
      </c>
      <c r="BIQ3" s="214" t="str">
        <f>職員名簿!$E$5</f>
        <v>氏名</v>
      </c>
      <c r="BIR3" s="214" t="str">
        <f>職員名簿!$F$5</f>
        <v>担当業務</v>
      </c>
      <c r="BIS3" s="214" t="str">
        <f>職員名簿!$G$5</f>
        <v>「その他」の場合の業務
（具体的に）</v>
      </c>
      <c r="BIT3" s="214" t="str">
        <f>職員名簿!$H$5</f>
        <v>資格名</v>
      </c>
      <c r="BIU3" s="214" t="str">
        <f>職員名簿!$I$5</f>
        <v>子育て支援員・家庭的保育者の場合の保育業務経験（常勤換算）</v>
      </c>
      <c r="BIV3" s="214" t="str">
        <f>職員名簿!$J$5</f>
        <v>常勤・非常勤の別</v>
      </c>
      <c r="BIW3" s="214" t="str">
        <f>職員名簿!$K$5</f>
        <v>非常勤の場合の勤務時間数</v>
      </c>
      <c r="BIX3" s="214" t="str">
        <f>職員名簿!$L$5</f>
        <v>休業
（産休・育休等）</v>
      </c>
      <c r="BIY3" s="214" t="str">
        <f>職員名簿!$M$5</f>
        <v>備　考</v>
      </c>
      <c r="BIZ3" s="214" t="str">
        <f>職員名簿!$C$5</f>
        <v>整理
番号</v>
      </c>
      <c r="BJA3" s="214" t="str">
        <f>職員名簿!$D$5</f>
        <v>職名</v>
      </c>
      <c r="BJB3" s="214" t="str">
        <f>職員名簿!$E$5</f>
        <v>氏名</v>
      </c>
      <c r="BJC3" s="214" t="str">
        <f>職員名簿!$F$5</f>
        <v>担当業務</v>
      </c>
      <c r="BJD3" s="214" t="str">
        <f>職員名簿!$G$5</f>
        <v>「その他」の場合の業務
（具体的に）</v>
      </c>
      <c r="BJE3" s="214" t="str">
        <f>職員名簿!$H$5</f>
        <v>資格名</v>
      </c>
      <c r="BJF3" s="214" t="str">
        <f>職員名簿!$I$5</f>
        <v>子育て支援員・家庭的保育者の場合の保育業務経験（常勤換算）</v>
      </c>
      <c r="BJG3" s="214" t="str">
        <f>職員名簿!$J$5</f>
        <v>常勤・非常勤の別</v>
      </c>
      <c r="BJH3" s="214" t="str">
        <f>職員名簿!$K$5</f>
        <v>非常勤の場合の勤務時間数</v>
      </c>
      <c r="BJI3" s="214" t="str">
        <f>職員名簿!$L$5</f>
        <v>休業
（産休・育休等）</v>
      </c>
      <c r="BJJ3" s="214" t="str">
        <f>職員名簿!$M$5</f>
        <v>備　考</v>
      </c>
      <c r="BJK3" s="214" t="str">
        <f>職員名簿!$C$5</f>
        <v>整理
番号</v>
      </c>
      <c r="BJL3" s="214" t="str">
        <f>職員名簿!$D$5</f>
        <v>職名</v>
      </c>
      <c r="BJM3" s="214" t="str">
        <f>職員名簿!$E$5</f>
        <v>氏名</v>
      </c>
      <c r="BJN3" s="214" t="str">
        <f>職員名簿!$F$5</f>
        <v>担当業務</v>
      </c>
      <c r="BJO3" s="214" t="str">
        <f>職員名簿!$G$5</f>
        <v>「その他」の場合の業務
（具体的に）</v>
      </c>
      <c r="BJP3" s="214" t="str">
        <f>職員名簿!$H$5</f>
        <v>資格名</v>
      </c>
      <c r="BJQ3" s="214" t="str">
        <f>職員名簿!$I$5</f>
        <v>子育て支援員・家庭的保育者の場合の保育業務経験（常勤換算）</v>
      </c>
      <c r="BJR3" s="214" t="str">
        <f>職員名簿!$J$5</f>
        <v>常勤・非常勤の別</v>
      </c>
      <c r="BJS3" s="214" t="str">
        <f>職員名簿!$K$5</f>
        <v>非常勤の場合の勤務時間数</v>
      </c>
      <c r="BJT3" s="214" t="str">
        <f>職員名簿!$L$5</f>
        <v>休業
（産休・育休等）</v>
      </c>
      <c r="BJU3" s="214" t="str">
        <f>職員名簿!$M$5</f>
        <v>備　考</v>
      </c>
      <c r="BJV3" s="214" t="str">
        <f>職員名簿!$C$5</f>
        <v>整理
番号</v>
      </c>
      <c r="BJW3" s="214" t="str">
        <f>職員名簿!$D$5</f>
        <v>職名</v>
      </c>
      <c r="BJX3" s="214" t="str">
        <f>職員名簿!$E$5</f>
        <v>氏名</v>
      </c>
      <c r="BJY3" s="214" t="str">
        <f>職員名簿!$F$5</f>
        <v>担当業務</v>
      </c>
      <c r="BJZ3" s="214" t="str">
        <f>職員名簿!$G$5</f>
        <v>「その他」の場合の業務
（具体的に）</v>
      </c>
      <c r="BKA3" s="214" t="str">
        <f>職員名簿!$H$5</f>
        <v>資格名</v>
      </c>
      <c r="BKB3" s="214" t="str">
        <f>職員名簿!$I$5</f>
        <v>子育て支援員・家庭的保育者の場合の保育業務経験（常勤換算）</v>
      </c>
      <c r="BKC3" s="214" t="str">
        <f>職員名簿!$J$5</f>
        <v>常勤・非常勤の別</v>
      </c>
      <c r="BKD3" s="214" t="str">
        <f>職員名簿!$K$5</f>
        <v>非常勤の場合の勤務時間数</v>
      </c>
      <c r="BKE3" s="214" t="str">
        <f>職員名簿!$L$5</f>
        <v>休業
（産休・育休等）</v>
      </c>
      <c r="BKF3" s="214" t="str">
        <f>職員名簿!$M$5</f>
        <v>備　考</v>
      </c>
      <c r="BKG3" s="214" t="str">
        <f>職員名簿!$C$5</f>
        <v>整理
番号</v>
      </c>
      <c r="BKH3" s="214" t="str">
        <f>職員名簿!$D$5</f>
        <v>職名</v>
      </c>
      <c r="BKI3" s="214" t="str">
        <f>職員名簿!$E$5</f>
        <v>氏名</v>
      </c>
      <c r="BKJ3" s="214" t="str">
        <f>職員名簿!$F$5</f>
        <v>担当業務</v>
      </c>
      <c r="BKK3" s="214" t="str">
        <f>職員名簿!$G$5</f>
        <v>「その他」の場合の業務
（具体的に）</v>
      </c>
      <c r="BKL3" s="214" t="str">
        <f>職員名簿!$H$5</f>
        <v>資格名</v>
      </c>
      <c r="BKM3" s="214" t="str">
        <f>職員名簿!$I$5</f>
        <v>子育て支援員・家庭的保育者の場合の保育業務経験（常勤換算）</v>
      </c>
      <c r="BKN3" s="214" t="str">
        <f>職員名簿!$J$5</f>
        <v>常勤・非常勤の別</v>
      </c>
      <c r="BKO3" s="214" t="str">
        <f>職員名簿!$K$5</f>
        <v>非常勤の場合の勤務時間数</v>
      </c>
      <c r="BKP3" s="214" t="str">
        <f>職員名簿!$L$5</f>
        <v>休業
（産休・育休等）</v>
      </c>
      <c r="BKQ3" s="214" t="str">
        <f>職員名簿!$M$5</f>
        <v>備　考</v>
      </c>
      <c r="BKR3" s="214" t="str">
        <f>職員名簿!$C$5</f>
        <v>整理
番号</v>
      </c>
      <c r="BKS3" s="214" t="str">
        <f>職員名簿!$D$5</f>
        <v>職名</v>
      </c>
      <c r="BKT3" s="214" t="str">
        <f>職員名簿!$E$5</f>
        <v>氏名</v>
      </c>
      <c r="BKU3" s="214" t="str">
        <f>職員名簿!$F$5</f>
        <v>担当業務</v>
      </c>
      <c r="BKV3" s="214" t="str">
        <f>職員名簿!$G$5</f>
        <v>「その他」の場合の業務
（具体的に）</v>
      </c>
      <c r="BKW3" s="214" t="str">
        <f>職員名簿!$H$5</f>
        <v>資格名</v>
      </c>
      <c r="BKX3" s="214" t="str">
        <f>職員名簿!$I$5</f>
        <v>子育て支援員・家庭的保育者の場合の保育業務経験（常勤換算）</v>
      </c>
      <c r="BKY3" s="214" t="str">
        <f>職員名簿!$J$5</f>
        <v>常勤・非常勤の別</v>
      </c>
      <c r="BKZ3" s="214" t="str">
        <f>職員名簿!$K$5</f>
        <v>非常勤の場合の勤務時間数</v>
      </c>
      <c r="BLA3" s="214" t="str">
        <f>職員名簿!$L$5</f>
        <v>休業
（産休・育休等）</v>
      </c>
      <c r="BLB3" s="214" t="str">
        <f>職員名簿!$M$5</f>
        <v>備　考</v>
      </c>
      <c r="BLC3" s="214" t="str">
        <f>職員名簿!$C$5</f>
        <v>整理
番号</v>
      </c>
      <c r="BLD3" s="214" t="str">
        <f>職員名簿!$D$5</f>
        <v>職名</v>
      </c>
      <c r="BLE3" s="214" t="str">
        <f>職員名簿!$E$5</f>
        <v>氏名</v>
      </c>
      <c r="BLF3" s="214" t="str">
        <f>職員名簿!$F$5</f>
        <v>担当業務</v>
      </c>
      <c r="BLG3" s="214" t="str">
        <f>職員名簿!$G$5</f>
        <v>「その他」の場合の業務
（具体的に）</v>
      </c>
      <c r="BLH3" s="214" t="str">
        <f>職員名簿!$H$5</f>
        <v>資格名</v>
      </c>
      <c r="BLI3" s="214" t="str">
        <f>職員名簿!$I$5</f>
        <v>子育て支援員・家庭的保育者の場合の保育業務経験（常勤換算）</v>
      </c>
      <c r="BLJ3" s="214" t="str">
        <f>職員名簿!$J$5</f>
        <v>常勤・非常勤の別</v>
      </c>
      <c r="BLK3" s="214" t="str">
        <f>職員名簿!$K$5</f>
        <v>非常勤の場合の勤務時間数</v>
      </c>
      <c r="BLL3" s="214" t="str">
        <f>職員名簿!$L$5</f>
        <v>休業
（産休・育休等）</v>
      </c>
      <c r="BLM3" s="214" t="str">
        <f>職員名簿!$M$5</f>
        <v>備　考</v>
      </c>
      <c r="BLN3" s="214" t="str">
        <f>職員名簿!$C$5</f>
        <v>整理
番号</v>
      </c>
      <c r="BLO3" s="214" t="str">
        <f>職員名簿!$D$5</f>
        <v>職名</v>
      </c>
      <c r="BLP3" s="214" t="str">
        <f>職員名簿!$E$5</f>
        <v>氏名</v>
      </c>
      <c r="BLQ3" s="214" t="str">
        <f>職員名簿!$F$5</f>
        <v>担当業務</v>
      </c>
      <c r="BLR3" s="214" t="str">
        <f>職員名簿!$G$5</f>
        <v>「その他」の場合の業務
（具体的に）</v>
      </c>
      <c r="BLS3" s="214" t="str">
        <f>職員名簿!$H$5</f>
        <v>資格名</v>
      </c>
      <c r="BLT3" s="214" t="str">
        <f>職員名簿!$I$5</f>
        <v>子育て支援員・家庭的保育者の場合の保育業務経験（常勤換算）</v>
      </c>
      <c r="BLU3" s="214" t="str">
        <f>職員名簿!$J$5</f>
        <v>常勤・非常勤の別</v>
      </c>
      <c r="BLV3" s="214" t="str">
        <f>職員名簿!$K$5</f>
        <v>非常勤の場合の勤務時間数</v>
      </c>
      <c r="BLW3" s="214" t="str">
        <f>職員名簿!$L$5</f>
        <v>休業
（産休・育休等）</v>
      </c>
      <c r="BLX3" s="214" t="str">
        <f>職員名簿!$M$5</f>
        <v>備　考</v>
      </c>
      <c r="BLY3" s="214" t="str">
        <f>職員名簿!$C$5</f>
        <v>整理
番号</v>
      </c>
      <c r="BLZ3" s="214" t="str">
        <f>職員名簿!$D$5</f>
        <v>職名</v>
      </c>
      <c r="BMA3" s="214" t="str">
        <f>職員名簿!$E$5</f>
        <v>氏名</v>
      </c>
      <c r="BMB3" s="214" t="str">
        <f>職員名簿!$F$5</f>
        <v>担当業務</v>
      </c>
      <c r="BMC3" s="214" t="str">
        <f>職員名簿!$G$5</f>
        <v>「その他」の場合の業務
（具体的に）</v>
      </c>
      <c r="BMD3" s="214" t="str">
        <f>職員名簿!$H$5</f>
        <v>資格名</v>
      </c>
      <c r="BME3" s="214" t="str">
        <f>職員名簿!$I$5</f>
        <v>子育て支援員・家庭的保育者の場合の保育業務経験（常勤換算）</v>
      </c>
      <c r="BMF3" s="214" t="str">
        <f>職員名簿!$J$5</f>
        <v>常勤・非常勤の別</v>
      </c>
      <c r="BMG3" s="214" t="str">
        <f>職員名簿!$K$5</f>
        <v>非常勤の場合の勤務時間数</v>
      </c>
      <c r="BMH3" s="214" t="str">
        <f>職員名簿!$L$5</f>
        <v>休業
（産休・育休等）</v>
      </c>
      <c r="BMI3" s="214" t="str">
        <f>職員名簿!$M$5</f>
        <v>備　考</v>
      </c>
      <c r="BMJ3" s="214" t="str">
        <f>職員名簿!$C$5</f>
        <v>整理
番号</v>
      </c>
      <c r="BMK3" s="214" t="str">
        <f>職員名簿!$D$5</f>
        <v>職名</v>
      </c>
      <c r="BML3" s="214" t="str">
        <f>職員名簿!$E$5</f>
        <v>氏名</v>
      </c>
      <c r="BMM3" s="214" t="str">
        <f>職員名簿!$F$5</f>
        <v>担当業務</v>
      </c>
      <c r="BMN3" s="214" t="str">
        <f>職員名簿!$G$5</f>
        <v>「その他」の場合の業務
（具体的に）</v>
      </c>
      <c r="BMO3" s="214" t="str">
        <f>職員名簿!$H$5</f>
        <v>資格名</v>
      </c>
      <c r="BMP3" s="214" t="str">
        <f>職員名簿!$I$5</f>
        <v>子育て支援員・家庭的保育者の場合の保育業務経験（常勤換算）</v>
      </c>
      <c r="BMQ3" s="214" t="str">
        <f>職員名簿!$J$5</f>
        <v>常勤・非常勤の別</v>
      </c>
      <c r="BMR3" s="214" t="str">
        <f>職員名簿!$K$5</f>
        <v>非常勤の場合の勤務時間数</v>
      </c>
      <c r="BMS3" s="214" t="str">
        <f>職員名簿!$L$5</f>
        <v>休業
（産休・育休等）</v>
      </c>
      <c r="BMT3" s="214" t="str">
        <f>職員名簿!$M$5</f>
        <v>備　考</v>
      </c>
      <c r="BMU3" s="214" t="str">
        <f>職員名簿!$C$5</f>
        <v>整理
番号</v>
      </c>
      <c r="BMV3" s="214" t="str">
        <f>職員名簿!$D$5</f>
        <v>職名</v>
      </c>
      <c r="BMW3" s="214" t="str">
        <f>職員名簿!$E$5</f>
        <v>氏名</v>
      </c>
      <c r="BMX3" s="214" t="str">
        <f>職員名簿!$F$5</f>
        <v>担当業務</v>
      </c>
      <c r="BMY3" s="214" t="str">
        <f>職員名簿!$G$5</f>
        <v>「その他」の場合の業務
（具体的に）</v>
      </c>
      <c r="BMZ3" s="214" t="str">
        <f>職員名簿!$H$5</f>
        <v>資格名</v>
      </c>
      <c r="BNA3" s="214" t="str">
        <f>職員名簿!$I$5</f>
        <v>子育て支援員・家庭的保育者の場合の保育業務経験（常勤換算）</v>
      </c>
      <c r="BNB3" s="214" t="str">
        <f>職員名簿!$J$5</f>
        <v>常勤・非常勤の別</v>
      </c>
      <c r="BNC3" s="214" t="str">
        <f>職員名簿!$K$5</f>
        <v>非常勤の場合の勤務時間数</v>
      </c>
      <c r="BND3" s="214" t="str">
        <f>職員名簿!$L$5</f>
        <v>休業
（産休・育休等）</v>
      </c>
      <c r="BNE3" s="214" t="str">
        <f>職員名簿!$M$5</f>
        <v>備　考</v>
      </c>
      <c r="BNF3" s="214" t="str">
        <f>職員名簿!$C$5</f>
        <v>整理
番号</v>
      </c>
      <c r="BNG3" s="214" t="str">
        <f>職員名簿!$D$5</f>
        <v>職名</v>
      </c>
      <c r="BNH3" s="214" t="str">
        <f>職員名簿!$E$5</f>
        <v>氏名</v>
      </c>
      <c r="BNI3" s="214" t="str">
        <f>職員名簿!$F$5</f>
        <v>担当業務</v>
      </c>
      <c r="BNJ3" s="214" t="str">
        <f>職員名簿!$G$5</f>
        <v>「その他」の場合の業務
（具体的に）</v>
      </c>
      <c r="BNK3" s="214" t="str">
        <f>職員名簿!$H$5</f>
        <v>資格名</v>
      </c>
      <c r="BNL3" s="214" t="str">
        <f>職員名簿!$I$5</f>
        <v>子育て支援員・家庭的保育者の場合の保育業務経験（常勤換算）</v>
      </c>
      <c r="BNM3" s="214" t="str">
        <f>職員名簿!$J$5</f>
        <v>常勤・非常勤の別</v>
      </c>
      <c r="BNN3" s="214" t="str">
        <f>職員名簿!$K$5</f>
        <v>非常勤の場合の勤務時間数</v>
      </c>
      <c r="BNO3" s="214" t="str">
        <f>職員名簿!$L$5</f>
        <v>休業
（産休・育休等）</v>
      </c>
      <c r="BNP3" s="214" t="str">
        <f>職員名簿!$M$5</f>
        <v>備　考</v>
      </c>
      <c r="BNQ3" s="214" t="str">
        <f>職員名簿!$C$5</f>
        <v>整理
番号</v>
      </c>
      <c r="BNR3" s="214" t="str">
        <f>職員名簿!$D$5</f>
        <v>職名</v>
      </c>
      <c r="BNS3" s="214" t="str">
        <f>職員名簿!$E$5</f>
        <v>氏名</v>
      </c>
      <c r="BNT3" s="214" t="str">
        <f>職員名簿!$F$5</f>
        <v>担当業務</v>
      </c>
      <c r="BNU3" s="214" t="str">
        <f>職員名簿!$G$5</f>
        <v>「その他」の場合の業務
（具体的に）</v>
      </c>
      <c r="BNV3" s="214" t="str">
        <f>職員名簿!$H$5</f>
        <v>資格名</v>
      </c>
      <c r="BNW3" s="214" t="str">
        <f>職員名簿!$I$5</f>
        <v>子育て支援員・家庭的保育者の場合の保育業務経験（常勤換算）</v>
      </c>
      <c r="BNX3" s="214" t="str">
        <f>職員名簿!$J$5</f>
        <v>常勤・非常勤の別</v>
      </c>
      <c r="BNY3" s="214" t="str">
        <f>職員名簿!$K$5</f>
        <v>非常勤の場合の勤務時間数</v>
      </c>
      <c r="BNZ3" s="214" t="str">
        <f>職員名簿!$L$5</f>
        <v>休業
（産休・育休等）</v>
      </c>
      <c r="BOA3" s="214" t="str">
        <f>職員名簿!$M$5</f>
        <v>備　考</v>
      </c>
      <c r="BOB3" s="214" t="str">
        <f>職員名簿!$C$5</f>
        <v>整理
番号</v>
      </c>
      <c r="BOC3" s="214" t="str">
        <f>職員名簿!$D$5</f>
        <v>職名</v>
      </c>
      <c r="BOD3" s="214" t="str">
        <f>職員名簿!$E$5</f>
        <v>氏名</v>
      </c>
      <c r="BOE3" s="214" t="str">
        <f>職員名簿!$F$5</f>
        <v>担当業務</v>
      </c>
      <c r="BOF3" s="214" t="str">
        <f>職員名簿!$G$5</f>
        <v>「その他」の場合の業務
（具体的に）</v>
      </c>
      <c r="BOG3" s="214" t="str">
        <f>職員名簿!$H$5</f>
        <v>資格名</v>
      </c>
      <c r="BOH3" s="214" t="str">
        <f>職員名簿!$I$5</f>
        <v>子育て支援員・家庭的保育者の場合の保育業務経験（常勤換算）</v>
      </c>
      <c r="BOI3" s="214" t="str">
        <f>職員名簿!$J$5</f>
        <v>常勤・非常勤の別</v>
      </c>
      <c r="BOJ3" s="214" t="str">
        <f>職員名簿!$K$5</f>
        <v>非常勤の場合の勤務時間数</v>
      </c>
      <c r="BOK3" s="214" t="str">
        <f>職員名簿!$L$5</f>
        <v>休業
（産休・育休等）</v>
      </c>
      <c r="BOL3" s="214" t="str">
        <f>職員名簿!$M$5</f>
        <v>備　考</v>
      </c>
      <c r="BOM3" s="214" t="str">
        <f>職員名簿!$C$5</f>
        <v>整理
番号</v>
      </c>
      <c r="BON3" s="214" t="str">
        <f>職員名簿!$D$5</f>
        <v>職名</v>
      </c>
      <c r="BOO3" s="214" t="str">
        <f>職員名簿!$E$5</f>
        <v>氏名</v>
      </c>
      <c r="BOP3" s="214" t="str">
        <f>職員名簿!$F$5</f>
        <v>担当業務</v>
      </c>
      <c r="BOQ3" s="214" t="str">
        <f>職員名簿!$G$5</f>
        <v>「その他」の場合の業務
（具体的に）</v>
      </c>
      <c r="BOR3" s="214" t="str">
        <f>職員名簿!$H$5</f>
        <v>資格名</v>
      </c>
      <c r="BOS3" s="214" t="str">
        <f>職員名簿!$I$5</f>
        <v>子育て支援員・家庭的保育者の場合の保育業務経験（常勤換算）</v>
      </c>
      <c r="BOT3" s="214" t="str">
        <f>職員名簿!$J$5</f>
        <v>常勤・非常勤の別</v>
      </c>
      <c r="BOU3" s="214" t="str">
        <f>職員名簿!$K$5</f>
        <v>非常勤の場合の勤務時間数</v>
      </c>
      <c r="BOV3" s="214" t="str">
        <f>職員名簿!$L$5</f>
        <v>休業
（産休・育休等）</v>
      </c>
      <c r="BOW3" s="214" t="str">
        <f>職員名簿!$M$5</f>
        <v>備　考</v>
      </c>
      <c r="BOX3" s="214" t="str">
        <f>職員名簿!$C$5</f>
        <v>整理
番号</v>
      </c>
      <c r="BOY3" s="214" t="str">
        <f>職員名簿!$D$5</f>
        <v>職名</v>
      </c>
      <c r="BOZ3" s="214" t="str">
        <f>職員名簿!$E$5</f>
        <v>氏名</v>
      </c>
      <c r="BPA3" s="214" t="str">
        <f>職員名簿!$F$5</f>
        <v>担当業務</v>
      </c>
      <c r="BPB3" s="214" t="str">
        <f>職員名簿!$G$5</f>
        <v>「その他」の場合の業務
（具体的に）</v>
      </c>
      <c r="BPC3" s="214" t="str">
        <f>職員名簿!$H$5</f>
        <v>資格名</v>
      </c>
      <c r="BPD3" s="214" t="str">
        <f>職員名簿!$I$5</f>
        <v>子育て支援員・家庭的保育者の場合の保育業務経験（常勤換算）</v>
      </c>
      <c r="BPE3" s="214" t="str">
        <f>職員名簿!$J$5</f>
        <v>常勤・非常勤の別</v>
      </c>
      <c r="BPF3" s="214" t="str">
        <f>職員名簿!$K$5</f>
        <v>非常勤の場合の勤務時間数</v>
      </c>
      <c r="BPG3" s="214" t="str">
        <f>職員名簿!$L$5</f>
        <v>休業
（産休・育休等）</v>
      </c>
      <c r="BPH3" s="214" t="str">
        <f>職員名簿!$M$5</f>
        <v>備　考</v>
      </c>
      <c r="BPI3" s="214" t="str">
        <f>職員名簿!$C$5</f>
        <v>整理
番号</v>
      </c>
      <c r="BPJ3" s="214" t="str">
        <f>職員名簿!$D$5</f>
        <v>職名</v>
      </c>
      <c r="BPK3" s="214" t="str">
        <f>職員名簿!$E$5</f>
        <v>氏名</v>
      </c>
      <c r="BPL3" s="214" t="str">
        <f>職員名簿!$F$5</f>
        <v>担当業務</v>
      </c>
      <c r="BPM3" s="214" t="str">
        <f>職員名簿!$G$5</f>
        <v>「その他」の場合の業務
（具体的に）</v>
      </c>
      <c r="BPN3" s="214" t="str">
        <f>職員名簿!$H$5</f>
        <v>資格名</v>
      </c>
      <c r="BPO3" s="214" t="str">
        <f>職員名簿!$I$5</f>
        <v>子育て支援員・家庭的保育者の場合の保育業務経験（常勤換算）</v>
      </c>
      <c r="BPP3" s="214" t="str">
        <f>職員名簿!$J$5</f>
        <v>常勤・非常勤の別</v>
      </c>
      <c r="BPQ3" s="214" t="str">
        <f>職員名簿!$K$5</f>
        <v>非常勤の場合の勤務時間数</v>
      </c>
      <c r="BPR3" s="214" t="str">
        <f>職員名簿!$L$5</f>
        <v>休業
（産休・育休等）</v>
      </c>
      <c r="BPS3" s="214" t="str">
        <f>職員名簿!$M$5</f>
        <v>備　考</v>
      </c>
      <c r="BPT3" s="214" t="str">
        <f>職員名簿!$C$5</f>
        <v>整理
番号</v>
      </c>
      <c r="BPU3" s="214" t="str">
        <f>職員名簿!$D$5</f>
        <v>職名</v>
      </c>
      <c r="BPV3" s="214" t="str">
        <f>職員名簿!$E$5</f>
        <v>氏名</v>
      </c>
      <c r="BPW3" s="214" t="str">
        <f>職員名簿!$F$5</f>
        <v>担当業務</v>
      </c>
      <c r="BPX3" s="214" t="str">
        <f>職員名簿!$G$5</f>
        <v>「その他」の場合の業務
（具体的に）</v>
      </c>
      <c r="BPY3" s="214" t="str">
        <f>職員名簿!$H$5</f>
        <v>資格名</v>
      </c>
      <c r="BPZ3" s="214" t="str">
        <f>職員名簿!$I$5</f>
        <v>子育て支援員・家庭的保育者の場合の保育業務経験（常勤換算）</v>
      </c>
      <c r="BQA3" s="214" t="str">
        <f>職員名簿!$J$5</f>
        <v>常勤・非常勤の別</v>
      </c>
      <c r="BQB3" s="214" t="str">
        <f>職員名簿!$K$5</f>
        <v>非常勤の場合の勤務時間数</v>
      </c>
      <c r="BQC3" s="214" t="str">
        <f>職員名簿!$L$5</f>
        <v>休業
（産休・育休等）</v>
      </c>
      <c r="BQD3" s="214" t="str">
        <f>職員名簿!$M$5</f>
        <v>備　考</v>
      </c>
      <c r="BQE3" s="214" t="str">
        <f>職員名簿!$C$5</f>
        <v>整理
番号</v>
      </c>
      <c r="BQF3" s="214" t="str">
        <f>職員名簿!$D$5</f>
        <v>職名</v>
      </c>
      <c r="BQG3" s="214" t="str">
        <f>職員名簿!$E$5</f>
        <v>氏名</v>
      </c>
      <c r="BQH3" s="214" t="str">
        <f>職員名簿!$F$5</f>
        <v>担当業務</v>
      </c>
      <c r="BQI3" s="214" t="str">
        <f>職員名簿!$G$5</f>
        <v>「その他」の場合の業務
（具体的に）</v>
      </c>
      <c r="BQJ3" s="214" t="str">
        <f>職員名簿!$H$5</f>
        <v>資格名</v>
      </c>
      <c r="BQK3" s="214" t="str">
        <f>職員名簿!$I$5</f>
        <v>子育て支援員・家庭的保育者の場合の保育業務経験（常勤換算）</v>
      </c>
      <c r="BQL3" s="214" t="str">
        <f>職員名簿!$J$5</f>
        <v>常勤・非常勤の別</v>
      </c>
      <c r="BQM3" s="214" t="str">
        <f>職員名簿!$K$5</f>
        <v>非常勤の場合の勤務時間数</v>
      </c>
      <c r="BQN3" s="214" t="str">
        <f>職員名簿!$L$5</f>
        <v>休業
（産休・育休等）</v>
      </c>
      <c r="BQO3" s="214" t="str">
        <f>職員名簿!$M$5</f>
        <v>備　考</v>
      </c>
      <c r="BQP3" s="214" t="str">
        <f>職員名簿!$C$5</f>
        <v>整理
番号</v>
      </c>
      <c r="BQQ3" s="214" t="str">
        <f>職員名簿!$D$5</f>
        <v>職名</v>
      </c>
      <c r="BQR3" s="214" t="str">
        <f>職員名簿!$E$5</f>
        <v>氏名</v>
      </c>
      <c r="BQS3" s="214" t="str">
        <f>職員名簿!$F$5</f>
        <v>担当業務</v>
      </c>
      <c r="BQT3" s="214" t="str">
        <f>職員名簿!$G$5</f>
        <v>「その他」の場合の業務
（具体的に）</v>
      </c>
      <c r="BQU3" s="214" t="str">
        <f>職員名簿!$H$5</f>
        <v>資格名</v>
      </c>
      <c r="BQV3" s="214" t="str">
        <f>職員名簿!$I$5</f>
        <v>子育て支援員・家庭的保育者の場合の保育業務経験（常勤換算）</v>
      </c>
      <c r="BQW3" s="214" t="str">
        <f>職員名簿!$J$5</f>
        <v>常勤・非常勤の別</v>
      </c>
      <c r="BQX3" s="214" t="str">
        <f>職員名簿!$K$5</f>
        <v>非常勤の場合の勤務時間数</v>
      </c>
      <c r="BQY3" s="214" t="str">
        <f>職員名簿!$L$5</f>
        <v>休業
（産休・育休等）</v>
      </c>
      <c r="BQZ3" s="214" t="str">
        <f>職員名簿!$M$5</f>
        <v>備　考</v>
      </c>
    </row>
    <row r="4" spans="1:1820" x14ac:dyDescent="0.4">
      <c r="A4" s="4"/>
      <c r="B4" s="4"/>
      <c r="C4" s="4"/>
      <c r="D4" s="4"/>
      <c r="E4" s="4"/>
      <c r="F4" s="4"/>
      <c r="G4" s="101" t="str">
        <f>監査調書!B10</f>
        <v>□運営規程(注)には、施設の目的や運営方針など、最低基準条例（県条例）及び運営基準条例（市町村条例）で定められた以下の内容が記載されているか　</v>
      </c>
      <c r="H4" s="6"/>
      <c r="I4" s="6"/>
      <c r="J4" s="6"/>
      <c r="K4" s="6"/>
      <c r="L4" s="6"/>
      <c r="M4" s="6"/>
      <c r="N4" s="6"/>
      <c r="O4" s="6"/>
      <c r="P4" s="6"/>
      <c r="Q4" s="6"/>
      <c r="R4" s="6"/>
      <c r="S4" s="6"/>
      <c r="T4" s="101" t="str">
        <f>監査調書!B31</f>
        <v>□法令遵守責任者を選任し、市町村長等(注)に届け出ているか　</v>
      </c>
      <c r="U4" s="6" t="str">
        <f>監査調書!B32</f>
        <v>法令遵守責任者　職名</v>
      </c>
      <c r="V4" s="100" t="str">
        <f>監査調書!S32</f>
        <v>氏名</v>
      </c>
      <c r="W4" s="137" t="str">
        <f>監査調書!B37</f>
        <v>○事業計画書、予算書、事業報告書及び決算書が作成されているか</v>
      </c>
      <c r="X4" s="214" t="str">
        <f>監査調書!B42</f>
        <v>○労働者名簿、賃金台帳が整備されているか</v>
      </c>
      <c r="Y4" s="214" t="str">
        <f>監査調書!B43</f>
        <v>○就業規則等を職員に周知しているか</v>
      </c>
      <c r="Z4" s="214"/>
      <c r="AA4" s="214"/>
      <c r="AB4" s="214"/>
      <c r="AC4" s="214" t="str">
        <f>監査調書!B45</f>
        <v>○職員の勤務実態（出勤・退勤時刻）を把握し、適正に労働時間を管理しているか</v>
      </c>
      <c r="AD4" s="214" t="str">
        <f>監査調書!B46</f>
        <v>○時間外又は休日に労働をさせる場合は、３６協定を締結し、事前に労働基準監督署へ届けているか</v>
      </c>
      <c r="AE4" s="214" t="str">
        <f>監査調書!E47</f>
        <v>届出日：</v>
      </c>
      <c r="AF4" s="214"/>
      <c r="AG4" s="214"/>
      <c r="AH4" s="214" t="str">
        <f>監査調書!B48</f>
        <v>〇１か月単位変形労働時間制に関して協定を締結又は就業規則に規定しているか（１年単位変形労働時間制の場合は、労使協定及び休日カレンダーを労働基準監督署へ届け出ているか）</v>
      </c>
      <c r="AI4" s="214" t="str">
        <f>監査調書!B50</f>
        <v>○給与・諸手当の支給基準が明確であり、かつ当該基準どおりに支給されているか。</v>
      </c>
      <c r="AJ4" s="214" t="str">
        <f>監査調書!B51</f>
        <v>○給与から法令で定める税金や社会保険料以外の経費（給食費や親睦会費など）を控除する場合は、賃金控除（２４条）協定を締結しているか</v>
      </c>
      <c r="AK4" s="214" t="str">
        <f>監査調書!B53</f>
        <v>○年次有給休暇は適切に付与されているか（年１０日以上付与者には５日間取得させているか）</v>
      </c>
      <c r="AL4" s="8" t="str">
        <f>監査調書!B54</f>
        <v>○年次有給休暇を取得しやすい職場環境の整備に努めているか</v>
      </c>
      <c r="AM4" s="8" t="str">
        <f>監査調書!B55</f>
        <v>○職員の計画的な採用を行っているか</v>
      </c>
      <c r="AN4" s="214" t="str">
        <f>監査調書!B56</f>
        <v>○パワハラ、セクハラ等ハラスメント防止措置が適切に講じられているか</v>
      </c>
      <c r="AO4" s="214" t="str">
        <f>監査調書!B57</f>
        <v>○労働条件の改善等による職員の定着促進及び離職防止対策</v>
      </c>
      <c r="AP4" s="214" t="str">
        <f>監査調書!B62</f>
        <v>○旅費に関する規程を整備し、当該規程と差異なく支給しているか</v>
      </c>
      <c r="AQ4" s="214" t="str">
        <f>監査調書!B63</f>
        <v>〇私用車を業務に使用する場合の規程が整備されているか</v>
      </c>
      <c r="AR4" s="214" t="str">
        <f>監査調書!B66</f>
        <v>○職員に対する健康診断（新規採用時を含む）を年１回以上行っているか</v>
      </c>
      <c r="AS4" s="214" t="str">
        <f>監査調書!B67</f>
        <v>〇結果の記録を作成、保存（5年間）しているか</v>
      </c>
      <c r="AT4" s="101" t="str">
        <f>監査調書!B74</f>
        <v>◎定員と入所児童数の推移</v>
      </c>
      <c r="AU4" s="6"/>
      <c r="AV4" s="6"/>
      <c r="AW4" s="6"/>
      <c r="AX4" s="6"/>
      <c r="AY4" s="100"/>
      <c r="AZ4" s="8" t="str">
        <f>監査調書!B78</f>
        <v>◎年度当初から定員を大きく超過している場合若しくは定員の下限２０人を下回っている場合、定員見直しの予定・考え方</v>
      </c>
      <c r="BA4" s="424" t="str">
        <f>監査調書!B83</f>
        <v>○保育士雇用の際に、採用責任者は保育士特定登録取消者管理システムのデータベースを活用しているか</v>
      </c>
      <c r="BB4" s="214" t="str">
        <f>監査調書!B88</f>
        <v>○児童が在所する全時間帯において保育士等が複数配置されているか</v>
      </c>
      <c r="BC4" s="214" t="str">
        <f>監査調書!B89</f>
        <v>○保育士等の配置において、次の特例１、２、３のいずれかを利用しているか</v>
      </c>
      <c r="BD4" s="214" t="str">
        <f>監査調書!D92</f>
        <v>①特例１（朝夕等の児童が少数となる時間帯（児童数に応じた保育士必要数が１名となる時間帯）において、保育士１人に加え、「子育て支援員(注)」または「家庭的保育者」または「保育所、認定こども園において常勤１年相当の保育業務従事経験があり、かつ８時間以上の研修を受講した者」を活用）の利用</v>
      </c>
      <c r="BE4" s="214" t="str">
        <f>監査調書!E96</f>
        <v>〇「有」の場合、子育て支援員等の要件を満たす者を配置しているか</v>
      </c>
      <c r="BF4" s="214" t="str">
        <f>監査調書!D100</f>
        <v>②特例２（幼稚園教諭、小学校教諭、養護教諭を活用）の利用</v>
      </c>
      <c r="BG4" s="214" t="str">
        <f>監査調書!E101</f>
        <v>〇「有」の場合、幼稚園教諭等の免許は有効か</v>
      </c>
      <c r="BH4" s="214" t="str">
        <f>監査調書!D102</f>
        <v xml:space="preserve">   〇「有」の場合、２／３保育士要件（児童が在所するすべての時間帯において、保育士必要         数の３分の２以上は保育士資格を有した職員とすること。以下同じ）を満たしているか</v>
      </c>
      <c r="BI4" s="214" t="str">
        <f>監査調書!D106</f>
        <v>③特例３（保育所、認定こども園において常勤２年相当の保育業務従事経験がある子育て支援員(注)又は家庭的保育者を活用）の利用</v>
      </c>
      <c r="BJ4" s="214" t="str">
        <f>監査調書!E108</f>
        <v>〇「有」の場合、子育て支援員等の要件を満たす者を配置しているか</v>
      </c>
      <c r="BK4" s="214" t="str">
        <f>監査調書!E109</f>
        <v>〇「有」の場合、２／３保育士要件は満たしているか</v>
      </c>
      <c r="BL4" s="214" t="str">
        <f>監査調書!B112</f>
        <v>○嘱託医及び嘱託歯科医を置いているか</v>
      </c>
      <c r="BM4" s="214" t="str">
        <f>監査調書!B117</f>
        <v>□研修参加が特定の職員に偏っていないか</v>
      </c>
      <c r="BN4" s="214" t="str">
        <f>監査調書!B118</f>
        <v>□採用時の研修を実施しているか</v>
      </c>
      <c r="BO4" s="214" t="str">
        <f>監査調書!B119</f>
        <v>□職員及び保育所の課題を踏まえた研修が計画的に実施されているか</v>
      </c>
      <c r="BP4" s="214" t="str">
        <f>監査調書!B120</f>
        <v>□人権・同和問題に関する研修を行っているか　</v>
      </c>
      <c r="BQ4" s="214" t="str">
        <f>監査調書!B123</f>
        <v>○業務分担表（事務分掌）が作成され、各責任者が明らかにされているか</v>
      </c>
      <c r="BR4" s="214" t="str">
        <f>監査調書!B124</f>
        <v>○職員会議は定期的に開催され、保育内容、研修の復命等必要な事項が話し合われているか</v>
      </c>
      <c r="BS4" s="214" t="str">
        <f>監査調書!B127</f>
        <v>○運営規程に定める休所日以外に休所した日</v>
      </c>
      <c r="BT4" s="214" t="str">
        <f>監査調書!C128</f>
        <v>「有」の場合、休所した日</v>
      </c>
      <c r="BU4" s="214" t="str">
        <f>監査調書!C129</f>
        <v>「有」の場合、休所した理由</v>
      </c>
      <c r="BV4" s="214" t="str">
        <f>監査調書!C130</f>
        <v>「有」の場合、保護者への周知方法</v>
      </c>
      <c r="BW4" s="214" t="str">
        <f>監査調書!B131</f>
        <v>○土曜日の午後に、休所または保育時間の短縮をしている場合、保護者のニーズを把握したうえで行っているか</v>
      </c>
      <c r="BX4" s="214" t="str">
        <f>監査調書!B135</f>
        <v>○苦情解決の仕組みに関する規程は整備されているか</v>
      </c>
      <c r="BY4" s="214" t="str">
        <f>監査調書!B136</f>
        <v>〇保護者等からの苦情を受け付ける窓口を設置し、担当者を決めて対応しているか</v>
      </c>
      <c r="BZ4" s="214" t="str">
        <f>監査調書!B137</f>
        <v>苦情解決責任者の職名・氏名</v>
      </c>
      <c r="CA4" s="214" t="str">
        <f>監査調書!B138</f>
        <v>苦情受付担当者の職名・氏名</v>
      </c>
      <c r="CB4" s="214" t="str">
        <f>監査調書!B139</f>
        <v>○苦情解決に客観的に対応するため、職員や理事等の特殊な関係にない者を第三者委員として複数名</v>
      </c>
      <c r="CC4" s="214" t="str">
        <f>監査調書!B141</f>
        <v>○苦情解決の仕組み等（責任者・担当者、第三者委員の氏名・連絡先、仕組み）を施設内の見えやすい位置に掲示・パンフレットの配布等の方法により、保護者・職員に周知しているか</v>
      </c>
      <c r="CD4" s="214" t="str">
        <f>監査調書!B143</f>
        <v>○「島根県運営適正化委員会」の行う調査依頼があった場合に、調査に協力しているか</v>
      </c>
      <c r="CE4" s="214" t="str">
        <f>監査調書!B144</f>
        <v xml:space="preserve">〇苦情内容、改善への経過等を記録しているか </v>
      </c>
      <c r="CF4" s="101" t="str">
        <f>監査調書!B145</f>
        <v>○令和７年度の苦情の状況</v>
      </c>
      <c r="CG4" s="6"/>
      <c r="CH4" s="6"/>
      <c r="CI4" s="6"/>
      <c r="CJ4" s="6"/>
      <c r="CK4" s="1272" t="str">
        <f>監査調書!B153</f>
        <v>◎不適切な保育（虐待等と疑われる事案）防止のため、どのような振り返りを行っているか</v>
      </c>
      <c r="CL4" s="1275"/>
      <c r="CM4" s="1272" t="str">
        <f>監査調書!B156</f>
        <v>◎保育所内で虐待等と疑われる事案であると確認した場合、市町村、県へ相談、通報を行っているか</v>
      </c>
      <c r="CN4" s="1272" t="str">
        <f>監査調書!B157</f>
        <v>〇「児童生徒性暴力等からこどもたちを守るために」リーフレットを職員周知及び掲示により活用</v>
      </c>
      <c r="CO4" s="1278" t="str">
        <f>監査調書!B159</f>
        <v>〇ホームページ等に掲載する児童の画像について、性的な部位を含む画像等を掲載しないなど、子ども</v>
      </c>
      <c r="CP4" s="214" t="str">
        <f>監査調書!B162</f>
        <v>□職員は、正当な理由がなく、その業務上知り得た児童又はその家族の秘密を漏らしていないか</v>
      </c>
      <c r="CQ4" s="214" t="str">
        <f>監査調書!B163</f>
        <v>□職員であった者が、正当な理由なく、その業務上知り得た児童又はその家族の秘密を漏らすことがないよう、必要な措置（規程等の整備、雇用時の取り決め等）を講じているか</v>
      </c>
      <c r="CR4" s="214" t="str">
        <f>監査調書!B167</f>
        <v>□保育所として自らその提供する保育の質の評価を行い、常にその改善を図っているか</v>
      </c>
      <c r="CS4" s="214" t="str">
        <f>監査調書!B168</f>
        <v>□保護者等、関係者による評価を受けて、結果を公表しているか</v>
      </c>
      <c r="CT4" s="8" t="str">
        <f>監査調書!B169</f>
        <v xml:space="preserve">□福祉サービス第三者評価を受審し、評価結果を公表しているか   </v>
      </c>
      <c r="CU4" s="4" t="str">
        <f>監査調書!B174</f>
        <v>○保育室等の清掃、衛生管理、保温、換気、採光及び照明は適切になされているか。</v>
      </c>
      <c r="CV4" s="101" t="str">
        <f>監査調書!B175</f>
        <v>○消防設備の状況</v>
      </c>
      <c r="CW4" s="6"/>
      <c r="CX4" s="6"/>
      <c r="CY4" s="6"/>
      <c r="CZ4" s="6"/>
      <c r="DA4" s="9"/>
      <c r="DB4" s="9"/>
      <c r="DC4" s="9"/>
      <c r="DD4" s="9"/>
      <c r="DE4" s="9"/>
      <c r="DF4" s="9"/>
      <c r="DG4" s="9"/>
      <c r="DH4" s="9"/>
      <c r="DI4" s="9"/>
      <c r="DJ4" s="9"/>
      <c r="DK4" s="9"/>
      <c r="DL4" s="9"/>
      <c r="DM4" s="9"/>
      <c r="DN4" s="101" t="str">
        <f>監査調書!B183</f>
        <v>○施設内外の設備等（遊具を含む。）について、毎月１回程度チェックリストによる安全点検を実地に</v>
      </c>
      <c r="DO4" s="101" t="str">
        <f>監査調書!B185</f>
        <v>〇危険個所や老朽箇所の安全対策（棚等の転倒防止、落下物防止、敷地周囲の柵整備、倉庫の施錠等）、</v>
      </c>
      <c r="DP4" s="214" t="str">
        <f>監査調書!B187</f>
        <v>○来訪者用の入口・受付を明示し、外部からの人の出入りを確認しているか</v>
      </c>
      <c r="DQ4" s="214" t="str">
        <f>監査調書!B188</f>
        <v>○門、フェンス、外灯、出入口、鍵等の状況を毎日点検しているか　　</v>
      </c>
      <c r="DR4" s="6" t="str">
        <f>監査調書!B189</f>
        <v>○防犯対策を行っているか</v>
      </c>
      <c r="DS4" s="6"/>
      <c r="DT4" s="214" t="str">
        <f>監査調書!B194</f>
        <v>○園外保育を行う際、危険な場所、設備等を把握するとともに、携帯電話等による連絡体制を確保しているか</v>
      </c>
      <c r="DU4" s="214" t="str">
        <f>監査調書!B196</f>
        <v>○児童に対し、犯罪や事故から身を守るための注意事項を職員が指導しているか</v>
      </c>
      <c r="DV4" s="214" t="str">
        <f>監査調書!B197</f>
        <v>〇プール活動・水遊びを行う場合は、水の外での監視者とプール指導を行う人員を分けて配置しているか</v>
      </c>
      <c r="DW4" s="277" t="str">
        <f>監査調書!B198</f>
        <v>〇職員に対する事前教育や救急救命講習等の研修の機会を設けているか</v>
      </c>
      <c r="DX4" s="214" t="str">
        <f>監査調書!B200</f>
        <v>□令和７年度の事故件数</v>
      </c>
      <c r="DY4" s="214" t="str">
        <f>監査調書!B201</f>
        <v>□令和８年度の事故件数(監査日前々月末日現在)</v>
      </c>
      <c r="DZ4" s="214" t="str">
        <f>監査調書!B202</f>
        <v>□上記のうち、死亡事故や治療に要する期間が30日以上の負傷や疾病を伴う重篤な事故等が発生した場合、市町村担当課に事故の報告をしているか</v>
      </c>
      <c r="EA4" s="214" t="str">
        <f>監査調書!B205</f>
        <v>□事故発生時の対応マニュアルが作成され、医師や保護者への緊急連絡体制が整っているか</v>
      </c>
      <c r="EB4" s="214" t="str">
        <f>監査調書!B206</f>
        <v>□事故が発生した場合又はそれに至る危険性がある事態が生じた場合に、その状況及び対応等の記録・報告を行うほか、その分析を通じた改善策を職員に周知徹底しているか</v>
      </c>
      <c r="EC4" s="214" t="str">
        <f>監査調書!B208</f>
        <v>□賠償すべき事故が発生した場合に備えて保険に加入しているか</v>
      </c>
      <c r="ED4" s="214" t="str">
        <f>監査調書!B211</f>
        <v>○避難訓練：　　　 　　　  　　</v>
      </c>
      <c r="EE4" s="214" t="str">
        <f>監査調書!O211</f>
        <v>消火訓練（模擬消火訓練でも可）：</v>
      </c>
      <c r="EF4" s="8" t="str">
        <f>監査調書!B212</f>
        <v>○消防計画を作成し、消防署へ届け出ているか（変更も含む）</v>
      </c>
      <c r="EG4" s="8" t="str">
        <f>監査調書!B213</f>
        <v>○消防用設備等の法定点検を実施し、その結果を消防署に報告しているか</v>
      </c>
      <c r="EH4" s="9" t="str">
        <f>監査調書!C214</f>
        <v>　直近の報告年月日：</v>
      </c>
      <c r="EI4" s="9"/>
      <c r="EJ4" s="219"/>
      <c r="EK4" s="101" t="str">
        <f>監査調書!B215</f>
        <v>○消防計画又は災害対応マニュアル（避難確保計画）に次の災害への対応が定められているか。</v>
      </c>
      <c r="EL4" s="6"/>
      <c r="EM4" s="6"/>
      <c r="EN4" s="214" t="str">
        <f>監査調書!B219</f>
        <v>〇市町村地域防災計画に定められた浸水想定区域内等又は土砂災害警戒区域内等の要配慮者利用施設に該当する場合、「避難確保計画」を作成し、市町村に報告しているか</v>
      </c>
      <c r="EO4" s="8" t="str">
        <f>監査調書!B221</f>
        <v>　また、避難確保計画に基づき避難訓練を実施し、その結果を市町村に報告しているか</v>
      </c>
      <c r="EP4" s="8" t="str">
        <f>監査調書!B222</f>
        <v>○施設内の見やすいところに避難経路図を掲示するとともに、消防計画、災害対応マニュアルの内容</v>
      </c>
      <c r="EQ4" s="8" t="str">
        <f>監査調書!B224</f>
        <v>〇災害発生時等の事業継続計画（ＢＣＰ）を策定しているか</v>
      </c>
      <c r="ER4" s="214" t="str">
        <f>監査調書!B225</f>
        <v>〇策定した事業継続計画について、職員に周知し、必要な研修及び訓練を定期的に実施しているか</v>
      </c>
      <c r="ES4" s="214" t="str">
        <f>監査調書!B226</f>
        <v>〇当該計画を定期的に見直し、必要に応じて変更を行っているか</v>
      </c>
      <c r="ET4" s="8" t="str">
        <f>監査調書!B229</f>
        <v>〇安全点検（施設・設備、園外活動）に関する年間スケジュールを策定しているか</v>
      </c>
      <c r="EU4" s="214" t="str">
        <f>監査調書!B230</f>
        <v>〇リスクの高い場面（園外活動、バス送迎）や緊急的な対応が必要な場面（災害、不審者侵入等）での</v>
      </c>
      <c r="EV4" s="214" t="str">
        <f>監査調書!C232</f>
        <v>また、必要な見直しを行っているか</v>
      </c>
      <c r="EW4" s="214" t="str">
        <f>監査調書!B233</f>
        <v>〇児童への安全指導について年間スケジュールを策定しているか</v>
      </c>
      <c r="EX4" s="425" t="str">
        <f>監査調書!B234</f>
        <v>〇送迎時における駐車場等での事故防止のため、保護者や職員への注意喚起及び駐車場の適切な</v>
      </c>
      <c r="EY4" s="214" t="str">
        <f>監査調書!B236</f>
        <v>〇災害、救急対応（心肺蘇生法、AED等）、不審者対応訓練について年間スケジュールを策定しているか</v>
      </c>
      <c r="EZ4" s="214" t="str">
        <f>監査調書!B237</f>
        <v>〇安全計画について、職員に周知し、研修や訓練を定期的に実施しているか</v>
      </c>
      <c r="FA4" s="214" t="str">
        <f>監査調書!B238</f>
        <v>〇保護者に対し、安全計画に基づく取組内容を周知しているか</v>
      </c>
      <c r="FB4" s="214" t="str">
        <f>監査調書!B239</f>
        <v>〇安全計画について、定期的に見直しを行い、必要に応じて変更しているか</v>
      </c>
      <c r="FC4" s="214" t="str">
        <f>監査調書!B242</f>
        <v>〇通園用のための自動車を運行しているか</v>
      </c>
      <c r="FD4" s="214" t="str">
        <f>監査調書!C243</f>
        <v>運行している場合、園児の自動車への乗降の際、点呼等により所在を確認しているか</v>
      </c>
      <c r="FE4" s="214" t="str">
        <f>監査調書!D244</f>
        <v>また、自動車にブザー等の見落とし防止装置を備え所在確認を行っているか</v>
      </c>
      <c r="FF4" s="214" t="str">
        <f>監査調書!B245</f>
        <v>〇園外活動等のために自動車を運行しているか</v>
      </c>
      <c r="FG4" s="214" t="str">
        <f>監査調書!C246</f>
        <v>運行している場合、園児の自動車への乗降の際、点呼等により所在を確認しているか</v>
      </c>
      <c r="FH4" s="214" t="str">
        <f>監査調書!B250</f>
        <v>□全体的な計画が策定されているか</v>
      </c>
      <c r="FI4" s="8" t="str">
        <f>監査調書!B251</f>
        <v>□指導計画が策定されているか</v>
      </c>
      <c r="FJ4" s="9"/>
      <c r="FK4" s="219"/>
      <c r="FL4" s="101" t="str">
        <f>監査調書!B257</f>
        <v>□児童の処遇の状況を明らかにする諸帳簿（児童簿、指導日誌、経過記録簿、保育所児童保育</v>
      </c>
      <c r="FM4" s="101" t="str">
        <f>監査調書!B261</f>
        <v>□保護者との連携（連絡帳、保育所だより、保育参観等）により理解協力を得るよう努めているか</v>
      </c>
      <c r="FN4" s="214" t="str">
        <f>監査調書!B264</f>
        <v>□実費徴収（文房具代、遠足代、食材料費等）について保護者に書面で説明しているか</v>
      </c>
      <c r="FO4" s="8" t="str">
        <f>監査調書!B265</f>
        <v>□実費徴収について、領収書を交付しているか（集金袋への領収印や、口座引落しの通帳記載をもって領収書に代えることも可能）</v>
      </c>
      <c r="FP4" s="214" t="str">
        <f>監査調書!B269</f>
        <v>□市町村、児童相談所等の関係機関との連携がとられているか</v>
      </c>
      <c r="FQ4" s="214" t="str">
        <f>監査調書!B270</f>
        <v>□小学校に保育所児童保育要録（電子保存したものを含む）が送付されているか</v>
      </c>
      <c r="FR4" s="214" t="str">
        <f>監査調書!B271</f>
        <v>□地域住民や地域の活動との連携、協力、交流等を行っているか</v>
      </c>
      <c r="FS4" s="214" t="str">
        <f>監査調書!B272</f>
        <v>□地域住民への保育情報の提供や、保育に関する相談への助言を行っているか</v>
      </c>
      <c r="FT4" s="214" t="str">
        <f>監査調書!B277</f>
        <v>〇入所時（年度中途を含む）の健康診断は実施されているか</v>
      </c>
      <c r="FU4" s="214" t="str">
        <f>監査調書!B278</f>
        <v>〇健康診断</v>
      </c>
      <c r="FV4" s="214" t="str">
        <f>監査調書!B279</f>
        <v>〇健康診断当日に欠席した児童への対応方法</v>
      </c>
      <c r="FW4" s="8" t="str">
        <f>監査調書!B280</f>
        <v>〇児童の健康診断は発達段階に応じた検査項目が実施されているか</v>
      </c>
      <c r="FX4" s="101" t="str">
        <f>監査調書!B281</f>
        <v>〇歯科検診</v>
      </c>
      <c r="FY4" s="8" t="str">
        <f>監査調書!B282</f>
        <v>〇風しん、麻しんの予防接種について、勧奨あるいは情報提供をしているか</v>
      </c>
      <c r="FZ4" s="214" t="str">
        <f>監査調書!B285</f>
        <v>○登降所時において、児童の健康状態や服装等の異常の有無等について十分観察しているか。
　また、顔色、機嫌、元気等について観察するとともに、食欲や排便の状況等について注意を払っているか</v>
      </c>
      <c r="GA4" s="214" t="str">
        <f>監査調書!B288</f>
        <v>○不自然な傷などないか観察し、身体的虐待等の早期発見に努めているか。また、虐待が疑われる場合に、市町村又は児童相談所に通告し、適切な対応を図っているか</v>
      </c>
      <c r="GB4" s="8" t="str">
        <f>監査調書!B290</f>
        <v>○乳幼児突然死症候群(SIDS)の予防</v>
      </c>
      <c r="GC4" s="219"/>
      <c r="GD4" s="214" t="str">
        <f>監査調書!B295</f>
        <v>○排泄後、食事・おやつの前等の手洗いが徹底されているか。特に、低年齢児（３歳未満）について、保育士等が確認しているか</v>
      </c>
      <c r="GE4" s="214" t="str">
        <f>監査調書!B297</f>
        <v>○汚物処理容器は児童の手の届かないところに保管しているか</v>
      </c>
      <c r="GF4" s="214" t="str">
        <f>監査調書!B300</f>
        <v>○感染症や食中毒が発生した場合の報告体制を整備しているか</v>
      </c>
      <c r="GG4" s="214" t="str">
        <f>監査調書!B301</f>
        <v>〇職員に対し、予防及びまん延防止のための研修及び訓練を定期的に実施しているか</v>
      </c>
      <c r="GH4" s="8" t="str">
        <f>監査調書!B306</f>
        <v xml:space="preserve">○医薬品等の整備、管理がされているか </v>
      </c>
      <c r="GI4" s="214" t="str">
        <f>監査調書!B309</f>
        <v xml:space="preserve">○給食打合せ会議の開催状況 </v>
      </c>
      <c r="GJ4" s="214" t="str">
        <f>監査調書!B310</f>
        <v>○給食打合せ会議は、関係職員で構成され、献立、喫食状況等必要な事項が話し合われているか。また、施設長が参加するか、あるいは結果を施設長に報告しているか</v>
      </c>
      <c r="GK4" s="101" t="str">
        <f>監査調書!B314</f>
        <v>○３歳未満児の喫食開始時間</v>
      </c>
      <c r="GL4" s="6"/>
      <c r="GM4" s="100"/>
      <c r="GN4" s="101" t="str">
        <f>監査調書!B316</f>
        <v>○３歳以上児の喫食開始時間</v>
      </c>
      <c r="GO4" s="6"/>
      <c r="GP4" s="534" t="str">
        <f>監査調書!B319</f>
        <v>○離乳食やおやつも含め、児童と同じものが児童の喫食前に調理従事者以外の者により検食されているか</v>
      </c>
      <c r="GQ4" s="101" t="str">
        <f>監査調書!B320</f>
        <v>○検食結果、嗜好調査、残食調査結果は日々記録され、献立作成に活用しているか</v>
      </c>
      <c r="GR4" s="101" t="str">
        <f>監査調書!B323</f>
        <v>○次の諸帳簿は整備されているか</v>
      </c>
      <c r="GS4" s="6"/>
      <c r="GT4" s="100"/>
      <c r="GU4" s="8" t="str">
        <f>監査調書!B330</f>
        <v>○調理は献立表に従って行われているか</v>
      </c>
      <c r="GV4" s="101" t="str">
        <f>監査調書!B331</f>
        <v>○献立作成の配慮事項</v>
      </c>
      <c r="GW4" s="6"/>
      <c r="GX4" s="6"/>
      <c r="GY4" s="425" t="str">
        <f>監査調書!B343</f>
        <v>〇児童の食事に関する情報（咀嚼・嚥下機能）を把握し、誤嚥等による窒息のリスクを除去しているか　　</v>
      </c>
      <c r="GZ4" s="214" t="str">
        <f>監査調書!B344</f>
        <v>〇食育計画に従って、食育に取り組んでいるか　　</v>
      </c>
      <c r="HA4" s="214" t="str">
        <f>監査調書!B347</f>
        <v>○調理の外部委託を行っている場合、契約内容等は遵守されているか</v>
      </c>
      <c r="HB4" s="214" t="str">
        <f>監査調書!B352</f>
        <v>○給食材料の購入に当たって、品質、鮮度等に留意して検収を行っているか</v>
      </c>
      <c r="HC4" s="214" t="str">
        <f>監査調書!B353</f>
        <v>○食器類の衛生管理に努めているか</v>
      </c>
      <c r="HD4" s="214" t="str">
        <f>監査調書!B354</f>
        <v>○食中毒が発生した場合に備えてマニュアルを作成するなど、対応策を定めているか</v>
      </c>
      <c r="HE4" s="214" t="str">
        <f>監査調書!B355</f>
        <v>○調理員に対し、毎日健康状態を確認しているか</v>
      </c>
      <c r="HF4" s="214" t="str">
        <f>監査調書!B381</f>
        <v>〇冬季(10月～3月)において、ノロウイルスの検便を行っているか　</v>
      </c>
      <c r="HG4" s="101" t="str">
        <f>監査調書!B359</f>
        <v>在籍職員数（パートを含む）</v>
      </c>
      <c r="HH4" s="6"/>
      <c r="HI4" s="6"/>
      <c r="HJ4" s="6"/>
      <c r="HK4" s="6"/>
      <c r="HL4" s="6"/>
      <c r="HM4" s="6"/>
      <c r="HN4" s="6"/>
      <c r="HO4" s="6"/>
      <c r="HP4" s="6"/>
      <c r="HQ4" s="6"/>
      <c r="HR4" s="100"/>
      <c r="HS4" s="101" t="str">
        <f>監査調書!B360</f>
        <v>調理従事者</v>
      </c>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100"/>
      <c r="JC4" s="101" t="str">
        <f>監査調書!B363</f>
        <v>乳児担当者</v>
      </c>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100"/>
      <c r="KM4" s="101" t="str">
        <f>監査調書!B366</f>
        <v>その他職員</v>
      </c>
      <c r="KN4" s="6"/>
      <c r="KO4" s="6"/>
      <c r="KP4" s="6"/>
      <c r="KQ4" s="6"/>
      <c r="KR4" s="6"/>
      <c r="KS4" s="6"/>
      <c r="KT4" s="6"/>
      <c r="KU4" s="6"/>
      <c r="KV4" s="6"/>
      <c r="KW4" s="6"/>
      <c r="KX4" s="100"/>
      <c r="KY4" s="214" t="str">
        <f>監査調書!B384</f>
        <v xml:space="preserve">○原材料及び調理済み食品を食品ごとに50ｇ程度ずつを清潔な保存食容器（ビニール袋等）に入れて食事提供後２週間以上保存しているか </v>
      </c>
      <c r="KZ4" s="214" t="str">
        <f>監査調書!B386</f>
        <v xml:space="preserve">○保存した原材料及び食品は－20℃以下で保存しているか </v>
      </c>
      <c r="LA4" s="8" t="str">
        <f>監査調書!B387</f>
        <v>○原材料は特に洗浄・殺菌等を行わず購入した状態で保存しているか</v>
      </c>
      <c r="LB4" s="214" t="str">
        <f>監査調書!B393</f>
        <v>○現金、預貯金通帳及び通帳印鑑の各保管責任者について、その業務が事務分掌で明確にされているか</v>
      </c>
      <c r="LC4" s="214" t="str">
        <f>監査調書!B394</f>
        <v>○現金、預貯金通帳及び通帳印鑑について、各保管責任者の管理の下で施錠のできる別々の金庫等で適切に保管されているか</v>
      </c>
      <c r="LD4" s="214" t="str">
        <f>監査調書!B401</f>
        <v>○インターネットバンキングを利用しているか（利用している場合）「インターネットバンキングの利用に係る規程」を設けた上で、内部けん制体制が確保されているか。（取引データ作成者と承認者でアカウントを分け、内部けん制体制を確保すること。）</v>
      </c>
      <c r="LE4" s="214" t="str">
        <f>監査調書!B411</f>
        <v>○委託料、補助金等の請求手続きは適正に行われているか</v>
      </c>
      <c r="LF4" s="214" t="str">
        <f>監査調書!B412</f>
        <v>○利用者負担金等（延長保育、一時保育利用料等）の額は積算資料により適正額となっているか</v>
      </c>
      <c r="LG4" s="214" t="str">
        <f>監査調書!B413</f>
        <v>〇現金を収納したときは領収証を発行しているか</v>
      </c>
      <c r="LH4" s="214" t="str">
        <f>監査調書!B414</f>
        <v>○収納した現金は経理規程に規定した期日内に金融機関に預け入れしているか</v>
      </c>
      <c r="LI4" s="214" t="str">
        <f>監査調書!B417</f>
        <v>○発注前に起案し決裁権限者の承認を受け物品等を購入又は工事を施工しているか</v>
      </c>
      <c r="LJ4" s="214" t="str">
        <f>監査調書!B418</f>
        <v>○競争入札を行わない場合（随意契約）、その合理的な理由が明確となっているか</v>
      </c>
      <c r="LK4" s="214" t="str">
        <f>監査調書!B419</f>
        <v>〇契約金額に応じた見積業者数で見積り書を徴しているか</v>
      </c>
      <c r="LL4" s="214" t="str">
        <f>監査調書!B420</f>
        <v>○請求書の内容を確認したうえで、会計伝票を起票し相手方に支出しているか</v>
      </c>
      <c r="LM4" s="214" t="str">
        <f>監査調書!B421</f>
        <v>〇通常の支払は口座振込とし、経理規程に規定した期日に実施しているか</v>
      </c>
      <c r="LN4" s="214" t="str">
        <f>監査調書!B422</f>
        <v>〇会計伝票に会計責任者の承認があるか（小規模法人版の経理規程を採用している場合、月単位での承認とすることも可能。）</v>
      </c>
      <c r="LO4" s="214" t="str">
        <f>監査調書!B424</f>
        <v>〇自動継続契約を締結している場合において、１年ごとに契約更新に係る稟議書を作成しているか。</v>
      </c>
      <c r="LP4" s="214" t="str">
        <f>監査調書!B427</f>
        <v>○小口現金の取扱は経理規程どおり（限度額の範囲内、出納帳への記帳）に行われているか</v>
      </c>
      <c r="LQ4" s="214" t="str">
        <f>監査調書!B428</f>
        <v>〇預金からの引落額と小口現金出納帳の記載金額は一致しているか</v>
      </c>
      <c r="LR4" s="214" t="str">
        <f>監査調書!B429</f>
        <v>○職員による立て替え払いを行っていないか</v>
      </c>
      <c r="LS4" s="214" t="str">
        <f>監査調書!B433</f>
        <v>○委託費等の管理・運用が、安全確実でかつ換金性の高い方法（預貯金等）で行われているか</v>
      </c>
      <c r="LT4" s="214" t="str">
        <f>監査調書!B434</f>
        <v>○他の事業区分又は他の拠点区分への貸付を行った場合、当該年度内に補填を行っているか</v>
      </c>
      <c r="LU4" s="214">
        <f>監査調書!E429</f>
        <v>0</v>
      </c>
      <c r="LV4" s="214">
        <f>監査調書!F429</f>
        <v>0</v>
      </c>
      <c r="LW4" s="214" t="str">
        <f>監査調書!B439</f>
        <v>○固定資産管理台帳は整備されているか</v>
      </c>
      <c r="LX4" s="214" t="str">
        <f>監査調書!B440</f>
        <v>○令和７年度に取得物品等がある場合、固定資産の増が行われているか</v>
      </c>
      <c r="LY4" s="214" t="str">
        <f>監査調書!B441</f>
        <v>○令和７年度に廃棄（又は売却）物品等がある場合、固定資産の減、固定資産管理台帳からの削除が行われているか</v>
      </c>
      <c r="LZ4" s="214" t="str">
        <f>監査調書!B443</f>
        <v>○令和７年度に廃棄（又は売却）物品等がある場合、事業活動計算書の「固定資産売却益」又は「固定資産売却損・処分損」が計上されているか</v>
      </c>
      <c r="MA4" s="214" t="str">
        <f>監査調書!B445</f>
        <v>○固定資産物品の現物は保育所に保管されているか</v>
      </c>
      <c r="MB4" s="214" t="str">
        <f>監査調書!B447</f>
        <v>〇積立金を計上する場合は、積立の目的を示す名称を付し同額の積立資産を積み立てているか</v>
      </c>
      <c r="MC4" s="214" t="str">
        <f>監査調書!B448</f>
        <v>〇有価証券等で資金を運用する場合に、資金運用規程を定め従っているか</v>
      </c>
      <c r="MD4" s="214" t="str">
        <f>監査調書!B459</f>
        <v>ア　基本の７要件　</v>
      </c>
      <c r="ME4" s="214" t="str">
        <f>監査調書!B473</f>
        <v>イ　子ども・子育て支援事業等（特別保育）の実施</v>
      </c>
      <c r="MF4" s="8" t="str">
        <f>監査調書!B486</f>
        <v>ウ　保育サービスの質の向上に関する要件</v>
      </c>
      <c r="MG4" s="214" t="str">
        <f>監査調書!B505</f>
        <v>○人件費の他費目への流用</v>
      </c>
      <c r="MH4" s="214" t="str">
        <f>監査調書!B506</f>
        <v>○管理費の他費目への流用</v>
      </c>
      <c r="MI4" s="8" t="str">
        <f>監査調書!B507</f>
        <v>○事業費の他費目への流用</v>
      </c>
      <c r="MJ4" s="8" t="str">
        <f>監査調書!B510</f>
        <v>○他の拠点(サービス)区分等からの繰入金収入があるか</v>
      </c>
      <c r="MK4" s="9" t="str">
        <f>監査調書!B511</f>
        <v>（有の場合）</v>
      </c>
      <c r="ML4" s="9"/>
      <c r="MM4" s="9"/>
      <c r="MN4" s="8" t="str">
        <f>監査調書!B516</f>
        <v>○法人本部や他の保育所など、他の拠点（サービス）区分への繰入金支出があるか</v>
      </c>
      <c r="MO4" s="9"/>
      <c r="MP4" s="9" t="str">
        <f>監査調書!B517</f>
        <v>　※有の場合、その内容や原資は何か（該当する場合は○を選択）</v>
      </c>
      <c r="MQ4" s="9"/>
      <c r="MR4" s="9"/>
      <c r="MS4" s="9"/>
      <c r="MT4" s="9"/>
      <c r="MU4" s="8" t="str">
        <f>監査調書!B527</f>
        <v>○人件費積立資産への積立支出があるか</v>
      </c>
      <c r="MV4" s="219"/>
      <c r="MW4" s="8" t="str">
        <f>監査調書!B528</f>
        <v>○修繕積立資産への積立支出があるか</v>
      </c>
      <c r="MX4" s="9"/>
      <c r="MY4" s="8" t="str">
        <f>監査調書!B529</f>
        <v>○備品等購入積立資産への積立支出があるか</v>
      </c>
      <c r="MZ4" s="219"/>
      <c r="NA4" s="8" t="str">
        <f>監査調書!B530</f>
        <v>○保育所施設・設備整備積立資産への積立支出があるか</v>
      </c>
      <c r="NB4" s="219"/>
      <c r="NC4" s="214" t="str">
        <f>監査調書!B531</f>
        <v>○人件費積立資産、修繕積立資産、備品等購入積立資産又は保育所施設・設備整備積立資産は、貸借対照表の「資産の部・その他の固定資産」の中に積立の目的を明示した積立資産の科目を設け、各積立資産の合計額を計上し、他の預金（資産）と区別して保管しているか</v>
      </c>
      <c r="ND4" s="101" t="str">
        <f>監査調書!B537</f>
        <v>ア　 積立資産の取崩し</v>
      </c>
      <c r="NE4" s="6"/>
      <c r="NF4" s="6"/>
      <c r="NG4" s="6"/>
      <c r="NH4" s="6"/>
      <c r="NI4" s="6"/>
      <c r="NJ4" s="100"/>
      <c r="NK4" s="101" t="str">
        <f>監査調書!B544</f>
        <v>イ　積立資産の目的外取崩し</v>
      </c>
      <c r="NL4" s="6"/>
      <c r="NM4" s="6"/>
      <c r="NN4" s="6"/>
      <c r="NO4" s="6"/>
      <c r="NP4" s="6"/>
      <c r="NQ4" s="6"/>
      <c r="NR4" s="6"/>
      <c r="NS4" s="101" t="str">
        <f>監査調書!B567</f>
        <v>ア　前期末支払資金残高の取り崩し</v>
      </c>
      <c r="NT4" s="6"/>
      <c r="NU4" s="6"/>
      <c r="NV4" s="6"/>
      <c r="NW4" s="100"/>
      <c r="NX4" s="101" t="str">
        <f>監査調書!B592</f>
        <v>イ　 当期留保率</v>
      </c>
      <c r="NY4" s="6"/>
      <c r="NZ4" s="6"/>
      <c r="OA4" s="6"/>
      <c r="OB4" s="100"/>
      <c r="OC4" s="8" t="str">
        <f>監査調書!B604</f>
        <v>ウ　 当期末支払資金残高</v>
      </c>
      <c r="OD4" s="9"/>
      <c r="OE4" s="219"/>
      <c r="OF4" s="4" t="str">
        <f>監査調書!B612</f>
        <v>○委託費を委託費対象外経費への支出に充当していないか</v>
      </c>
      <c r="OG4" s="7" t="str">
        <f>監査調書!A616</f>
        <v>(ⅰ)委託費を、処遇改善等加算（基礎分）相当額の範囲内において、同一の設置者が設置する「保育所等」の経費に充当する【Ⅱ 7要件＋特別保育】</v>
      </c>
      <c r="OH4" s="142"/>
      <c r="OI4" s="142"/>
      <c r="OJ4" s="142"/>
      <c r="OK4" s="142"/>
      <c r="OL4" s="142"/>
      <c r="OM4" s="142"/>
      <c r="ON4" s="142"/>
      <c r="OO4" s="142"/>
      <c r="OP4" s="142"/>
      <c r="OQ4" s="142"/>
      <c r="OR4" s="142"/>
      <c r="OS4" s="142"/>
      <c r="OT4" s="142"/>
      <c r="OU4" s="142"/>
      <c r="OV4" s="142"/>
      <c r="OW4" s="142"/>
      <c r="OX4" s="142"/>
      <c r="OY4" s="142"/>
      <c r="OZ4" s="142"/>
      <c r="PA4" s="142"/>
      <c r="PB4" s="142"/>
      <c r="PC4" s="142"/>
      <c r="PD4" s="142"/>
      <c r="PE4" s="142"/>
      <c r="PF4" s="102"/>
      <c r="PG4" s="7" t="str">
        <f>監査調書!A637</f>
        <v>(ⅱ) 委託費を、処遇改善等加算（基礎分）相当額の範囲内において、同一の設置者が運営する「子育て支援事業」及び「社会福祉施設等」の経費に充当する【Ⅲ すべての要件】</v>
      </c>
      <c r="PH4" s="142"/>
      <c r="PI4" s="142"/>
      <c r="PJ4" s="142"/>
      <c r="PK4" s="142"/>
      <c r="PL4" s="142"/>
      <c r="PM4" s="142"/>
      <c r="PN4" s="142"/>
      <c r="PO4" s="142"/>
      <c r="PP4" s="142"/>
      <c r="PQ4" s="142"/>
      <c r="PR4" s="142"/>
      <c r="PS4" s="142"/>
      <c r="PT4" s="142"/>
      <c r="PU4" s="142"/>
      <c r="PV4" s="142"/>
      <c r="PW4" s="142"/>
      <c r="PX4" s="142"/>
      <c r="PY4" s="142"/>
      <c r="PZ4" s="142"/>
      <c r="QA4" s="142"/>
      <c r="QB4" s="142"/>
      <c r="QC4" s="142"/>
      <c r="QD4" s="142"/>
      <c r="QE4" s="142"/>
      <c r="QF4" s="142"/>
      <c r="QG4" s="142"/>
      <c r="QH4" s="142"/>
      <c r="QI4" s="142"/>
      <c r="QJ4" s="142"/>
      <c r="QK4" s="142"/>
      <c r="QL4" s="142"/>
      <c r="QM4" s="142"/>
      <c r="QN4" s="142"/>
      <c r="QO4" s="142"/>
      <c r="QP4" s="142"/>
      <c r="QQ4" s="142"/>
      <c r="QR4" s="102"/>
      <c r="QS4" s="7" t="str">
        <f>監査調書!A666</f>
        <v>(ⅲ) 委託費を、委託費の３カ月分相当額の範囲内において、同一の設置者が設置する「保育所等」及び「子育て支援事業」の経費に充当する【Ⅲ すべての要件】</v>
      </c>
      <c r="QT4" s="142"/>
      <c r="QU4" s="142"/>
      <c r="QV4" s="142"/>
      <c r="QW4" s="142"/>
      <c r="QX4" s="142"/>
      <c r="QY4" s="142"/>
      <c r="QZ4" s="142"/>
      <c r="RA4" s="142"/>
      <c r="RB4" s="142"/>
      <c r="RC4" s="142"/>
      <c r="RD4" s="142"/>
      <c r="RE4" s="142"/>
      <c r="RF4" s="142"/>
      <c r="RG4" s="142"/>
      <c r="RH4" s="142"/>
      <c r="RI4" s="142"/>
      <c r="RJ4" s="142"/>
      <c r="RK4" s="142"/>
      <c r="RL4" s="142"/>
      <c r="RM4" s="142"/>
      <c r="RN4" s="142"/>
      <c r="RO4" s="142"/>
      <c r="RP4" s="142"/>
      <c r="RQ4" s="142"/>
      <c r="RR4" s="142"/>
      <c r="RS4" s="142"/>
      <c r="RT4" s="142"/>
      <c r="RU4" s="142"/>
      <c r="RV4" s="142"/>
      <c r="RW4" s="142"/>
      <c r="RX4" s="142"/>
      <c r="RY4" s="142"/>
      <c r="RZ4" s="142"/>
      <c r="SA4" s="142"/>
      <c r="SB4" s="142"/>
      <c r="SC4" s="142"/>
      <c r="SD4" s="142"/>
      <c r="SE4" s="214" t="str">
        <f>監査調書!B695</f>
        <v>○上記(ⅰ)～(ⅲ)以外の委託費対象外経費(職員のみの食事代等）について、委託費以外のどの収入を充当したかを帳簿上整理されているか</v>
      </c>
      <c r="SF4" s="8" t="str">
        <f>監査調書!B697</f>
        <v>○本部拠点区分(サービス区分)で支出すべき経費が保育所拠点区分(サービス区分)で支出されていないか</v>
      </c>
      <c r="SG4" s="8" t="str">
        <f>監査調書!B704</f>
        <v>○他の拠点(サービス)区分等からの繰入金収入があるか</v>
      </c>
      <c r="SH4" s="9" t="str">
        <f>監査調書!B705</f>
        <v>（有の場合）</v>
      </c>
      <c r="SI4" s="9"/>
      <c r="SJ4" s="219"/>
      <c r="SK4" s="8" t="str">
        <f>監査調書!B709</f>
        <v>○法人本部や他の保育所など、他の拠点(サービス)区分への繰入金支出があるか</v>
      </c>
      <c r="SL4" s="9" t="str">
        <f>監査調書!B710</f>
        <v>（有の場合）</v>
      </c>
      <c r="SM4" s="9"/>
      <c r="SN4" s="9"/>
      <c r="SO4" s="8" t="str">
        <f>監査調書!B715</f>
        <v>○人件費積立資産への積立支出があるか</v>
      </c>
      <c r="SP4" s="219"/>
      <c r="SQ4" s="8" t="str">
        <f>監査調書!B716</f>
        <v>○修繕積立資産への積立支出があるか</v>
      </c>
      <c r="SR4" s="219"/>
      <c r="SS4" s="8" t="str">
        <f>監査調書!B717</f>
        <v>○備品等購入積立資産への積立支出があるか</v>
      </c>
      <c r="ST4" s="219"/>
      <c r="SU4" s="8" t="str">
        <f>監査調書!B718</f>
        <v>○保育所施設・設備整備積立資産への積立支出があるか</v>
      </c>
      <c r="SV4" s="9"/>
      <c r="SW4" s="101" t="str">
        <f>監査調書!B721</f>
        <v>ア　積立資産の取崩し</v>
      </c>
      <c r="SX4" s="6"/>
      <c r="SY4" s="6"/>
      <c r="SZ4" s="100"/>
      <c r="TA4" s="8" t="str">
        <f>監査調書!B727</f>
        <v>イ　積立資産の目的外取崩し</v>
      </c>
      <c r="TB4" s="9"/>
      <c r="TC4" s="9"/>
      <c r="TD4" s="9"/>
      <c r="TE4" s="9"/>
      <c r="TF4" s="101" t="str">
        <f>監査調書!B736</f>
        <v>ア　 前期末支払資金残高の取り崩し</v>
      </c>
      <c r="TG4" s="6"/>
      <c r="TH4" s="6"/>
      <c r="TI4" s="100"/>
      <c r="TJ4" s="101" t="str">
        <f>監査調書!B742</f>
        <v>イ　 当期留保率</v>
      </c>
      <c r="TK4" s="6"/>
      <c r="TL4" s="6"/>
      <c r="TM4" s="6"/>
      <c r="TN4" s="4"/>
      <c r="TO4" s="217"/>
      <c r="TP4" s="101" t="str">
        <f>'表１（新基準）'!C12</f>
        <v>乳児</v>
      </c>
      <c r="TQ4" s="6"/>
      <c r="TR4" s="6"/>
      <c r="TS4" s="6"/>
      <c r="TT4" s="101" t="str">
        <f>'表１（新基準）'!C13</f>
        <v>１歳児</v>
      </c>
      <c r="TU4" s="6"/>
      <c r="TV4" s="100"/>
      <c r="TW4" s="6" t="str">
        <f>'表１（新基準）'!C14</f>
        <v>２歳児</v>
      </c>
      <c r="TX4" s="6"/>
      <c r="TY4" s="6"/>
      <c r="TZ4" s="100"/>
      <c r="UA4" s="101" t="str">
        <f>'表１（新基準）'!C15</f>
        <v>３歳児　　　　　　　　　（注３）</v>
      </c>
      <c r="UB4" s="6"/>
      <c r="UC4" s="6"/>
      <c r="UD4" s="100"/>
      <c r="UE4" s="101" t="str">
        <f>'表１（新基準）'!C16</f>
        <v>４歳以上児　　　　　（注３）</v>
      </c>
      <c r="UF4" s="6"/>
      <c r="UG4" s="6"/>
      <c r="UH4" s="100"/>
      <c r="UI4" s="6" t="str">
        <f>'表１（新基準）'!C17</f>
        <v>〇小計(注１)</v>
      </c>
      <c r="UJ4" s="6"/>
      <c r="UK4" s="6"/>
      <c r="UL4" s="100"/>
      <c r="UM4" s="9" t="str">
        <f>'表１（新基準）'!$C$19</f>
        <v>加配</v>
      </c>
      <c r="UN4" s="9"/>
      <c r="UO4" s="219"/>
      <c r="UP4" s="214" t="str">
        <f>'表１（新基準）'!$C$23</f>
        <v>□計</v>
      </c>
      <c r="UQ4" s="101" t="str">
        <f>'表１（新基準）'!C12</f>
        <v>乳児</v>
      </c>
      <c r="UR4" s="6"/>
      <c r="US4" s="6"/>
      <c r="UT4" s="6"/>
      <c r="UU4" s="101" t="str">
        <f>'表１（新基準）'!C13</f>
        <v>１歳児</v>
      </c>
      <c r="UV4" s="6"/>
      <c r="UW4" s="100"/>
      <c r="UX4" s="6" t="str">
        <f>'表１（新基準）'!C14</f>
        <v>２歳児</v>
      </c>
      <c r="UY4" s="6"/>
      <c r="UZ4" s="6"/>
      <c r="VA4" s="100"/>
      <c r="VB4" s="101" t="str">
        <f>'表１（新基準）'!C15</f>
        <v>３歳児　　　　　　　　　（注３）</v>
      </c>
      <c r="VC4" s="6"/>
      <c r="VD4" s="6"/>
      <c r="VE4" s="100"/>
      <c r="VF4" s="101" t="str">
        <f>'表１（新基準）'!C16</f>
        <v>４歳以上児　　　　　（注３）</v>
      </c>
      <c r="VG4" s="6"/>
      <c r="VH4" s="6"/>
      <c r="VI4" s="100"/>
      <c r="VJ4" s="6" t="str">
        <f>'表１（新基準）'!C17</f>
        <v>〇小計(注１)</v>
      </c>
      <c r="VK4" s="6"/>
      <c r="VL4" s="6"/>
      <c r="VM4" s="100"/>
      <c r="VN4" s="9" t="str">
        <f>'表１（新基準）'!$C$19</f>
        <v>加配</v>
      </c>
      <c r="VO4" s="9"/>
      <c r="VP4" s="219"/>
      <c r="VQ4" s="8" t="str">
        <f>'表１（新基準）'!$C$23</f>
        <v>□計</v>
      </c>
      <c r="VR4" s="101" t="str">
        <f>'表１（新基準）'!I30</f>
        <v>保育士</v>
      </c>
      <c r="VS4" s="6"/>
      <c r="VT4" s="6"/>
      <c r="VU4" s="6"/>
      <c r="VV4" s="6"/>
      <c r="VW4" s="100"/>
      <c r="VX4" s="101" t="str">
        <f>'表１（新基準）'!L30</f>
        <v>その他</v>
      </c>
      <c r="VY4" s="6"/>
      <c r="VZ4" s="6"/>
      <c r="WA4" s="6"/>
      <c r="WB4" s="6"/>
      <c r="WC4" s="6"/>
      <c r="WD4" s="101" t="str">
        <f>'表１（新基準）'!O30</f>
        <v>保育士</v>
      </c>
      <c r="WE4" s="6"/>
      <c r="WF4" s="6"/>
      <c r="WG4" s="6"/>
      <c r="WH4" s="6"/>
      <c r="WI4" s="100"/>
      <c r="WJ4" s="101" t="str">
        <f>'表１（新基準）'!R30</f>
        <v>その他</v>
      </c>
      <c r="WK4" s="6"/>
      <c r="WL4" s="6"/>
      <c r="WM4" s="6"/>
      <c r="WN4" s="6"/>
      <c r="WO4" s="6"/>
      <c r="WP4" s="429"/>
      <c r="WQ4" s="101" t="str">
        <f>表２!D10</f>
        <v xml:space="preserve"> 民設保育所で、所長設置加算適用の
 所長又は公設保育所で、職務に保育 
 の割り当てがない所長　  　    　 (A1）</v>
      </c>
      <c r="WR4" s="6"/>
      <c r="WS4" s="6"/>
      <c r="WT4" s="6"/>
      <c r="WU4" s="6"/>
      <c r="WV4" s="6"/>
      <c r="WW4" s="100"/>
      <c r="WX4" s="101" t="str">
        <f>表２!D11</f>
        <v xml:space="preserve"> 上記以外の所長           　　　     （A2）</v>
      </c>
      <c r="WY4" s="6"/>
      <c r="WZ4" s="6"/>
      <c r="XA4" s="6"/>
      <c r="XB4" s="6"/>
      <c r="XC4" s="6"/>
      <c r="XD4" s="100"/>
      <c r="XE4" s="214" t="str">
        <f>表２!$E$7</f>
        <v>①保育士</v>
      </c>
      <c r="XF4" s="214" t="str">
        <f>表２!$F$7</f>
        <v>②看護師・保健師・准看護師（みなし保育士とする場合であり、常勤換算１人まで可）    （注４）</v>
      </c>
      <c r="XG4" s="214" t="str">
        <f>表２!$G$8</f>
        <v>②-2理学療法士・作業療法士・言語聴覚士・心理担当職員等（みなし保育士とする場合であり常勤換算１人まで可）　　  (注5）</v>
      </c>
      <c r="XH4" s="214" t="str">
        <f>表２!$H$8</f>
        <v>③幼稚園教諭・小学校教諭・養護教諭（特例により配置基準上の人数に充てる場合）</v>
      </c>
      <c r="XI4" s="214" t="str">
        <f>表２!$I$8</f>
        <v>④常勤２年相当の保育業務従事経験がある子育て支援員(注１)・家庭的保育者</v>
      </c>
      <c r="XJ4" s="214" t="str">
        <f>表２!$J$7</f>
        <v xml:space="preserve">保育士資格のない所長・その他職員      </v>
      </c>
      <c r="XK4" s="214" t="str">
        <f>表２!$K$7</f>
        <v>調理員</v>
      </c>
      <c r="XL4" s="214" t="str">
        <f>表２!$E$7</f>
        <v>①保育士</v>
      </c>
      <c r="XM4" s="214" t="str">
        <f>表２!$F$7</f>
        <v>②看護師・保健師・准看護師（みなし保育士とする場合であり、常勤換算１人まで可）    （注４）</v>
      </c>
      <c r="XN4" s="214" t="str">
        <f>表２!$G$8</f>
        <v>②-2理学療法士・作業療法士・言語聴覚士・心理担当職員等（みなし保育士とする場合であり常勤換算１人まで可）　　  (注5）</v>
      </c>
      <c r="XO4" s="214" t="str">
        <f>表２!$H$8</f>
        <v>③幼稚園教諭・小学校教諭・養護教諭（特例により配置基準上の人数に充てる場合）</v>
      </c>
      <c r="XP4" s="214" t="str">
        <f>表２!$I$8</f>
        <v>④常勤２年相当の保育業務従事経験がある子育て支援員(注１)・家庭的保育者</v>
      </c>
      <c r="XQ4" s="214" t="str">
        <f>表２!$J$7</f>
        <v xml:space="preserve">保育士資格のない所長・その他職員      </v>
      </c>
      <c r="XR4" s="214" t="str">
        <f>表２!$K$7</f>
        <v>調理員</v>
      </c>
      <c r="XS4" s="214" t="str">
        <f>表２!$E$7</f>
        <v>①保育士</v>
      </c>
      <c r="XT4" s="214" t="str">
        <f>表２!$F$7</f>
        <v>②看護師・保健師・准看護師（みなし保育士とする場合であり、常勤換算１人まで可）    （注４）</v>
      </c>
      <c r="XU4" s="214" t="str">
        <f>表２!$G$8</f>
        <v>②-2理学療法士・作業療法士・言語聴覚士・心理担当職員等（みなし保育士とする場合であり常勤換算１人まで可）　　  (注5）</v>
      </c>
      <c r="XV4" s="214" t="str">
        <f>表２!$H$8</f>
        <v>③幼稚園教諭・小学校教諭・養護教諭（特例により配置基準上の人数に充てる場合）</v>
      </c>
      <c r="XW4" s="214" t="str">
        <f>表２!$I$8</f>
        <v>④常勤２年相当の保育業務従事経験がある子育て支援員(注１)・家庭的保育者</v>
      </c>
      <c r="XX4" s="214" t="str">
        <f>表２!$J$7</f>
        <v xml:space="preserve">保育士資格のない所長・その他職員      </v>
      </c>
      <c r="XY4" s="214" t="str">
        <f>表２!$K$7</f>
        <v>調理員</v>
      </c>
      <c r="XZ4" s="214" t="str">
        <f>表２!$E$7</f>
        <v>①保育士</v>
      </c>
      <c r="YA4" s="214" t="str">
        <f>表２!$F$7</f>
        <v>②看護師・保健師・准看護師（みなし保育士とする場合であり、常勤換算１人まで可）    （注４）</v>
      </c>
      <c r="YB4" s="214" t="str">
        <f>表２!$G$8</f>
        <v>②-2理学療法士・作業療法士・言語聴覚士・心理担当職員等（みなし保育士とする場合であり常勤換算１人まで可）　　  (注5）</v>
      </c>
      <c r="YC4" s="214" t="str">
        <f>表２!$H$8</f>
        <v>③幼稚園教諭・小学校教諭・養護教諭（特例により配置基準上の人数に充てる場合）</v>
      </c>
      <c r="YD4" s="214" t="str">
        <f>表２!$I$8</f>
        <v>④常勤２年相当の保育業務従事経験がある子育て支援員(注１)・家庭的保育者</v>
      </c>
      <c r="YE4" s="214" t="str">
        <f>表２!$J$7</f>
        <v xml:space="preserve">保育士資格のない所長・その他職員      </v>
      </c>
      <c r="YF4" s="214" t="str">
        <f>表２!$K$7</f>
        <v>調理員</v>
      </c>
      <c r="YG4" s="214" t="str">
        <f>表２!$E$7</f>
        <v>①保育士</v>
      </c>
      <c r="YH4" s="214" t="str">
        <f>表２!$F$7</f>
        <v>②看護師・保健師・准看護師（みなし保育士とする場合であり、常勤換算１人まで可）    （注４）</v>
      </c>
      <c r="YI4" s="214" t="str">
        <f>表２!$G$8</f>
        <v>②-2理学療法士・作業療法士・言語聴覚士・心理担当職員等（みなし保育士とする場合であり常勤換算１人まで可）　　  (注5）</v>
      </c>
      <c r="YJ4" s="214" t="str">
        <f>表２!$H$8</f>
        <v>③幼稚園教諭・小学校教諭・養護教諭（特例により配置基準上の人数に充てる場合）</v>
      </c>
      <c r="YK4" s="214" t="str">
        <f>表２!$I$8</f>
        <v>④常勤２年相当の保育業務従事経験がある子育て支援員(注１)・家庭的保育者</v>
      </c>
      <c r="YL4" s="214" t="str">
        <f>表２!$J$7</f>
        <v xml:space="preserve">保育士資格のない所長・その他職員      </v>
      </c>
      <c r="YM4" s="214" t="str">
        <f>表２!$K$7</f>
        <v>調理員</v>
      </c>
      <c r="YN4" s="214" t="str">
        <f>表２!$E$7</f>
        <v>①保育士</v>
      </c>
      <c r="YO4" s="214" t="str">
        <f>表２!$F$7</f>
        <v>②看護師・保健師・准看護師（みなし保育士とする場合であり、常勤換算１人まで可）    （注４）</v>
      </c>
      <c r="YP4" s="214" t="str">
        <f>表２!$G$8</f>
        <v>②-2理学療法士・作業療法士・言語聴覚士・心理担当職員等（みなし保育士とする場合であり常勤換算１人まで可）　　  (注5）</v>
      </c>
      <c r="YQ4" s="214" t="str">
        <f>表２!$H$8</f>
        <v>③幼稚園教諭・小学校教諭・養護教諭（特例により配置基準上の人数に充てる場合）</v>
      </c>
      <c r="YR4" s="214" t="str">
        <f>表２!$I$8</f>
        <v>④常勤２年相当の保育業務従事経験がある子育て支援員(注１)・家庭的保育者</v>
      </c>
      <c r="YS4" s="214" t="str">
        <f>表２!$J$7</f>
        <v xml:space="preserve">保育士資格のない所長・その他職員      </v>
      </c>
      <c r="YT4" s="214" t="str">
        <f>表２!$K$7</f>
        <v>調理員</v>
      </c>
      <c r="YU4" s="214" t="str">
        <f>表２!$E$7</f>
        <v>①保育士</v>
      </c>
      <c r="YV4" s="214" t="str">
        <f>表２!$F$7</f>
        <v>②看護師・保健師・准看護師（みなし保育士とする場合であり、常勤換算１人まで可）    （注４）</v>
      </c>
      <c r="YW4" s="214" t="str">
        <f>表２!$G$8</f>
        <v>②-2理学療法士・作業療法士・言語聴覚士・心理担当職員等（みなし保育士とする場合であり常勤換算１人まで可）　　  (注5）</v>
      </c>
      <c r="YX4" s="214" t="str">
        <f>表２!$H$8</f>
        <v>③幼稚園教諭・小学校教諭・養護教諭（特例により配置基準上の人数に充てる場合）</v>
      </c>
      <c r="YY4" s="214" t="str">
        <f>表２!$I$8</f>
        <v>④常勤２年相当の保育業務従事経験がある子育て支援員(注１)・家庭的保育者</v>
      </c>
      <c r="YZ4" s="214" t="str">
        <f>表２!$J$7</f>
        <v xml:space="preserve">保育士資格のない所長・その他職員      </v>
      </c>
      <c r="ZA4" s="214" t="str">
        <f>表２!$K$7</f>
        <v>調理員</v>
      </c>
      <c r="ZB4" s="214" t="str">
        <f>表２!$E$7</f>
        <v>①保育士</v>
      </c>
      <c r="ZC4" s="214" t="str">
        <f>表２!$F$7</f>
        <v>②看護師・保健師・准看護師（みなし保育士とする場合であり、常勤換算１人まで可）    （注４）</v>
      </c>
      <c r="ZD4" s="214" t="str">
        <f>表２!$G$8</f>
        <v>②-2理学療法士・作業療法士・言語聴覚士・心理担当職員等（みなし保育士とする場合であり常勤換算１人まで可）　　  (注5）</v>
      </c>
      <c r="ZE4" s="214" t="str">
        <f>表２!$H$8</f>
        <v>③幼稚園教諭・小学校教諭・養護教諭（特例により配置基準上の人数に充てる場合）</v>
      </c>
      <c r="ZF4" s="214" t="str">
        <f>表２!$I$8</f>
        <v>④常勤２年相当の保育業務従事経験がある子育て支援員(注１)・家庭的保育者</v>
      </c>
      <c r="ZG4" s="214" t="str">
        <f>表２!$J$7</f>
        <v xml:space="preserve">保育士資格のない所長・その他職員      </v>
      </c>
      <c r="ZH4" s="214" t="str">
        <f>表２!$K$7</f>
        <v>調理員</v>
      </c>
      <c r="ZI4" s="101" t="str">
        <f>表２!D20</f>
        <v xml:space="preserve"> (D)のうち非常勤(注３)の職員数 (F）
※各職員の勤務時間について表３に記載</v>
      </c>
      <c r="ZJ4" s="6"/>
      <c r="ZK4" s="6"/>
      <c r="ZL4" s="6"/>
      <c r="ZM4" s="100"/>
      <c r="ZN4" s="219" t="str">
        <f>表２!D21</f>
        <v>（F)の職員の常勤換算後人数    （G）
【①保育士②看護師等③教諭の計】</v>
      </c>
      <c r="ZO4" s="214" t="str">
        <f>表２!D23</f>
        <v xml:space="preserve">（F)の職員の常勤換算後人数    （H）
【①②③及び④常勤２年支援員等】
 </v>
      </c>
      <c r="ZP4" s="220"/>
      <c r="ZQ4" s="217"/>
      <c r="ZR4" s="214" t="str">
        <f>表３!C27</f>
        <v>①～③小計</v>
      </c>
      <c r="ZS4" s="214" t="str">
        <f>表３!C31</f>
        <v>①～④合計</v>
      </c>
      <c r="ZT4" s="4"/>
      <c r="ZU4" s="4"/>
      <c r="ZV4" s="4"/>
      <c r="ZW4" s="101" t="str">
        <f>表４!C8</f>
        <v>【監査前月 月１日現在】</v>
      </c>
      <c r="ZX4" s="6"/>
      <c r="ZY4" s="6"/>
      <c r="ZZ4" s="6"/>
      <c r="AAA4" s="6"/>
      <c r="AAB4" s="6"/>
      <c r="AAC4" s="6"/>
      <c r="AAD4" s="100"/>
      <c r="AAE4" s="101" t="str">
        <f>表４!C15</f>
        <v>【監査前月 月１日現在】</v>
      </c>
      <c r="AAF4" s="6"/>
      <c r="AAG4" s="6"/>
      <c r="AAH4" s="6"/>
      <c r="AAI4" s="6"/>
      <c r="AAJ4" s="6"/>
      <c r="AAK4" s="6"/>
      <c r="AAL4" s="6"/>
      <c r="AAM4" s="6"/>
      <c r="AAN4" s="6"/>
      <c r="AAO4" s="6"/>
      <c r="AAP4" s="6"/>
      <c r="AAQ4" s="6"/>
      <c r="AAR4" s="6"/>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4"/>
      <c r="AMK4" s="4"/>
      <c r="AML4" s="4"/>
      <c r="AMM4" s="4"/>
      <c r="AMN4" s="4"/>
      <c r="AMO4" s="4"/>
      <c r="AMP4" s="4"/>
      <c r="AMQ4" s="4"/>
      <c r="AMR4" s="4"/>
      <c r="AMS4" s="4"/>
      <c r="AMT4" s="4"/>
      <c r="AMU4" s="4"/>
      <c r="AMV4" s="4"/>
      <c r="AMW4" s="4"/>
      <c r="AMX4" s="4"/>
      <c r="AMY4" s="4"/>
      <c r="AMZ4" s="4"/>
      <c r="ANA4" s="4"/>
      <c r="ANB4" s="4"/>
      <c r="ANC4" s="4"/>
      <c r="AND4" s="4"/>
      <c r="ANE4" s="4"/>
      <c r="ANF4" s="4"/>
      <c r="ANG4" s="4"/>
      <c r="ANH4" s="4"/>
      <c r="ANI4" s="4"/>
      <c r="ANJ4" s="4"/>
      <c r="ANK4" s="4"/>
      <c r="ANL4" s="4"/>
      <c r="ANM4" s="4"/>
      <c r="ANN4" s="4"/>
      <c r="ANO4" s="4"/>
      <c r="ANP4" s="4"/>
      <c r="ANQ4" s="4"/>
      <c r="ANR4" s="4"/>
      <c r="ANS4" s="4"/>
      <c r="ANT4" s="4"/>
      <c r="ANU4" s="4"/>
      <c r="ANV4" s="4"/>
      <c r="ANW4" s="4"/>
      <c r="ANX4" s="4"/>
      <c r="ANY4" s="4"/>
      <c r="ANZ4" s="4"/>
      <c r="AOA4" s="4"/>
      <c r="AOB4" s="4"/>
      <c r="AOC4" s="4"/>
      <c r="AOD4" s="4"/>
      <c r="AOE4" s="4"/>
      <c r="AOF4" s="4"/>
      <c r="AOG4" s="4"/>
      <c r="AOH4" s="4"/>
      <c r="AOI4" s="4"/>
      <c r="AOJ4" s="4"/>
      <c r="AOK4" s="4"/>
      <c r="AOL4" s="4"/>
      <c r="AOM4" s="4"/>
      <c r="AON4" s="4"/>
      <c r="AOO4" s="4"/>
      <c r="AOP4" s="4"/>
      <c r="AOQ4" s="4"/>
      <c r="AOR4" s="4"/>
      <c r="AOS4" s="4"/>
      <c r="AOT4" s="4"/>
      <c r="AOU4" s="4"/>
      <c r="AOV4" s="4"/>
      <c r="AOW4" s="4"/>
      <c r="AOX4" s="4"/>
      <c r="AOY4" s="4"/>
      <c r="AOZ4" s="4"/>
      <c r="APA4" s="4"/>
      <c r="APB4" s="4"/>
      <c r="APC4" s="4"/>
      <c r="APD4" s="4"/>
      <c r="APE4" s="4"/>
      <c r="APF4" s="4"/>
      <c r="APG4" s="4"/>
      <c r="APH4" s="4"/>
      <c r="API4" s="4"/>
      <c r="APJ4" s="4"/>
      <c r="APK4" s="4"/>
      <c r="APL4" s="4"/>
      <c r="APM4" s="4"/>
      <c r="APN4" s="4"/>
      <c r="APO4" s="4"/>
      <c r="APP4" s="4"/>
      <c r="APQ4" s="4"/>
      <c r="APR4" s="4"/>
      <c r="APS4" s="4"/>
      <c r="APT4" s="4"/>
      <c r="APU4" s="4"/>
      <c r="APV4" s="4"/>
      <c r="APW4" s="4"/>
      <c r="APX4" s="4"/>
      <c r="APY4" s="4"/>
      <c r="APZ4" s="4"/>
      <c r="AQA4" s="4"/>
      <c r="AQB4" s="4"/>
      <c r="AQC4" s="4"/>
      <c r="AQD4" s="4"/>
      <c r="AQE4" s="4"/>
      <c r="AQF4" s="4"/>
      <c r="AQG4" s="4"/>
      <c r="AQH4" s="4"/>
      <c r="AQI4" s="4"/>
      <c r="AQJ4" s="4"/>
      <c r="AQK4" s="4"/>
      <c r="AQL4" s="4"/>
      <c r="AQM4" s="4"/>
      <c r="AQN4" s="4"/>
      <c r="AQO4" s="4"/>
      <c r="AQP4" s="4"/>
      <c r="AQQ4" s="4"/>
      <c r="AQR4" s="4"/>
      <c r="AQS4" s="4"/>
      <c r="AQT4" s="4"/>
      <c r="AQU4" s="4"/>
      <c r="AQV4" s="4"/>
      <c r="AQW4" s="4"/>
      <c r="AQX4" s="4"/>
      <c r="AQY4" s="4"/>
      <c r="AQZ4" s="4"/>
      <c r="ARA4" s="4"/>
      <c r="ARB4" s="4"/>
      <c r="ARC4" s="4"/>
      <c r="ARD4" s="4"/>
      <c r="ARE4" s="4"/>
      <c r="ARF4" s="4"/>
      <c r="ARG4" s="4"/>
      <c r="ARH4" s="4"/>
      <c r="ARI4" s="4"/>
      <c r="ARJ4" s="4"/>
      <c r="ARK4" s="4"/>
      <c r="ARL4" s="4"/>
      <c r="ARM4" s="4"/>
      <c r="ARN4" s="4"/>
      <c r="ARO4" s="4"/>
      <c r="ARP4" s="4"/>
      <c r="ARQ4" s="4"/>
      <c r="ARR4" s="4"/>
      <c r="ARS4" s="4"/>
      <c r="ART4" s="4"/>
      <c r="ARU4" s="4"/>
      <c r="ARV4" s="4"/>
      <c r="ARW4" s="4"/>
      <c r="ARX4" s="4"/>
      <c r="ARY4" s="4"/>
      <c r="ARZ4" s="4"/>
      <c r="ASA4" s="4"/>
      <c r="ASB4" s="4"/>
      <c r="ASC4" s="4"/>
      <c r="ASD4" s="4"/>
      <c r="ASE4" s="4"/>
      <c r="ASF4" s="4"/>
      <c r="ASG4" s="4"/>
      <c r="ASH4" s="4"/>
      <c r="ASI4" s="4"/>
      <c r="ASJ4" s="4"/>
      <c r="ASK4" s="4"/>
      <c r="ASL4" s="4"/>
      <c r="ASM4" s="4"/>
      <c r="ASN4" s="4"/>
      <c r="ASO4" s="4"/>
      <c r="ASP4" s="4"/>
      <c r="ASQ4" s="4"/>
      <c r="ASR4" s="4"/>
      <c r="ASS4" s="4"/>
      <c r="AST4" s="4"/>
      <c r="ASU4" s="4"/>
      <c r="ASV4" s="4"/>
      <c r="ASW4" s="4"/>
      <c r="ASX4" s="4"/>
      <c r="ASY4" s="4"/>
      <c r="ASZ4" s="4"/>
      <c r="ATA4" s="4"/>
      <c r="ATB4" s="4"/>
      <c r="ATC4" s="4"/>
      <c r="ATD4" s="4"/>
      <c r="ATE4" s="4"/>
      <c r="ATF4" s="4"/>
      <c r="ATG4" s="4"/>
      <c r="ATH4" s="4"/>
      <c r="ATI4" s="4"/>
      <c r="ATJ4" s="4"/>
      <c r="ATK4" s="4"/>
      <c r="ATL4" s="4"/>
      <c r="ATM4" s="4"/>
      <c r="ATN4" s="4"/>
      <c r="ATO4" s="4"/>
      <c r="ATP4" s="4"/>
      <c r="ATQ4" s="4"/>
      <c r="ATR4" s="4"/>
      <c r="ATS4" s="4"/>
      <c r="ATT4" s="4"/>
      <c r="ATU4" s="4"/>
      <c r="ATV4" s="4"/>
      <c r="ATW4" s="4"/>
      <c r="ATX4" s="4"/>
      <c r="ATY4" s="4"/>
      <c r="ATZ4" s="4"/>
      <c r="AUA4" s="4"/>
      <c r="AUB4" s="4"/>
      <c r="AUC4" s="4"/>
      <c r="AUD4" s="4"/>
      <c r="AUE4" s="4"/>
      <c r="AUF4" s="4"/>
      <c r="AUG4" s="4"/>
      <c r="AUH4" s="4"/>
      <c r="AUI4" s="4"/>
      <c r="AUJ4" s="4"/>
      <c r="AUK4" s="4"/>
      <c r="AUL4" s="4"/>
      <c r="AUM4" s="4"/>
      <c r="AUN4" s="4"/>
      <c r="AUO4" s="4"/>
      <c r="AUP4" s="4"/>
      <c r="AUQ4" s="4"/>
      <c r="AUR4" s="4"/>
      <c r="AUS4" s="4"/>
      <c r="AUT4" s="4"/>
      <c r="AUU4" s="4"/>
      <c r="AUV4" s="4"/>
      <c r="AUW4" s="4"/>
      <c r="AUX4" s="4"/>
      <c r="AUY4" s="4"/>
      <c r="AUZ4" s="4"/>
      <c r="AVA4" s="4"/>
      <c r="AVB4" s="4"/>
      <c r="AVC4" s="4"/>
      <c r="AVD4" s="4"/>
      <c r="AVE4" s="4"/>
      <c r="AVF4" s="4"/>
      <c r="AVG4" s="4"/>
      <c r="AVH4" s="4"/>
      <c r="AVI4" s="4"/>
      <c r="AVJ4" s="4"/>
      <c r="AVK4" s="4"/>
      <c r="AVL4" s="4"/>
      <c r="AVM4" s="4"/>
      <c r="AVN4" s="4"/>
      <c r="AVO4" s="4"/>
      <c r="AVP4" s="4"/>
      <c r="AVQ4" s="4"/>
      <c r="AVR4" s="4"/>
      <c r="AVS4" s="4"/>
      <c r="AVT4" s="4"/>
      <c r="AVU4" s="4"/>
      <c r="AVV4" s="4"/>
      <c r="AVW4" s="4"/>
      <c r="AVX4" s="4"/>
      <c r="AVY4" s="4"/>
      <c r="AVZ4" s="4"/>
      <c r="AWA4" s="4"/>
      <c r="AWB4" s="4"/>
      <c r="AWC4" s="4"/>
      <c r="AWD4" s="4"/>
      <c r="AWE4" s="4"/>
      <c r="AWF4" s="4"/>
      <c r="AWG4" s="4"/>
      <c r="AWH4" s="4"/>
      <c r="AWI4" s="4"/>
      <c r="AWJ4" s="4"/>
      <c r="AWK4" s="4"/>
      <c r="AWL4" s="4"/>
      <c r="AWM4" s="4"/>
      <c r="AWN4" s="4"/>
      <c r="AWO4" s="4"/>
      <c r="AWP4" s="4"/>
      <c r="AWQ4" s="4"/>
      <c r="AWR4" s="4"/>
      <c r="AWS4" s="4"/>
      <c r="AWT4" s="4"/>
      <c r="AWU4" s="4"/>
      <c r="AWV4" s="4"/>
      <c r="AWW4" s="4"/>
      <c r="AWX4" s="4"/>
      <c r="AWY4" s="4"/>
      <c r="AWZ4" s="4"/>
      <c r="AXA4" s="4"/>
      <c r="AXB4" s="4"/>
      <c r="AXC4" s="4"/>
      <c r="AXD4" s="4"/>
      <c r="AXE4" s="4"/>
      <c r="AXF4" s="4"/>
      <c r="AXG4" s="4"/>
      <c r="AXH4" s="4"/>
      <c r="AXI4" s="4"/>
      <c r="AXJ4" s="4"/>
      <c r="AXK4" s="4"/>
      <c r="AXL4" s="4"/>
      <c r="AXM4" s="4"/>
      <c r="AXN4" s="4"/>
      <c r="AXO4" s="4"/>
      <c r="AXP4" s="4"/>
      <c r="AXQ4" s="4"/>
      <c r="AXR4" s="4"/>
      <c r="AXS4" s="4"/>
      <c r="AXT4" s="4"/>
      <c r="AXU4" s="4"/>
      <c r="AXV4" s="4"/>
      <c r="AXW4" s="4"/>
      <c r="AXX4" s="4"/>
      <c r="AXY4" s="4"/>
      <c r="AXZ4" s="4"/>
      <c r="AYA4" s="4"/>
      <c r="AYB4" s="4"/>
      <c r="AYC4" s="4"/>
      <c r="AYD4" s="4"/>
      <c r="AYE4" s="4"/>
      <c r="AYF4" s="4"/>
      <c r="AYG4" s="4"/>
      <c r="AYH4" s="4"/>
      <c r="AYI4" s="4"/>
      <c r="AYJ4" s="4"/>
      <c r="AYK4" s="4"/>
      <c r="AYL4" s="4"/>
      <c r="AYM4" s="4"/>
      <c r="AYN4" s="4"/>
      <c r="AYO4" s="4"/>
      <c r="AYP4" s="4"/>
      <c r="AYQ4" s="4"/>
      <c r="AYR4" s="4"/>
      <c r="AYS4" s="4"/>
      <c r="AYT4" s="4"/>
      <c r="AYU4" s="4"/>
      <c r="AYV4" s="4"/>
      <c r="AYW4" s="4"/>
      <c r="AYX4" s="4"/>
      <c r="AYY4" s="4"/>
      <c r="AYZ4" s="4"/>
      <c r="AZA4" s="4"/>
      <c r="AZB4" s="4"/>
      <c r="AZC4" s="4"/>
      <c r="AZD4" s="4"/>
      <c r="AZE4" s="4"/>
      <c r="AZF4" s="4"/>
      <c r="AZG4" s="4"/>
      <c r="AZH4" s="4"/>
      <c r="AZI4" s="4"/>
      <c r="AZJ4" s="4"/>
      <c r="AZK4" s="4"/>
      <c r="AZL4" s="4"/>
      <c r="AZM4" s="4"/>
      <c r="AZN4" s="4"/>
      <c r="AZO4" s="4"/>
      <c r="AZP4" s="4"/>
      <c r="AZQ4" s="4"/>
      <c r="AZR4" s="4"/>
      <c r="AZS4" s="4"/>
      <c r="AZT4" s="4"/>
      <c r="AZU4" s="4"/>
      <c r="AZV4" s="4"/>
      <c r="AZW4" s="4"/>
      <c r="AZX4" s="4"/>
      <c r="AZY4" s="4"/>
      <c r="AZZ4" s="4"/>
      <c r="BAA4" s="4"/>
      <c r="BAB4" s="4"/>
      <c r="BAC4" s="4"/>
      <c r="BAD4" s="4"/>
      <c r="BAE4" s="4"/>
      <c r="BAF4" s="4"/>
      <c r="BAG4" s="4"/>
      <c r="BAH4" s="4"/>
      <c r="BAI4" s="4"/>
      <c r="BAJ4" s="4"/>
      <c r="BAK4" s="4"/>
      <c r="BAL4" s="4"/>
      <c r="BAM4" s="4"/>
      <c r="BAN4" s="4"/>
      <c r="BAO4" s="4"/>
      <c r="BAP4" s="4"/>
      <c r="BAQ4" s="4"/>
      <c r="BAR4" s="4"/>
      <c r="BAS4" s="4"/>
      <c r="BAT4" s="4"/>
      <c r="BAU4" s="4"/>
      <c r="BAV4" s="4"/>
      <c r="BAW4" s="4"/>
      <c r="BAX4" s="4"/>
      <c r="BAY4" s="4"/>
      <c r="BAZ4" s="4"/>
      <c r="BBA4" s="4"/>
      <c r="BBB4" s="4"/>
      <c r="BBC4" s="4"/>
      <c r="BBD4" s="4"/>
      <c r="BBE4" s="4"/>
      <c r="BBF4" s="4"/>
      <c r="BBG4" s="4"/>
      <c r="BBH4" s="4"/>
      <c r="BBI4" s="4"/>
      <c r="BBJ4" s="4"/>
      <c r="BBK4" s="4"/>
      <c r="BBL4" s="4"/>
      <c r="BBM4" s="4"/>
      <c r="BBN4" s="4"/>
      <c r="BBO4" s="4"/>
      <c r="BBP4" s="4"/>
      <c r="BBQ4" s="4"/>
      <c r="BBR4" s="4"/>
      <c r="BBS4" s="4"/>
      <c r="BBT4" s="4"/>
      <c r="BBU4" s="4"/>
      <c r="BBV4" s="4"/>
      <c r="BBW4" s="4"/>
      <c r="BBX4" s="4"/>
      <c r="BBY4" s="4"/>
      <c r="BBZ4" s="4"/>
      <c r="BCA4" s="4"/>
      <c r="BCB4" s="4"/>
      <c r="BCC4" s="4"/>
      <c r="BCD4" s="4"/>
      <c r="BCE4" s="4"/>
      <c r="BCF4" s="4"/>
      <c r="BCG4" s="4"/>
      <c r="BCH4" s="4"/>
      <c r="BCI4" s="4"/>
      <c r="BCJ4" s="4"/>
      <c r="BCK4" s="4"/>
      <c r="BCL4" s="4"/>
      <c r="BCM4" s="4"/>
      <c r="BCN4" s="4"/>
      <c r="BCO4" s="4"/>
      <c r="BCP4" s="4"/>
      <c r="BCQ4" s="4"/>
      <c r="BCR4" s="4"/>
      <c r="BCS4" s="4"/>
      <c r="BCT4" s="4"/>
      <c r="BCU4" s="4"/>
      <c r="BCV4" s="4"/>
      <c r="BCW4" s="4"/>
      <c r="BCX4" s="4"/>
      <c r="BCY4" s="4"/>
      <c r="BCZ4" s="4"/>
      <c r="BDA4" s="4"/>
      <c r="BDB4" s="4"/>
      <c r="BDC4" s="4"/>
      <c r="BDD4" s="4"/>
      <c r="BDE4" s="4"/>
      <c r="BDF4" s="4"/>
      <c r="BDG4" s="4"/>
      <c r="BDH4" s="4"/>
      <c r="BDI4" s="4"/>
      <c r="BDJ4" s="4"/>
      <c r="BDK4" s="4"/>
      <c r="BDL4" s="4"/>
      <c r="BDM4" s="4"/>
      <c r="BDN4" s="4"/>
      <c r="BDO4" s="4"/>
      <c r="BDP4" s="4"/>
      <c r="BDQ4" s="4"/>
      <c r="BDR4" s="4"/>
      <c r="BDS4" s="4"/>
      <c r="BDT4" s="4"/>
      <c r="BDU4" s="4"/>
      <c r="BDV4" s="4"/>
      <c r="BDW4" s="4"/>
      <c r="BDX4" s="4"/>
      <c r="BDY4" s="4"/>
      <c r="BDZ4" s="4"/>
      <c r="BEA4" s="4"/>
      <c r="BEB4" s="4"/>
      <c r="BEC4" s="4"/>
      <c r="BED4" s="4"/>
      <c r="BEE4" s="4"/>
      <c r="BEF4" s="4"/>
      <c r="BEG4" s="4"/>
      <c r="BEH4" s="4"/>
      <c r="BEI4" s="4"/>
      <c r="BEJ4" s="4"/>
      <c r="BEK4" s="4"/>
      <c r="BEL4" s="4"/>
      <c r="BEM4" s="4"/>
      <c r="BEN4" s="4"/>
      <c r="BEO4" s="4"/>
      <c r="BEP4" s="4"/>
      <c r="BEQ4" s="4"/>
      <c r="BER4" s="4"/>
      <c r="BES4" s="4"/>
      <c r="BET4" s="4"/>
      <c r="BEU4" s="4"/>
      <c r="BEV4" s="4"/>
      <c r="BEW4" s="4"/>
      <c r="BEX4" s="4"/>
      <c r="BEY4" s="4"/>
      <c r="BEZ4" s="4"/>
      <c r="BFA4" s="4"/>
      <c r="BFB4" s="4"/>
      <c r="BFC4" s="4"/>
      <c r="BFD4" s="4"/>
      <c r="BFE4" s="4"/>
      <c r="BFF4" s="4"/>
      <c r="BFG4" s="4"/>
      <c r="BFH4" s="4"/>
      <c r="BFI4" s="4"/>
      <c r="BFJ4" s="4"/>
      <c r="BFK4" s="4"/>
      <c r="BFL4" s="4"/>
      <c r="BFM4" s="4"/>
      <c r="BFN4" s="4"/>
      <c r="BFO4" s="4"/>
      <c r="BFP4" s="4"/>
      <c r="BFQ4" s="4"/>
      <c r="BFR4" s="4"/>
      <c r="BFS4" s="4"/>
      <c r="BFT4" s="4"/>
      <c r="BFU4" s="4"/>
      <c r="BFV4" s="4"/>
      <c r="BFW4" s="4"/>
      <c r="BFX4" s="4"/>
      <c r="BFY4" s="4"/>
      <c r="BFZ4" s="4"/>
      <c r="BGA4" s="4"/>
      <c r="BGB4" s="4"/>
      <c r="BGC4" s="4"/>
      <c r="BGD4" s="4"/>
      <c r="BGE4" s="4"/>
      <c r="BGF4" s="4"/>
      <c r="BGG4" s="4"/>
      <c r="BGH4" s="4"/>
      <c r="BGI4" s="4"/>
      <c r="BGJ4" s="4"/>
      <c r="BGK4" s="4"/>
      <c r="BGL4" s="4"/>
      <c r="BGM4" s="4"/>
      <c r="BGN4" s="4"/>
      <c r="BGO4" s="4"/>
      <c r="BGP4" s="4"/>
      <c r="BGQ4" s="4"/>
      <c r="BGR4" s="4"/>
      <c r="BGS4" s="4"/>
      <c r="BGT4" s="4"/>
      <c r="BGU4" s="4"/>
      <c r="BGV4" s="4"/>
      <c r="BGW4" s="4"/>
      <c r="BGX4" s="4"/>
      <c r="BGY4" s="4"/>
      <c r="BGZ4" s="4"/>
      <c r="BHA4" s="4"/>
      <c r="BHB4" s="4"/>
      <c r="BHC4" s="4"/>
      <c r="BHD4" s="4"/>
      <c r="BHE4" s="4"/>
      <c r="BHF4" s="4"/>
      <c r="BHG4" s="4"/>
      <c r="BHH4" s="4"/>
      <c r="BHI4" s="4"/>
      <c r="BHJ4" s="4"/>
      <c r="BHK4" s="4"/>
      <c r="BHL4" s="4"/>
      <c r="BHM4" s="4"/>
      <c r="BHN4" s="4"/>
      <c r="BHO4" s="4"/>
      <c r="BHP4" s="4"/>
      <c r="BHQ4" s="4"/>
      <c r="BHR4" s="4"/>
      <c r="BHS4" s="4"/>
      <c r="BHT4" s="4"/>
      <c r="BHU4" s="4"/>
      <c r="BHV4" s="4"/>
      <c r="BHW4" s="4"/>
      <c r="BHX4" s="4"/>
      <c r="BHY4" s="4"/>
      <c r="BHZ4" s="4"/>
      <c r="BIA4" s="4"/>
      <c r="BIB4" s="4"/>
      <c r="BIC4" s="4"/>
      <c r="BID4" s="4"/>
      <c r="BIE4" s="4"/>
      <c r="BIF4" s="4"/>
      <c r="BIG4" s="4"/>
      <c r="BIH4" s="4"/>
      <c r="BII4" s="4"/>
      <c r="BIJ4" s="4"/>
      <c r="BIK4" s="4"/>
      <c r="BIL4" s="4"/>
      <c r="BIM4" s="4"/>
      <c r="BIN4" s="4"/>
      <c r="BIO4" s="4"/>
      <c r="BIP4" s="4"/>
      <c r="BIQ4" s="4"/>
      <c r="BIR4" s="4"/>
      <c r="BIS4" s="4"/>
      <c r="BIT4" s="4"/>
      <c r="BIU4" s="4"/>
      <c r="BIV4" s="4"/>
      <c r="BIW4" s="4"/>
      <c r="BIX4" s="4"/>
      <c r="BIY4" s="4"/>
      <c r="BIZ4" s="4"/>
      <c r="BJA4" s="4"/>
      <c r="BJB4" s="4"/>
      <c r="BJC4" s="4"/>
      <c r="BJD4" s="4"/>
      <c r="BJE4" s="4"/>
      <c r="BJF4" s="4"/>
      <c r="BJG4" s="4"/>
      <c r="BJH4" s="4"/>
      <c r="BJI4" s="4"/>
      <c r="BJJ4" s="4"/>
      <c r="BJK4" s="4"/>
      <c r="BJL4" s="4"/>
      <c r="BJM4" s="4"/>
      <c r="BJN4" s="4"/>
      <c r="BJO4" s="4"/>
      <c r="BJP4" s="4"/>
      <c r="BJQ4" s="4"/>
      <c r="BJR4" s="4"/>
      <c r="BJS4" s="4"/>
      <c r="BJT4" s="4"/>
      <c r="BJU4" s="4"/>
      <c r="BJV4" s="4"/>
      <c r="BJW4" s="4"/>
      <c r="BJX4" s="4"/>
      <c r="BJY4" s="4"/>
      <c r="BJZ4" s="4"/>
      <c r="BKA4" s="4"/>
      <c r="BKB4" s="4"/>
      <c r="BKC4" s="4"/>
      <c r="BKD4" s="4"/>
      <c r="BKE4" s="4"/>
      <c r="BKF4" s="4"/>
      <c r="BKG4" s="4"/>
      <c r="BKH4" s="4"/>
      <c r="BKI4" s="4"/>
      <c r="BKJ4" s="4"/>
      <c r="BKK4" s="4"/>
      <c r="BKL4" s="4"/>
      <c r="BKM4" s="4"/>
      <c r="BKN4" s="4"/>
      <c r="BKO4" s="4"/>
      <c r="BKP4" s="4"/>
      <c r="BKQ4" s="4"/>
      <c r="BKR4" s="4"/>
      <c r="BKS4" s="4"/>
      <c r="BKT4" s="4"/>
      <c r="BKU4" s="4"/>
      <c r="BKV4" s="4"/>
      <c r="BKW4" s="4"/>
      <c r="BKX4" s="4"/>
      <c r="BKY4" s="4"/>
      <c r="BKZ4" s="4"/>
      <c r="BLA4" s="4"/>
      <c r="BLB4" s="4"/>
      <c r="BLC4" s="4"/>
      <c r="BLD4" s="4"/>
      <c r="BLE4" s="4"/>
      <c r="BLF4" s="4"/>
      <c r="BLG4" s="4"/>
      <c r="BLH4" s="4"/>
      <c r="BLI4" s="4"/>
      <c r="BLJ4" s="4"/>
      <c r="BLK4" s="4"/>
      <c r="BLL4" s="4"/>
      <c r="BLM4" s="4"/>
      <c r="BLN4" s="4"/>
      <c r="BLO4" s="4"/>
      <c r="BLP4" s="4"/>
      <c r="BLQ4" s="4"/>
      <c r="BLR4" s="4"/>
      <c r="BLS4" s="4"/>
      <c r="BLT4" s="4"/>
      <c r="BLU4" s="4"/>
      <c r="BLV4" s="4"/>
      <c r="BLW4" s="4"/>
      <c r="BLX4" s="4"/>
      <c r="BLY4" s="4"/>
      <c r="BLZ4" s="4"/>
      <c r="BMA4" s="4"/>
      <c r="BMB4" s="4"/>
      <c r="BMC4" s="4"/>
      <c r="BMD4" s="4"/>
      <c r="BME4" s="4"/>
      <c r="BMF4" s="4"/>
      <c r="BMG4" s="4"/>
      <c r="BMH4" s="4"/>
      <c r="BMI4" s="4"/>
      <c r="BMJ4" s="4"/>
      <c r="BMK4" s="4"/>
      <c r="BML4" s="4"/>
      <c r="BMM4" s="4"/>
      <c r="BMN4" s="4"/>
      <c r="BMO4" s="4"/>
      <c r="BMP4" s="4"/>
      <c r="BMQ4" s="4"/>
      <c r="BMR4" s="4"/>
      <c r="BMS4" s="4"/>
      <c r="BMT4" s="4"/>
      <c r="BMU4" s="4"/>
      <c r="BMV4" s="4"/>
      <c r="BMW4" s="4"/>
      <c r="BMX4" s="4"/>
      <c r="BMY4" s="4"/>
      <c r="BMZ4" s="4"/>
      <c r="BNA4" s="4"/>
      <c r="BNB4" s="4"/>
      <c r="BNC4" s="4"/>
      <c r="BND4" s="4"/>
      <c r="BNE4" s="4"/>
      <c r="BNF4" s="4"/>
      <c r="BNG4" s="4"/>
      <c r="BNH4" s="4"/>
      <c r="BNI4" s="4"/>
      <c r="BNJ4" s="4"/>
      <c r="BNK4" s="4"/>
      <c r="BNL4" s="4"/>
      <c r="BNM4" s="4"/>
      <c r="BNN4" s="4"/>
      <c r="BNO4" s="4"/>
      <c r="BNP4" s="4"/>
      <c r="BNQ4" s="4"/>
      <c r="BNR4" s="4"/>
      <c r="BNS4" s="4"/>
      <c r="BNT4" s="4"/>
      <c r="BNU4" s="4"/>
      <c r="BNV4" s="4"/>
      <c r="BNW4" s="4"/>
      <c r="BNX4" s="4"/>
      <c r="BNY4" s="4"/>
      <c r="BNZ4" s="4"/>
      <c r="BOA4" s="4"/>
      <c r="BOB4" s="4"/>
      <c r="BOC4" s="4"/>
      <c r="BOD4" s="4"/>
      <c r="BOE4" s="4"/>
      <c r="BOF4" s="4"/>
      <c r="BOG4" s="4"/>
      <c r="BOH4" s="4"/>
      <c r="BOI4" s="4"/>
      <c r="BOJ4" s="4"/>
      <c r="BOK4" s="4"/>
      <c r="BOL4" s="4"/>
      <c r="BOM4" s="4"/>
      <c r="BON4" s="4"/>
      <c r="BOO4" s="4"/>
      <c r="BOP4" s="4"/>
      <c r="BOQ4" s="4"/>
      <c r="BOR4" s="4"/>
      <c r="BOS4" s="4"/>
      <c r="BOT4" s="4"/>
      <c r="BOU4" s="4"/>
      <c r="BOV4" s="4"/>
      <c r="BOW4" s="4"/>
      <c r="BOX4" s="4"/>
      <c r="BOY4" s="4"/>
      <c r="BOZ4" s="4"/>
      <c r="BPA4" s="4"/>
      <c r="BPB4" s="4"/>
      <c r="BPC4" s="4"/>
      <c r="BPD4" s="4"/>
      <c r="BPE4" s="4"/>
      <c r="BPF4" s="4"/>
      <c r="BPG4" s="4"/>
      <c r="BPH4" s="4"/>
      <c r="BPI4" s="4"/>
      <c r="BPJ4" s="4"/>
      <c r="BPK4" s="4"/>
      <c r="BPL4" s="4"/>
      <c r="BPM4" s="4"/>
      <c r="BPN4" s="4"/>
      <c r="BPO4" s="4"/>
      <c r="BPP4" s="4"/>
      <c r="BPQ4" s="4"/>
      <c r="BPR4" s="4"/>
      <c r="BPS4" s="4"/>
      <c r="BPT4" s="4"/>
      <c r="BPU4" s="4"/>
      <c r="BPV4" s="4"/>
      <c r="BPW4" s="4"/>
      <c r="BPX4" s="4"/>
      <c r="BPY4" s="4"/>
      <c r="BPZ4" s="4"/>
      <c r="BQA4" s="4"/>
      <c r="BQB4" s="4"/>
      <c r="BQC4" s="4"/>
      <c r="BQD4" s="4"/>
      <c r="BQE4" s="4"/>
      <c r="BQF4" s="4"/>
      <c r="BQG4" s="4"/>
      <c r="BQH4" s="4"/>
      <c r="BQI4" s="4"/>
      <c r="BQJ4" s="4"/>
      <c r="BQK4" s="4"/>
      <c r="BQL4" s="4"/>
      <c r="BQM4" s="4"/>
      <c r="BQN4" s="4"/>
      <c r="BQO4" s="4"/>
      <c r="BQP4" s="4"/>
      <c r="BQQ4" s="4"/>
      <c r="BQR4" s="4"/>
      <c r="BQS4" s="4"/>
      <c r="BQT4" s="4"/>
      <c r="BQU4" s="4"/>
      <c r="BQV4" s="4"/>
      <c r="BQW4" s="4"/>
      <c r="BQX4" s="4"/>
      <c r="BQY4" s="4"/>
      <c r="BQZ4" s="4"/>
    </row>
    <row r="5" spans="1:1820" x14ac:dyDescent="0.4">
      <c r="A5" s="4"/>
      <c r="B5" s="4"/>
      <c r="C5" s="4"/>
      <c r="D5" s="4"/>
      <c r="E5" s="4"/>
      <c r="F5" s="4"/>
      <c r="G5" s="214" t="str">
        <f>監査調書!B12</f>
        <v>(１)施設の目的及び運営の方針</v>
      </c>
      <c r="H5" s="214" t="str">
        <f>監査調書!B13</f>
        <v>(２) 提供する保育の内容</v>
      </c>
      <c r="I5" s="214" t="str">
        <f>監査調書!B14</f>
        <v>(３) 職員の職種、員数及び職務の内容</v>
      </c>
      <c r="J5" s="214" t="str">
        <f>監査調書!B15</f>
        <v>(４) 保育の提供を行う日及び時間並びに提供を行わない日</v>
      </c>
      <c r="K5" s="214" t="str">
        <f>監査調書!B16</f>
        <v>(５) 保護者から受領する費用の種類、支払を求める理由及びその額</v>
      </c>
      <c r="L5" s="214" t="str">
        <f>監査調書!B17</f>
        <v>(６) 乳児、満１･２歳児及び満３歳以上児の区分ごとの利用定員</v>
      </c>
      <c r="M5" s="214" t="str">
        <f>監査調書!B18</f>
        <v>(７) 保育所の利用の開始及び終了に関する事項並びに利用に当たっての留意事項</v>
      </c>
      <c r="N5" s="214" t="str">
        <f>監査調書!B19</f>
        <v>(８) 緊急時等における対応方法</v>
      </c>
      <c r="O5" s="214" t="str">
        <f>監査調書!B20</f>
        <v>(９) 非常災害対策</v>
      </c>
      <c r="P5" s="214" t="str">
        <f>監査調書!B21</f>
        <v>(10) 虐待の防止のための措置に関する事項</v>
      </c>
      <c r="Q5" s="214" t="str">
        <f>監査調書!B22</f>
        <v>(11) その他保育所の運営に関する重要事項</v>
      </c>
      <c r="R5" s="214" t="str">
        <f>監査調書!B25</f>
        <v>□保護者に対して入所時に、運営規程の概要、職員の勤務体制、利用者負担等、重要事項を記した文書を交付して説明を行い、保護者の同意を得ているか。</v>
      </c>
      <c r="S5" s="214" t="str">
        <f>監査調書!B27</f>
        <v>□保育所の見やすい場所に、運営規程の概要、職員の勤務体制、利用者負担等、重要事項を掲示しているか。</v>
      </c>
      <c r="T5" s="4"/>
      <c r="U5" s="4"/>
      <c r="V5" s="4"/>
      <c r="W5" s="4"/>
      <c r="X5" s="4"/>
      <c r="Y5" s="4"/>
      <c r="Z5" s="214" t="str">
        <f>監査調書!J44</f>
        <v>掲示</v>
      </c>
      <c r="AA5" s="214" t="str">
        <f>監査調書!N44</f>
        <v>備え付け</v>
      </c>
      <c r="AB5" s="214" t="str">
        <f>監査調書!S44</f>
        <v>交付</v>
      </c>
      <c r="AC5" s="4"/>
      <c r="AD5" s="4"/>
      <c r="AE5" s="214" t="str">
        <f>監査調書!O47</f>
        <v>年</v>
      </c>
      <c r="AF5" s="214" t="str">
        <f>監査調書!T47</f>
        <v>月</v>
      </c>
      <c r="AG5" s="214" t="str">
        <f>監査調書!Y47</f>
        <v>日</v>
      </c>
      <c r="AH5" s="4"/>
      <c r="AI5" s="4"/>
      <c r="AJ5" s="4"/>
      <c r="AK5" s="4"/>
      <c r="AL5" s="217"/>
      <c r="AM5" s="383"/>
      <c r="AN5" s="4"/>
      <c r="AO5" s="4"/>
      <c r="AP5" s="4"/>
      <c r="AQ5" s="4"/>
      <c r="AR5" s="4"/>
      <c r="AS5" s="383"/>
      <c r="AT5" s="101" t="str">
        <f>監査調書!B76</f>
        <v>利用定員(人)</v>
      </c>
      <c r="AU5" s="6"/>
      <c r="AV5" s="100"/>
      <c r="AW5" s="101" t="str">
        <f>監査調書!B77</f>
        <v>入所児童数(人)</v>
      </c>
      <c r="AX5" s="6"/>
      <c r="AY5" s="100"/>
      <c r="AZ5" s="217"/>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214" t="str">
        <f>監査調書!B146</f>
        <v>　・苦情の受付件数</v>
      </c>
      <c r="CG5" s="214" t="str">
        <f>監査調書!B147</f>
        <v>　・第三者委員への苦情受付の報告件数</v>
      </c>
      <c r="CH5" s="214" t="str">
        <f>監査調書!B148</f>
        <v>　・第三者委員への苦情解決結果の報告件数</v>
      </c>
      <c r="CI5" s="214" t="str">
        <f>監査調書!B149</f>
        <v>　・苦情解決結果の公表件数</v>
      </c>
      <c r="CJ5" s="8" t="str">
        <f>監査調書!B150</f>
        <v>　・公表の方法及び時期</v>
      </c>
      <c r="CK5" s="1273"/>
      <c r="CL5" s="1276"/>
      <c r="CM5" s="1273"/>
      <c r="CN5" s="1273"/>
      <c r="CO5" s="1279"/>
      <c r="CP5" s="4"/>
      <c r="CQ5" s="4"/>
      <c r="CR5" s="4"/>
      <c r="CS5" s="4"/>
      <c r="CT5" s="4"/>
      <c r="CU5" s="4"/>
      <c r="CV5" s="101" t="str">
        <f>監査調書!B177</f>
        <v>消火設備</v>
      </c>
      <c r="CW5" s="6"/>
      <c r="CX5" s="6"/>
      <c r="CY5" s="6"/>
      <c r="CZ5" s="6"/>
      <c r="DA5" s="101" t="str">
        <f>監査調書!B178</f>
        <v>警報設備</v>
      </c>
      <c r="DB5" s="6"/>
      <c r="DC5" s="6"/>
      <c r="DD5" s="6"/>
      <c r="DE5" s="6"/>
      <c r="DF5" s="6"/>
      <c r="DG5" s="6"/>
      <c r="DH5" s="100"/>
      <c r="DI5" s="101" t="str">
        <f>監査調書!B180</f>
        <v>避難設備</v>
      </c>
      <c r="DJ5" s="6"/>
      <c r="DK5" s="6"/>
      <c r="DL5" s="6"/>
      <c r="DM5" s="100"/>
      <c r="DN5" s="214"/>
      <c r="DO5" s="214"/>
      <c r="DP5" s="214"/>
      <c r="DQ5" s="214"/>
      <c r="DR5" s="214" t="str">
        <f>監査調書!B190</f>
        <v>・防犯設備(防犯カメラ、防犯ブザー、職員が携帯する防犯ベル等)対策</v>
      </c>
      <c r="DS5" s="214" t="str">
        <f>監査調書!B191</f>
        <v>・防犯講習・防犯訓練の実施や不審者対応マニュアルの整備</v>
      </c>
      <c r="DT5" s="1269"/>
      <c r="DU5" s="214"/>
      <c r="DV5" s="214"/>
      <c r="DW5" s="4"/>
      <c r="DX5" s="4"/>
      <c r="DY5" s="4"/>
      <c r="DZ5" s="4"/>
      <c r="EA5" s="4"/>
      <c r="EB5" s="4"/>
      <c r="EC5" s="4"/>
      <c r="ED5" s="4"/>
      <c r="EE5" s="4"/>
      <c r="EF5" s="217"/>
      <c r="EG5" s="217"/>
      <c r="EH5" s="214" t="str">
        <f>監査調書!N214</f>
        <v>年</v>
      </c>
      <c r="EI5" s="214" t="str">
        <f>監査調書!S214</f>
        <v>月</v>
      </c>
      <c r="EJ5" s="8" t="str">
        <f>監査調書!X214</f>
        <v>日</v>
      </c>
      <c r="EK5" s="214" t="str">
        <f>監査調書!B216</f>
        <v>　・地震</v>
      </c>
      <c r="EL5" s="214" t="str">
        <f>監査調書!B217</f>
        <v>　・風水害</v>
      </c>
      <c r="EM5" s="214" t="str">
        <f>監査調書!B218</f>
        <v xml:space="preserve">　・原子力災害　※出雲市･安来市･雲南市に所在する保育所 </v>
      </c>
      <c r="EP5" s="217"/>
      <c r="EQ5" s="214"/>
      <c r="ER5" s="214"/>
      <c r="ES5" s="214"/>
      <c r="ET5" s="214"/>
      <c r="EU5" s="214"/>
      <c r="EV5" s="214"/>
      <c r="EW5" s="214"/>
      <c r="EX5" s="214"/>
      <c r="EY5" s="214"/>
      <c r="EZ5" s="214"/>
      <c r="FA5" s="214"/>
      <c r="FB5" s="214"/>
      <c r="FC5" s="378"/>
      <c r="FD5" s="378"/>
      <c r="FE5" s="378"/>
      <c r="FF5" s="378"/>
      <c r="FG5" s="378"/>
      <c r="FH5" s="217"/>
      <c r="FI5" s="214" t="str">
        <f>監査調書!B252</f>
        <v>　※長期的及び短期的な指導計画</v>
      </c>
      <c r="FJ5" s="214" t="str">
        <f>監査調書!B253</f>
        <v>　※個別的な指導計画（３歳未満児、障がいのある子ども）</v>
      </c>
      <c r="FK5" s="214" t="str">
        <f>監査調書!B254</f>
        <v>□指導計画の評価はされているか</v>
      </c>
      <c r="FL5" s="214" t="str">
        <f>監査調書!B257</f>
        <v>□児童の処遇の状況を明らかにする諸帳簿（児童簿、指導日誌、経過記録簿、保育所児童保育</v>
      </c>
      <c r="FM5" s="4"/>
      <c r="FN5" s="4"/>
      <c r="FO5" s="217"/>
      <c r="FP5" s="4"/>
      <c r="FQ5" s="4"/>
      <c r="FR5" s="4"/>
      <c r="FS5" s="4"/>
      <c r="FT5" s="4"/>
      <c r="FU5" s="214" t="str">
        <f>監査調書!K278</f>
        <v>回</v>
      </c>
      <c r="FV5" s="4"/>
      <c r="FW5" s="217"/>
      <c r="FX5" s="214" t="str">
        <f>監査調書!K281</f>
        <v>回</v>
      </c>
      <c r="FY5" s="217"/>
      <c r="FZ5" s="4"/>
      <c r="GA5" s="217"/>
      <c r="GB5" s="214" t="str">
        <f>監査調書!B291</f>
        <v>　・寝返りのできない乳児は仰向けに寝かしているか</v>
      </c>
      <c r="GC5" s="214" t="str">
        <f>監査調書!B292</f>
        <v>　・睡眠中の子どもの顔色、呼吸状態をきめ細かく観察しているか</v>
      </c>
      <c r="GD5" s="4"/>
      <c r="GE5" s="4"/>
      <c r="GF5" s="4"/>
      <c r="GG5" s="378"/>
      <c r="GH5" s="383"/>
      <c r="GI5" s="4" t="str">
        <f>監査調書!AN309</f>
        <v>回</v>
      </c>
      <c r="GJ5" s="4"/>
      <c r="GK5" s="214" t="str">
        <f>監査調書!B315</f>
        <v xml:space="preserve"> 午前のおやつ</v>
      </c>
      <c r="GL5" s="214" t="str">
        <f>監査調書!N315</f>
        <v>昼食</v>
      </c>
      <c r="GM5" s="214" t="str">
        <f>監査調書!V315</f>
        <v xml:space="preserve"> 午後のおやつ</v>
      </c>
      <c r="GN5" s="214" t="str">
        <f>監査調書!N316</f>
        <v>昼食</v>
      </c>
      <c r="GO5" s="8" t="str">
        <f>監査調書!V316</f>
        <v xml:space="preserve"> 午後のおやつ</v>
      </c>
      <c r="GP5" s="535"/>
      <c r="GQ5" s="8"/>
      <c r="GR5" s="214" t="str">
        <f>監査調書!B324</f>
        <v>　・給食予定･実施献立表及び給食日誌</v>
      </c>
      <c r="GS5" s="214" t="str">
        <f>監査調書!B325</f>
        <v xml:space="preserve">　・栄養出納表 </v>
      </c>
      <c r="GT5" s="214" t="str">
        <f>監査調書!B326</f>
        <v>　・給食用スキムミルク受払台帳（注）</v>
      </c>
      <c r="GU5" s="217"/>
      <c r="GV5" s="214" t="str">
        <f>監査調書!B333</f>
        <v>食物アレルギーのある子への対応</v>
      </c>
      <c r="GW5" s="214" t="str">
        <f>監査調書!B336</f>
        <v>３歳未満児に対する献立、調理についての配慮事項</v>
      </c>
      <c r="GX5" s="8" t="str">
        <f>監査調書!B339</f>
        <v>離乳食についての配慮事項</v>
      </c>
      <c r="GY5" s="383"/>
      <c r="GZ5" s="383"/>
      <c r="HA5" s="4"/>
      <c r="HB5" s="4"/>
      <c r="HC5" s="4"/>
      <c r="HD5" s="4"/>
      <c r="HE5" s="4"/>
      <c r="HF5" s="4"/>
      <c r="HG5" s="214" t="str">
        <f>監査調書!$N$358</f>
        <v>４月</v>
      </c>
      <c r="HH5" s="214" t="str">
        <f>監査調書!$P$358</f>
        <v>５月</v>
      </c>
      <c r="HI5" s="214" t="str">
        <f>監査調書!$R$358</f>
        <v>６月</v>
      </c>
      <c r="HJ5" s="214" t="str">
        <f>監査調書!$T$358</f>
        <v>７月</v>
      </c>
      <c r="HK5" s="214" t="str">
        <f>監査調書!$V$358</f>
        <v>８月</v>
      </c>
      <c r="HL5" s="214" t="str">
        <f>監査調書!$X$358</f>
        <v>９月</v>
      </c>
      <c r="HM5" s="214" t="str">
        <f>監査調書!$Z$358</f>
        <v>10月</v>
      </c>
      <c r="HN5" s="214" t="str">
        <f>監査調書!$AB$358</f>
        <v>11月</v>
      </c>
      <c r="HO5" s="214" t="str">
        <f>監査調書!$AD$358</f>
        <v>12月</v>
      </c>
      <c r="HP5" s="214" t="str">
        <f>監査調書!$AF$358</f>
        <v>１月</v>
      </c>
      <c r="HQ5" s="214" t="str">
        <f>監査調書!$AH$358</f>
        <v>２月</v>
      </c>
      <c r="HR5" s="214" t="str">
        <f>監査調書!$AJ$358</f>
        <v>３月</v>
      </c>
      <c r="HS5" s="101" t="str">
        <f>監査調書!G360</f>
        <v>対象者数</v>
      </c>
      <c r="HT5" s="6"/>
      <c r="HU5" s="6"/>
      <c r="HV5" s="6"/>
      <c r="HW5" s="6"/>
      <c r="HX5" s="6"/>
      <c r="HY5" s="6"/>
      <c r="HZ5" s="6"/>
      <c r="IA5" s="6"/>
      <c r="IB5" s="6"/>
      <c r="IC5" s="6"/>
      <c r="ID5" s="100"/>
      <c r="IE5" s="101" t="str">
        <f>監査調書!G361</f>
        <v>通常検便実施者数</v>
      </c>
      <c r="IF5" s="6"/>
      <c r="IG5" s="6"/>
      <c r="IH5" s="6"/>
      <c r="II5" s="6"/>
      <c r="IJ5" s="6"/>
      <c r="IK5" s="6"/>
      <c r="IL5" s="6"/>
      <c r="IM5" s="6"/>
      <c r="IN5" s="6"/>
      <c r="IO5" s="6"/>
      <c r="IP5" s="100"/>
      <c r="IQ5" s="101" t="str">
        <f>監査調書!G362</f>
        <v>Ｏ157検査実施者数</v>
      </c>
      <c r="IR5" s="6"/>
      <c r="IS5" s="6"/>
      <c r="IT5" s="6"/>
      <c r="IU5" s="6"/>
      <c r="IV5" s="6"/>
      <c r="IW5" s="6"/>
      <c r="IX5" s="6"/>
      <c r="IY5" s="6"/>
      <c r="IZ5" s="6"/>
      <c r="JA5" s="6"/>
      <c r="JB5" s="100"/>
      <c r="JC5" s="101" t="str">
        <f>監査調書!G363</f>
        <v>対象者数</v>
      </c>
      <c r="JD5" s="6"/>
      <c r="JE5" s="6"/>
      <c r="JF5" s="6"/>
      <c r="JG5" s="6"/>
      <c r="JH5" s="6"/>
      <c r="JI5" s="6"/>
      <c r="JJ5" s="6"/>
      <c r="JK5" s="6"/>
      <c r="JL5" s="6"/>
      <c r="JM5" s="6"/>
      <c r="JN5" s="100"/>
      <c r="JO5" s="101" t="str">
        <f>監査調書!G364</f>
        <v>通常検便実施者数</v>
      </c>
      <c r="JP5" s="6"/>
      <c r="JQ5" s="6"/>
      <c r="JR5" s="6"/>
      <c r="JS5" s="6"/>
      <c r="JT5" s="6"/>
      <c r="JU5" s="6"/>
      <c r="JV5" s="6"/>
      <c r="JW5" s="6"/>
      <c r="JX5" s="6"/>
      <c r="JY5" s="6"/>
      <c r="JZ5" s="100"/>
      <c r="KA5" s="101" t="str">
        <f>監査調書!G365</f>
        <v>Ｏ157検査実施者数</v>
      </c>
      <c r="KB5" s="6"/>
      <c r="KC5" s="6"/>
      <c r="KD5" s="6"/>
      <c r="KE5" s="6"/>
      <c r="KF5" s="6"/>
      <c r="KG5" s="6"/>
      <c r="KH5" s="6"/>
      <c r="KI5" s="6"/>
      <c r="KJ5" s="6"/>
      <c r="KK5" s="6"/>
      <c r="KL5" s="100"/>
      <c r="KM5" s="101" t="str">
        <f>監査調書!G366</f>
        <v>通常検便実施者数</v>
      </c>
      <c r="KN5" s="6"/>
      <c r="KO5" s="6"/>
      <c r="KP5" s="6"/>
      <c r="KQ5" s="6"/>
      <c r="KR5" s="6"/>
      <c r="KS5" s="6"/>
      <c r="KT5" s="6"/>
      <c r="KU5" s="6"/>
      <c r="KV5" s="6"/>
      <c r="KW5" s="6"/>
      <c r="KX5" s="100"/>
      <c r="KY5" s="4"/>
      <c r="KZ5" s="4"/>
      <c r="LA5" s="217"/>
      <c r="LB5" s="4"/>
      <c r="LC5" s="4"/>
      <c r="LD5" s="4"/>
      <c r="LE5" s="4"/>
      <c r="LF5" s="4"/>
      <c r="LG5" s="4"/>
      <c r="LH5" s="4"/>
      <c r="LI5" s="4"/>
      <c r="LJ5" s="4"/>
      <c r="LK5" s="256"/>
      <c r="LL5" s="256"/>
      <c r="LM5" s="256"/>
      <c r="LN5" s="256"/>
      <c r="LO5" s="256"/>
      <c r="LP5" s="256"/>
      <c r="LQ5" s="256"/>
      <c r="LR5" s="256"/>
      <c r="LS5" s="4"/>
      <c r="LT5" s="4"/>
      <c r="LU5" s="4"/>
      <c r="LV5" s="4"/>
      <c r="LW5" s="4"/>
      <c r="LX5" s="4"/>
      <c r="LY5" s="4"/>
      <c r="LZ5" s="4"/>
      <c r="MA5" s="4"/>
      <c r="MB5" s="4"/>
      <c r="MC5" s="4"/>
      <c r="MD5" s="4" t="str">
        <f>監査調書!C460</f>
        <v>〇下記の①～⑦の前提条件をすべて満たしているか</v>
      </c>
      <c r="ME5" s="4" t="str">
        <f>監査調書!C474</f>
        <v>〇下記の事業等のうち、いずれかを実施しているか</v>
      </c>
      <c r="MF5" s="217" t="str">
        <f>監査調書!C487</f>
        <v>〇下記の①から③の要件を満たしているか</v>
      </c>
      <c r="MG5" s="4"/>
      <c r="MH5" s="4"/>
      <c r="MI5" s="217"/>
      <c r="MJ5" s="217"/>
      <c r="MK5" s="214" t="str">
        <f>監査調書!B512</f>
        <v>繰入元</v>
      </c>
      <c r="ML5" s="214" t="str">
        <f>監査調書!I512</f>
        <v>繰入額（円）</v>
      </c>
      <c r="MM5" s="8" t="str">
        <f>監査調書!Q512</f>
        <v>使途（具体的に記載）</v>
      </c>
      <c r="MN5" s="217"/>
      <c r="MO5" s="214" t="str">
        <f>監査調書!B518</f>
        <v>　 １　委託費の目的内使用（本部で一括契約している通信費等の按分支出等）による法人本部への繰入金支出　</v>
      </c>
      <c r="MP5" s="214" t="str">
        <f>監査調書!B519</f>
        <v>　２　積立資産の取崩しによる他の保育所、他の社会福祉施設等への繰入金支出</v>
      </c>
      <c r="MQ5" s="214" t="str">
        <f>監査調書!B520</f>
        <v>　３　前期末支払資金残高の取り崩しによる法人本部、他の保育所、他の社会福祉事業等への繰入金支出</v>
      </c>
      <c r="MR5" s="214" t="str">
        <f>監査調書!B521</f>
        <v>　４　委託費の目的外使用による他の保育所、他の社会福祉施設等への繰入金支出</v>
      </c>
      <c r="MS5" s="214" t="str">
        <f>監査調書!B522</f>
        <v>　５　運用収入（利息）など、委託費以外を原資とした繰入金支出</v>
      </c>
      <c r="MT5" s="8" t="str">
        <f>監査調書!B523</f>
        <v>　６　同一法人内における各拠点区分等への年度内の貸付金支出</v>
      </c>
      <c r="MU5" s="217"/>
      <c r="MV5" s="214" t="str">
        <f>監査調書!Y527</f>
        <v>有の場合の金額</v>
      </c>
      <c r="MW5" s="217"/>
      <c r="MX5" s="8" t="str">
        <f>監査調書!Y528</f>
        <v>有の場合の金額</v>
      </c>
      <c r="MY5" s="217"/>
      <c r="MZ5" s="214" t="str">
        <f>監査調書!Y529</f>
        <v>有の場合の金額</v>
      </c>
      <c r="NA5" s="217"/>
      <c r="NB5" s="214" t="str">
        <f>監査調書!Y530</f>
        <v>有の場合の金額</v>
      </c>
      <c r="NC5" s="4"/>
      <c r="ND5" s="101" t="str">
        <f>監査調書!B538</f>
        <v>○積立資産を目的に沿って取り崩したか</v>
      </c>
      <c r="NE5" s="9"/>
      <c r="NF5" s="9"/>
      <c r="NG5" s="9"/>
      <c r="NH5" s="9"/>
      <c r="NI5" s="9"/>
      <c r="NJ5" s="9"/>
      <c r="NK5" s="8" t="str">
        <f>監査調書!B545</f>
        <v>○積立資産を積立目的以外のために取り崩したか</v>
      </c>
      <c r="NL5" s="9"/>
      <c r="NM5" s="9"/>
      <c r="NN5" s="9"/>
      <c r="NO5" s="9"/>
      <c r="NP5" s="9"/>
      <c r="NQ5" s="219"/>
      <c r="NR5" s="8" t="str">
        <f>監査調書!B564</f>
        <v>○土地取得に要する費用を取り崩す場合、施設整備が確実な場合に行っているか</v>
      </c>
      <c r="NS5" s="101" t="str">
        <f>監査調書!B568</f>
        <v>　○前期末支払資金残高を取り崩したか</v>
      </c>
      <c r="NT5" s="6"/>
      <c r="NU5" s="6"/>
      <c r="NV5" s="6"/>
      <c r="NW5" s="214" t="str">
        <f>監査調書!B574</f>
        <v>　○前期末支払資金残高を取り崩す場合あらかじめ予算に計上しているか</v>
      </c>
      <c r="NX5" s="214" t="str">
        <f>監査調書!B593</f>
        <v>○当期留保率</v>
      </c>
      <c r="NY5" s="214" t="str">
        <f>監査調書!D594</f>
        <v>当期資金収支差額</v>
      </c>
      <c r="NZ5" s="214" t="str">
        <f>監査調書!P594</f>
        <v>積立資産積立支出</v>
      </c>
      <c r="OA5" s="214" t="str">
        <f>監査調書!AB594</f>
        <v>収入決算額</v>
      </c>
      <c r="OB5" s="8" t="str">
        <f>監査調書!B599</f>
        <v xml:space="preserve"> ○当期留保率が５％を超える場合、その理由（具体的かつ詳細に記載すること）</v>
      </c>
      <c r="OC5" s="101" t="str">
        <f>監査調書!B605</f>
        <v xml:space="preserve"> ○当期末支払資金残高は、当該年度の委託費収入の30％以下の保有となっているか</v>
      </c>
      <c r="OD5" s="6"/>
      <c r="OE5" s="100"/>
      <c r="OF5" s="4"/>
      <c r="OG5" s="214" t="str">
        <f>監査調書!B618</f>
        <v>・令和７年度の委託費のうち処遇改善等加算(基礎分)の額</v>
      </c>
      <c r="OH5" s="101" t="str">
        <f>監査調書!B620</f>
        <v>流用範囲
「保育所等」に係る以下の経費</v>
      </c>
      <c r="OI5" s="6"/>
      <c r="OJ5" s="6"/>
      <c r="OK5" s="6"/>
      <c r="OL5" s="6"/>
      <c r="OM5" s="6"/>
      <c r="ON5" s="6"/>
      <c r="OO5" s="6"/>
      <c r="OP5" s="6"/>
      <c r="OQ5" s="6"/>
      <c r="OR5" s="6"/>
      <c r="OS5" s="6"/>
      <c r="OT5" s="6"/>
      <c r="OU5" s="6"/>
      <c r="OV5" s="6"/>
      <c r="OW5" s="6"/>
      <c r="OX5" s="6"/>
      <c r="OY5" s="6"/>
      <c r="OZ5" s="6"/>
      <c r="PA5" s="6"/>
      <c r="PB5" s="6"/>
      <c r="PC5" s="6"/>
      <c r="PD5" s="6"/>
      <c r="PE5" s="6"/>
      <c r="PF5" s="6"/>
      <c r="PG5" s="4" t="str">
        <f>監査調書!B639</f>
        <v>・令和７年度の委託費のうち処遇改善等加算(基礎分)の額</v>
      </c>
      <c r="PH5" s="7" t="str">
        <f>監査調書!B641</f>
        <v>流用範囲
「子育て支援事業（地域子ども・子育て支援  事業及び企業主導型保育事業）」に係る以下の経費</v>
      </c>
      <c r="PI5" s="142"/>
      <c r="PJ5" s="142"/>
      <c r="PK5" s="142"/>
      <c r="PL5" s="142"/>
      <c r="PM5" s="142"/>
      <c r="PN5" s="142"/>
      <c r="PO5" s="142" t="str">
        <f>監査調書!B650</f>
        <v>「社会福祉施設等」に係る以下の経費</v>
      </c>
      <c r="PP5" s="142"/>
      <c r="PQ5" s="142"/>
      <c r="PR5" s="142"/>
      <c r="PS5" s="102"/>
      <c r="PT5" s="101" t="str">
        <f>監査調書!B650</f>
        <v>「社会福祉施設等」に係る以下の経費</v>
      </c>
      <c r="PU5" s="6"/>
      <c r="PV5" s="6"/>
      <c r="PW5" s="6"/>
      <c r="PX5" s="6"/>
      <c r="PY5" s="6"/>
      <c r="PZ5" s="6"/>
      <c r="QA5" s="6"/>
      <c r="QB5" s="6"/>
      <c r="QC5" s="6"/>
      <c r="QD5" s="6"/>
      <c r="QE5" s="6"/>
      <c r="QF5" s="6"/>
      <c r="QG5" s="6"/>
      <c r="QH5" s="6"/>
      <c r="QI5" s="6"/>
      <c r="QJ5" s="6"/>
      <c r="QK5" s="6"/>
      <c r="QL5" s="6"/>
      <c r="QM5" s="6"/>
      <c r="QN5" s="6"/>
      <c r="QO5" s="6"/>
      <c r="QP5" s="6"/>
      <c r="QQ5" s="6"/>
      <c r="QR5" s="100"/>
      <c r="QS5" s="214" t="str">
        <f>監査調書!B668</f>
        <v>・令和７年度の委託費の３ヶ月分相当額</v>
      </c>
      <c r="QT5" s="101" t="str">
        <f>監査調書!B670</f>
        <v>流用範囲
「保育所等」に係る以下の経費</v>
      </c>
      <c r="QU5" s="6"/>
      <c r="QV5" s="6"/>
      <c r="QW5" s="6"/>
      <c r="QX5" s="6"/>
      <c r="QY5" s="6"/>
      <c r="QZ5" s="6"/>
      <c r="RA5" s="6"/>
      <c r="RB5" s="6"/>
      <c r="RC5" s="6"/>
      <c r="RD5" s="6"/>
      <c r="RE5" s="6"/>
      <c r="RF5" s="6"/>
      <c r="RG5" s="6"/>
      <c r="RH5" s="6"/>
      <c r="RI5" s="6"/>
      <c r="RJ5" s="6"/>
      <c r="RK5" s="6"/>
      <c r="RL5" s="6"/>
      <c r="RM5" s="6"/>
      <c r="RN5" s="6"/>
      <c r="RO5" s="6"/>
      <c r="RP5" s="6"/>
      <c r="RQ5" s="6"/>
      <c r="RR5" s="101" t="str">
        <f>監査調書!B684</f>
        <v>「子育て支援事業（地域子ども・子育て支援事業及び企業主導型保育事業）」に係る以下の経費</v>
      </c>
      <c r="RS5" s="6"/>
      <c r="RT5" s="6"/>
      <c r="RU5" s="6"/>
      <c r="RV5" s="6"/>
      <c r="RW5" s="6"/>
      <c r="RX5" s="6"/>
      <c r="RY5" s="6"/>
      <c r="RZ5" s="6"/>
      <c r="SA5" s="6"/>
      <c r="SB5" s="6"/>
      <c r="SC5" s="6"/>
      <c r="SD5" s="6"/>
      <c r="SE5" s="4"/>
      <c r="SF5" s="217"/>
      <c r="SG5" s="217"/>
      <c r="SH5" s="214" t="str">
        <f>監査調書!B706</f>
        <v>繰入元</v>
      </c>
      <c r="SI5" s="214" t="str">
        <f>監査調書!L706</f>
        <v>繰入額（円）</v>
      </c>
      <c r="SJ5" s="214" t="str">
        <f>監査調書!U706</f>
        <v>使途（具体的に記載）</v>
      </c>
      <c r="SK5" s="217"/>
      <c r="SL5" s="214" t="str">
        <f>監査調書!B711</f>
        <v>繰入元</v>
      </c>
      <c r="SM5" s="214" t="str">
        <f>監査調書!L711</f>
        <v>繰入額（円）</v>
      </c>
      <c r="SN5" s="8" t="str">
        <f>監査調書!U711</f>
        <v>使途（具体的に記載）</v>
      </c>
      <c r="SO5" s="217"/>
      <c r="SP5" s="214" t="str">
        <f>監査調書!Y715</f>
        <v>有りの場合の金額</v>
      </c>
      <c r="SQ5" s="217"/>
      <c r="SR5" s="214" t="str">
        <f>監査調書!Y716</f>
        <v>有りの場合の金額</v>
      </c>
      <c r="SS5" s="217"/>
      <c r="ST5" s="214" t="str">
        <f>監査調書!Y717</f>
        <v>有りの場合の金額</v>
      </c>
      <c r="SU5" s="217"/>
      <c r="SV5" s="8" t="str">
        <f>監査調書!Y718</f>
        <v>有りの場合の金額</v>
      </c>
      <c r="SW5" s="8" t="str">
        <f>監査調書!B722</f>
        <v>○積立資産を目的に沿って取り崩したか</v>
      </c>
      <c r="SX5" s="9"/>
      <c r="SY5" s="9"/>
      <c r="SZ5" s="9"/>
      <c r="TA5" s="8" t="str">
        <f>監査調書!B728</f>
        <v>○積立資産を積立目的以外のために取り崩したか</v>
      </c>
      <c r="TB5" s="9"/>
      <c r="TC5" s="9"/>
      <c r="TD5" s="9"/>
      <c r="TE5" s="9" t="str">
        <f>監査調書!B733</f>
        <v>○土地取得に要する費用を取り崩す場合、施設整備が確実な場合に行っているか</v>
      </c>
      <c r="TF5" s="8" t="str">
        <f>監査調書!B737</f>
        <v>○前期末支払資金残高を取り崩したか</v>
      </c>
      <c r="TG5" s="9"/>
      <c r="TH5" s="9"/>
      <c r="TI5" s="219"/>
      <c r="TJ5" s="214" t="str">
        <f>監査調書!B743</f>
        <v>○当期留保率</v>
      </c>
      <c r="TK5" s="214" t="str">
        <f>監査調書!D744</f>
        <v>当期資金収支差額</v>
      </c>
      <c r="TL5" s="214" t="str">
        <f>監査調書!P744</f>
        <v>積立資産積立支出</v>
      </c>
      <c r="TM5" s="8" t="str">
        <f>監査調書!AB744</f>
        <v>収入決算額</v>
      </c>
      <c r="TN5" s="4"/>
      <c r="TO5" s="217"/>
      <c r="TP5" s="101" t="str">
        <f>'表１（新基準）'!$G$10</f>
        <v>児童数（人）</v>
      </c>
      <c r="TQ5" s="6"/>
      <c r="TR5" s="100"/>
      <c r="TS5" s="101" t="str">
        <f>'表１（新基準）'!$K$10</f>
        <v>保育士
（人）</v>
      </c>
      <c r="TT5" s="101" t="str">
        <f>'表１（新基準）'!$G$10</f>
        <v>児童数（人）</v>
      </c>
      <c r="TU5" s="6"/>
      <c r="TV5" s="100"/>
      <c r="TW5" s="6" t="str">
        <f>'表１（新基準）'!$G$10</f>
        <v>児童数（人）</v>
      </c>
      <c r="TX5" s="6"/>
      <c r="TY5" s="100"/>
      <c r="TZ5" s="137" t="str">
        <f>'表１（新基準）'!$K$10</f>
        <v>保育士
（人）</v>
      </c>
      <c r="UA5" s="101" t="str">
        <f>'表１（新基準）'!$G$10</f>
        <v>児童数（人）</v>
      </c>
      <c r="UB5" s="6"/>
      <c r="UC5" s="100"/>
      <c r="UD5" s="137" t="str">
        <f>'表１（新基準）'!$K$10</f>
        <v>保育士
（人）</v>
      </c>
      <c r="UE5" s="101" t="str">
        <f>'表１（新基準）'!$G$10</f>
        <v>児童数（人）</v>
      </c>
      <c r="UF5" s="6"/>
      <c r="UG5" s="100"/>
      <c r="UH5" s="137" t="str">
        <f>'表１（新基準）'!$K$10</f>
        <v>保育士
（人）</v>
      </c>
      <c r="UI5" s="9" t="str">
        <f>'表１（新基準）'!$G$10</f>
        <v>児童数（人）</v>
      </c>
      <c r="UJ5" s="9"/>
      <c r="UK5" s="219"/>
      <c r="UL5" s="214" t="str">
        <f>'表１（新基準）'!$K$10</f>
        <v>保育士
（人）</v>
      </c>
      <c r="UM5" s="219" t="str">
        <f>'表１（新基準）'!$D$19</f>
        <v>定員90名以下
【私立】については１人</v>
      </c>
      <c r="UN5" s="214" t="str">
        <f>'表１（新基準）'!$D$20</f>
        <v>標準時間認定を受けた子どもが利用
【私立】については１人</v>
      </c>
      <c r="UO5" s="214" t="str">
        <f>'表１（新基準）'!$D$22</f>
        <v>主任保育士専任加算による代替保育士
【私立】で主任保育士加算適用の場合は１人</v>
      </c>
      <c r="UP5" s="220"/>
      <c r="UQ5" s="101" t="str">
        <f>'表１（新基準）'!$M$10</f>
        <v>児童数（人）</v>
      </c>
      <c r="UR5" s="6"/>
      <c r="US5" s="100"/>
      <c r="UT5" s="101" t="str">
        <f>'表１（新基準）'!$S$10</f>
        <v>保育士
（人）</v>
      </c>
      <c r="UU5" s="101" t="str">
        <f>'表１（新基準）'!$M$10</f>
        <v>児童数（人）</v>
      </c>
      <c r="UV5" s="6"/>
      <c r="UW5" s="100"/>
      <c r="UX5" s="6" t="str">
        <f>'表１（新基準）'!$M$10</f>
        <v>児童数（人）</v>
      </c>
      <c r="UY5" s="6"/>
      <c r="UZ5" s="100"/>
      <c r="VA5" s="137" t="str">
        <f>'表１（新基準）'!$S$10</f>
        <v>保育士
（人）</v>
      </c>
      <c r="VB5" s="101" t="str">
        <f>'表１（新基準）'!$M$10</f>
        <v>児童数（人）</v>
      </c>
      <c r="VC5" s="6"/>
      <c r="VD5" s="100"/>
      <c r="VE5" s="137" t="str">
        <f>'表１（新基準）'!$S$10</f>
        <v>保育士
（人）</v>
      </c>
      <c r="VF5" s="101" t="str">
        <f>'表１（新基準）'!$M$10</f>
        <v>児童数（人）</v>
      </c>
      <c r="VG5" s="6"/>
      <c r="VH5" s="100"/>
      <c r="VI5" s="137" t="str">
        <f>'表１（新基準）'!$S$10</f>
        <v>保育士
（人）</v>
      </c>
      <c r="VJ5" s="9" t="str">
        <f>'表１（新基準）'!$M$10</f>
        <v>児童数（人）</v>
      </c>
      <c r="VK5" s="9"/>
      <c r="VL5" s="219"/>
      <c r="VM5" s="214" t="str">
        <f>'表１（新基準）'!$S$10</f>
        <v>保育士
（人）</v>
      </c>
      <c r="VN5" s="219" t="str">
        <f>'表１（新基準）'!$D$19</f>
        <v>定員90名以下
【私立】については１人</v>
      </c>
      <c r="VO5" s="214" t="str">
        <f>'表１（新基準）'!$D$20</f>
        <v>標準時間認定を受けた子どもが利用
【私立】については１人</v>
      </c>
      <c r="VP5" s="214" t="str">
        <f>'表１（新基準）'!$D$22</f>
        <v>主任保育士専任加算による代替保育士
【私立】で主任保育士加算適用の場合は１人</v>
      </c>
      <c r="VQ5" s="144"/>
      <c r="VR5" s="214" t="str">
        <f>'表１（新基準）'!$C$31</f>
        <v>病児保育事業
　病児対応型・病後児対応型
　　看護師等（利用児童おおむね10人につき１人）
　　保育士（利用児童おおむね３人につき１人）
　体調不良児対応型：看護師等１名以上</v>
      </c>
      <c r="VS5" s="214" t="str">
        <f>'表１（新基準）'!$C$32</f>
        <v>一時預かり事業
保育従事者２人以上　　＊保育士1/2以上</v>
      </c>
      <c r="VT5" s="214" t="str">
        <f>'表１（新基準）'!$C$33</f>
        <v>地域子育て支援拠点事業※保育士資格の有無及び常勤・非常勤は問わない
一般型専任２名以上　　連携型専任１名以上</v>
      </c>
      <c r="VU5" s="214" t="str">
        <f>'表１（新基準）'!$C$34</f>
        <v>県単一時保育事業
　保育士１名以上　　 ※常勤・非常勤は問わない</v>
      </c>
      <c r="VV5" s="214" t="str">
        <f>'表１（新基準）'!$C$35</f>
        <v>県単障がい児保育事業
　保育士１名以上</v>
      </c>
      <c r="VW5" s="214" t="str">
        <f>'表１（新基準）'!$C$36</f>
        <v>計</v>
      </c>
      <c r="VX5" s="214" t="str">
        <f>'表１（新基準）'!$C$31</f>
        <v>病児保育事業
　病児対応型・病後児対応型
　　看護師等（利用児童おおむね10人につき１人）
　　保育士（利用児童おおむね３人につき１人）
　体調不良児対応型：看護師等１名以上</v>
      </c>
      <c r="VY5" s="214" t="str">
        <f>'表１（新基準）'!$C$32</f>
        <v>一時預かり事業
保育従事者２人以上　　＊保育士1/2以上</v>
      </c>
      <c r="VZ5" s="214" t="str">
        <f>'表１（新基準）'!$C$33</f>
        <v>地域子育て支援拠点事業※保育士資格の有無及び常勤・非常勤は問わない
一般型専任２名以上　　連携型専任１名以上</v>
      </c>
      <c r="WA5" s="214" t="str">
        <f>'表１（新基準）'!$C$34</f>
        <v>県単一時保育事業
　保育士１名以上　　 ※常勤・非常勤は問わない</v>
      </c>
      <c r="WB5" s="214" t="str">
        <f>'表１（新基準）'!$C$35</f>
        <v>県単障がい児保育事業
　保育士１名以上</v>
      </c>
      <c r="WC5" s="214" t="str">
        <f>'表１（新基準）'!$C$36</f>
        <v>計</v>
      </c>
      <c r="WD5" s="214" t="str">
        <f>'表１（新基準）'!$C$31</f>
        <v>病児保育事業
　病児対応型・病後児対応型
　　看護師等（利用児童おおむね10人につき１人）
　　保育士（利用児童おおむね３人につき１人）
　体調不良児対応型：看護師等１名以上</v>
      </c>
      <c r="WE5" s="214" t="str">
        <f>'表１（新基準）'!$C$32</f>
        <v>一時預かり事業
保育従事者２人以上　　＊保育士1/2以上</v>
      </c>
      <c r="WF5" s="214" t="str">
        <f>'表１（新基準）'!$C$33</f>
        <v>地域子育て支援拠点事業※保育士資格の有無及び常勤・非常勤は問わない
一般型専任２名以上　　連携型専任１名以上</v>
      </c>
      <c r="WG5" s="214" t="str">
        <f>'表１（新基準）'!$C$34</f>
        <v>県単一時保育事業
　保育士１名以上　　 ※常勤・非常勤は問わない</v>
      </c>
      <c r="WH5" s="214" t="str">
        <f>'表１（新基準）'!$C$35</f>
        <v>県単障がい児保育事業
　保育士１名以上</v>
      </c>
      <c r="WI5" s="214" t="str">
        <f>'表１（新基準）'!$C$36</f>
        <v>計</v>
      </c>
      <c r="WJ5" s="214" t="str">
        <f>'表１（新基準）'!$C$31</f>
        <v>病児保育事業
　病児対応型・病後児対応型
　　看護師等（利用児童おおむね10人につき１人）
　　保育士（利用児童おおむね３人につき１人）
　体調不良児対応型：看護師等１名以上</v>
      </c>
      <c r="WK5" s="214" t="str">
        <f>'表１（新基準）'!$C$32</f>
        <v>一時預かり事業
保育従事者２人以上　　＊保育士1/2以上</v>
      </c>
      <c r="WL5" s="214" t="str">
        <f>'表１（新基準）'!$C$33</f>
        <v>地域子育て支援拠点事業※保育士資格の有無及び常勤・非常勤は問わない
一般型専任２名以上　　連携型専任１名以上</v>
      </c>
      <c r="WM5" s="214" t="str">
        <f>'表１（新基準）'!$C$34</f>
        <v>県単一時保育事業
　保育士１名以上　　 ※常勤・非常勤は問わない</v>
      </c>
      <c r="WN5" s="214" t="str">
        <f>'表１（新基準）'!$C$35</f>
        <v>県単障がい児保育事業
　保育士１名以上</v>
      </c>
      <c r="WO5" s="214" t="str">
        <f>'表１（新基準）'!$C$36</f>
        <v>計</v>
      </c>
      <c r="WP5" s="425"/>
      <c r="WQ5" s="214" t="str">
        <f>表２!$E$7</f>
        <v>①保育士</v>
      </c>
      <c r="WR5" s="214" t="str">
        <f>表２!$F$7</f>
        <v>②看護師・保健師・准看護師（みなし保育士とする場合であり、常勤換算１人まで可）    （注４）</v>
      </c>
      <c r="WS5" s="214" t="str">
        <f>表２!$G$8</f>
        <v>②-2理学療法士・作業療法士・言語聴覚士・心理担当職員等（みなし保育士とする場合であり常勤換算１人まで可）　　  (注5）</v>
      </c>
      <c r="WT5" s="214" t="str">
        <f>表２!$H$8</f>
        <v>③幼稚園教諭・小学校教諭・養護教諭（特例により配置基準上の人数に充てる場合）</v>
      </c>
      <c r="WU5" s="214" t="str">
        <f>表２!$I$8</f>
        <v>④常勤２年相当の保育業務従事経験がある子育て支援員(注１)・家庭的保育者</v>
      </c>
      <c r="WV5" s="214" t="str">
        <f>表２!$J$7</f>
        <v xml:space="preserve">保育士資格のない所長・その他職員      </v>
      </c>
      <c r="WW5" s="214" t="str">
        <f>表２!$K$7</f>
        <v>調理員</v>
      </c>
      <c r="WX5" s="214" t="str">
        <f>表２!$E$7</f>
        <v>①保育士</v>
      </c>
      <c r="WY5" s="214" t="str">
        <f>表２!$F$7</f>
        <v>②看護師・保健師・准看護師（みなし保育士とする場合であり、常勤換算１人まで可）    （注４）</v>
      </c>
      <c r="WZ5" s="214" t="str">
        <f>表２!$G$8</f>
        <v>②-2理学療法士・作業療法士・言語聴覚士・心理担当職員等（みなし保育士とする場合であり常勤換算１人まで可）　　  (注5）</v>
      </c>
      <c r="XA5" s="214" t="str">
        <f>表２!$H$8</f>
        <v>③幼稚園教諭・小学校教諭・養護教諭（特例により配置基準上の人数に充てる場合）</v>
      </c>
      <c r="XB5" s="214" t="str">
        <f>表２!$I$8</f>
        <v>④常勤２年相当の保育業務従事経験がある子育て支援員(注１)・家庭的保育者</v>
      </c>
      <c r="XC5" s="214" t="str">
        <f>表２!$J$7</f>
        <v xml:space="preserve">保育士資格のない所長・その他職員      </v>
      </c>
      <c r="XD5" s="214" t="str">
        <f>表２!$K$7</f>
        <v>調理員</v>
      </c>
      <c r="XE5" s="4"/>
      <c r="XF5" s="4"/>
      <c r="XG5" s="4"/>
      <c r="XH5" s="4"/>
      <c r="XI5" s="4"/>
      <c r="XJ5" s="4"/>
      <c r="XK5" s="4"/>
      <c r="XL5" s="4"/>
      <c r="XM5" s="4"/>
      <c r="XN5" s="4"/>
      <c r="XO5" s="4"/>
      <c r="XP5" s="4"/>
      <c r="XQ5" s="4"/>
      <c r="XR5" s="4"/>
      <c r="XS5" s="4"/>
      <c r="XT5" s="4"/>
      <c r="XU5" s="4"/>
      <c r="XV5" s="4"/>
      <c r="XW5" s="4"/>
      <c r="XX5" s="4"/>
      <c r="XY5" s="4"/>
      <c r="XZ5" s="4"/>
      <c r="YA5" s="4"/>
      <c r="YB5" s="4"/>
      <c r="YC5" s="4"/>
      <c r="YD5" s="4"/>
      <c r="YE5" s="4"/>
      <c r="YF5" s="4"/>
      <c r="YG5" s="4"/>
      <c r="YH5" s="4"/>
      <c r="YI5" s="4"/>
      <c r="YJ5" s="4"/>
      <c r="YK5" s="4"/>
      <c r="YL5" s="4"/>
      <c r="YM5" s="4"/>
      <c r="YN5" s="4"/>
      <c r="YO5" s="4"/>
      <c r="YP5" s="4"/>
      <c r="YQ5" s="4"/>
      <c r="YR5" s="4"/>
      <c r="YS5" s="4"/>
      <c r="YT5" s="4"/>
      <c r="YU5" s="4"/>
      <c r="YV5" s="4"/>
      <c r="YW5" s="4"/>
      <c r="YX5" s="4"/>
      <c r="YY5" s="4"/>
      <c r="YZ5" s="4"/>
      <c r="ZA5" s="4"/>
      <c r="ZB5" s="4"/>
      <c r="ZC5" s="4"/>
      <c r="ZD5" s="4"/>
      <c r="ZE5" s="4"/>
      <c r="ZF5" s="4"/>
      <c r="ZG5" s="4"/>
      <c r="ZH5" s="4"/>
      <c r="ZI5" s="214" t="str">
        <f>表２!$E$7</f>
        <v>①保育士</v>
      </c>
      <c r="ZJ5" s="214" t="str">
        <f>表２!$F$7</f>
        <v>②看護師・保健師・准看護師（みなし保育士とする場合であり、常勤換算１人まで可）    （注４）</v>
      </c>
      <c r="ZK5" s="214" t="str">
        <f>表２!$G$8</f>
        <v>②-2理学療法士・作業療法士・言語聴覚士・心理担当職員等（みなし保育士とする場合であり常勤換算１人まで可）　　  (注5）</v>
      </c>
      <c r="ZL5" s="214" t="str">
        <f>表２!$H$8</f>
        <v>③幼稚園教諭・小学校教諭・養護教諭（特例により配置基準上の人数に充てる場合）</v>
      </c>
      <c r="ZM5" s="214" t="str">
        <f>表２!$I$8</f>
        <v>④常勤２年相当の保育業務従事経験がある子育て支援員(注１)・家庭的保育者</v>
      </c>
      <c r="ZN5" s="4"/>
      <c r="ZO5" s="4"/>
      <c r="ZP5" s="220"/>
      <c r="ZQ5" s="217"/>
      <c r="ZR5" s="4"/>
      <c r="ZS5" s="4"/>
      <c r="ZT5" s="4"/>
      <c r="ZU5" s="4"/>
      <c r="ZV5" s="4"/>
      <c r="ZW5" s="214" t="str">
        <f>表４!D9</f>
        <v>0歳児</v>
      </c>
      <c r="ZX5" s="214" t="str">
        <f>表４!E9</f>
        <v>1歳児</v>
      </c>
      <c r="ZY5" s="214" t="str">
        <f>表４!G9</f>
        <v>2歳児</v>
      </c>
      <c r="ZZ5" s="214" t="str">
        <f>表４!I9</f>
        <v>3歳児</v>
      </c>
      <c r="AAA5" s="214" t="str">
        <f>表４!K9</f>
        <v>4歳児</v>
      </c>
      <c r="AAB5" s="214" t="str">
        <f>表４!M9</f>
        <v>5歳児</v>
      </c>
      <c r="AAC5" s="214" t="str">
        <f>表４!O9</f>
        <v>6歳児</v>
      </c>
      <c r="AAD5" s="8" t="str">
        <f>表４!Q9</f>
        <v>合計</v>
      </c>
      <c r="AAE5" s="8" t="str">
        <f>表４!C18</f>
        <v>２歳未満</v>
      </c>
      <c r="AAF5" s="9"/>
      <c r="AAG5" s="9"/>
      <c r="AAH5" s="9"/>
      <c r="AAI5" s="9"/>
      <c r="AAJ5" s="9"/>
      <c r="AAK5" s="9"/>
      <c r="AAL5" s="219"/>
      <c r="AAM5" s="8" t="str">
        <f>表４!C21</f>
        <v>２歳以上</v>
      </c>
      <c r="AAN5" s="9"/>
      <c r="AAO5" s="9"/>
      <c r="AAP5" s="9"/>
      <c r="AAQ5" s="9"/>
      <c r="AAR5" s="9"/>
      <c r="AAS5" s="4"/>
      <c r="AAT5" s="4"/>
      <c r="AAU5" s="4"/>
      <c r="AAV5" s="4"/>
      <c r="AAW5" s="4"/>
      <c r="AAX5" s="4"/>
      <c r="AAY5" s="4"/>
      <c r="AAZ5" s="4"/>
      <c r="ABA5" s="4"/>
      <c r="ABB5" s="4"/>
      <c r="ABC5" s="4"/>
      <c r="ABD5" s="4"/>
      <c r="ABE5" s="4"/>
      <c r="ABF5" s="4"/>
      <c r="ABG5" s="4"/>
      <c r="ABH5" s="4"/>
      <c r="ABI5" s="4"/>
      <c r="ABJ5" s="4"/>
      <c r="ABK5" s="4"/>
      <c r="ABL5" s="4"/>
      <c r="ABM5" s="4"/>
      <c r="ABN5" s="4"/>
      <c r="ABO5" s="4"/>
      <c r="ABP5" s="4"/>
      <c r="ABQ5" s="4"/>
      <c r="ABR5" s="4"/>
      <c r="ABS5" s="4"/>
      <c r="ABT5" s="4"/>
      <c r="ABU5" s="4"/>
      <c r="ABV5" s="4"/>
      <c r="ABW5" s="4"/>
      <c r="ABX5" s="4"/>
      <c r="ABY5" s="4"/>
      <c r="ABZ5" s="4"/>
      <c r="ACA5" s="4"/>
      <c r="ACB5" s="4"/>
      <c r="ACC5" s="4"/>
      <c r="ACD5" s="4"/>
      <c r="ACE5" s="4"/>
      <c r="ACF5" s="4"/>
      <c r="ACG5" s="4"/>
      <c r="ACH5" s="4"/>
      <c r="ACI5" s="4"/>
      <c r="ACJ5" s="4"/>
      <c r="ACK5" s="4"/>
      <c r="ACL5" s="4"/>
      <c r="ACM5" s="4"/>
      <c r="ACN5" s="4"/>
      <c r="ACO5" s="4"/>
      <c r="ACP5" s="4"/>
      <c r="ACQ5" s="4"/>
      <c r="ACR5" s="4"/>
      <c r="ACS5" s="4"/>
      <c r="ACT5" s="4"/>
      <c r="ACU5" s="4"/>
      <c r="ACV5" s="4"/>
      <c r="ACW5" s="4"/>
      <c r="ACX5" s="4"/>
      <c r="ACY5" s="4"/>
      <c r="ACZ5" s="4"/>
      <c r="ADA5" s="4"/>
      <c r="ADB5" s="4"/>
      <c r="ADC5" s="4"/>
      <c r="ADD5" s="4"/>
      <c r="ADE5" s="4"/>
      <c r="ADF5" s="4"/>
      <c r="ADG5" s="4"/>
      <c r="ADH5" s="4"/>
      <c r="ADI5" s="4"/>
      <c r="ADJ5" s="4"/>
      <c r="ADK5" s="4"/>
      <c r="ADL5" s="4"/>
      <c r="ADM5" s="4"/>
      <c r="ADN5" s="4"/>
      <c r="ADO5" s="4"/>
      <c r="ADP5" s="4"/>
      <c r="ADQ5" s="4"/>
      <c r="ADR5" s="4"/>
      <c r="ADS5" s="4"/>
      <c r="ADT5" s="4"/>
      <c r="ADU5" s="4"/>
      <c r="ADV5" s="4"/>
      <c r="ADW5" s="4"/>
      <c r="ADX5" s="4"/>
      <c r="ADY5" s="4"/>
      <c r="ADZ5" s="4"/>
      <c r="AEA5" s="4"/>
      <c r="AEB5" s="4"/>
      <c r="AEC5" s="4"/>
      <c r="AED5" s="4"/>
      <c r="AEE5" s="4"/>
      <c r="AEF5" s="4"/>
      <c r="AEG5" s="4"/>
      <c r="AEH5" s="4"/>
      <c r="AEI5" s="4"/>
      <c r="AEJ5" s="4"/>
      <c r="AEK5" s="4"/>
      <c r="AEL5" s="4"/>
      <c r="AEM5" s="4"/>
      <c r="AEN5" s="4"/>
      <c r="AEO5" s="4"/>
      <c r="AEP5" s="4"/>
      <c r="AEQ5" s="4"/>
      <c r="AER5" s="4"/>
      <c r="AES5" s="4"/>
      <c r="AET5" s="4"/>
      <c r="AEU5" s="4"/>
      <c r="AEV5" s="4"/>
      <c r="AEW5" s="4"/>
      <c r="AEX5" s="4"/>
      <c r="AEY5" s="4"/>
      <c r="AEZ5" s="4"/>
      <c r="AFA5" s="4"/>
      <c r="AFB5" s="4"/>
      <c r="AFC5" s="4"/>
      <c r="AFD5" s="4"/>
      <c r="AFE5" s="4"/>
      <c r="AFF5" s="4"/>
      <c r="AFG5" s="4"/>
      <c r="AFH5" s="4"/>
      <c r="AFI5" s="4"/>
      <c r="AFJ5" s="4"/>
      <c r="AFK5" s="4"/>
      <c r="AFL5" s="4"/>
      <c r="AFM5" s="4"/>
      <c r="AFN5" s="4"/>
      <c r="AFO5" s="4"/>
      <c r="AFP5" s="4"/>
      <c r="AFQ5" s="4"/>
      <c r="AFR5" s="4"/>
      <c r="AFS5" s="4"/>
      <c r="AFT5" s="4"/>
      <c r="AFU5" s="4"/>
      <c r="AFV5" s="4"/>
      <c r="AFW5" s="4"/>
      <c r="AFX5" s="4"/>
      <c r="AFY5" s="4"/>
      <c r="AFZ5" s="4"/>
      <c r="AGA5" s="4"/>
      <c r="AGB5" s="4"/>
      <c r="AGC5" s="4"/>
      <c r="AGD5" s="4"/>
      <c r="AGE5" s="4"/>
      <c r="AGF5" s="4"/>
      <c r="AGG5" s="4"/>
      <c r="AGH5" s="4"/>
      <c r="AGI5" s="4"/>
      <c r="AGJ5" s="4"/>
      <c r="AGK5" s="4"/>
      <c r="AGL5" s="4"/>
      <c r="AGM5" s="4"/>
      <c r="AGN5" s="4"/>
      <c r="AGO5" s="4"/>
      <c r="AGP5" s="4"/>
      <c r="AGQ5" s="4"/>
      <c r="AGR5" s="4"/>
      <c r="AGS5" s="4"/>
      <c r="AGT5" s="4"/>
      <c r="AGU5" s="4"/>
      <c r="AGV5" s="4"/>
      <c r="AGW5" s="4"/>
      <c r="AGX5" s="4"/>
      <c r="AGY5" s="4"/>
      <c r="AGZ5" s="4"/>
      <c r="AHA5" s="4"/>
      <c r="AHB5" s="4"/>
      <c r="AHC5" s="4"/>
      <c r="AHD5" s="4"/>
      <c r="AHE5" s="4"/>
      <c r="AHF5" s="4"/>
      <c r="AHG5" s="4"/>
      <c r="AHH5" s="4"/>
      <c r="AHI5" s="4"/>
      <c r="AHJ5" s="4"/>
      <c r="AHK5" s="4"/>
      <c r="AHL5" s="4"/>
      <c r="AHM5" s="4"/>
      <c r="AHN5" s="4"/>
      <c r="AHO5" s="4"/>
      <c r="AHP5" s="4"/>
      <c r="AHQ5" s="4"/>
      <c r="AHR5" s="4"/>
      <c r="AHS5" s="4"/>
      <c r="AHT5" s="4"/>
      <c r="AHU5" s="4"/>
      <c r="AHV5" s="4"/>
      <c r="AHW5" s="4"/>
      <c r="AHX5" s="4"/>
      <c r="AHY5" s="4"/>
      <c r="AHZ5" s="4"/>
      <c r="AIA5" s="4"/>
      <c r="AIB5" s="4"/>
      <c r="AIC5" s="4"/>
      <c r="AID5" s="4"/>
      <c r="AIE5" s="4"/>
      <c r="AIF5" s="4"/>
      <c r="AIG5" s="4"/>
      <c r="AIH5" s="4"/>
      <c r="AII5" s="4"/>
      <c r="AIJ5" s="4"/>
      <c r="AIK5" s="4"/>
      <c r="AIL5" s="4"/>
      <c r="AIM5" s="4"/>
      <c r="AIN5" s="4"/>
      <c r="AIO5" s="4"/>
      <c r="AIP5" s="4"/>
      <c r="AIQ5" s="4"/>
      <c r="AIR5" s="4"/>
      <c r="AIS5" s="4"/>
      <c r="AIT5" s="4"/>
      <c r="AIU5" s="4"/>
      <c r="AIV5" s="4"/>
      <c r="AIW5" s="4"/>
      <c r="AIX5" s="4"/>
      <c r="AIY5" s="4"/>
      <c r="AIZ5" s="4"/>
      <c r="AJA5" s="4"/>
      <c r="AJB5" s="4"/>
      <c r="AJC5" s="4"/>
      <c r="AJD5" s="4"/>
      <c r="AJE5" s="4"/>
      <c r="AJF5" s="4"/>
      <c r="AJG5" s="4"/>
      <c r="AJH5" s="4"/>
      <c r="AJI5" s="4"/>
      <c r="AJJ5" s="4"/>
      <c r="AJK5" s="4"/>
      <c r="AJL5" s="4"/>
      <c r="AJM5" s="4"/>
      <c r="AJN5" s="4"/>
      <c r="AJO5" s="4"/>
      <c r="AJP5" s="4"/>
      <c r="AJQ5" s="4"/>
      <c r="AJR5" s="4"/>
      <c r="AJS5" s="4"/>
      <c r="AJT5" s="4"/>
      <c r="AJU5" s="4"/>
      <c r="AJV5" s="4"/>
      <c r="AJW5" s="4"/>
      <c r="AJX5" s="4"/>
      <c r="AJY5" s="4"/>
      <c r="AJZ5" s="4"/>
      <c r="AKA5" s="4"/>
      <c r="AKB5" s="4"/>
      <c r="AKC5" s="4"/>
      <c r="AKD5" s="4"/>
      <c r="AKE5" s="4"/>
      <c r="AKF5" s="4"/>
      <c r="AKG5" s="4"/>
      <c r="AKH5" s="4"/>
      <c r="AKI5" s="4"/>
      <c r="AKJ5" s="4"/>
      <c r="AKK5" s="4"/>
      <c r="AKL5" s="4"/>
      <c r="AKM5" s="4"/>
      <c r="AKN5" s="4"/>
      <c r="AKO5" s="4"/>
      <c r="AKP5" s="4"/>
      <c r="AKQ5" s="4"/>
      <c r="AKR5" s="4"/>
      <c r="AKS5" s="4"/>
      <c r="AKT5" s="4"/>
      <c r="AKU5" s="4"/>
      <c r="AKV5" s="4"/>
      <c r="AKW5" s="4"/>
      <c r="AKX5" s="4"/>
      <c r="AKY5" s="4"/>
      <c r="AKZ5" s="4"/>
      <c r="ALA5" s="4"/>
      <c r="ALB5" s="4"/>
      <c r="ALC5" s="4"/>
      <c r="ALD5" s="4"/>
      <c r="ALE5" s="4"/>
      <c r="ALF5" s="4"/>
      <c r="ALG5" s="4"/>
      <c r="ALH5" s="4"/>
      <c r="ALI5" s="4"/>
      <c r="ALJ5" s="4"/>
      <c r="ALK5" s="4"/>
      <c r="ALL5" s="4"/>
      <c r="ALM5" s="4"/>
      <c r="ALN5" s="4"/>
      <c r="ALO5" s="4"/>
      <c r="ALP5" s="4"/>
      <c r="ALQ5" s="4"/>
      <c r="ALR5" s="4"/>
      <c r="ALS5" s="4"/>
      <c r="ALT5" s="4"/>
      <c r="ALU5" s="4"/>
      <c r="ALV5" s="4"/>
      <c r="ALW5" s="4"/>
      <c r="ALX5" s="4"/>
      <c r="ALY5" s="4"/>
      <c r="ALZ5" s="4"/>
      <c r="AMA5" s="4"/>
      <c r="AMB5" s="4"/>
      <c r="AMC5" s="4"/>
      <c r="AMD5" s="4"/>
      <c r="AME5" s="4"/>
      <c r="AMF5" s="4"/>
      <c r="AMG5" s="4"/>
      <c r="AMH5" s="4"/>
      <c r="AMI5" s="4"/>
      <c r="AMJ5" s="4"/>
      <c r="AMK5" s="4"/>
      <c r="AML5" s="4"/>
      <c r="AMM5" s="4"/>
      <c r="AMN5" s="4"/>
      <c r="AMO5" s="4"/>
      <c r="AMP5" s="4"/>
      <c r="AMQ5" s="4"/>
      <c r="AMR5" s="4"/>
      <c r="AMS5" s="4"/>
      <c r="AMT5" s="4"/>
      <c r="AMU5" s="4"/>
      <c r="AMV5" s="4"/>
      <c r="AMW5" s="4"/>
      <c r="AMX5" s="4"/>
      <c r="AMY5" s="4"/>
      <c r="AMZ5" s="4"/>
      <c r="ANA5" s="4"/>
      <c r="ANB5" s="4"/>
      <c r="ANC5" s="4"/>
      <c r="AND5" s="4"/>
      <c r="ANE5" s="4"/>
      <c r="ANF5" s="4"/>
      <c r="ANG5" s="4"/>
      <c r="ANH5" s="4"/>
      <c r="ANI5" s="4"/>
      <c r="ANJ5" s="4"/>
      <c r="ANK5" s="4"/>
      <c r="ANL5" s="4"/>
      <c r="ANM5" s="4"/>
      <c r="ANN5" s="4"/>
      <c r="ANO5" s="4"/>
      <c r="ANP5" s="4"/>
      <c r="ANQ5" s="4"/>
      <c r="ANR5" s="4"/>
      <c r="ANS5" s="4"/>
      <c r="ANT5" s="4"/>
      <c r="ANU5" s="4"/>
      <c r="ANV5" s="4"/>
      <c r="ANW5" s="4"/>
      <c r="ANX5" s="4"/>
      <c r="ANY5" s="4"/>
      <c r="ANZ5" s="4"/>
      <c r="AOA5" s="4"/>
      <c r="AOB5" s="4"/>
      <c r="AOC5" s="4"/>
      <c r="AOD5" s="4"/>
      <c r="AOE5" s="4"/>
      <c r="AOF5" s="4"/>
      <c r="AOG5" s="4"/>
      <c r="AOH5" s="4"/>
      <c r="AOI5" s="4"/>
      <c r="AOJ5" s="4"/>
      <c r="AOK5" s="4"/>
      <c r="AOL5" s="4"/>
      <c r="AOM5" s="4"/>
      <c r="AON5" s="4"/>
      <c r="AOO5" s="4"/>
      <c r="AOP5" s="4"/>
      <c r="AOQ5" s="4"/>
      <c r="AOR5" s="4"/>
      <c r="AOS5" s="4"/>
      <c r="AOT5" s="4"/>
      <c r="AOU5" s="4"/>
      <c r="AOV5" s="4"/>
      <c r="AOW5" s="4"/>
      <c r="AOX5" s="4"/>
      <c r="AOY5" s="4"/>
      <c r="AOZ5" s="4"/>
      <c r="APA5" s="4"/>
      <c r="APB5" s="4"/>
      <c r="APC5" s="4"/>
      <c r="APD5" s="4"/>
      <c r="APE5" s="4"/>
      <c r="APF5" s="4"/>
      <c r="APG5" s="4"/>
      <c r="APH5" s="4"/>
      <c r="API5" s="4"/>
      <c r="APJ5" s="4"/>
      <c r="APK5" s="4"/>
      <c r="APL5" s="4"/>
      <c r="APM5" s="4"/>
      <c r="APN5" s="4"/>
      <c r="APO5" s="4"/>
      <c r="APP5" s="4"/>
      <c r="APQ5" s="4"/>
      <c r="APR5" s="4"/>
      <c r="APS5" s="4"/>
      <c r="APT5" s="4"/>
      <c r="APU5" s="4"/>
      <c r="APV5" s="4"/>
      <c r="APW5" s="4"/>
      <c r="APX5" s="4"/>
      <c r="APY5" s="4"/>
      <c r="APZ5" s="4"/>
      <c r="AQA5" s="4"/>
      <c r="AQB5" s="4"/>
      <c r="AQC5" s="4"/>
      <c r="AQD5" s="4"/>
      <c r="AQE5" s="4"/>
      <c r="AQF5" s="4"/>
      <c r="AQG5" s="4"/>
      <c r="AQH5" s="4"/>
      <c r="AQI5" s="4"/>
      <c r="AQJ5" s="4"/>
      <c r="AQK5" s="4"/>
      <c r="AQL5" s="4"/>
      <c r="AQM5" s="4"/>
      <c r="AQN5" s="4"/>
      <c r="AQO5" s="4"/>
      <c r="AQP5" s="4"/>
      <c r="AQQ5" s="4"/>
      <c r="AQR5" s="4"/>
      <c r="AQS5" s="4"/>
      <c r="AQT5" s="4"/>
      <c r="AQU5" s="4"/>
      <c r="AQV5" s="4"/>
      <c r="AQW5" s="4"/>
      <c r="AQX5" s="4"/>
      <c r="AQY5" s="4"/>
      <c r="AQZ5" s="4"/>
      <c r="ARA5" s="4"/>
      <c r="ARB5" s="4"/>
      <c r="ARC5" s="4"/>
      <c r="ARD5" s="4"/>
      <c r="ARE5" s="4"/>
      <c r="ARF5" s="4"/>
      <c r="ARG5" s="4"/>
      <c r="ARH5" s="4"/>
      <c r="ARI5" s="4"/>
      <c r="ARJ5" s="4"/>
      <c r="ARK5" s="4"/>
      <c r="ARL5" s="4"/>
      <c r="ARM5" s="4"/>
      <c r="ARN5" s="4"/>
      <c r="ARO5" s="4"/>
      <c r="ARP5" s="4"/>
      <c r="ARQ5" s="4"/>
      <c r="ARR5" s="4"/>
      <c r="ARS5" s="4"/>
      <c r="ART5" s="4"/>
      <c r="ARU5" s="4"/>
      <c r="ARV5" s="4"/>
      <c r="ARW5" s="4"/>
      <c r="ARX5" s="4"/>
      <c r="ARY5" s="4"/>
      <c r="ARZ5" s="4"/>
      <c r="ASA5" s="4"/>
      <c r="ASB5" s="4"/>
      <c r="ASC5" s="4"/>
      <c r="ASD5" s="4"/>
      <c r="ASE5" s="4"/>
      <c r="ASF5" s="4"/>
      <c r="ASG5" s="4"/>
      <c r="ASH5" s="4"/>
      <c r="ASI5" s="4"/>
      <c r="ASJ5" s="4"/>
      <c r="ASK5" s="4"/>
      <c r="ASL5" s="4"/>
      <c r="ASM5" s="4"/>
      <c r="ASN5" s="4"/>
      <c r="ASO5" s="4"/>
      <c r="ASP5" s="4"/>
      <c r="ASQ5" s="4"/>
      <c r="ASR5" s="4"/>
      <c r="ASS5" s="4"/>
      <c r="AST5" s="4"/>
      <c r="ASU5" s="4"/>
      <c r="ASV5" s="4"/>
      <c r="ASW5" s="4"/>
      <c r="ASX5" s="4"/>
      <c r="ASY5" s="4"/>
      <c r="ASZ5" s="4"/>
      <c r="ATA5" s="4"/>
      <c r="ATB5" s="4"/>
      <c r="ATC5" s="4"/>
      <c r="ATD5" s="4"/>
      <c r="ATE5" s="4"/>
      <c r="ATF5" s="4"/>
      <c r="ATG5" s="4"/>
      <c r="ATH5" s="4"/>
      <c r="ATI5" s="4"/>
      <c r="ATJ5" s="4"/>
      <c r="ATK5" s="4"/>
      <c r="ATL5" s="4"/>
      <c r="ATM5" s="4"/>
      <c r="ATN5" s="4"/>
      <c r="ATO5" s="4"/>
      <c r="ATP5" s="4"/>
      <c r="ATQ5" s="4"/>
      <c r="ATR5" s="4"/>
      <c r="ATS5" s="4"/>
      <c r="ATT5" s="4"/>
      <c r="ATU5" s="4"/>
      <c r="ATV5" s="4"/>
      <c r="ATW5" s="4"/>
      <c r="ATX5" s="4"/>
      <c r="ATY5" s="4"/>
      <c r="ATZ5" s="4"/>
      <c r="AUA5" s="4"/>
      <c r="AUB5" s="4"/>
      <c r="AUC5" s="4"/>
      <c r="AUD5" s="4"/>
      <c r="AUE5" s="4"/>
      <c r="AUF5" s="4"/>
      <c r="AUG5" s="4"/>
      <c r="AUH5" s="4"/>
      <c r="AUI5" s="4"/>
      <c r="AUJ5" s="4"/>
      <c r="AUK5" s="4"/>
      <c r="AUL5" s="4"/>
      <c r="AUM5" s="4"/>
      <c r="AUN5" s="4"/>
      <c r="AUO5" s="4"/>
      <c r="AUP5" s="4"/>
      <c r="AUQ5" s="4"/>
      <c r="AUR5" s="4"/>
      <c r="AUS5" s="4"/>
      <c r="AUT5" s="4"/>
      <c r="AUU5" s="4"/>
      <c r="AUV5" s="4"/>
      <c r="AUW5" s="4"/>
      <c r="AUX5" s="4"/>
      <c r="AUY5" s="4"/>
      <c r="AUZ5" s="4"/>
      <c r="AVA5" s="4"/>
      <c r="AVB5" s="4"/>
      <c r="AVC5" s="4"/>
      <c r="AVD5" s="4"/>
      <c r="AVE5" s="4"/>
      <c r="AVF5" s="4"/>
      <c r="AVG5" s="4"/>
      <c r="AVH5" s="4"/>
      <c r="AVI5" s="4"/>
      <c r="AVJ5" s="4"/>
      <c r="AVK5" s="4"/>
      <c r="AVL5" s="4"/>
      <c r="AVM5" s="4"/>
      <c r="AVN5" s="4"/>
      <c r="AVO5" s="4"/>
      <c r="AVP5" s="4"/>
      <c r="AVQ5" s="4"/>
      <c r="AVR5" s="4"/>
      <c r="AVS5" s="4"/>
      <c r="AVT5" s="4"/>
      <c r="AVU5" s="4"/>
      <c r="AVV5" s="4"/>
      <c r="AVW5" s="4"/>
      <c r="AVX5" s="4"/>
      <c r="AVY5" s="4"/>
      <c r="AVZ5" s="4"/>
      <c r="AWA5" s="4"/>
      <c r="AWB5" s="4"/>
      <c r="AWC5" s="4"/>
      <c r="AWD5" s="4"/>
      <c r="AWE5" s="4"/>
      <c r="AWF5" s="4"/>
      <c r="AWG5" s="4"/>
      <c r="AWH5" s="4"/>
      <c r="AWI5" s="4"/>
      <c r="AWJ5" s="4"/>
      <c r="AWK5" s="4"/>
      <c r="AWL5" s="4"/>
      <c r="AWM5" s="4"/>
      <c r="AWN5" s="4"/>
      <c r="AWO5" s="4"/>
      <c r="AWP5" s="4"/>
      <c r="AWQ5" s="4"/>
      <c r="AWR5" s="4"/>
      <c r="AWS5" s="4"/>
      <c r="AWT5" s="4"/>
      <c r="AWU5" s="4"/>
      <c r="AWV5" s="4"/>
      <c r="AWW5" s="4"/>
      <c r="AWX5" s="4"/>
      <c r="AWY5" s="4"/>
      <c r="AWZ5" s="4"/>
      <c r="AXA5" s="4"/>
      <c r="AXB5" s="4"/>
      <c r="AXC5" s="4"/>
      <c r="AXD5" s="4"/>
      <c r="AXE5" s="4"/>
      <c r="AXF5" s="4"/>
      <c r="AXG5" s="4"/>
      <c r="AXH5" s="4"/>
      <c r="AXI5" s="4"/>
      <c r="AXJ5" s="4"/>
      <c r="AXK5" s="4"/>
      <c r="AXL5" s="4"/>
      <c r="AXM5" s="4"/>
      <c r="AXN5" s="4"/>
      <c r="AXO5" s="4"/>
      <c r="AXP5" s="4"/>
      <c r="AXQ5" s="4"/>
      <c r="AXR5" s="4"/>
      <c r="AXS5" s="4"/>
      <c r="AXT5" s="4"/>
      <c r="AXU5" s="4"/>
      <c r="AXV5" s="4"/>
      <c r="AXW5" s="4"/>
      <c r="AXX5" s="4"/>
      <c r="AXY5" s="4"/>
      <c r="AXZ5" s="4"/>
      <c r="AYA5" s="4"/>
      <c r="AYB5" s="4"/>
      <c r="AYC5" s="4"/>
      <c r="AYD5" s="4"/>
      <c r="AYE5" s="4"/>
      <c r="AYF5" s="4"/>
      <c r="AYG5" s="4"/>
      <c r="AYH5" s="4"/>
      <c r="AYI5" s="4"/>
      <c r="AYJ5" s="4"/>
      <c r="AYK5" s="4"/>
      <c r="AYL5" s="4"/>
      <c r="AYM5" s="4"/>
      <c r="AYN5" s="4"/>
      <c r="AYO5" s="4"/>
      <c r="AYP5" s="4"/>
      <c r="AYQ5" s="4"/>
      <c r="AYR5" s="4"/>
      <c r="AYS5" s="4"/>
      <c r="AYT5" s="4"/>
      <c r="AYU5" s="4"/>
      <c r="AYV5" s="4"/>
      <c r="AYW5" s="4"/>
      <c r="AYX5" s="4"/>
      <c r="AYY5" s="4"/>
      <c r="AYZ5" s="4"/>
      <c r="AZA5" s="4"/>
      <c r="AZB5" s="4"/>
      <c r="AZC5" s="4"/>
      <c r="AZD5" s="4"/>
      <c r="AZE5" s="4"/>
      <c r="AZF5" s="4"/>
      <c r="AZG5" s="4"/>
      <c r="AZH5" s="4"/>
      <c r="AZI5" s="4"/>
      <c r="AZJ5" s="4"/>
      <c r="AZK5" s="4"/>
      <c r="AZL5" s="4"/>
      <c r="AZM5" s="4"/>
      <c r="AZN5" s="4"/>
      <c r="AZO5" s="4"/>
      <c r="AZP5" s="4"/>
      <c r="AZQ5" s="4"/>
      <c r="AZR5" s="4"/>
      <c r="AZS5" s="4"/>
      <c r="AZT5" s="4"/>
      <c r="AZU5" s="4"/>
      <c r="AZV5" s="4"/>
      <c r="AZW5" s="4"/>
      <c r="AZX5" s="4"/>
      <c r="AZY5" s="4"/>
      <c r="AZZ5" s="4"/>
      <c r="BAA5" s="4"/>
      <c r="BAB5" s="4"/>
      <c r="BAC5" s="4"/>
      <c r="BAD5" s="4"/>
      <c r="BAE5" s="4"/>
      <c r="BAF5" s="4"/>
      <c r="BAG5" s="4"/>
      <c r="BAH5" s="4"/>
      <c r="BAI5" s="4"/>
      <c r="BAJ5" s="4"/>
      <c r="BAK5" s="4"/>
      <c r="BAL5" s="4"/>
      <c r="BAM5" s="4"/>
      <c r="BAN5" s="4"/>
      <c r="BAO5" s="4"/>
      <c r="BAP5" s="4"/>
      <c r="BAQ5" s="4"/>
      <c r="BAR5" s="4"/>
      <c r="BAS5" s="4"/>
      <c r="BAT5" s="4"/>
      <c r="BAU5" s="4"/>
      <c r="BAV5" s="4"/>
      <c r="BAW5" s="4"/>
      <c r="BAX5" s="4"/>
      <c r="BAY5" s="4"/>
      <c r="BAZ5" s="4"/>
      <c r="BBA5" s="4"/>
      <c r="BBB5" s="4"/>
      <c r="BBC5" s="4"/>
      <c r="BBD5" s="4"/>
      <c r="BBE5" s="4"/>
      <c r="BBF5" s="4"/>
      <c r="BBG5" s="4"/>
      <c r="BBH5" s="4"/>
      <c r="BBI5" s="4"/>
      <c r="BBJ5" s="4"/>
      <c r="BBK5" s="4"/>
      <c r="BBL5" s="4"/>
      <c r="BBM5" s="4"/>
      <c r="BBN5" s="4"/>
      <c r="BBO5" s="4"/>
      <c r="BBP5" s="4"/>
      <c r="BBQ5" s="4"/>
      <c r="BBR5" s="4"/>
      <c r="BBS5" s="4"/>
      <c r="BBT5" s="4"/>
      <c r="BBU5" s="4"/>
      <c r="BBV5" s="4"/>
      <c r="BBW5" s="4"/>
      <c r="BBX5" s="4"/>
      <c r="BBY5" s="4"/>
      <c r="BBZ5" s="4"/>
      <c r="BCA5" s="4"/>
      <c r="BCB5" s="4"/>
      <c r="BCC5" s="4"/>
      <c r="BCD5" s="4"/>
      <c r="BCE5" s="4"/>
      <c r="BCF5" s="4"/>
      <c r="BCG5" s="4"/>
      <c r="BCH5" s="4"/>
      <c r="BCI5" s="4"/>
      <c r="BCJ5" s="4"/>
      <c r="BCK5" s="4"/>
      <c r="BCL5" s="4"/>
      <c r="BCM5" s="4"/>
      <c r="BCN5" s="4"/>
      <c r="BCO5" s="4"/>
      <c r="BCP5" s="4"/>
      <c r="BCQ5" s="4"/>
      <c r="BCR5" s="4"/>
      <c r="BCS5" s="4"/>
      <c r="BCT5" s="4"/>
      <c r="BCU5" s="4"/>
      <c r="BCV5" s="4"/>
      <c r="BCW5" s="4"/>
      <c r="BCX5" s="4"/>
      <c r="BCY5" s="4"/>
      <c r="BCZ5" s="4"/>
      <c r="BDA5" s="4"/>
      <c r="BDB5" s="4"/>
      <c r="BDC5" s="4"/>
      <c r="BDD5" s="4"/>
      <c r="BDE5" s="4"/>
      <c r="BDF5" s="4"/>
      <c r="BDG5" s="4"/>
      <c r="BDH5" s="4"/>
      <c r="BDI5" s="4"/>
      <c r="BDJ5" s="4"/>
      <c r="BDK5" s="4"/>
      <c r="BDL5" s="4"/>
      <c r="BDM5" s="4"/>
      <c r="BDN5" s="4"/>
      <c r="BDO5" s="4"/>
      <c r="BDP5" s="4"/>
      <c r="BDQ5" s="4"/>
      <c r="BDR5" s="4"/>
      <c r="BDS5" s="4"/>
      <c r="BDT5" s="4"/>
      <c r="BDU5" s="4"/>
      <c r="BDV5" s="4"/>
      <c r="BDW5" s="4"/>
      <c r="BDX5" s="4"/>
      <c r="BDY5" s="4"/>
      <c r="BDZ5" s="4"/>
      <c r="BEA5" s="4"/>
      <c r="BEB5" s="4"/>
      <c r="BEC5" s="4"/>
      <c r="BED5" s="4"/>
      <c r="BEE5" s="4"/>
      <c r="BEF5" s="4"/>
      <c r="BEG5" s="4"/>
      <c r="BEH5" s="4"/>
      <c r="BEI5" s="4"/>
      <c r="BEJ5" s="4"/>
      <c r="BEK5" s="4"/>
      <c r="BEL5" s="4"/>
      <c r="BEM5" s="4"/>
      <c r="BEN5" s="4"/>
      <c r="BEO5" s="4"/>
      <c r="BEP5" s="4"/>
      <c r="BEQ5" s="4"/>
      <c r="BER5" s="4"/>
      <c r="BES5" s="4"/>
      <c r="BET5" s="4"/>
      <c r="BEU5" s="4"/>
      <c r="BEV5" s="4"/>
      <c r="BEW5" s="4"/>
      <c r="BEX5" s="4"/>
      <c r="BEY5" s="4"/>
      <c r="BEZ5" s="4"/>
      <c r="BFA5" s="4"/>
      <c r="BFB5" s="4"/>
      <c r="BFC5" s="4"/>
      <c r="BFD5" s="4"/>
      <c r="BFE5" s="4"/>
      <c r="BFF5" s="4"/>
      <c r="BFG5" s="4"/>
      <c r="BFH5" s="4"/>
      <c r="BFI5" s="4"/>
      <c r="BFJ5" s="4"/>
      <c r="BFK5" s="4"/>
      <c r="BFL5" s="4"/>
      <c r="BFM5" s="4"/>
      <c r="BFN5" s="4"/>
      <c r="BFO5" s="4"/>
      <c r="BFP5" s="4"/>
      <c r="BFQ5" s="4"/>
      <c r="BFR5" s="4"/>
      <c r="BFS5" s="4"/>
      <c r="BFT5" s="4"/>
      <c r="BFU5" s="4"/>
      <c r="BFV5" s="4"/>
      <c r="BFW5" s="4"/>
      <c r="BFX5" s="4"/>
      <c r="BFY5" s="4"/>
      <c r="BFZ5" s="4"/>
      <c r="BGA5" s="4"/>
      <c r="BGB5" s="4"/>
      <c r="BGC5" s="4"/>
      <c r="BGD5" s="4"/>
      <c r="BGE5" s="4"/>
      <c r="BGF5" s="4"/>
      <c r="BGG5" s="4"/>
      <c r="BGH5" s="4"/>
      <c r="BGI5" s="4"/>
      <c r="BGJ5" s="4"/>
      <c r="BGK5" s="4"/>
      <c r="BGL5" s="4"/>
      <c r="BGM5" s="4"/>
      <c r="BGN5" s="4"/>
      <c r="BGO5" s="4"/>
      <c r="BGP5" s="4"/>
      <c r="BGQ5" s="4"/>
      <c r="BGR5" s="4"/>
      <c r="BGS5" s="4"/>
      <c r="BGT5" s="4"/>
      <c r="BGU5" s="4"/>
      <c r="BGV5" s="4"/>
      <c r="BGW5" s="4"/>
      <c r="BGX5" s="4"/>
      <c r="BGY5" s="4"/>
      <c r="BGZ5" s="4"/>
      <c r="BHA5" s="4"/>
      <c r="BHB5" s="4"/>
      <c r="BHC5" s="4"/>
      <c r="BHD5" s="4"/>
      <c r="BHE5" s="4"/>
      <c r="BHF5" s="4"/>
      <c r="BHG5" s="4"/>
      <c r="BHH5" s="4"/>
      <c r="BHI5" s="4"/>
      <c r="BHJ5" s="4"/>
      <c r="BHK5" s="4"/>
      <c r="BHL5" s="4"/>
      <c r="BHM5" s="4"/>
      <c r="BHN5" s="4"/>
      <c r="BHO5" s="4"/>
      <c r="BHP5" s="4"/>
      <c r="BHQ5" s="4"/>
      <c r="BHR5" s="4"/>
      <c r="BHS5" s="4"/>
      <c r="BHT5" s="4"/>
      <c r="BHU5" s="4"/>
      <c r="BHV5" s="4"/>
      <c r="BHW5" s="4"/>
      <c r="BHX5" s="4"/>
      <c r="BHY5" s="4"/>
      <c r="BHZ5" s="4"/>
      <c r="BIA5" s="4"/>
      <c r="BIB5" s="4"/>
      <c r="BIC5" s="4"/>
      <c r="BID5" s="4"/>
      <c r="BIE5" s="4"/>
      <c r="BIF5" s="4"/>
      <c r="BIG5" s="4"/>
      <c r="BIH5" s="4"/>
      <c r="BII5" s="4"/>
      <c r="BIJ5" s="4"/>
      <c r="BIK5" s="4"/>
      <c r="BIL5" s="4"/>
      <c r="BIM5" s="4"/>
      <c r="BIN5" s="4"/>
      <c r="BIO5" s="4"/>
      <c r="BIP5" s="4"/>
      <c r="BIQ5" s="4"/>
      <c r="BIR5" s="4"/>
      <c r="BIS5" s="4"/>
      <c r="BIT5" s="4"/>
      <c r="BIU5" s="4"/>
      <c r="BIV5" s="4"/>
      <c r="BIW5" s="4"/>
      <c r="BIX5" s="4"/>
      <c r="BIY5" s="4"/>
      <c r="BIZ5" s="4"/>
      <c r="BJA5" s="4"/>
      <c r="BJB5" s="4"/>
      <c r="BJC5" s="4"/>
      <c r="BJD5" s="4"/>
      <c r="BJE5" s="4"/>
      <c r="BJF5" s="4"/>
      <c r="BJG5" s="4"/>
      <c r="BJH5" s="4"/>
      <c r="BJI5" s="4"/>
      <c r="BJJ5" s="4"/>
      <c r="BJK5" s="4"/>
      <c r="BJL5" s="4"/>
      <c r="BJM5" s="4"/>
      <c r="BJN5" s="4"/>
      <c r="BJO5" s="4"/>
      <c r="BJP5" s="4"/>
      <c r="BJQ5" s="4"/>
      <c r="BJR5" s="4"/>
      <c r="BJS5" s="4"/>
      <c r="BJT5" s="4"/>
      <c r="BJU5" s="4"/>
      <c r="BJV5" s="4"/>
      <c r="BJW5" s="4"/>
      <c r="BJX5" s="4"/>
      <c r="BJY5" s="4"/>
      <c r="BJZ5" s="4"/>
      <c r="BKA5" s="4"/>
      <c r="BKB5" s="4"/>
      <c r="BKC5" s="4"/>
      <c r="BKD5" s="4"/>
      <c r="BKE5" s="4"/>
      <c r="BKF5" s="4"/>
      <c r="BKG5" s="4"/>
      <c r="BKH5" s="4"/>
      <c r="BKI5" s="4"/>
      <c r="BKJ5" s="4"/>
      <c r="BKK5" s="4"/>
      <c r="BKL5" s="4"/>
      <c r="BKM5" s="4"/>
      <c r="BKN5" s="4"/>
      <c r="BKO5" s="4"/>
      <c r="BKP5" s="4"/>
      <c r="BKQ5" s="4"/>
      <c r="BKR5" s="4"/>
      <c r="BKS5" s="4"/>
      <c r="BKT5" s="4"/>
      <c r="BKU5" s="4"/>
      <c r="BKV5" s="4"/>
      <c r="BKW5" s="4"/>
      <c r="BKX5" s="4"/>
      <c r="BKY5" s="4"/>
      <c r="BKZ5" s="4"/>
      <c r="BLA5" s="4"/>
      <c r="BLB5" s="4"/>
      <c r="BLC5" s="4"/>
      <c r="BLD5" s="4"/>
      <c r="BLE5" s="4"/>
      <c r="BLF5" s="4"/>
      <c r="BLG5" s="4"/>
      <c r="BLH5" s="4"/>
      <c r="BLI5" s="4"/>
      <c r="BLJ5" s="4"/>
      <c r="BLK5" s="4"/>
      <c r="BLL5" s="4"/>
      <c r="BLM5" s="4"/>
      <c r="BLN5" s="4"/>
      <c r="BLO5" s="4"/>
      <c r="BLP5" s="4"/>
      <c r="BLQ5" s="4"/>
      <c r="BLR5" s="4"/>
      <c r="BLS5" s="4"/>
      <c r="BLT5" s="4"/>
      <c r="BLU5" s="4"/>
      <c r="BLV5" s="4"/>
      <c r="BLW5" s="4"/>
      <c r="BLX5" s="4"/>
      <c r="BLY5" s="4"/>
      <c r="BLZ5" s="4"/>
      <c r="BMA5" s="4"/>
      <c r="BMB5" s="4"/>
      <c r="BMC5" s="4"/>
      <c r="BMD5" s="4"/>
      <c r="BME5" s="4"/>
      <c r="BMF5" s="4"/>
      <c r="BMG5" s="4"/>
      <c r="BMH5" s="4"/>
      <c r="BMI5" s="4"/>
      <c r="BMJ5" s="4"/>
      <c r="BMK5" s="4"/>
      <c r="BML5" s="4"/>
      <c r="BMM5" s="4"/>
      <c r="BMN5" s="4"/>
      <c r="BMO5" s="4"/>
      <c r="BMP5" s="4"/>
      <c r="BMQ5" s="4"/>
      <c r="BMR5" s="4"/>
      <c r="BMS5" s="4"/>
      <c r="BMT5" s="4"/>
      <c r="BMU5" s="4"/>
      <c r="BMV5" s="4"/>
      <c r="BMW5" s="4"/>
      <c r="BMX5" s="4"/>
      <c r="BMY5" s="4"/>
      <c r="BMZ5" s="4"/>
      <c r="BNA5" s="4"/>
      <c r="BNB5" s="4"/>
      <c r="BNC5" s="4"/>
      <c r="BND5" s="4"/>
      <c r="BNE5" s="4"/>
      <c r="BNF5" s="4"/>
      <c r="BNG5" s="4"/>
      <c r="BNH5" s="4"/>
      <c r="BNI5" s="4"/>
      <c r="BNJ5" s="4"/>
      <c r="BNK5" s="4"/>
      <c r="BNL5" s="4"/>
      <c r="BNM5" s="4"/>
      <c r="BNN5" s="4"/>
      <c r="BNO5" s="4"/>
      <c r="BNP5" s="4"/>
      <c r="BNQ5" s="4"/>
      <c r="BNR5" s="4"/>
      <c r="BNS5" s="4"/>
      <c r="BNT5" s="4"/>
      <c r="BNU5" s="4"/>
      <c r="BNV5" s="4"/>
      <c r="BNW5" s="4"/>
      <c r="BNX5" s="4"/>
      <c r="BNY5" s="4"/>
      <c r="BNZ5" s="4"/>
      <c r="BOA5" s="4"/>
      <c r="BOB5" s="4"/>
      <c r="BOC5" s="4"/>
      <c r="BOD5" s="4"/>
      <c r="BOE5" s="4"/>
      <c r="BOF5" s="4"/>
      <c r="BOG5" s="4"/>
      <c r="BOH5" s="4"/>
      <c r="BOI5" s="4"/>
      <c r="BOJ5" s="4"/>
      <c r="BOK5" s="4"/>
      <c r="BOL5" s="4"/>
      <c r="BOM5" s="4"/>
      <c r="BON5" s="4"/>
      <c r="BOO5" s="4"/>
      <c r="BOP5" s="4"/>
      <c r="BOQ5" s="4"/>
      <c r="BOR5" s="4"/>
      <c r="BOS5" s="4"/>
      <c r="BOT5" s="4"/>
      <c r="BOU5" s="4"/>
      <c r="BOV5" s="4"/>
      <c r="BOW5" s="4"/>
      <c r="BOX5" s="4"/>
      <c r="BOY5" s="4"/>
      <c r="BOZ5" s="4"/>
      <c r="BPA5" s="4"/>
      <c r="BPB5" s="4"/>
      <c r="BPC5" s="4"/>
      <c r="BPD5" s="4"/>
      <c r="BPE5" s="4"/>
      <c r="BPF5" s="4"/>
      <c r="BPG5" s="4"/>
      <c r="BPH5" s="4"/>
      <c r="BPI5" s="4"/>
      <c r="BPJ5" s="4"/>
      <c r="BPK5" s="4"/>
      <c r="BPL5" s="4"/>
      <c r="BPM5" s="4"/>
      <c r="BPN5" s="4"/>
      <c r="BPO5" s="4"/>
      <c r="BPP5" s="4"/>
      <c r="BPQ5" s="4"/>
      <c r="BPR5" s="4"/>
      <c r="BPS5" s="4"/>
      <c r="BPT5" s="4"/>
      <c r="BPU5" s="4"/>
      <c r="BPV5" s="4"/>
      <c r="BPW5" s="4"/>
      <c r="BPX5" s="4"/>
      <c r="BPY5" s="4"/>
      <c r="BPZ5" s="4"/>
      <c r="BQA5" s="4"/>
      <c r="BQB5" s="4"/>
      <c r="BQC5" s="4"/>
      <c r="BQD5" s="4"/>
      <c r="BQE5" s="4"/>
      <c r="BQF5" s="4"/>
      <c r="BQG5" s="4"/>
      <c r="BQH5" s="4"/>
      <c r="BQI5" s="4"/>
      <c r="BQJ5" s="4"/>
      <c r="BQK5" s="4"/>
      <c r="BQL5" s="4"/>
      <c r="BQM5" s="4"/>
      <c r="BQN5" s="4"/>
      <c r="BQO5" s="4"/>
      <c r="BQP5" s="4"/>
      <c r="BQQ5" s="4"/>
      <c r="BQR5" s="4"/>
      <c r="BQS5" s="4"/>
      <c r="BQT5" s="4"/>
      <c r="BQU5" s="4"/>
      <c r="BQV5" s="4"/>
      <c r="BQW5" s="4"/>
      <c r="BQX5" s="4"/>
      <c r="BQY5" s="4"/>
      <c r="BQZ5" s="4"/>
    </row>
    <row r="6" spans="1:1820" x14ac:dyDescent="0.4">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217"/>
      <c r="AM6" s="383"/>
      <c r="AN6" s="4"/>
      <c r="AO6" s="4"/>
      <c r="AP6" s="4"/>
      <c r="AQ6" s="4"/>
      <c r="AR6" s="4"/>
      <c r="AS6" s="4"/>
      <c r="AT6" s="218" t="str">
        <f>監査調書!H75</f>
        <v>R6.4.1</v>
      </c>
      <c r="AU6" s="218" t="str">
        <f>監査調書!M75</f>
        <v>R7.4.1</v>
      </c>
      <c r="AV6" s="218" t="str">
        <f>監査調書!R75</f>
        <v>R8.4.1</v>
      </c>
      <c r="AW6" s="218" t="str">
        <f>監査調書!H75</f>
        <v>R6.4.1</v>
      </c>
      <c r="AX6" s="218" t="str">
        <f>監査調書!M75</f>
        <v>R7.4.1</v>
      </c>
      <c r="AY6" s="218" t="str">
        <f>監査調書!R75</f>
        <v>R8.4.1</v>
      </c>
      <c r="AZ6" s="217"/>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217"/>
      <c r="CK6" s="1273"/>
      <c r="CL6" s="1276"/>
      <c r="CM6" s="1273"/>
      <c r="CN6" s="1273"/>
      <c r="CO6" s="1279"/>
      <c r="CP6" s="4"/>
      <c r="CQ6" s="4"/>
      <c r="CR6" s="4"/>
      <c r="CS6" s="4"/>
      <c r="CT6" s="4"/>
      <c r="CU6" s="4"/>
      <c r="CV6" t="str">
        <f>監査調書!H177</f>
        <v>消火器</v>
      </c>
      <c r="CX6" s="214" t="str">
        <f>監査調書!P177</f>
        <v>屋内消火栓</v>
      </c>
      <c r="CY6" s="214" t="str">
        <f>監査調書!V177</f>
        <v>屋外消火栓</v>
      </c>
      <c r="CZ6" s="8" t="str">
        <f>監査調書!AB177</f>
        <v>スプリンクラー設備</v>
      </c>
      <c r="DA6" s="8" t="str">
        <f>監査調書!H178</f>
        <v>自動火災報知装置</v>
      </c>
      <c r="DB6" s="214" t="str">
        <f>監査調書!AD178</f>
        <v>電気火災警報装置</v>
      </c>
      <c r="DC6" s="214" t="str">
        <f>監査調書!H179</f>
        <v>警鐘</v>
      </c>
      <c r="DD6" s="214" t="str">
        <f>監査調書!L179</f>
        <v>拡声器</v>
      </c>
      <c r="DE6" s="214" t="str">
        <f>監査調書!Q179</f>
        <v>サイレン</v>
      </c>
      <c r="DF6" s="214" t="str">
        <f>監査調書!V179</f>
        <v>非常ベル</v>
      </c>
      <c r="DG6" s="8" t="str">
        <f>監査調書!AA179</f>
        <v>その他</v>
      </c>
      <c r="DH6" s="219"/>
      <c r="DI6" s="214" t="str">
        <f>監査調書!H180</f>
        <v>避難はしご</v>
      </c>
      <c r="DJ6" s="214" t="str">
        <f>監査調書!N180</f>
        <v>タラップ</v>
      </c>
      <c r="DK6" s="214" t="str">
        <f>監査調書!S180</f>
        <v>滑り台</v>
      </c>
      <c r="DL6" s="214" t="str">
        <f>監査調書!W180</f>
        <v>非常口</v>
      </c>
      <c r="DM6" s="214" t="str">
        <f>監査調書!AB180</f>
        <v>誘導標識</v>
      </c>
      <c r="DN6" s="4"/>
      <c r="DO6" s="383"/>
      <c r="DP6" s="4"/>
      <c r="DQ6" s="4"/>
      <c r="DR6" s="4"/>
      <c r="DS6" s="4"/>
      <c r="DT6" s="1270"/>
      <c r="DU6" s="4"/>
      <c r="DV6" s="4"/>
      <c r="DW6" s="4"/>
      <c r="DX6" s="4"/>
      <c r="DY6" s="4"/>
      <c r="DZ6" s="4"/>
      <c r="EA6" s="4"/>
      <c r="EB6" s="4"/>
      <c r="EC6" s="4"/>
      <c r="ED6" s="4"/>
      <c r="EE6" s="4"/>
      <c r="EF6" s="217"/>
      <c r="EG6" s="217"/>
      <c r="EH6" s="4"/>
      <c r="EI6" s="4"/>
      <c r="EJ6" s="217"/>
      <c r="EK6" s="4"/>
      <c r="EL6" s="4"/>
      <c r="EM6" s="4"/>
      <c r="EN6" s="4"/>
      <c r="EO6" s="217"/>
      <c r="EP6" s="217"/>
      <c r="EQ6" s="217"/>
      <c r="ER6" s="217"/>
      <c r="ES6" s="217"/>
      <c r="ET6" s="217"/>
      <c r="EU6" s="217"/>
      <c r="EV6" s="217"/>
      <c r="EW6" s="217"/>
      <c r="EX6" s="383"/>
      <c r="EY6" s="217"/>
      <c r="EZ6" s="217"/>
      <c r="FA6" s="383"/>
      <c r="FB6" s="378"/>
      <c r="FC6" s="378"/>
      <c r="FD6" s="378"/>
      <c r="FE6" s="378"/>
      <c r="FF6" s="378"/>
      <c r="FG6" s="378"/>
      <c r="FH6" s="217"/>
      <c r="FI6" s="4"/>
      <c r="FJ6" s="217"/>
      <c r="FK6" s="220"/>
      <c r="FL6" s="4"/>
      <c r="FM6" s="4"/>
      <c r="FN6" s="4"/>
      <c r="FO6" s="217"/>
      <c r="FP6" s="4"/>
      <c r="FQ6" s="4"/>
      <c r="FR6" s="4"/>
      <c r="FS6" s="4"/>
      <c r="FT6" s="4"/>
      <c r="FU6" s="4"/>
      <c r="FV6" s="4"/>
      <c r="FW6" s="217"/>
      <c r="FX6" s="4"/>
      <c r="FY6" s="217"/>
      <c r="FZ6" s="4"/>
      <c r="GA6" s="217"/>
      <c r="GB6" s="4"/>
      <c r="GC6" s="4"/>
      <c r="GD6" s="4"/>
      <c r="GE6" s="4"/>
      <c r="GF6" s="4"/>
      <c r="GG6" s="378"/>
      <c r="GH6" s="383"/>
      <c r="GI6" s="4"/>
      <c r="GJ6" s="4"/>
      <c r="GK6" s="4"/>
      <c r="GL6" s="4"/>
      <c r="GM6" s="4"/>
      <c r="GN6" s="4"/>
      <c r="GO6" s="217"/>
      <c r="GP6" s="383"/>
      <c r="GQ6" s="383"/>
      <c r="GR6" s="4"/>
      <c r="GS6" s="4"/>
      <c r="GT6" s="4"/>
      <c r="GU6" s="217"/>
      <c r="GV6" s="4"/>
      <c r="GW6" s="4"/>
      <c r="GX6" s="217"/>
      <c r="GY6" s="383"/>
      <c r="GZ6" s="383"/>
      <c r="HA6" s="4"/>
      <c r="HB6" s="4"/>
      <c r="HC6" s="4"/>
      <c r="HD6" s="4"/>
      <c r="HE6" s="4"/>
      <c r="HF6" s="4"/>
      <c r="HG6" s="4"/>
      <c r="HH6" s="4"/>
      <c r="HI6" s="4"/>
      <c r="HJ6" s="4"/>
      <c r="HK6" s="4"/>
      <c r="HL6" s="4"/>
      <c r="HM6" s="4"/>
      <c r="HN6" s="4"/>
      <c r="HO6" s="4"/>
      <c r="HP6" s="4"/>
      <c r="HQ6" s="4"/>
      <c r="HR6" s="4"/>
      <c r="HS6" s="214" t="str">
        <f>監査調書!$N$358</f>
        <v>４月</v>
      </c>
      <c r="HT6" s="214" t="str">
        <f>監査調書!$P$358</f>
        <v>５月</v>
      </c>
      <c r="HU6" s="214" t="str">
        <f>監査調書!$R$358</f>
        <v>６月</v>
      </c>
      <c r="HV6" s="214" t="str">
        <f>監査調書!$T$358</f>
        <v>７月</v>
      </c>
      <c r="HW6" s="214" t="str">
        <f>監査調書!$V$358</f>
        <v>８月</v>
      </c>
      <c r="HX6" s="214" t="str">
        <f>監査調書!$X$358</f>
        <v>９月</v>
      </c>
      <c r="HY6" s="214" t="str">
        <f>監査調書!$Z$358</f>
        <v>10月</v>
      </c>
      <c r="HZ6" s="214" t="str">
        <f>監査調書!$AB$358</f>
        <v>11月</v>
      </c>
      <c r="IA6" s="214" t="str">
        <f>監査調書!$AD$358</f>
        <v>12月</v>
      </c>
      <c r="IB6" s="214" t="str">
        <f>監査調書!$AF$358</f>
        <v>１月</v>
      </c>
      <c r="IC6" s="214" t="str">
        <f>監査調書!$AH$358</f>
        <v>２月</v>
      </c>
      <c r="ID6" s="214" t="str">
        <f>監査調書!$AJ$358</f>
        <v>３月</v>
      </c>
      <c r="IE6" s="214" t="str">
        <f>監査調書!$N$358</f>
        <v>４月</v>
      </c>
      <c r="IF6" s="214" t="str">
        <f>監査調書!$P$358</f>
        <v>５月</v>
      </c>
      <c r="IG6" s="214" t="str">
        <f>監査調書!$R$358</f>
        <v>６月</v>
      </c>
      <c r="IH6" s="214" t="str">
        <f>監査調書!$T$358</f>
        <v>７月</v>
      </c>
      <c r="II6" s="214" t="str">
        <f>監査調書!$V$358</f>
        <v>８月</v>
      </c>
      <c r="IJ6" s="214" t="str">
        <f>監査調書!$X$358</f>
        <v>９月</v>
      </c>
      <c r="IK6" s="214" t="str">
        <f>監査調書!$Z$358</f>
        <v>10月</v>
      </c>
      <c r="IL6" s="214" t="str">
        <f>監査調書!$AB$358</f>
        <v>11月</v>
      </c>
      <c r="IM6" s="214" t="str">
        <f>監査調書!$AD$358</f>
        <v>12月</v>
      </c>
      <c r="IN6" s="214" t="str">
        <f>監査調書!$AF$358</f>
        <v>１月</v>
      </c>
      <c r="IO6" s="214" t="str">
        <f>監査調書!$AH$358</f>
        <v>２月</v>
      </c>
      <c r="IP6" s="214" t="str">
        <f>監査調書!$AJ$358</f>
        <v>３月</v>
      </c>
      <c r="IQ6" s="214" t="str">
        <f>監査調書!$N$358</f>
        <v>４月</v>
      </c>
      <c r="IR6" s="214" t="str">
        <f>監査調書!$P$358</f>
        <v>５月</v>
      </c>
      <c r="IS6" s="214" t="str">
        <f>監査調書!$R$358</f>
        <v>６月</v>
      </c>
      <c r="IT6" s="214" t="str">
        <f>監査調書!$T$358</f>
        <v>７月</v>
      </c>
      <c r="IU6" s="214" t="str">
        <f>監査調書!$V$358</f>
        <v>８月</v>
      </c>
      <c r="IV6" s="214" t="str">
        <f>監査調書!$X$358</f>
        <v>９月</v>
      </c>
      <c r="IW6" s="214" t="str">
        <f>監査調書!$Z$358</f>
        <v>10月</v>
      </c>
      <c r="IX6" s="214" t="str">
        <f>監査調書!$AB$358</f>
        <v>11月</v>
      </c>
      <c r="IY6" s="214" t="str">
        <f>監査調書!$AD$358</f>
        <v>12月</v>
      </c>
      <c r="IZ6" s="214" t="str">
        <f>監査調書!$AF$358</f>
        <v>１月</v>
      </c>
      <c r="JA6" s="214" t="str">
        <f>監査調書!$AH$358</f>
        <v>２月</v>
      </c>
      <c r="JB6" s="214" t="str">
        <f>監査調書!$AJ$358</f>
        <v>３月</v>
      </c>
      <c r="JC6" s="214" t="str">
        <f>監査調書!$N$358</f>
        <v>４月</v>
      </c>
      <c r="JD6" s="214" t="str">
        <f>監査調書!$P$358</f>
        <v>５月</v>
      </c>
      <c r="JE6" s="214" t="str">
        <f>監査調書!$R$358</f>
        <v>６月</v>
      </c>
      <c r="JF6" s="214" t="str">
        <f>監査調書!$T$358</f>
        <v>７月</v>
      </c>
      <c r="JG6" s="214" t="str">
        <f>監査調書!$V$358</f>
        <v>８月</v>
      </c>
      <c r="JH6" s="214" t="str">
        <f>監査調書!$X$358</f>
        <v>９月</v>
      </c>
      <c r="JI6" s="214" t="str">
        <f>監査調書!$Z$358</f>
        <v>10月</v>
      </c>
      <c r="JJ6" s="214" t="str">
        <f>監査調書!$AB$358</f>
        <v>11月</v>
      </c>
      <c r="JK6" s="214" t="str">
        <f>監査調書!$AD$358</f>
        <v>12月</v>
      </c>
      <c r="JL6" s="214" t="str">
        <f>監査調書!$AF$358</f>
        <v>１月</v>
      </c>
      <c r="JM6" s="214" t="str">
        <f>監査調書!$AH$358</f>
        <v>２月</v>
      </c>
      <c r="JN6" s="214" t="str">
        <f>監査調書!$AJ$358</f>
        <v>３月</v>
      </c>
      <c r="JO6" s="214" t="str">
        <f>監査調書!$N$358</f>
        <v>４月</v>
      </c>
      <c r="JP6" s="214" t="str">
        <f>監査調書!$P$358</f>
        <v>５月</v>
      </c>
      <c r="JQ6" s="214" t="str">
        <f>監査調書!$R$358</f>
        <v>６月</v>
      </c>
      <c r="JR6" s="214" t="str">
        <f>監査調書!$T$358</f>
        <v>７月</v>
      </c>
      <c r="JS6" s="214" t="str">
        <f>監査調書!$V$358</f>
        <v>８月</v>
      </c>
      <c r="JT6" s="214" t="str">
        <f>監査調書!$X$358</f>
        <v>９月</v>
      </c>
      <c r="JU6" s="214" t="str">
        <f>監査調書!$Z$358</f>
        <v>10月</v>
      </c>
      <c r="JV6" s="214" t="str">
        <f>監査調書!$AB$358</f>
        <v>11月</v>
      </c>
      <c r="JW6" s="214" t="str">
        <f>監査調書!$AD$358</f>
        <v>12月</v>
      </c>
      <c r="JX6" s="214" t="str">
        <f>監査調書!$AF$358</f>
        <v>１月</v>
      </c>
      <c r="JY6" s="214" t="str">
        <f>監査調書!$AH$358</f>
        <v>２月</v>
      </c>
      <c r="JZ6" s="214" t="str">
        <f>監査調書!$AJ$358</f>
        <v>３月</v>
      </c>
      <c r="KA6" s="214" t="str">
        <f>監査調書!$N$358</f>
        <v>４月</v>
      </c>
      <c r="KB6" s="214" t="str">
        <f>監査調書!$P$358</f>
        <v>５月</v>
      </c>
      <c r="KC6" s="214" t="str">
        <f>監査調書!$R$358</f>
        <v>６月</v>
      </c>
      <c r="KD6" s="214" t="str">
        <f>監査調書!$T$358</f>
        <v>７月</v>
      </c>
      <c r="KE6" s="214" t="str">
        <f>監査調書!$V$358</f>
        <v>８月</v>
      </c>
      <c r="KF6" s="214" t="str">
        <f>監査調書!$X$358</f>
        <v>９月</v>
      </c>
      <c r="KG6" s="214" t="str">
        <f>監査調書!$Z$358</f>
        <v>10月</v>
      </c>
      <c r="KH6" s="214" t="str">
        <f>監査調書!$AB$358</f>
        <v>11月</v>
      </c>
      <c r="KI6" s="214" t="str">
        <f>監査調書!$AD$358</f>
        <v>12月</v>
      </c>
      <c r="KJ6" s="214" t="str">
        <f>監査調書!$AF$358</f>
        <v>１月</v>
      </c>
      <c r="KK6" s="214" t="str">
        <f>監査調書!$AH$358</f>
        <v>２月</v>
      </c>
      <c r="KL6" s="214" t="str">
        <f>監査調書!$AJ$358</f>
        <v>３月</v>
      </c>
      <c r="KM6" s="214" t="str">
        <f>監査調書!$N$358</f>
        <v>４月</v>
      </c>
      <c r="KN6" s="214" t="str">
        <f>監査調書!$P$358</f>
        <v>５月</v>
      </c>
      <c r="KO6" s="214" t="str">
        <f>監査調書!$R$358</f>
        <v>６月</v>
      </c>
      <c r="KP6" s="214" t="str">
        <f>監査調書!$T$358</f>
        <v>７月</v>
      </c>
      <c r="KQ6" s="214" t="str">
        <f>監査調書!$V$358</f>
        <v>８月</v>
      </c>
      <c r="KR6" s="214" t="str">
        <f>監査調書!$X$358</f>
        <v>９月</v>
      </c>
      <c r="KS6" s="214" t="str">
        <f>監査調書!$Z$358</f>
        <v>10月</v>
      </c>
      <c r="KT6" s="214" t="str">
        <f>監査調書!$AB$358</f>
        <v>11月</v>
      </c>
      <c r="KU6" s="214" t="str">
        <f>監査調書!$AD$358</f>
        <v>12月</v>
      </c>
      <c r="KV6" s="214" t="str">
        <f>監査調書!$AF$358</f>
        <v>１月</v>
      </c>
      <c r="KW6" s="214" t="str">
        <f>監査調書!$AH$358</f>
        <v>２月</v>
      </c>
      <c r="KX6" s="214" t="str">
        <f>監査調書!$AJ$358</f>
        <v>３月</v>
      </c>
      <c r="KY6" s="4"/>
      <c r="KZ6" s="4"/>
      <c r="LA6" s="217"/>
      <c r="LB6" s="4"/>
      <c r="LC6" s="4"/>
      <c r="LD6" s="4"/>
      <c r="LE6" s="4"/>
      <c r="LF6" s="4"/>
      <c r="LG6" s="4"/>
      <c r="LH6" s="4"/>
      <c r="LI6" s="4"/>
      <c r="LJ6" s="4"/>
      <c r="LK6" s="256"/>
      <c r="LL6" s="256"/>
      <c r="LM6" s="256"/>
      <c r="LN6" s="256"/>
      <c r="LO6" s="256"/>
      <c r="LP6" s="256"/>
      <c r="LQ6" s="256"/>
      <c r="LR6" s="256"/>
      <c r="LS6" s="4"/>
      <c r="LT6" s="4"/>
      <c r="LU6" s="4"/>
      <c r="LV6" s="4"/>
      <c r="LW6" s="4"/>
      <c r="LX6" s="4"/>
      <c r="LY6" s="4"/>
      <c r="LZ6" s="4"/>
      <c r="MA6" s="4"/>
      <c r="MB6" s="4"/>
      <c r="MC6" s="4"/>
      <c r="MD6" s="4"/>
      <c r="ME6" s="4"/>
      <c r="MF6" s="217"/>
      <c r="MG6" s="4"/>
      <c r="MH6" s="4"/>
      <c r="MI6" s="217"/>
      <c r="MJ6" s="217"/>
      <c r="MK6" s="4"/>
      <c r="ML6" s="4"/>
      <c r="MM6" s="217"/>
      <c r="MN6" s="217"/>
      <c r="MO6" s="383"/>
      <c r="MP6" s="4"/>
      <c r="MQ6" s="4"/>
      <c r="MR6" s="4"/>
      <c r="MS6" s="4"/>
      <c r="MT6" s="217"/>
      <c r="MU6" s="217"/>
      <c r="MV6" s="4"/>
      <c r="MW6" s="217"/>
      <c r="MX6" s="217"/>
      <c r="MY6" s="217"/>
      <c r="MZ6" s="4"/>
      <c r="NA6" s="217"/>
      <c r="NB6" s="4"/>
      <c r="NC6" s="4"/>
      <c r="ND6" s="8" t="str">
        <f>監査調書!AE538</f>
        <v>取崩の有無</v>
      </c>
      <c r="NE6" s="101" t="str">
        <f>監査調書!$B$539</f>
        <v>（有の場合）</v>
      </c>
      <c r="NF6" s="6"/>
      <c r="NG6" s="100"/>
      <c r="NH6" s="101" t="str">
        <f>監査調書!$B$539</f>
        <v>（有の場合）</v>
      </c>
      <c r="NI6" s="6"/>
      <c r="NJ6" s="6"/>
      <c r="NK6" s="214" t="str">
        <f>監査調書!AE545</f>
        <v>取崩の有無</v>
      </c>
      <c r="NL6" s="101" t="str">
        <f>監査調書!$B$546</f>
        <v>（有の場合）</v>
      </c>
      <c r="NM6" s="6"/>
      <c r="NN6" s="100"/>
      <c r="NO6" s="101" t="str">
        <f>監査調書!$B$546</f>
        <v>（有の場合）</v>
      </c>
      <c r="NP6" s="6"/>
      <c r="NQ6" s="100"/>
      <c r="NR6" s="144"/>
      <c r="NS6" s="214" t="str">
        <f>監査調書!AF568</f>
        <v>取崩の有無</v>
      </c>
      <c r="NT6" s="101" t="str">
        <f>監査調書!B569</f>
        <v>　（有の場合）</v>
      </c>
      <c r="NU6" s="6"/>
      <c r="NV6" s="6"/>
      <c r="NW6" s="4"/>
      <c r="NX6" s="220"/>
      <c r="NY6" s="4"/>
      <c r="NZ6" s="4"/>
      <c r="OA6" s="4"/>
      <c r="OB6" s="217"/>
      <c r="OC6" s="214" t="str">
        <f>監査調書!B606</f>
        <v>当期末支払資金残高</v>
      </c>
      <c r="OD6" s="214" t="str">
        <f>監査調書!Q606</f>
        <v>委託費収入</v>
      </c>
      <c r="OE6" s="214" t="str">
        <f>監査調書!AK606</f>
        <v>％</v>
      </c>
      <c r="OF6" s="4"/>
      <c r="OG6" s="4"/>
      <c r="OH6" s="6" t="str">
        <f>監査調書!B622</f>
        <v>①  施設の建物、設備の整備・修繕、環境の改善等に要する経費（土地取得費を除く）</v>
      </c>
      <c r="OI6" s="6"/>
      <c r="OJ6" s="6"/>
      <c r="OK6" s="6"/>
      <c r="OL6" s="6"/>
      <c r="OM6" s="100"/>
      <c r="ON6" s="101" t="str">
        <f>監査調書!B625</f>
        <v>②  土地または建物の賃借料</v>
      </c>
      <c r="OO6" s="6"/>
      <c r="OP6" s="6"/>
      <c r="OQ6" s="6"/>
      <c r="OR6" s="6"/>
      <c r="OS6" s="100"/>
      <c r="OT6" s="101" t="str">
        <f>監査調書!B628</f>
        <v>③  ①②に係る借入金（利息部分を含む）の償還または積立のための支出</v>
      </c>
      <c r="OU6" s="6"/>
      <c r="OV6" s="6"/>
      <c r="OW6" s="6"/>
      <c r="OX6" s="6"/>
      <c r="OY6" s="6"/>
      <c r="OZ6" s="101" t="str">
        <f>監査調書!B631</f>
        <v>④  租税公課</v>
      </c>
      <c r="PA6" s="6"/>
      <c r="PB6" s="6"/>
      <c r="PC6" s="6"/>
      <c r="PD6" s="6"/>
      <c r="PE6" s="100"/>
      <c r="PF6" s="8" t="str">
        <f>監査調書!B634</f>
        <v>計</v>
      </c>
      <c r="PG6" s="4"/>
      <c r="PH6" s="101" t="str">
        <f>監査調書!B644</f>
        <v>①  施設の建物、設備の整備・修繕、環境の改善及び土地の取得等に要する経費</v>
      </c>
      <c r="PI6" s="6"/>
      <c r="PJ6" s="6"/>
      <c r="PK6" s="6"/>
      <c r="PL6" s="6"/>
      <c r="PM6" s="100"/>
      <c r="PN6" s="101" t="str">
        <f>監査調書!B647</f>
        <v>②  ①の経費に係る借入金（利息含む）の償還または積立のための支出</v>
      </c>
      <c r="PO6" s="6"/>
      <c r="PP6" s="6"/>
      <c r="PQ6" s="6"/>
      <c r="PR6" s="6"/>
      <c r="PS6" s="6"/>
      <c r="PT6" s="101" t="str">
        <f>監査調書!B651</f>
        <v>①  施設の建物、設備の整備・修繕、環境の改善及び土地の取得等に要する経費</v>
      </c>
      <c r="PU6" s="6"/>
      <c r="PV6" s="6"/>
      <c r="PW6" s="6"/>
      <c r="PX6" s="6"/>
      <c r="PY6" s="100"/>
      <c r="PZ6" s="101" t="str">
        <f>監査調書!B654</f>
        <v>②  土地又は建物の賃借料</v>
      </c>
      <c r="QA6" s="6"/>
      <c r="QB6" s="6"/>
      <c r="QC6" s="6"/>
      <c r="QD6" s="6"/>
      <c r="QE6" s="100"/>
      <c r="QF6" s="101" t="str">
        <f>監査調書!B657</f>
        <v>③  ①②の経費に係る借入金 （利息含む）の償還または積立のための支出</v>
      </c>
      <c r="QG6" s="6"/>
      <c r="QH6" s="6"/>
      <c r="QI6" s="6"/>
      <c r="QJ6" s="6"/>
      <c r="QK6" s="6"/>
      <c r="QL6" s="101" t="str">
        <f>監査調書!B660</f>
        <v>④  租税公課</v>
      </c>
      <c r="QM6" s="6"/>
      <c r="QN6" s="6"/>
      <c r="QO6" s="6"/>
      <c r="QP6" s="6"/>
      <c r="QQ6" s="100"/>
      <c r="QR6" s="214" t="str">
        <f>監査調書!B663</f>
        <v>計</v>
      </c>
      <c r="QS6" s="217"/>
      <c r="QT6" s="7" t="str">
        <f>監査調書!B672</f>
        <v>①  施設の建物、設備の整備・修繕、環境の改善及び土地の取得等に要する経費</v>
      </c>
      <c r="QU6" s="142"/>
      <c r="QV6" s="142"/>
      <c r="QW6" s="142"/>
      <c r="QX6" s="142"/>
      <c r="QY6" s="102"/>
      <c r="QZ6" s="7" t="str">
        <f>監査調書!B675</f>
        <v>②  土地又は建物の賃借料</v>
      </c>
      <c r="RA6" s="142"/>
      <c r="RB6" s="142"/>
      <c r="RC6" s="142"/>
      <c r="RD6" s="142"/>
      <c r="RE6" s="142"/>
      <c r="RF6" s="101" t="str">
        <f>監査調書!B678</f>
        <v>③  ①②の経費に係る借入金 （利息含む）の償還</v>
      </c>
      <c r="RG6" s="6"/>
      <c r="RH6" s="6"/>
      <c r="RI6" s="6"/>
      <c r="RJ6" s="6"/>
      <c r="RK6" s="100"/>
      <c r="RL6" s="101" t="str">
        <f>監査調書!B681</f>
        <v>④  租税公課</v>
      </c>
      <c r="RM6" s="6"/>
      <c r="RN6" s="6"/>
      <c r="RO6" s="6"/>
      <c r="RP6" s="6"/>
      <c r="RQ6" s="6"/>
      <c r="RR6" s="101" t="str">
        <f>監査調書!B686</f>
        <v>①  施設の建物、設備の整備・修繕、環境の改善及び土地の取得等に要する経費</v>
      </c>
      <c r="RS6" s="6"/>
      <c r="RT6" s="6"/>
      <c r="RU6" s="6"/>
      <c r="RV6" s="6"/>
      <c r="RW6" s="100"/>
      <c r="RX6" s="101" t="str">
        <f>監査調書!B689</f>
        <v>②  ①の経費に係る借入金（利息含む）の償還または積立のための支出</v>
      </c>
      <c r="RY6" s="6"/>
      <c r="RZ6" s="6"/>
      <c r="SA6" s="6"/>
      <c r="SB6" s="6"/>
      <c r="SC6" s="100"/>
      <c r="SD6" s="8" t="str">
        <f>監査調書!B692</f>
        <v>計</v>
      </c>
      <c r="SE6" s="4"/>
      <c r="SF6" s="217"/>
      <c r="SG6" s="217"/>
      <c r="SH6" s="4"/>
      <c r="SI6" s="4"/>
      <c r="SJ6" s="4"/>
      <c r="SK6" s="217"/>
      <c r="SL6" s="4"/>
      <c r="SM6" s="4"/>
      <c r="SN6" s="217"/>
      <c r="SO6" s="217"/>
      <c r="SP6" s="4"/>
      <c r="SQ6" s="217"/>
      <c r="SR6" s="4"/>
      <c r="SS6" s="217"/>
      <c r="ST6" s="4"/>
      <c r="SU6" s="217"/>
      <c r="SV6" s="217"/>
      <c r="SW6" s="217" t="str">
        <f>監査調書!AF722</f>
        <v>取崩の有無</v>
      </c>
      <c r="SX6" s="101" t="str">
        <f>監査調書!B723</f>
        <v>（有の場合）</v>
      </c>
      <c r="SY6" s="6"/>
      <c r="SZ6" s="6"/>
      <c r="TA6" s="217" t="str">
        <f>監査調書!AF728</f>
        <v>取崩の有無</v>
      </c>
      <c r="TB6" s="101" t="str">
        <f>監査調書!B729</f>
        <v>（有の場合）</v>
      </c>
      <c r="TC6" s="6"/>
      <c r="TD6" s="6"/>
      <c r="TE6" s="6"/>
      <c r="TF6" s="217" t="str">
        <f>監査調書!AF737</f>
        <v>取崩の有無</v>
      </c>
      <c r="TG6" s="8" t="str">
        <f>監査調書!B738</f>
        <v>（有の場合）</v>
      </c>
      <c r="TH6" s="9"/>
      <c r="TI6" s="219"/>
      <c r="TJ6" s="220"/>
      <c r="TK6" s="4"/>
      <c r="TL6" s="4"/>
      <c r="TM6" s="217"/>
      <c r="TN6" s="4"/>
      <c r="TO6" s="217"/>
      <c r="TP6" s="214" t="str">
        <f>'表１（新基準）'!$G$11</f>
        <v>標準時間
認定</v>
      </c>
      <c r="TQ6" s="214" t="str">
        <f>'表１（新基準）'!$H$11</f>
        <v>短時間
認定</v>
      </c>
      <c r="TR6" s="214" t="str">
        <f>'表１（新基準）'!$I$11</f>
        <v>１号</v>
      </c>
      <c r="TS6" s="8" t="str">
        <f>'表１（新基準）'!$K$11</f>
        <v>定数</v>
      </c>
      <c r="TT6" s="214" t="str">
        <f>'表１（新基準）'!$G$11</f>
        <v>標準時間
認定</v>
      </c>
      <c r="TU6" s="214" t="str">
        <f>'表１（新基準）'!$H$11</f>
        <v>短時間
認定</v>
      </c>
      <c r="TV6" s="214" t="str">
        <f>'表１（新基準）'!$I$11</f>
        <v>１号</v>
      </c>
      <c r="TW6" s="219" t="str">
        <f>'表１（新基準）'!$G$11</f>
        <v>標準時間
認定</v>
      </c>
      <c r="TX6" s="214" t="str">
        <f>'表１（新基準）'!$H$11</f>
        <v>短時間
認定</v>
      </c>
      <c r="TY6" s="214" t="str">
        <f>'表１（新基準）'!$I$11</f>
        <v>１号</v>
      </c>
      <c r="TZ6" s="214" t="str">
        <f>'表１（新基準）'!$K$11</f>
        <v>定数</v>
      </c>
      <c r="UA6" s="214" t="str">
        <f>'表１（新基準）'!$G$11</f>
        <v>標準時間
認定</v>
      </c>
      <c r="UB6" s="214" t="str">
        <f>'表１（新基準）'!$H$11</f>
        <v>短時間
認定</v>
      </c>
      <c r="UC6" s="214" t="str">
        <f>'表１（新基準）'!$I$11</f>
        <v>１号</v>
      </c>
      <c r="UD6" s="214" t="str">
        <f>'表１（新基準）'!$K$11</f>
        <v>定数</v>
      </c>
      <c r="UE6" s="214" t="str">
        <f>'表１（新基準）'!$G$11</f>
        <v>標準時間
認定</v>
      </c>
      <c r="UF6" s="214" t="str">
        <f>'表１（新基準）'!$H$11</f>
        <v>短時間
認定</v>
      </c>
      <c r="UG6" s="214" t="str">
        <f>'表１（新基準）'!$I$11</f>
        <v>１号</v>
      </c>
      <c r="UH6" s="214" t="str">
        <f>'表１（新基準）'!$K$11</f>
        <v>定数</v>
      </c>
      <c r="UI6" s="219" t="str">
        <f>'表１（新基準）'!$G$11</f>
        <v>標準時間
認定</v>
      </c>
      <c r="UJ6" s="214" t="str">
        <f>'表１（新基準）'!$H$11</f>
        <v>短時間
認定</v>
      </c>
      <c r="UK6" s="214" t="str">
        <f>'表１（新基準）'!$I$11</f>
        <v>１号</v>
      </c>
      <c r="UL6" s="220" t="str">
        <f>'表１（新基準）'!$K$11</f>
        <v>定数</v>
      </c>
      <c r="UM6" s="220" t="str">
        <f>'表１（新基準）'!$K$18</f>
        <v>保育士
（人）</v>
      </c>
      <c r="UN6" s="4" t="str">
        <f>'表１（新基準）'!$K$18</f>
        <v>保育士
（人）</v>
      </c>
      <c r="UO6" s="4" t="str">
        <f>'表１（新基準）'!$K$18</f>
        <v>保育士
（人）</v>
      </c>
      <c r="UP6" s="220"/>
      <c r="UQ6" s="214" t="str">
        <f>'表１（新基準）'!$M$11</f>
        <v>標準時間
認定</v>
      </c>
      <c r="UR6" s="214" t="str">
        <f>'表１（新基準）'!$O$11</f>
        <v>短時間
認定</v>
      </c>
      <c r="US6" s="214" t="str">
        <f>'表１（新基準）'!$Q$11</f>
        <v>１号</v>
      </c>
      <c r="UT6" s="8" t="str">
        <f>'表１（新基準）'!$S$11</f>
        <v>定数</v>
      </c>
      <c r="UU6" s="214" t="str">
        <f>'表１（新基準）'!$M$11</f>
        <v>標準時間
認定</v>
      </c>
      <c r="UV6" s="214" t="str">
        <f>'表１（新基準）'!$O$11</f>
        <v>短時間
認定</v>
      </c>
      <c r="UW6" s="214" t="str">
        <f>'表１（新基準）'!$Q$11</f>
        <v>１号</v>
      </c>
      <c r="UX6" s="219" t="str">
        <f>'表１（新基準）'!$M$11</f>
        <v>標準時間
認定</v>
      </c>
      <c r="UY6" s="214" t="str">
        <f>'表１（新基準）'!$O$11</f>
        <v>短時間
認定</v>
      </c>
      <c r="UZ6" s="214" t="str">
        <f>'表１（新基準）'!$Q$11</f>
        <v>１号</v>
      </c>
      <c r="VA6" s="214" t="str">
        <f>'表１（新基準）'!$S$11</f>
        <v>定数</v>
      </c>
      <c r="VB6" s="214" t="str">
        <f>'表１（新基準）'!$M$11</f>
        <v>標準時間
認定</v>
      </c>
      <c r="VC6" s="214" t="str">
        <f>'表１（新基準）'!$O$11</f>
        <v>短時間
認定</v>
      </c>
      <c r="VD6" s="214" t="str">
        <f>'表１（新基準）'!$Q$11</f>
        <v>１号</v>
      </c>
      <c r="VE6" s="214" t="str">
        <f>'表１（新基準）'!$S$11</f>
        <v>定数</v>
      </c>
      <c r="VF6" s="214" t="str">
        <f>'表１（新基準）'!$M$11</f>
        <v>標準時間
認定</v>
      </c>
      <c r="VG6" s="214" t="str">
        <f>'表１（新基準）'!$O$11</f>
        <v>短時間
認定</v>
      </c>
      <c r="VH6" s="214" t="str">
        <f>'表１（新基準）'!$Q$11</f>
        <v>１号</v>
      </c>
      <c r="VI6" s="214" t="str">
        <f>'表１（新基準）'!$S$11</f>
        <v>定数</v>
      </c>
      <c r="VJ6" s="219" t="str">
        <f>'表１（新基準）'!$M$11</f>
        <v>標準時間
認定</v>
      </c>
      <c r="VK6" s="214" t="str">
        <f>'表１（新基準）'!$O$11</f>
        <v>短時間
認定</v>
      </c>
      <c r="VL6" s="214" t="str">
        <f>'表１（新基準）'!$Q$11</f>
        <v>１号</v>
      </c>
      <c r="VM6" s="220" t="str">
        <f>'表１（新基準）'!$S$11</f>
        <v>定数</v>
      </c>
      <c r="VN6" s="220" t="str">
        <f>'表１（新基準）'!$K$18</f>
        <v>保育士
（人）</v>
      </c>
      <c r="VO6" s="4" t="str">
        <f>'表１（新基準）'!$K$18</f>
        <v>保育士
（人）</v>
      </c>
      <c r="VP6" s="4" t="str">
        <f>'表１（新基準）'!$K$18</f>
        <v>保育士
（人）</v>
      </c>
      <c r="VQ6" s="144"/>
      <c r="VR6" s="4"/>
      <c r="VS6" s="4"/>
      <c r="VT6" s="4"/>
      <c r="VU6" s="4"/>
      <c r="VV6" s="4"/>
      <c r="VW6" s="4"/>
      <c r="VX6" s="4"/>
      <c r="VY6" s="4"/>
      <c r="VZ6" s="4"/>
      <c r="WA6" s="4"/>
      <c r="WB6" s="4"/>
      <c r="WC6" s="4"/>
      <c r="WD6" s="4"/>
      <c r="WE6" s="4"/>
      <c r="WF6" s="4"/>
      <c r="WG6" s="4"/>
      <c r="WH6" s="4"/>
      <c r="WI6" s="4"/>
      <c r="WJ6" s="4"/>
      <c r="WK6" s="4"/>
      <c r="WL6" s="4"/>
      <c r="WM6" s="4"/>
      <c r="WN6" s="4"/>
      <c r="WO6" s="4"/>
      <c r="WP6" s="431"/>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c r="YW6" s="4"/>
      <c r="YX6" s="4"/>
      <c r="YY6" s="4"/>
      <c r="YZ6" s="4"/>
      <c r="ZA6" s="4"/>
      <c r="ZB6" s="4"/>
      <c r="ZC6" s="4"/>
      <c r="ZD6" s="4"/>
      <c r="ZE6" s="4"/>
      <c r="ZF6" s="4"/>
      <c r="ZG6" s="4"/>
      <c r="ZH6" s="4"/>
      <c r="ZI6" s="4"/>
      <c r="ZJ6" s="4"/>
      <c r="ZK6" s="4"/>
      <c r="ZL6" s="4"/>
      <c r="ZM6" s="4"/>
      <c r="ZN6" s="4"/>
      <c r="ZO6" s="4"/>
      <c r="ZP6" s="220"/>
      <c r="ZQ6" s="217"/>
      <c r="ZR6" s="4"/>
      <c r="ZS6" s="4"/>
      <c r="ZT6" s="4"/>
      <c r="ZU6" s="4"/>
      <c r="ZV6" s="4"/>
      <c r="ZW6" s="4"/>
      <c r="ZX6" s="4"/>
      <c r="ZY6" s="4"/>
      <c r="ZZ6" s="4"/>
      <c r="AAA6" s="4"/>
      <c r="AAB6" s="4"/>
      <c r="AAC6" s="4"/>
      <c r="AAD6" s="217"/>
      <c r="AAE6" s="8" t="str">
        <f>表４!E16</f>
        <v>面積基準による算定</v>
      </c>
      <c r="AAF6" s="9"/>
      <c r="AAG6" s="9"/>
      <c r="AAH6" s="9"/>
      <c r="AAI6" s="219"/>
      <c r="AAJ6" s="101" t="str">
        <f>表４!M16</f>
        <v>施設の面積(㎡)</v>
      </c>
      <c r="AAK6" s="6"/>
      <c r="AAL6" s="100"/>
      <c r="AAM6" s="101" t="str">
        <f>表４!E16</f>
        <v>面積基準による算定</v>
      </c>
      <c r="AAN6" s="6"/>
      <c r="AAO6" s="6"/>
      <c r="AAP6" s="100"/>
      <c r="AAQ6" s="101" t="str">
        <f>表４!M16</f>
        <v>施設の面積(㎡)</v>
      </c>
      <c r="AAR6" s="6"/>
      <c r="AAS6" s="4"/>
      <c r="AAT6" s="4"/>
      <c r="AAU6" s="4"/>
      <c r="AAV6" s="4"/>
      <c r="AAW6" s="4"/>
      <c r="AAX6" s="4"/>
      <c r="AAY6" s="4"/>
      <c r="AAZ6" s="4"/>
      <c r="ABA6" s="4"/>
      <c r="ABB6" s="4"/>
      <c r="ABC6" s="4"/>
      <c r="ABD6" s="4"/>
      <c r="ABE6" s="4"/>
      <c r="ABF6" s="4"/>
      <c r="ABG6" s="4"/>
      <c r="ABH6" s="4"/>
      <c r="ABI6" s="4"/>
      <c r="ABJ6" s="4"/>
      <c r="ABK6" s="4"/>
      <c r="ABL6" s="4"/>
      <c r="ABM6" s="4"/>
      <c r="ABN6" s="4"/>
      <c r="ABO6" s="4"/>
      <c r="ABP6" s="4"/>
      <c r="ABQ6" s="4"/>
      <c r="ABR6" s="4"/>
      <c r="ABS6" s="4"/>
      <c r="ABT6" s="4"/>
      <c r="ABU6" s="4"/>
      <c r="ABV6" s="4"/>
      <c r="ABW6" s="4"/>
      <c r="ABX6" s="4"/>
      <c r="ABY6" s="4"/>
      <c r="ABZ6" s="4"/>
      <c r="ACA6" s="4"/>
      <c r="ACB6" s="4"/>
      <c r="ACC6" s="4"/>
      <c r="ACD6" s="4"/>
      <c r="ACE6" s="4"/>
      <c r="ACF6" s="4"/>
      <c r="ACG6" s="4"/>
      <c r="ACH6" s="4"/>
      <c r="ACI6" s="4"/>
      <c r="ACJ6" s="4"/>
      <c r="ACK6" s="4"/>
      <c r="ACL6" s="4"/>
      <c r="ACM6" s="4"/>
      <c r="ACN6" s="4"/>
      <c r="ACO6" s="4"/>
      <c r="ACP6" s="4"/>
      <c r="ACQ6" s="4"/>
      <c r="ACR6" s="4"/>
      <c r="ACS6" s="4"/>
      <c r="ACT6" s="4"/>
      <c r="ACU6" s="4"/>
      <c r="ACV6" s="4"/>
      <c r="ACW6" s="4"/>
      <c r="ACX6" s="4"/>
      <c r="ACY6" s="4"/>
      <c r="ACZ6" s="4"/>
      <c r="ADA6" s="4"/>
      <c r="ADB6" s="4"/>
      <c r="ADC6" s="4"/>
      <c r="ADD6" s="4"/>
      <c r="ADE6" s="4"/>
      <c r="ADF6" s="4"/>
      <c r="ADG6" s="4"/>
      <c r="ADH6" s="4"/>
      <c r="ADI6" s="4"/>
      <c r="ADJ6" s="4"/>
      <c r="ADK6" s="4"/>
      <c r="ADL6" s="4"/>
      <c r="ADM6" s="4"/>
      <c r="ADN6" s="4"/>
      <c r="ADO6" s="4"/>
      <c r="ADP6" s="4"/>
      <c r="ADQ6" s="4"/>
      <c r="ADR6" s="4"/>
      <c r="ADS6" s="4"/>
      <c r="ADT6" s="4"/>
      <c r="ADU6" s="4"/>
      <c r="ADV6" s="4"/>
      <c r="ADW6" s="4"/>
      <c r="ADX6" s="4"/>
      <c r="ADY6" s="4"/>
      <c r="ADZ6" s="4"/>
      <c r="AEA6" s="4"/>
      <c r="AEB6" s="4"/>
      <c r="AEC6" s="4"/>
      <c r="AED6" s="4"/>
      <c r="AEE6" s="4"/>
      <c r="AEF6" s="4"/>
      <c r="AEG6" s="4"/>
      <c r="AEH6" s="4"/>
      <c r="AEI6" s="4"/>
      <c r="AEJ6" s="4"/>
      <c r="AEK6" s="4"/>
      <c r="AEL6" s="4"/>
      <c r="AEM6" s="4"/>
      <c r="AEN6" s="4"/>
      <c r="AEO6" s="4"/>
      <c r="AEP6" s="4"/>
      <c r="AEQ6" s="4"/>
      <c r="AER6" s="4"/>
      <c r="AES6" s="4"/>
      <c r="AET6" s="4"/>
      <c r="AEU6" s="4"/>
      <c r="AEV6" s="4"/>
      <c r="AEW6" s="4"/>
      <c r="AEX6" s="4"/>
      <c r="AEY6" s="4"/>
      <c r="AEZ6" s="4"/>
      <c r="AFA6" s="4"/>
      <c r="AFB6" s="4"/>
      <c r="AFC6" s="4"/>
      <c r="AFD6" s="4"/>
      <c r="AFE6" s="4"/>
      <c r="AFF6" s="4"/>
      <c r="AFG6" s="4"/>
      <c r="AFH6" s="4"/>
      <c r="AFI6" s="4"/>
      <c r="AFJ6" s="4"/>
      <c r="AFK6" s="4"/>
      <c r="AFL6" s="4"/>
      <c r="AFM6" s="4"/>
      <c r="AFN6" s="4"/>
      <c r="AFO6" s="4"/>
      <c r="AFP6" s="4"/>
      <c r="AFQ6" s="4"/>
      <c r="AFR6" s="4"/>
      <c r="AFS6" s="4"/>
      <c r="AFT6" s="4"/>
      <c r="AFU6" s="4"/>
      <c r="AFV6" s="4"/>
      <c r="AFW6" s="4"/>
      <c r="AFX6" s="4"/>
      <c r="AFY6" s="4"/>
      <c r="AFZ6" s="4"/>
      <c r="AGA6" s="4"/>
      <c r="AGB6" s="4"/>
      <c r="AGC6" s="4"/>
      <c r="AGD6" s="4"/>
      <c r="AGE6" s="4"/>
      <c r="AGF6" s="4"/>
      <c r="AGG6" s="4"/>
      <c r="AGH6" s="4"/>
      <c r="AGI6" s="4"/>
      <c r="AGJ6" s="4"/>
      <c r="AGK6" s="4"/>
      <c r="AGL6" s="4"/>
      <c r="AGM6" s="4"/>
      <c r="AGN6" s="4"/>
      <c r="AGO6" s="4"/>
      <c r="AGP6" s="4"/>
      <c r="AGQ6" s="4"/>
      <c r="AGR6" s="4"/>
      <c r="AGS6" s="4"/>
      <c r="AGT6" s="4"/>
      <c r="AGU6" s="4"/>
      <c r="AGV6" s="4"/>
      <c r="AGW6" s="4"/>
      <c r="AGX6" s="4"/>
      <c r="AGY6" s="4"/>
      <c r="AGZ6" s="4"/>
      <c r="AHA6" s="4"/>
      <c r="AHB6" s="4"/>
      <c r="AHC6" s="4"/>
      <c r="AHD6" s="4"/>
      <c r="AHE6" s="4"/>
      <c r="AHF6" s="4"/>
      <c r="AHG6" s="4"/>
      <c r="AHH6" s="4"/>
      <c r="AHI6" s="4"/>
      <c r="AHJ6" s="4"/>
      <c r="AHK6" s="4"/>
      <c r="AHL6" s="4"/>
      <c r="AHM6" s="4"/>
      <c r="AHN6" s="4"/>
      <c r="AHO6" s="4"/>
      <c r="AHP6" s="4"/>
      <c r="AHQ6" s="4"/>
      <c r="AHR6" s="4"/>
      <c r="AHS6" s="4"/>
      <c r="AHT6" s="4"/>
      <c r="AHU6" s="4"/>
      <c r="AHV6" s="4"/>
      <c r="AHW6" s="4"/>
      <c r="AHX6" s="4"/>
      <c r="AHY6" s="4"/>
      <c r="AHZ6" s="4"/>
      <c r="AIA6" s="4"/>
      <c r="AIB6" s="4"/>
      <c r="AIC6" s="4"/>
      <c r="AID6" s="4"/>
      <c r="AIE6" s="4"/>
      <c r="AIF6" s="4"/>
      <c r="AIG6" s="4"/>
      <c r="AIH6" s="4"/>
      <c r="AII6" s="4"/>
      <c r="AIJ6" s="4"/>
      <c r="AIK6" s="4"/>
      <c r="AIL6" s="4"/>
      <c r="AIM6" s="4"/>
      <c r="AIN6" s="4"/>
      <c r="AIO6" s="4"/>
      <c r="AIP6" s="4"/>
      <c r="AIQ6" s="4"/>
      <c r="AIR6" s="4"/>
      <c r="AIS6" s="4"/>
      <c r="AIT6" s="4"/>
      <c r="AIU6" s="4"/>
      <c r="AIV6" s="4"/>
      <c r="AIW6" s="4"/>
      <c r="AIX6" s="4"/>
      <c r="AIY6" s="4"/>
      <c r="AIZ6" s="4"/>
      <c r="AJA6" s="4"/>
      <c r="AJB6" s="4"/>
      <c r="AJC6" s="4"/>
      <c r="AJD6" s="4"/>
      <c r="AJE6" s="4"/>
      <c r="AJF6" s="4"/>
      <c r="AJG6" s="4"/>
      <c r="AJH6" s="4"/>
      <c r="AJI6" s="4"/>
      <c r="AJJ6" s="4"/>
      <c r="AJK6" s="4"/>
      <c r="AJL6" s="4"/>
      <c r="AJM6" s="4"/>
      <c r="AJN6" s="4"/>
      <c r="AJO6" s="4"/>
      <c r="AJP6" s="4"/>
      <c r="AJQ6" s="4"/>
      <c r="AJR6" s="4"/>
      <c r="AJS6" s="4"/>
      <c r="AJT6" s="4"/>
      <c r="AJU6" s="4"/>
      <c r="AJV6" s="4"/>
      <c r="AJW6" s="4"/>
      <c r="AJX6" s="4"/>
      <c r="AJY6" s="4"/>
      <c r="AJZ6" s="4"/>
      <c r="AKA6" s="4"/>
      <c r="AKB6" s="4"/>
      <c r="AKC6" s="4"/>
      <c r="AKD6" s="4"/>
      <c r="AKE6" s="4"/>
      <c r="AKF6" s="4"/>
      <c r="AKG6" s="4"/>
      <c r="AKH6" s="4"/>
      <c r="AKI6" s="4"/>
      <c r="AKJ6" s="4"/>
      <c r="AKK6" s="4"/>
      <c r="AKL6" s="4"/>
      <c r="AKM6" s="4"/>
      <c r="AKN6" s="4"/>
      <c r="AKO6" s="4"/>
      <c r="AKP6" s="4"/>
      <c r="AKQ6" s="4"/>
      <c r="AKR6" s="4"/>
      <c r="AKS6" s="4"/>
      <c r="AKT6" s="4"/>
      <c r="AKU6" s="4"/>
      <c r="AKV6" s="4"/>
      <c r="AKW6" s="4"/>
      <c r="AKX6" s="4"/>
      <c r="AKY6" s="4"/>
      <c r="AKZ6" s="4"/>
      <c r="ALA6" s="4"/>
      <c r="ALB6" s="4"/>
      <c r="ALC6" s="4"/>
      <c r="ALD6" s="4"/>
      <c r="ALE6" s="4"/>
      <c r="ALF6" s="4"/>
      <c r="ALG6" s="4"/>
      <c r="ALH6" s="4"/>
      <c r="ALI6" s="4"/>
      <c r="ALJ6" s="4"/>
      <c r="ALK6" s="4"/>
      <c r="ALL6" s="4"/>
      <c r="ALM6" s="4"/>
      <c r="ALN6" s="4"/>
      <c r="ALO6" s="4"/>
      <c r="ALP6" s="4"/>
      <c r="ALQ6" s="4"/>
      <c r="ALR6" s="4"/>
      <c r="ALS6" s="4"/>
      <c r="ALT6" s="4"/>
      <c r="ALU6" s="4"/>
      <c r="ALV6" s="4"/>
      <c r="ALW6" s="4"/>
      <c r="ALX6" s="4"/>
      <c r="ALY6" s="4"/>
      <c r="ALZ6" s="4"/>
      <c r="AMA6" s="4"/>
      <c r="AMB6" s="4"/>
      <c r="AMC6" s="4"/>
      <c r="AMD6" s="4"/>
      <c r="AME6" s="4"/>
      <c r="AMF6" s="4"/>
      <c r="AMG6" s="4"/>
      <c r="AMH6" s="4"/>
      <c r="AMI6" s="4"/>
      <c r="AMJ6" s="4"/>
      <c r="AMK6" s="4"/>
      <c r="AML6" s="4"/>
      <c r="AMM6" s="4"/>
      <c r="AMN6" s="4"/>
      <c r="AMO6" s="4"/>
      <c r="AMP6" s="4"/>
      <c r="AMQ6" s="4"/>
      <c r="AMR6" s="4"/>
      <c r="AMS6" s="4"/>
      <c r="AMT6" s="4"/>
      <c r="AMU6" s="4"/>
      <c r="AMV6" s="4"/>
      <c r="AMW6" s="4"/>
      <c r="AMX6" s="4"/>
      <c r="AMY6" s="4"/>
      <c r="AMZ6" s="4"/>
      <c r="ANA6" s="4"/>
      <c r="ANB6" s="4"/>
      <c r="ANC6" s="4"/>
      <c r="AND6" s="4"/>
      <c r="ANE6" s="4"/>
      <c r="ANF6" s="4"/>
      <c r="ANG6" s="4"/>
      <c r="ANH6" s="4"/>
      <c r="ANI6" s="4"/>
      <c r="ANJ6" s="4"/>
      <c r="ANK6" s="4"/>
      <c r="ANL6" s="4"/>
      <c r="ANM6" s="4"/>
      <c r="ANN6" s="4"/>
      <c r="ANO6" s="4"/>
      <c r="ANP6" s="4"/>
      <c r="ANQ6" s="4"/>
      <c r="ANR6" s="4"/>
      <c r="ANS6" s="4"/>
      <c r="ANT6" s="4"/>
      <c r="ANU6" s="4"/>
      <c r="ANV6" s="4"/>
      <c r="ANW6" s="4"/>
      <c r="ANX6" s="4"/>
      <c r="ANY6" s="4"/>
      <c r="ANZ6" s="4"/>
      <c r="AOA6" s="4"/>
      <c r="AOB6" s="4"/>
      <c r="AOC6" s="4"/>
      <c r="AOD6" s="4"/>
      <c r="AOE6" s="4"/>
      <c r="AOF6" s="4"/>
      <c r="AOG6" s="4"/>
      <c r="AOH6" s="4"/>
      <c r="AOI6" s="4"/>
      <c r="AOJ6" s="4"/>
      <c r="AOK6" s="4"/>
      <c r="AOL6" s="4"/>
      <c r="AOM6" s="4"/>
      <c r="AON6" s="4"/>
      <c r="AOO6" s="4"/>
      <c r="AOP6" s="4"/>
      <c r="AOQ6" s="4"/>
      <c r="AOR6" s="4"/>
      <c r="AOS6" s="4"/>
      <c r="AOT6" s="4"/>
      <c r="AOU6" s="4"/>
      <c r="AOV6" s="4"/>
      <c r="AOW6" s="4"/>
      <c r="AOX6" s="4"/>
      <c r="AOY6" s="4"/>
      <c r="AOZ6" s="4"/>
      <c r="APA6" s="4"/>
      <c r="APB6" s="4"/>
      <c r="APC6" s="4"/>
      <c r="APD6" s="4"/>
      <c r="APE6" s="4"/>
      <c r="APF6" s="4"/>
      <c r="APG6" s="4"/>
      <c r="APH6" s="4"/>
      <c r="API6" s="4"/>
      <c r="APJ6" s="4"/>
      <c r="APK6" s="4"/>
      <c r="APL6" s="4"/>
      <c r="APM6" s="4"/>
      <c r="APN6" s="4"/>
      <c r="APO6" s="4"/>
      <c r="APP6" s="4"/>
      <c r="APQ6" s="4"/>
      <c r="APR6" s="4"/>
      <c r="APS6" s="4"/>
      <c r="APT6" s="4"/>
      <c r="APU6" s="4"/>
      <c r="APV6" s="4"/>
      <c r="APW6" s="4"/>
      <c r="APX6" s="4"/>
      <c r="APY6" s="4"/>
      <c r="APZ6" s="4"/>
      <c r="AQA6" s="4"/>
      <c r="AQB6" s="4"/>
      <c r="AQC6" s="4"/>
      <c r="AQD6" s="4"/>
      <c r="AQE6" s="4"/>
      <c r="AQF6" s="4"/>
      <c r="AQG6" s="4"/>
      <c r="AQH6" s="4"/>
      <c r="AQI6" s="4"/>
      <c r="AQJ6" s="4"/>
      <c r="AQK6" s="4"/>
      <c r="AQL6" s="4"/>
      <c r="AQM6" s="4"/>
      <c r="AQN6" s="4"/>
      <c r="AQO6" s="4"/>
      <c r="AQP6" s="4"/>
      <c r="AQQ6" s="4"/>
      <c r="AQR6" s="4"/>
      <c r="AQS6" s="4"/>
      <c r="AQT6" s="4"/>
      <c r="AQU6" s="4"/>
      <c r="AQV6" s="4"/>
      <c r="AQW6" s="4"/>
      <c r="AQX6" s="4"/>
      <c r="AQY6" s="4"/>
      <c r="AQZ6" s="4"/>
      <c r="ARA6" s="4"/>
      <c r="ARB6" s="4"/>
      <c r="ARC6" s="4"/>
      <c r="ARD6" s="4"/>
      <c r="ARE6" s="4"/>
      <c r="ARF6" s="4"/>
      <c r="ARG6" s="4"/>
      <c r="ARH6" s="4"/>
      <c r="ARI6" s="4"/>
      <c r="ARJ6" s="4"/>
      <c r="ARK6" s="4"/>
      <c r="ARL6" s="4"/>
      <c r="ARM6" s="4"/>
      <c r="ARN6" s="4"/>
      <c r="ARO6" s="4"/>
      <c r="ARP6" s="4"/>
      <c r="ARQ6" s="4"/>
      <c r="ARR6" s="4"/>
      <c r="ARS6" s="4"/>
      <c r="ART6" s="4"/>
      <c r="ARU6" s="4"/>
      <c r="ARV6" s="4"/>
      <c r="ARW6" s="4"/>
      <c r="ARX6" s="4"/>
      <c r="ARY6" s="4"/>
      <c r="ARZ6" s="4"/>
      <c r="ASA6" s="4"/>
      <c r="ASB6" s="4"/>
      <c r="ASC6" s="4"/>
      <c r="ASD6" s="4"/>
      <c r="ASE6" s="4"/>
      <c r="ASF6" s="4"/>
      <c r="ASG6" s="4"/>
      <c r="ASH6" s="4"/>
      <c r="ASI6" s="4"/>
      <c r="ASJ6" s="4"/>
      <c r="ASK6" s="4"/>
      <c r="ASL6" s="4"/>
      <c r="ASM6" s="4"/>
      <c r="ASN6" s="4"/>
      <c r="ASO6" s="4"/>
      <c r="ASP6" s="4"/>
      <c r="ASQ6" s="4"/>
      <c r="ASR6" s="4"/>
      <c r="ASS6" s="4"/>
      <c r="AST6" s="4"/>
      <c r="ASU6" s="4"/>
      <c r="ASV6" s="4"/>
      <c r="ASW6" s="4"/>
      <c r="ASX6" s="4"/>
      <c r="ASY6" s="4"/>
      <c r="ASZ6" s="4"/>
      <c r="ATA6" s="4"/>
      <c r="ATB6" s="4"/>
      <c r="ATC6" s="4"/>
      <c r="ATD6" s="4"/>
      <c r="ATE6" s="4"/>
      <c r="ATF6" s="4"/>
      <c r="ATG6" s="4"/>
      <c r="ATH6" s="4"/>
      <c r="ATI6" s="4"/>
      <c r="ATJ6" s="4"/>
      <c r="ATK6" s="4"/>
      <c r="ATL6" s="4"/>
      <c r="ATM6" s="4"/>
      <c r="ATN6" s="4"/>
      <c r="ATO6" s="4"/>
      <c r="ATP6" s="4"/>
      <c r="ATQ6" s="4"/>
      <c r="ATR6" s="4"/>
      <c r="ATS6" s="4"/>
      <c r="ATT6" s="4"/>
      <c r="ATU6" s="4"/>
      <c r="ATV6" s="4"/>
      <c r="ATW6" s="4"/>
      <c r="ATX6" s="4"/>
      <c r="ATY6" s="4"/>
      <c r="ATZ6" s="4"/>
      <c r="AUA6" s="4"/>
      <c r="AUB6" s="4"/>
      <c r="AUC6" s="4"/>
      <c r="AUD6" s="4"/>
      <c r="AUE6" s="4"/>
      <c r="AUF6" s="4"/>
      <c r="AUG6" s="4"/>
      <c r="AUH6" s="4"/>
      <c r="AUI6" s="4"/>
      <c r="AUJ6" s="4"/>
      <c r="AUK6" s="4"/>
      <c r="AUL6" s="4"/>
      <c r="AUM6" s="4"/>
      <c r="AUN6" s="4"/>
      <c r="AUO6" s="4"/>
      <c r="AUP6" s="4"/>
      <c r="AUQ6" s="4"/>
      <c r="AUR6" s="4"/>
      <c r="AUS6" s="4"/>
      <c r="AUT6" s="4"/>
      <c r="AUU6" s="4"/>
      <c r="AUV6" s="4"/>
      <c r="AUW6" s="4"/>
      <c r="AUX6" s="4"/>
      <c r="AUY6" s="4"/>
      <c r="AUZ6" s="4"/>
      <c r="AVA6" s="4"/>
      <c r="AVB6" s="4"/>
      <c r="AVC6" s="4"/>
      <c r="AVD6" s="4"/>
      <c r="AVE6" s="4"/>
      <c r="AVF6" s="4"/>
      <c r="AVG6" s="4"/>
      <c r="AVH6" s="4"/>
      <c r="AVI6" s="4"/>
      <c r="AVJ6" s="4"/>
      <c r="AVK6" s="4"/>
      <c r="AVL6" s="4"/>
      <c r="AVM6" s="4"/>
      <c r="AVN6" s="4"/>
      <c r="AVO6" s="4"/>
      <c r="AVP6" s="4"/>
      <c r="AVQ6" s="4"/>
      <c r="AVR6" s="4"/>
      <c r="AVS6" s="4"/>
      <c r="AVT6" s="4"/>
      <c r="AVU6" s="4"/>
      <c r="AVV6" s="4"/>
      <c r="AVW6" s="4"/>
      <c r="AVX6" s="4"/>
      <c r="AVY6" s="4"/>
      <c r="AVZ6" s="4"/>
      <c r="AWA6" s="4"/>
      <c r="AWB6" s="4"/>
      <c r="AWC6" s="4"/>
      <c r="AWD6" s="4"/>
      <c r="AWE6" s="4"/>
      <c r="AWF6" s="4"/>
      <c r="AWG6" s="4"/>
      <c r="AWH6" s="4"/>
      <c r="AWI6" s="4"/>
      <c r="AWJ6" s="4"/>
      <c r="AWK6" s="4"/>
      <c r="AWL6" s="4"/>
      <c r="AWM6" s="4"/>
      <c r="AWN6" s="4"/>
      <c r="AWO6" s="4"/>
      <c r="AWP6" s="4"/>
      <c r="AWQ6" s="4"/>
      <c r="AWR6" s="4"/>
      <c r="AWS6" s="4"/>
      <c r="AWT6" s="4"/>
      <c r="AWU6" s="4"/>
      <c r="AWV6" s="4"/>
      <c r="AWW6" s="4"/>
      <c r="AWX6" s="4"/>
      <c r="AWY6" s="4"/>
      <c r="AWZ6" s="4"/>
      <c r="AXA6" s="4"/>
      <c r="AXB6" s="4"/>
      <c r="AXC6" s="4"/>
      <c r="AXD6" s="4"/>
      <c r="AXE6" s="4"/>
      <c r="AXF6" s="4"/>
      <c r="AXG6" s="4"/>
      <c r="AXH6" s="4"/>
      <c r="AXI6" s="4"/>
      <c r="AXJ6" s="4"/>
      <c r="AXK6" s="4"/>
      <c r="AXL6" s="4"/>
      <c r="AXM6" s="4"/>
      <c r="AXN6" s="4"/>
      <c r="AXO6" s="4"/>
      <c r="AXP6" s="4"/>
      <c r="AXQ6" s="4"/>
      <c r="AXR6" s="4"/>
      <c r="AXS6" s="4"/>
      <c r="AXT6" s="4"/>
      <c r="AXU6" s="4"/>
      <c r="AXV6" s="4"/>
      <c r="AXW6" s="4"/>
      <c r="AXX6" s="4"/>
      <c r="AXY6" s="4"/>
      <c r="AXZ6" s="4"/>
      <c r="AYA6" s="4"/>
      <c r="AYB6" s="4"/>
      <c r="AYC6" s="4"/>
      <c r="AYD6" s="4"/>
      <c r="AYE6" s="4"/>
      <c r="AYF6" s="4"/>
      <c r="AYG6" s="4"/>
      <c r="AYH6" s="4"/>
      <c r="AYI6" s="4"/>
      <c r="AYJ6" s="4"/>
      <c r="AYK6" s="4"/>
      <c r="AYL6" s="4"/>
      <c r="AYM6" s="4"/>
      <c r="AYN6" s="4"/>
      <c r="AYO6" s="4"/>
      <c r="AYP6" s="4"/>
      <c r="AYQ6" s="4"/>
      <c r="AYR6" s="4"/>
      <c r="AYS6" s="4"/>
      <c r="AYT6" s="4"/>
      <c r="AYU6" s="4"/>
      <c r="AYV6" s="4"/>
      <c r="AYW6" s="4"/>
      <c r="AYX6" s="4"/>
      <c r="AYY6" s="4"/>
      <c r="AYZ6" s="4"/>
      <c r="AZA6" s="4"/>
      <c r="AZB6" s="4"/>
      <c r="AZC6" s="4"/>
      <c r="AZD6" s="4"/>
      <c r="AZE6" s="4"/>
      <c r="AZF6" s="4"/>
      <c r="AZG6" s="4"/>
      <c r="AZH6" s="4"/>
      <c r="AZI6" s="4"/>
      <c r="AZJ6" s="4"/>
      <c r="AZK6" s="4"/>
      <c r="AZL6" s="4"/>
      <c r="AZM6" s="4"/>
      <c r="AZN6" s="4"/>
      <c r="AZO6" s="4"/>
      <c r="AZP6" s="4"/>
      <c r="AZQ6" s="4"/>
      <c r="AZR6" s="4"/>
      <c r="AZS6" s="4"/>
      <c r="AZT6" s="4"/>
      <c r="AZU6" s="4"/>
      <c r="AZV6" s="4"/>
      <c r="AZW6" s="4"/>
      <c r="AZX6" s="4"/>
      <c r="AZY6" s="4"/>
      <c r="AZZ6" s="4"/>
      <c r="BAA6" s="4"/>
      <c r="BAB6" s="4"/>
      <c r="BAC6" s="4"/>
      <c r="BAD6" s="4"/>
      <c r="BAE6" s="4"/>
      <c r="BAF6" s="4"/>
      <c r="BAG6" s="4"/>
      <c r="BAH6" s="4"/>
      <c r="BAI6" s="4"/>
      <c r="BAJ6" s="4"/>
      <c r="BAK6" s="4"/>
      <c r="BAL6" s="4"/>
      <c r="BAM6" s="4"/>
      <c r="BAN6" s="4"/>
      <c r="BAO6" s="4"/>
      <c r="BAP6" s="4"/>
      <c r="BAQ6" s="4"/>
      <c r="BAR6" s="4"/>
      <c r="BAS6" s="4"/>
      <c r="BAT6" s="4"/>
      <c r="BAU6" s="4"/>
      <c r="BAV6" s="4"/>
      <c r="BAW6" s="4"/>
      <c r="BAX6" s="4"/>
      <c r="BAY6" s="4"/>
      <c r="BAZ6" s="4"/>
      <c r="BBA6" s="4"/>
      <c r="BBB6" s="4"/>
      <c r="BBC6" s="4"/>
      <c r="BBD6" s="4"/>
      <c r="BBE6" s="4"/>
      <c r="BBF6" s="4"/>
      <c r="BBG6" s="4"/>
      <c r="BBH6" s="4"/>
      <c r="BBI6" s="4"/>
      <c r="BBJ6" s="4"/>
      <c r="BBK6" s="4"/>
      <c r="BBL6" s="4"/>
      <c r="BBM6" s="4"/>
      <c r="BBN6" s="4"/>
      <c r="BBO6" s="4"/>
      <c r="BBP6" s="4"/>
      <c r="BBQ6" s="4"/>
      <c r="BBR6" s="4"/>
      <c r="BBS6" s="4"/>
      <c r="BBT6" s="4"/>
      <c r="BBU6" s="4"/>
      <c r="BBV6" s="4"/>
      <c r="BBW6" s="4"/>
      <c r="BBX6" s="4"/>
      <c r="BBY6" s="4"/>
      <c r="BBZ6" s="4"/>
      <c r="BCA6" s="4"/>
      <c r="BCB6" s="4"/>
      <c r="BCC6" s="4"/>
      <c r="BCD6" s="4"/>
      <c r="BCE6" s="4"/>
      <c r="BCF6" s="4"/>
      <c r="BCG6" s="4"/>
      <c r="BCH6" s="4"/>
      <c r="BCI6" s="4"/>
      <c r="BCJ6" s="4"/>
      <c r="BCK6" s="4"/>
      <c r="BCL6" s="4"/>
      <c r="BCM6" s="4"/>
      <c r="BCN6" s="4"/>
      <c r="BCO6" s="4"/>
      <c r="BCP6" s="4"/>
      <c r="BCQ6" s="4"/>
      <c r="BCR6" s="4"/>
      <c r="BCS6" s="4"/>
      <c r="BCT6" s="4"/>
      <c r="BCU6" s="4"/>
      <c r="BCV6" s="4"/>
      <c r="BCW6" s="4"/>
      <c r="BCX6" s="4"/>
      <c r="BCY6" s="4"/>
      <c r="BCZ6" s="4"/>
      <c r="BDA6" s="4"/>
      <c r="BDB6" s="4"/>
      <c r="BDC6" s="4"/>
      <c r="BDD6" s="4"/>
      <c r="BDE6" s="4"/>
      <c r="BDF6" s="4"/>
      <c r="BDG6" s="4"/>
      <c r="BDH6" s="4"/>
      <c r="BDI6" s="4"/>
      <c r="BDJ6" s="4"/>
      <c r="BDK6" s="4"/>
      <c r="BDL6" s="4"/>
      <c r="BDM6" s="4"/>
      <c r="BDN6" s="4"/>
      <c r="BDO6" s="4"/>
      <c r="BDP6" s="4"/>
      <c r="BDQ6" s="4"/>
      <c r="BDR6" s="4"/>
      <c r="BDS6" s="4"/>
      <c r="BDT6" s="4"/>
      <c r="BDU6" s="4"/>
      <c r="BDV6" s="4"/>
      <c r="BDW6" s="4"/>
      <c r="BDX6" s="4"/>
      <c r="BDY6" s="4"/>
      <c r="BDZ6" s="4"/>
      <c r="BEA6" s="4"/>
      <c r="BEB6" s="4"/>
      <c r="BEC6" s="4"/>
      <c r="BED6" s="4"/>
      <c r="BEE6" s="4"/>
      <c r="BEF6" s="4"/>
      <c r="BEG6" s="4"/>
      <c r="BEH6" s="4"/>
      <c r="BEI6" s="4"/>
      <c r="BEJ6" s="4"/>
      <c r="BEK6" s="4"/>
      <c r="BEL6" s="4"/>
      <c r="BEM6" s="4"/>
      <c r="BEN6" s="4"/>
      <c r="BEO6" s="4"/>
      <c r="BEP6" s="4"/>
      <c r="BEQ6" s="4"/>
      <c r="BER6" s="4"/>
      <c r="BES6" s="4"/>
      <c r="BET6" s="4"/>
      <c r="BEU6" s="4"/>
      <c r="BEV6" s="4"/>
      <c r="BEW6" s="4"/>
      <c r="BEX6" s="4"/>
      <c r="BEY6" s="4"/>
      <c r="BEZ6" s="4"/>
      <c r="BFA6" s="4"/>
      <c r="BFB6" s="4"/>
      <c r="BFC6" s="4"/>
      <c r="BFD6" s="4"/>
      <c r="BFE6" s="4"/>
      <c r="BFF6" s="4"/>
      <c r="BFG6" s="4"/>
      <c r="BFH6" s="4"/>
      <c r="BFI6" s="4"/>
      <c r="BFJ6" s="4"/>
      <c r="BFK6" s="4"/>
      <c r="BFL6" s="4"/>
      <c r="BFM6" s="4"/>
      <c r="BFN6" s="4"/>
      <c r="BFO6" s="4"/>
      <c r="BFP6" s="4"/>
      <c r="BFQ6" s="4"/>
      <c r="BFR6" s="4"/>
      <c r="BFS6" s="4"/>
      <c r="BFT6" s="4"/>
      <c r="BFU6" s="4"/>
      <c r="BFV6" s="4"/>
      <c r="BFW6" s="4"/>
      <c r="BFX6" s="4"/>
      <c r="BFY6" s="4"/>
      <c r="BFZ6" s="4"/>
      <c r="BGA6" s="4"/>
      <c r="BGB6" s="4"/>
      <c r="BGC6" s="4"/>
      <c r="BGD6" s="4"/>
      <c r="BGE6" s="4"/>
      <c r="BGF6" s="4"/>
      <c r="BGG6" s="4"/>
      <c r="BGH6" s="4"/>
      <c r="BGI6" s="4"/>
      <c r="BGJ6" s="4"/>
      <c r="BGK6" s="4"/>
      <c r="BGL6" s="4"/>
      <c r="BGM6" s="4"/>
      <c r="BGN6" s="4"/>
      <c r="BGO6" s="4"/>
      <c r="BGP6" s="4"/>
      <c r="BGQ6" s="4"/>
      <c r="BGR6" s="4"/>
      <c r="BGS6" s="4"/>
      <c r="BGT6" s="4"/>
      <c r="BGU6" s="4"/>
      <c r="BGV6" s="4"/>
      <c r="BGW6" s="4"/>
      <c r="BGX6" s="4"/>
      <c r="BGY6" s="4"/>
      <c r="BGZ6" s="4"/>
      <c r="BHA6" s="4"/>
      <c r="BHB6" s="4"/>
      <c r="BHC6" s="4"/>
      <c r="BHD6" s="4"/>
      <c r="BHE6" s="4"/>
      <c r="BHF6" s="4"/>
      <c r="BHG6" s="4"/>
      <c r="BHH6" s="4"/>
      <c r="BHI6" s="4"/>
      <c r="BHJ6" s="4"/>
      <c r="BHK6" s="4"/>
      <c r="BHL6" s="4"/>
      <c r="BHM6" s="4"/>
      <c r="BHN6" s="4"/>
      <c r="BHO6" s="4"/>
      <c r="BHP6" s="4"/>
      <c r="BHQ6" s="4"/>
      <c r="BHR6" s="4"/>
      <c r="BHS6" s="4"/>
      <c r="BHT6" s="4"/>
      <c r="BHU6" s="4"/>
      <c r="BHV6" s="4"/>
      <c r="BHW6" s="4"/>
      <c r="BHX6" s="4"/>
      <c r="BHY6" s="4"/>
      <c r="BHZ6" s="4"/>
      <c r="BIA6" s="4"/>
      <c r="BIB6" s="4"/>
      <c r="BIC6" s="4"/>
      <c r="BID6" s="4"/>
      <c r="BIE6" s="4"/>
      <c r="BIF6" s="4"/>
      <c r="BIG6" s="4"/>
      <c r="BIH6" s="4"/>
      <c r="BII6" s="4"/>
      <c r="BIJ6" s="4"/>
      <c r="BIK6" s="4"/>
      <c r="BIL6" s="4"/>
      <c r="BIM6" s="4"/>
      <c r="BIN6" s="4"/>
      <c r="BIO6" s="4"/>
      <c r="BIP6" s="4"/>
      <c r="BIQ6" s="4"/>
      <c r="BIR6" s="4"/>
      <c r="BIS6" s="4"/>
      <c r="BIT6" s="4"/>
      <c r="BIU6" s="4"/>
      <c r="BIV6" s="4"/>
      <c r="BIW6" s="4"/>
      <c r="BIX6" s="4"/>
      <c r="BIY6" s="4"/>
      <c r="BIZ6" s="4"/>
      <c r="BJA6" s="4"/>
      <c r="BJB6" s="4"/>
      <c r="BJC6" s="4"/>
      <c r="BJD6" s="4"/>
      <c r="BJE6" s="4"/>
      <c r="BJF6" s="4"/>
      <c r="BJG6" s="4"/>
      <c r="BJH6" s="4"/>
      <c r="BJI6" s="4"/>
      <c r="BJJ6" s="4"/>
      <c r="BJK6" s="4"/>
      <c r="BJL6" s="4"/>
      <c r="BJM6" s="4"/>
      <c r="BJN6" s="4"/>
      <c r="BJO6" s="4"/>
      <c r="BJP6" s="4"/>
      <c r="BJQ6" s="4"/>
      <c r="BJR6" s="4"/>
      <c r="BJS6" s="4"/>
      <c r="BJT6" s="4"/>
      <c r="BJU6" s="4"/>
      <c r="BJV6" s="4"/>
      <c r="BJW6" s="4"/>
      <c r="BJX6" s="4"/>
      <c r="BJY6" s="4"/>
      <c r="BJZ6" s="4"/>
      <c r="BKA6" s="4"/>
      <c r="BKB6" s="4"/>
      <c r="BKC6" s="4"/>
      <c r="BKD6" s="4"/>
      <c r="BKE6" s="4"/>
      <c r="BKF6" s="4"/>
      <c r="BKG6" s="4"/>
      <c r="BKH6" s="4"/>
      <c r="BKI6" s="4"/>
      <c r="BKJ6" s="4"/>
      <c r="BKK6" s="4"/>
      <c r="BKL6" s="4"/>
      <c r="BKM6" s="4"/>
      <c r="BKN6" s="4"/>
      <c r="BKO6" s="4"/>
      <c r="BKP6" s="4"/>
      <c r="BKQ6" s="4"/>
      <c r="BKR6" s="4"/>
      <c r="BKS6" s="4"/>
      <c r="BKT6" s="4"/>
      <c r="BKU6" s="4"/>
      <c r="BKV6" s="4"/>
      <c r="BKW6" s="4"/>
      <c r="BKX6" s="4"/>
      <c r="BKY6" s="4"/>
      <c r="BKZ6" s="4"/>
      <c r="BLA6" s="4"/>
      <c r="BLB6" s="4"/>
      <c r="BLC6" s="4"/>
      <c r="BLD6" s="4"/>
      <c r="BLE6" s="4"/>
      <c r="BLF6" s="4"/>
      <c r="BLG6" s="4"/>
      <c r="BLH6" s="4"/>
      <c r="BLI6" s="4"/>
      <c r="BLJ6" s="4"/>
      <c r="BLK6" s="4"/>
      <c r="BLL6" s="4"/>
      <c r="BLM6" s="4"/>
      <c r="BLN6" s="4"/>
      <c r="BLO6" s="4"/>
      <c r="BLP6" s="4"/>
      <c r="BLQ6" s="4"/>
      <c r="BLR6" s="4"/>
      <c r="BLS6" s="4"/>
      <c r="BLT6" s="4"/>
      <c r="BLU6" s="4"/>
      <c r="BLV6" s="4"/>
      <c r="BLW6" s="4"/>
      <c r="BLX6" s="4"/>
      <c r="BLY6" s="4"/>
      <c r="BLZ6" s="4"/>
      <c r="BMA6" s="4"/>
      <c r="BMB6" s="4"/>
      <c r="BMC6" s="4"/>
      <c r="BMD6" s="4"/>
      <c r="BME6" s="4"/>
      <c r="BMF6" s="4"/>
      <c r="BMG6" s="4"/>
      <c r="BMH6" s="4"/>
      <c r="BMI6" s="4"/>
      <c r="BMJ6" s="4"/>
      <c r="BMK6" s="4"/>
      <c r="BML6" s="4"/>
      <c r="BMM6" s="4"/>
      <c r="BMN6" s="4"/>
      <c r="BMO6" s="4"/>
      <c r="BMP6" s="4"/>
      <c r="BMQ6" s="4"/>
      <c r="BMR6" s="4"/>
      <c r="BMS6" s="4"/>
      <c r="BMT6" s="4"/>
      <c r="BMU6" s="4"/>
      <c r="BMV6" s="4"/>
      <c r="BMW6" s="4"/>
      <c r="BMX6" s="4"/>
      <c r="BMY6" s="4"/>
      <c r="BMZ6" s="4"/>
      <c r="BNA6" s="4"/>
      <c r="BNB6" s="4"/>
      <c r="BNC6" s="4"/>
      <c r="BND6" s="4"/>
      <c r="BNE6" s="4"/>
      <c r="BNF6" s="4"/>
      <c r="BNG6" s="4"/>
      <c r="BNH6" s="4"/>
      <c r="BNI6" s="4"/>
      <c r="BNJ6" s="4"/>
      <c r="BNK6" s="4"/>
      <c r="BNL6" s="4"/>
      <c r="BNM6" s="4"/>
      <c r="BNN6" s="4"/>
      <c r="BNO6" s="4"/>
      <c r="BNP6" s="4"/>
      <c r="BNQ6" s="4"/>
      <c r="BNR6" s="4"/>
      <c r="BNS6" s="4"/>
      <c r="BNT6" s="4"/>
      <c r="BNU6" s="4"/>
      <c r="BNV6" s="4"/>
      <c r="BNW6" s="4"/>
      <c r="BNX6" s="4"/>
      <c r="BNY6" s="4"/>
      <c r="BNZ6" s="4"/>
      <c r="BOA6" s="4"/>
      <c r="BOB6" s="4"/>
      <c r="BOC6" s="4"/>
      <c r="BOD6" s="4"/>
      <c r="BOE6" s="4"/>
      <c r="BOF6" s="4"/>
      <c r="BOG6" s="4"/>
      <c r="BOH6" s="4"/>
      <c r="BOI6" s="4"/>
      <c r="BOJ6" s="4"/>
      <c r="BOK6" s="4"/>
      <c r="BOL6" s="4"/>
      <c r="BOM6" s="4"/>
      <c r="BON6" s="4"/>
      <c r="BOO6" s="4"/>
      <c r="BOP6" s="4"/>
      <c r="BOQ6" s="4"/>
      <c r="BOR6" s="4"/>
      <c r="BOS6" s="4"/>
      <c r="BOT6" s="4"/>
      <c r="BOU6" s="4"/>
      <c r="BOV6" s="4"/>
      <c r="BOW6" s="4"/>
      <c r="BOX6" s="4"/>
      <c r="BOY6" s="4"/>
      <c r="BOZ6" s="4"/>
      <c r="BPA6" s="4"/>
      <c r="BPB6" s="4"/>
      <c r="BPC6" s="4"/>
      <c r="BPD6" s="4"/>
      <c r="BPE6" s="4"/>
      <c r="BPF6" s="4"/>
      <c r="BPG6" s="4"/>
      <c r="BPH6" s="4"/>
      <c r="BPI6" s="4"/>
      <c r="BPJ6" s="4"/>
      <c r="BPK6" s="4"/>
      <c r="BPL6" s="4"/>
      <c r="BPM6" s="4"/>
      <c r="BPN6" s="4"/>
      <c r="BPO6" s="4"/>
      <c r="BPP6" s="4"/>
      <c r="BPQ6" s="4"/>
      <c r="BPR6" s="4"/>
      <c r="BPS6" s="4"/>
      <c r="BPT6" s="4"/>
      <c r="BPU6" s="4"/>
      <c r="BPV6" s="4"/>
      <c r="BPW6" s="4"/>
      <c r="BPX6" s="4"/>
      <c r="BPY6" s="4"/>
      <c r="BPZ6" s="4"/>
      <c r="BQA6" s="4"/>
      <c r="BQB6" s="4"/>
      <c r="BQC6" s="4"/>
      <c r="BQD6" s="4"/>
      <c r="BQE6" s="4"/>
      <c r="BQF6" s="4"/>
      <c r="BQG6" s="4"/>
      <c r="BQH6" s="4"/>
      <c r="BQI6" s="4"/>
      <c r="BQJ6" s="4"/>
      <c r="BQK6" s="4"/>
      <c r="BQL6" s="4"/>
      <c r="BQM6" s="4"/>
      <c r="BQN6" s="4"/>
      <c r="BQO6" s="4"/>
      <c r="BQP6" s="4"/>
      <c r="BQQ6" s="4"/>
      <c r="BQR6" s="4"/>
      <c r="BQS6" s="4"/>
      <c r="BQT6" s="4"/>
      <c r="BQU6" s="4"/>
      <c r="BQV6" s="4"/>
      <c r="BQW6" s="4"/>
      <c r="BQX6" s="4"/>
      <c r="BQY6" s="4"/>
      <c r="BQZ6" s="4"/>
    </row>
    <row r="7" spans="1:1820" x14ac:dyDescent="0.4">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217"/>
      <c r="AM7" s="383"/>
      <c r="AN7" s="4"/>
      <c r="AO7" s="4"/>
      <c r="AP7" s="4"/>
      <c r="AQ7" s="4"/>
      <c r="AR7" s="4"/>
      <c r="AS7" s="4"/>
      <c r="AT7" s="4"/>
      <c r="AU7" s="4"/>
      <c r="AV7" s="4"/>
      <c r="AW7" s="4"/>
      <c r="AX7" s="4"/>
      <c r="AY7" s="4"/>
      <c r="AZ7" s="217"/>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217"/>
      <c r="CK7" s="1273"/>
      <c r="CL7" s="1276"/>
      <c r="CM7" s="1273"/>
      <c r="CN7" s="1273"/>
      <c r="CO7" s="1279"/>
      <c r="CP7" s="4"/>
      <c r="CQ7" s="4"/>
      <c r="CR7" s="4"/>
      <c r="CS7" s="4"/>
      <c r="CT7" s="4"/>
      <c r="CU7" s="4"/>
      <c r="CW7" s="214" t="str">
        <f>監査調書!M177</f>
        <v>個</v>
      </c>
      <c r="CX7" s="4"/>
      <c r="CY7" s="4"/>
      <c r="CZ7" s="4"/>
      <c r="DB7" s="4"/>
      <c r="DC7" s="4"/>
      <c r="DD7" s="4"/>
      <c r="DE7" s="4"/>
      <c r="DF7" s="4"/>
      <c r="DG7" s="217"/>
      <c r="DH7" s="214">
        <f>監査調書!AE179</f>
        <v>0</v>
      </c>
      <c r="DI7" s="4"/>
      <c r="DJ7" s="4"/>
      <c r="DK7" s="4"/>
      <c r="DL7" s="4"/>
      <c r="DM7" s="4"/>
      <c r="DN7" s="4"/>
      <c r="DO7" s="383"/>
      <c r="DP7" s="4"/>
      <c r="DQ7" s="4"/>
      <c r="DR7" s="4"/>
      <c r="DS7" s="4"/>
      <c r="DT7" s="1270"/>
      <c r="DU7" s="4"/>
      <c r="DV7" s="4"/>
      <c r="DW7" s="4"/>
      <c r="DX7" s="4"/>
      <c r="DY7" s="4"/>
      <c r="DZ7" s="4"/>
      <c r="EA7" s="4"/>
      <c r="EB7" s="4"/>
      <c r="EC7" s="4"/>
      <c r="ED7" s="4"/>
      <c r="EE7" s="4"/>
      <c r="EF7" s="217"/>
      <c r="EG7" s="217"/>
      <c r="EH7" s="4"/>
      <c r="EI7" s="4"/>
      <c r="EJ7" s="217"/>
      <c r="EK7" s="4"/>
      <c r="EL7" s="4"/>
      <c r="EM7" s="4"/>
      <c r="EN7" s="4"/>
      <c r="EO7" s="217"/>
      <c r="EP7" s="217"/>
      <c r="EQ7" s="217"/>
      <c r="ER7" s="217"/>
      <c r="ES7" s="217"/>
      <c r="ET7" s="217"/>
      <c r="EU7" s="217"/>
      <c r="EV7" s="217"/>
      <c r="EW7" s="217"/>
      <c r="EX7" s="383"/>
      <c r="EY7" s="217"/>
      <c r="EZ7" s="217"/>
      <c r="FA7" s="383"/>
      <c r="FB7" s="378"/>
      <c r="FC7" s="378"/>
      <c r="FD7" s="378"/>
      <c r="FE7" s="378"/>
      <c r="FF7" s="378"/>
      <c r="FG7" s="378"/>
      <c r="FH7" s="217"/>
      <c r="FI7" s="4"/>
      <c r="FJ7" s="217"/>
      <c r="FK7" s="220"/>
      <c r="FL7" s="4"/>
      <c r="FM7" s="4"/>
      <c r="FN7" s="4"/>
      <c r="FO7" s="217"/>
      <c r="FP7" s="4"/>
      <c r="FQ7" s="4"/>
      <c r="FR7" s="4"/>
      <c r="FS7" s="4"/>
      <c r="FT7" s="4"/>
      <c r="FU7" s="4"/>
      <c r="FV7" s="4"/>
      <c r="FW7" s="217"/>
      <c r="FX7" s="4"/>
      <c r="FY7" s="217"/>
      <c r="FZ7" s="4"/>
      <c r="GA7" s="217"/>
      <c r="GB7" s="4"/>
      <c r="GC7" s="4"/>
      <c r="GD7" s="4"/>
      <c r="GE7" s="4"/>
      <c r="GF7" s="4"/>
      <c r="GG7" s="378"/>
      <c r="GH7" s="383"/>
      <c r="GI7" s="4"/>
      <c r="GJ7" s="4"/>
      <c r="GK7" s="4"/>
      <c r="GL7" s="4"/>
      <c r="GM7" s="4"/>
      <c r="GN7" s="4"/>
      <c r="GO7" s="217"/>
      <c r="GP7" s="383"/>
      <c r="GQ7" s="383"/>
      <c r="GR7" s="4"/>
      <c r="GS7" s="4"/>
      <c r="GT7" s="4"/>
      <c r="GU7" s="217"/>
      <c r="GV7" s="4"/>
      <c r="GW7" s="4"/>
      <c r="GX7" s="217"/>
      <c r="GY7" s="383"/>
      <c r="GZ7" s="383"/>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217"/>
      <c r="LB7" s="4"/>
      <c r="LC7" s="4"/>
      <c r="LD7" s="4"/>
      <c r="LE7" s="4"/>
      <c r="LF7" s="4"/>
      <c r="LG7" s="4"/>
      <c r="LH7" s="4"/>
      <c r="LI7" s="4"/>
      <c r="LJ7" s="4"/>
      <c r="LK7" s="256"/>
      <c r="LL7" s="256"/>
      <c r="LM7" s="256"/>
      <c r="LN7" s="256"/>
      <c r="LO7" s="256"/>
      <c r="LP7" s="256"/>
      <c r="LQ7" s="256"/>
      <c r="LR7" s="256"/>
      <c r="LS7" s="4"/>
      <c r="LT7" s="4"/>
      <c r="LU7" s="4"/>
      <c r="LV7" s="4"/>
      <c r="LW7" s="4"/>
      <c r="LX7" s="4"/>
      <c r="LY7" s="4"/>
      <c r="LZ7" s="4"/>
      <c r="MA7" s="4"/>
      <c r="MB7" s="4"/>
      <c r="MC7" s="4"/>
      <c r="MD7" s="4"/>
      <c r="ME7" s="4"/>
      <c r="MF7" s="217"/>
      <c r="MG7" s="4"/>
      <c r="MH7" s="4"/>
      <c r="MI7" s="217"/>
      <c r="MJ7" s="217"/>
      <c r="MK7" s="4"/>
      <c r="ML7" s="4"/>
      <c r="MM7" s="217"/>
      <c r="MN7" s="217"/>
      <c r="MO7" s="383"/>
      <c r="MP7" s="4"/>
      <c r="MQ7" s="4"/>
      <c r="MR7" s="4"/>
      <c r="MS7" s="4"/>
      <c r="MT7" s="217"/>
      <c r="MU7" s="217"/>
      <c r="MV7" s="4"/>
      <c r="MW7" s="217"/>
      <c r="MX7" s="217"/>
      <c r="MY7" s="217"/>
      <c r="MZ7" s="4"/>
      <c r="NA7" s="217"/>
      <c r="NB7" s="4"/>
      <c r="NC7" s="4"/>
      <c r="ND7" s="217"/>
      <c r="NE7" s="214" t="str">
        <f>監査調書!$B$540</f>
        <v>取り崩した積立資産</v>
      </c>
      <c r="NF7" s="214" t="str">
        <f>監査調書!$L$540</f>
        <v>取り崩し金額（円）</v>
      </c>
      <c r="NG7" s="214" t="str">
        <f>監査調書!$U$540</f>
        <v>使途（具体的に記載）</v>
      </c>
      <c r="NH7" s="214" t="str">
        <f>監査調書!$B$540</f>
        <v>取り崩した積立資産</v>
      </c>
      <c r="NI7" s="214" t="str">
        <f>監査調書!$L$540</f>
        <v>取り崩し金額（円）</v>
      </c>
      <c r="NJ7" s="8" t="str">
        <f>監査調書!$U$540</f>
        <v>使途（具体的に記載）</v>
      </c>
      <c r="NK7" s="4"/>
      <c r="NL7" s="214" t="str">
        <f>監査調書!$B$547</f>
        <v>取り崩した積立資産</v>
      </c>
      <c r="NM7" s="214" t="str">
        <f>監査調書!$L$547</f>
        <v>取り崩し金額（円）</v>
      </c>
      <c r="NN7" s="214" t="str">
        <f>監査調書!$U$547</f>
        <v>使途（具体的に記載）</v>
      </c>
      <c r="NO7" s="214" t="str">
        <f>監査調書!$B$547</f>
        <v>取り崩した積立資産</v>
      </c>
      <c r="NP7" s="214" t="str">
        <f>監査調書!$L$547</f>
        <v>取り崩し金額（円）</v>
      </c>
      <c r="NQ7" s="214" t="str">
        <f>監査調書!$U$547</f>
        <v>使途（具体的に記載）</v>
      </c>
      <c r="NR7" s="144"/>
      <c r="NS7" s="217"/>
      <c r="NT7" s="214" t="str">
        <f>監査調書!C570</f>
        <v>取り崩し金額（円）</v>
      </c>
      <c r="NU7" s="214" t="str">
        <f>監査調書!L570</f>
        <v>取り崩し時期</v>
      </c>
      <c r="NV7" s="8" t="str">
        <f>監査調書!U570</f>
        <v>使途（具体的に記載）</v>
      </c>
      <c r="NW7" s="4"/>
      <c r="NX7" s="4"/>
      <c r="NY7" s="4"/>
      <c r="NZ7" s="4"/>
      <c r="OA7" s="4"/>
      <c r="OB7" s="217"/>
      <c r="OC7" s="4"/>
      <c r="OD7" s="4"/>
      <c r="OE7" s="4"/>
      <c r="OF7" s="4"/>
      <c r="OG7" s="4"/>
      <c r="OH7" s="219" t="str">
        <f>監査調書!$P$620</f>
        <v>支出額（円）</v>
      </c>
      <c r="OI7" s="214" t="str">
        <f>監査調書!$Y$620</f>
        <v>使途（具体的に記載）</v>
      </c>
      <c r="OJ7" s="214" t="str">
        <f>監査調書!$P$620</f>
        <v>支出額（円）</v>
      </c>
      <c r="OK7" s="214" t="str">
        <f>監査調書!$Y$620</f>
        <v>使途（具体的に記載）</v>
      </c>
      <c r="OL7" s="214" t="str">
        <f>監査調書!$P$620</f>
        <v>支出額（円）</v>
      </c>
      <c r="OM7" s="214" t="str">
        <f>監査調書!$Y$620</f>
        <v>使途（具体的に記載）</v>
      </c>
      <c r="ON7" s="214" t="str">
        <f>監査調書!$P$620</f>
        <v>支出額（円）</v>
      </c>
      <c r="OO7" s="214" t="str">
        <f>監査調書!$Y$620</f>
        <v>使途（具体的に記載）</v>
      </c>
      <c r="OP7" s="214" t="str">
        <f>監査調書!$P$620</f>
        <v>支出額（円）</v>
      </c>
      <c r="OQ7" s="214" t="str">
        <f>監査調書!$Y$620</f>
        <v>使途（具体的に記載）</v>
      </c>
      <c r="OR7" s="214" t="str">
        <f>監査調書!$P$620</f>
        <v>支出額（円）</v>
      </c>
      <c r="OS7" s="214" t="str">
        <f>監査調書!$Y$620</f>
        <v>使途（具体的に記載）</v>
      </c>
      <c r="OT7" s="214" t="str">
        <f>監査調書!$P$620</f>
        <v>支出額（円）</v>
      </c>
      <c r="OU7" s="214" t="str">
        <f>監査調書!$Y$620</f>
        <v>使途（具体的に記載）</v>
      </c>
      <c r="OV7" s="214" t="str">
        <f>監査調書!$P$620</f>
        <v>支出額（円）</v>
      </c>
      <c r="OW7" s="214" t="str">
        <f>監査調書!$Y$620</f>
        <v>使途（具体的に記載）</v>
      </c>
      <c r="OX7" s="214" t="str">
        <f>監査調書!$P$620</f>
        <v>支出額（円）</v>
      </c>
      <c r="OY7" s="214" t="str">
        <f>監査調書!$Y$620</f>
        <v>使途（具体的に記載）</v>
      </c>
      <c r="OZ7" s="214" t="str">
        <f>監査調書!$P$620</f>
        <v>支出額（円）</v>
      </c>
      <c r="PA7" s="214" t="str">
        <f>監査調書!$Y$620</f>
        <v>使途（具体的に記載）</v>
      </c>
      <c r="PB7" s="214" t="str">
        <f>監査調書!$P$620</f>
        <v>支出額（円）</v>
      </c>
      <c r="PC7" s="214" t="str">
        <f>監査調書!$Y$620</f>
        <v>使途（具体的に記載）</v>
      </c>
      <c r="PD7" s="214" t="str">
        <f>監査調書!$P$620</f>
        <v>支出額（円）</v>
      </c>
      <c r="PE7" s="214" t="str">
        <f>監査調書!$Y$620</f>
        <v>使途（具体的に記載）</v>
      </c>
      <c r="PF7" s="217"/>
      <c r="PG7" s="4"/>
      <c r="PH7" s="214" t="str">
        <f>監査調書!$P$641</f>
        <v>支出額（円）</v>
      </c>
      <c r="PI7" s="214" t="str">
        <f>監査調書!$Y$641</f>
        <v>使途（具体的に記載）</v>
      </c>
      <c r="PJ7" s="214" t="str">
        <f>監査調書!$P$641</f>
        <v>支出額（円）</v>
      </c>
      <c r="PK7" s="214" t="str">
        <f>監査調書!$Y$641</f>
        <v>使途（具体的に記載）</v>
      </c>
      <c r="PL7" s="214" t="str">
        <f>監査調書!$P$641</f>
        <v>支出額（円）</v>
      </c>
      <c r="PM7" s="214" t="str">
        <f>監査調書!$Y$641</f>
        <v>使途（具体的に記載）</v>
      </c>
      <c r="PN7" s="214" t="str">
        <f>監査調書!$P$641</f>
        <v>支出額（円）</v>
      </c>
      <c r="PO7" s="214" t="str">
        <f>監査調書!$Y$641</f>
        <v>使途（具体的に記載）</v>
      </c>
      <c r="PP7" s="214" t="str">
        <f>監査調書!$P$641</f>
        <v>支出額（円）</v>
      </c>
      <c r="PQ7" s="214" t="str">
        <f>監査調書!$Y$641</f>
        <v>使途（具体的に記載）</v>
      </c>
      <c r="PR7" s="214" t="str">
        <f>監査調書!$P$641</f>
        <v>支出額（円）</v>
      </c>
      <c r="PS7" s="214" t="str">
        <f>監査調書!$Y$641</f>
        <v>使途（具体的に記載）</v>
      </c>
      <c r="PT7" s="214" t="str">
        <f>監査調書!$P$650</f>
        <v>支出額（円）</v>
      </c>
      <c r="PU7" s="214" t="str">
        <f>監査調書!$Y$650</f>
        <v>使途（具体的に記載）</v>
      </c>
      <c r="PV7" s="214" t="str">
        <f>監査調書!$P$650</f>
        <v>支出額（円）</v>
      </c>
      <c r="PW7" s="214" t="str">
        <f>監査調書!$Y$650</f>
        <v>使途（具体的に記載）</v>
      </c>
      <c r="PX7" s="214" t="str">
        <f>監査調書!$P$650</f>
        <v>支出額（円）</v>
      </c>
      <c r="PY7" s="214" t="str">
        <f>監査調書!$Y$650</f>
        <v>使途（具体的に記載）</v>
      </c>
      <c r="PZ7" s="214" t="str">
        <f>監査調書!$P$650</f>
        <v>支出額（円）</v>
      </c>
      <c r="QA7" s="214" t="str">
        <f>監査調書!$Y$650</f>
        <v>使途（具体的に記載）</v>
      </c>
      <c r="QB7" s="214" t="str">
        <f>監査調書!$P$650</f>
        <v>支出額（円）</v>
      </c>
      <c r="QC7" s="214" t="str">
        <f>監査調書!$Y$650</f>
        <v>使途（具体的に記載）</v>
      </c>
      <c r="QD7" s="214" t="str">
        <f>監査調書!$P$650</f>
        <v>支出額（円）</v>
      </c>
      <c r="QE7" s="214" t="str">
        <f>監査調書!$Y$650</f>
        <v>使途（具体的に記載）</v>
      </c>
      <c r="QF7" s="4" t="str">
        <f>監査調書!$P$650</f>
        <v>支出額（円）</v>
      </c>
      <c r="QG7" s="4" t="str">
        <f>監査調書!$Y$650</f>
        <v>使途（具体的に記載）</v>
      </c>
      <c r="QH7" s="4" t="str">
        <f>監査調書!$P$650</f>
        <v>支出額（円）</v>
      </c>
      <c r="QI7" s="4" t="str">
        <f>監査調書!$Y$650</f>
        <v>使途（具体的に記載）</v>
      </c>
      <c r="QJ7" s="4" t="str">
        <f>監査調書!$P$650</f>
        <v>支出額（円）</v>
      </c>
      <c r="QK7" s="4" t="str">
        <f>監査調書!$Y$650</f>
        <v>使途（具体的に記載）</v>
      </c>
      <c r="QL7" s="4" t="str">
        <f>監査調書!$P$650</f>
        <v>支出額（円）</v>
      </c>
      <c r="QM7" s="4" t="str">
        <f>監査調書!$Y$650</f>
        <v>使途（具体的に記載）</v>
      </c>
      <c r="QN7" s="4" t="str">
        <f>監査調書!$P$650</f>
        <v>支出額（円）</v>
      </c>
      <c r="QO7" s="4" t="str">
        <f>監査調書!$Y$650</f>
        <v>使途（具体的に記載）</v>
      </c>
      <c r="QP7" s="4" t="str">
        <f>監査調書!$P$650</f>
        <v>支出額（円）</v>
      </c>
      <c r="QQ7" s="4" t="str">
        <f>監査調書!$Y$650</f>
        <v>使途（具体的に記載）</v>
      </c>
      <c r="QR7" s="4"/>
      <c r="QS7" s="217"/>
      <c r="QT7" s="214" t="str">
        <f>監査調書!$P$670</f>
        <v>支出額（円）</v>
      </c>
      <c r="QU7" s="214" t="str">
        <f>監査調書!$Y$670</f>
        <v>使途（具体的に記載）</v>
      </c>
      <c r="QV7" s="214" t="str">
        <f>監査調書!$P$670</f>
        <v>支出額（円）</v>
      </c>
      <c r="QW7" s="214" t="str">
        <f>監査調書!$Y$670</f>
        <v>使途（具体的に記載）</v>
      </c>
      <c r="QX7" s="214" t="str">
        <f>監査調書!$P$670</f>
        <v>支出額（円）</v>
      </c>
      <c r="QY7" s="214" t="str">
        <f>監査調書!$Y$670</f>
        <v>使途（具体的に記載）</v>
      </c>
      <c r="QZ7" s="214" t="str">
        <f>監査調書!$P$670</f>
        <v>支出額（円）</v>
      </c>
      <c r="RA7" s="214" t="str">
        <f>監査調書!$Y$670</f>
        <v>使途（具体的に記載）</v>
      </c>
      <c r="RB7" s="214" t="str">
        <f>監査調書!$P$670</f>
        <v>支出額（円）</v>
      </c>
      <c r="RC7" s="214" t="str">
        <f>監査調書!$Y$670</f>
        <v>使途（具体的に記載）</v>
      </c>
      <c r="RD7" s="214" t="str">
        <f>監査調書!$P$670</f>
        <v>支出額（円）</v>
      </c>
      <c r="RE7" s="214" t="str">
        <f>監査調書!$Y$670</f>
        <v>使途（具体的に記載）</v>
      </c>
      <c r="RF7" s="214" t="str">
        <f>監査調書!$P$670</f>
        <v>支出額（円）</v>
      </c>
      <c r="RG7" s="214" t="str">
        <f>監査調書!$Y$670</f>
        <v>使途（具体的に記載）</v>
      </c>
      <c r="RH7" s="214" t="str">
        <f>監査調書!$P$670</f>
        <v>支出額（円）</v>
      </c>
      <c r="RI7" s="214" t="str">
        <f>監査調書!$Y$670</f>
        <v>使途（具体的に記載）</v>
      </c>
      <c r="RJ7" s="214" t="str">
        <f>監査調書!$P$670</f>
        <v>支出額（円）</v>
      </c>
      <c r="RK7" s="214" t="str">
        <f>監査調書!$Y$670</f>
        <v>使途（具体的に記載）</v>
      </c>
      <c r="RL7" s="214" t="str">
        <f>監査調書!$P$670</f>
        <v>支出額（円）</v>
      </c>
      <c r="RM7" s="214" t="str">
        <f>監査調書!$Y$670</f>
        <v>使途（具体的に記載）</v>
      </c>
      <c r="RN7" s="214" t="str">
        <f>監査調書!$P$670</f>
        <v>支出額（円）</v>
      </c>
      <c r="RO7" s="214" t="str">
        <f>監査調書!$Y$670</f>
        <v>使途（具体的に記載）</v>
      </c>
      <c r="RP7" s="214" t="str">
        <f>監査調書!$P$670</f>
        <v>支出額（円）</v>
      </c>
      <c r="RQ7" s="8" t="str">
        <f>監査調書!$Y$670</f>
        <v>使途（具体的に記載）</v>
      </c>
      <c r="RR7" s="214" t="str">
        <f>監査調書!$P$684</f>
        <v>支出額（円）</v>
      </c>
      <c r="RS7" s="214" t="str">
        <f>監査調書!$Y$684</f>
        <v>使途（具体的に記載）</v>
      </c>
      <c r="RT7" s="214" t="str">
        <f>監査調書!$P$684</f>
        <v>支出額（円）</v>
      </c>
      <c r="RU7" s="214" t="str">
        <f>監査調書!$Y$684</f>
        <v>使途（具体的に記載）</v>
      </c>
      <c r="RV7" s="214" t="str">
        <f>監査調書!$P$684</f>
        <v>支出額（円）</v>
      </c>
      <c r="RW7" s="214" t="str">
        <f>監査調書!$Y$684</f>
        <v>使途（具体的に記載）</v>
      </c>
      <c r="RX7" s="214" t="str">
        <f>監査調書!$P$684</f>
        <v>支出額（円）</v>
      </c>
      <c r="RY7" s="214" t="str">
        <f>監査調書!$Y$684</f>
        <v>使途（具体的に記載）</v>
      </c>
      <c r="RZ7" s="214" t="str">
        <f>監査調書!$P$684</f>
        <v>支出額（円）</v>
      </c>
      <c r="SA7" s="214" t="str">
        <f>監査調書!$Y$684</f>
        <v>使途（具体的に記載）</v>
      </c>
      <c r="SB7" s="214" t="str">
        <f>監査調書!$P$684</f>
        <v>支出額（円）</v>
      </c>
      <c r="SC7" s="214" t="str">
        <f>監査調書!$Y$684</f>
        <v>使途（具体的に記載）</v>
      </c>
      <c r="SD7" s="217"/>
      <c r="SE7" s="4"/>
      <c r="SF7" s="217"/>
      <c r="SG7" s="217"/>
      <c r="SH7" s="4"/>
      <c r="SI7" s="4"/>
      <c r="SJ7" s="4"/>
      <c r="SK7" s="217"/>
      <c r="SL7" s="4"/>
      <c r="SM7" s="4"/>
      <c r="SN7" s="217"/>
      <c r="SO7" s="217"/>
      <c r="SP7" s="4"/>
      <c r="SQ7" s="217"/>
      <c r="SR7" s="4"/>
      <c r="SS7" s="217"/>
      <c r="ST7" s="4"/>
      <c r="SU7" s="217"/>
      <c r="SV7" s="217"/>
      <c r="SW7" s="217"/>
      <c r="SX7" s="214" t="str">
        <f>監査調書!B724</f>
        <v>取り崩した積立資産</v>
      </c>
      <c r="SY7" s="214" t="str">
        <f>監査調書!L724</f>
        <v>取り崩し金額（円）</v>
      </c>
      <c r="SZ7" s="8" t="str">
        <f>監査調書!U724</f>
        <v>使途（具体的に記載）</v>
      </c>
      <c r="TA7" s="217"/>
      <c r="TB7" s="214" t="str">
        <f>監査調書!B730</f>
        <v>取り崩した積立資産</v>
      </c>
      <c r="TC7" s="219" t="str">
        <f>監査調書!L730</f>
        <v>取り崩し金額（円）</v>
      </c>
      <c r="TD7" s="214" t="str">
        <f>監査調書!U730</f>
        <v>使途（具体的に記載）</v>
      </c>
      <c r="TE7" s="8"/>
      <c r="TF7" s="217"/>
      <c r="TG7" s="214" t="str">
        <f>監査調書!B739</f>
        <v>取り崩し金額（円）</v>
      </c>
      <c r="TH7" s="214" t="str">
        <f>監査調書!L739</f>
        <v>取り崩し時期</v>
      </c>
      <c r="TI7" s="214" t="str">
        <f>監査調書!U739</f>
        <v>使途（具体的に記載）</v>
      </c>
      <c r="TJ7" s="220"/>
      <c r="TK7" s="4"/>
      <c r="TL7" s="4"/>
      <c r="TM7" s="217"/>
      <c r="TN7" s="4"/>
      <c r="TO7" s="217"/>
      <c r="TP7" s="4"/>
      <c r="TQ7" s="4"/>
      <c r="TR7" s="4"/>
      <c r="TS7" s="217"/>
      <c r="TT7" s="4"/>
      <c r="TU7" s="4"/>
      <c r="TV7" s="4"/>
      <c r="TW7" s="220"/>
      <c r="TX7" s="4"/>
      <c r="TY7" s="4"/>
      <c r="TZ7" s="4"/>
      <c r="UA7" s="4"/>
      <c r="UB7" s="4"/>
      <c r="UC7" s="4"/>
      <c r="UD7" s="4"/>
      <c r="UE7" s="4"/>
      <c r="UF7" s="4"/>
      <c r="UG7" s="4"/>
      <c r="UH7" s="4"/>
      <c r="UI7" s="220"/>
      <c r="UJ7" s="4"/>
      <c r="UK7" s="4"/>
      <c r="UL7" s="220"/>
      <c r="UM7" s="220"/>
      <c r="UN7" s="4"/>
      <c r="UO7" s="4"/>
      <c r="UP7" s="220"/>
      <c r="UQ7" s="4"/>
      <c r="UR7" s="4"/>
      <c r="US7" s="4"/>
      <c r="UT7" s="217"/>
      <c r="UU7" s="4"/>
      <c r="UV7" s="4"/>
      <c r="UW7" s="4"/>
      <c r="UX7" s="220"/>
      <c r="UY7" s="4"/>
      <c r="UZ7" s="4"/>
      <c r="VA7" s="4"/>
      <c r="VB7" s="4"/>
      <c r="VC7" s="4"/>
      <c r="VD7" s="4"/>
      <c r="VE7" s="4"/>
      <c r="VF7" s="4"/>
      <c r="VG7" s="4"/>
      <c r="VH7" s="4"/>
      <c r="VI7" s="4"/>
      <c r="VJ7" s="220"/>
      <c r="VK7" s="4"/>
      <c r="VL7" s="4"/>
      <c r="VM7" s="220"/>
      <c r="VN7" s="220"/>
      <c r="VO7" s="4"/>
      <c r="VP7" s="4"/>
      <c r="VQ7" s="144"/>
      <c r="VR7" s="4"/>
      <c r="VS7" s="4"/>
      <c r="VT7" s="4"/>
      <c r="VU7" s="4"/>
      <c r="VV7" s="4"/>
      <c r="VW7" s="4"/>
      <c r="VX7" s="4"/>
      <c r="VY7" s="4"/>
      <c r="VZ7" s="4"/>
      <c r="WA7" s="4"/>
      <c r="WB7" s="4"/>
      <c r="WC7" s="4"/>
      <c r="WD7" s="4"/>
      <c r="WE7" s="4"/>
      <c r="WF7" s="4"/>
      <c r="WG7" s="4"/>
      <c r="WH7" s="4"/>
      <c r="WI7" s="4"/>
      <c r="WJ7" s="4"/>
      <c r="WK7" s="4"/>
      <c r="WL7" s="4"/>
      <c r="WM7" s="4"/>
      <c r="WN7" s="4"/>
      <c r="WO7" s="4"/>
      <c r="WP7" s="431"/>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220"/>
      <c r="ZQ7" s="217"/>
      <c r="ZR7" s="4"/>
      <c r="ZS7" s="4"/>
      <c r="ZT7" s="4"/>
      <c r="ZU7" s="4"/>
      <c r="ZV7" s="4"/>
      <c r="ZW7" s="4"/>
      <c r="ZX7" s="4"/>
      <c r="ZY7" s="4"/>
      <c r="ZZ7" s="4"/>
      <c r="AAA7" s="4"/>
      <c r="AAB7" s="4"/>
      <c r="AAC7" s="4"/>
      <c r="AAD7" s="217"/>
      <c r="AAE7" s="101">
        <f>表４!$E$18</f>
        <v>1.65</v>
      </c>
      <c r="AAF7" s="100"/>
      <c r="AAG7" s="101">
        <f>表４!$E$19</f>
        <v>3.3</v>
      </c>
      <c r="AAH7" s="100"/>
      <c r="AAI7" s="101" t="str">
        <f>表４!$E$20</f>
        <v>合計</v>
      </c>
      <c r="AAJ7" s="137" t="str">
        <f>表４!$M$18</f>
        <v>乳児室</v>
      </c>
      <c r="AAK7" s="137" t="str">
        <f>表４!$M$19</f>
        <v>ほふく室</v>
      </c>
      <c r="AAL7" s="101" t="str">
        <f>表４!$E$20</f>
        <v>合計</v>
      </c>
      <c r="AAM7" s="101">
        <f>表４!E21</f>
        <v>1.98</v>
      </c>
      <c r="AAN7" s="100"/>
      <c r="AAO7" s="101">
        <f>表４!E22</f>
        <v>3.3</v>
      </c>
      <c r="AAP7" s="100"/>
      <c r="AAQ7" s="144" t="str">
        <f>表４!M21</f>
        <v xml:space="preserve">保育室・遊戯室 </v>
      </c>
      <c r="AAR7" s="222" t="str">
        <f>表４!M22</f>
        <v>屋外遊戯場</v>
      </c>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c r="AJS7" s="4"/>
      <c r="AJT7" s="4"/>
      <c r="AJU7" s="4"/>
      <c r="AJV7" s="4"/>
      <c r="AJW7" s="4"/>
      <c r="AJX7" s="4"/>
      <c r="AJY7" s="4"/>
      <c r="AJZ7" s="4"/>
      <c r="AKA7" s="4"/>
      <c r="AKB7" s="4"/>
      <c r="AKC7" s="4"/>
      <c r="AKD7" s="4"/>
      <c r="AKE7" s="4"/>
      <c r="AKF7" s="4"/>
      <c r="AKG7" s="4"/>
      <c r="AKH7" s="4"/>
      <c r="AKI7" s="4"/>
      <c r="AKJ7" s="4"/>
      <c r="AKK7" s="4"/>
      <c r="AKL7" s="4"/>
      <c r="AKM7" s="4"/>
      <c r="AKN7" s="4"/>
      <c r="AKO7" s="4"/>
      <c r="AKP7" s="4"/>
      <c r="AKQ7" s="4"/>
      <c r="AKR7" s="4"/>
      <c r="AKS7" s="4"/>
      <c r="AKT7" s="4"/>
      <c r="AKU7" s="4"/>
      <c r="AKV7" s="4"/>
      <c r="AKW7" s="4"/>
      <c r="AKX7" s="4"/>
      <c r="AKY7" s="4"/>
      <c r="AKZ7" s="4"/>
      <c r="ALA7" s="4"/>
      <c r="ALB7" s="4"/>
      <c r="ALC7" s="4"/>
      <c r="ALD7" s="4"/>
      <c r="ALE7" s="4"/>
      <c r="ALF7" s="4"/>
      <c r="ALG7" s="4"/>
      <c r="ALH7" s="4"/>
      <c r="ALI7" s="4"/>
      <c r="ALJ7" s="4"/>
      <c r="ALK7" s="4"/>
      <c r="ALL7" s="4"/>
      <c r="ALM7" s="4"/>
      <c r="ALN7" s="4"/>
      <c r="ALO7" s="4"/>
      <c r="ALP7" s="4"/>
      <c r="ALQ7" s="4"/>
      <c r="ALR7" s="4"/>
      <c r="ALS7" s="4"/>
      <c r="ALT7" s="4"/>
      <c r="ALU7" s="4"/>
      <c r="ALV7" s="4"/>
      <c r="ALW7" s="4"/>
      <c r="ALX7" s="4"/>
      <c r="ALY7" s="4"/>
      <c r="ALZ7" s="4"/>
      <c r="AMA7" s="4"/>
      <c r="AMB7" s="4"/>
      <c r="AMC7" s="4"/>
      <c r="AMD7" s="4"/>
      <c r="AME7" s="4"/>
      <c r="AMF7" s="4"/>
      <c r="AMG7" s="4"/>
      <c r="AMH7" s="4"/>
      <c r="AMI7" s="4"/>
      <c r="AMJ7" s="4"/>
      <c r="AMK7" s="4"/>
      <c r="AML7" s="4"/>
      <c r="AMM7" s="4"/>
      <c r="AMN7" s="4"/>
      <c r="AMO7" s="4"/>
      <c r="AMP7" s="4"/>
      <c r="AMQ7" s="4"/>
      <c r="AMR7" s="4"/>
      <c r="AMS7" s="4"/>
      <c r="AMT7" s="4"/>
      <c r="AMU7" s="4"/>
      <c r="AMV7" s="4"/>
      <c r="AMW7" s="4"/>
      <c r="AMX7" s="4"/>
      <c r="AMY7" s="4"/>
      <c r="AMZ7" s="4"/>
      <c r="ANA7" s="4"/>
      <c r="ANB7" s="4"/>
      <c r="ANC7" s="4"/>
      <c r="AND7" s="4"/>
      <c r="ANE7" s="4"/>
      <c r="ANF7" s="4"/>
      <c r="ANG7" s="4"/>
      <c r="ANH7" s="4"/>
      <c r="ANI7" s="4"/>
      <c r="ANJ7" s="4"/>
      <c r="ANK7" s="4"/>
      <c r="ANL7" s="4"/>
      <c r="ANM7" s="4"/>
      <c r="ANN7" s="4"/>
      <c r="ANO7" s="4"/>
      <c r="ANP7" s="4"/>
      <c r="ANQ7" s="4"/>
      <c r="ANR7" s="4"/>
      <c r="ANS7" s="4"/>
      <c r="ANT7" s="4"/>
      <c r="ANU7" s="4"/>
      <c r="ANV7" s="4"/>
      <c r="ANW7" s="4"/>
      <c r="ANX7" s="4"/>
      <c r="ANY7" s="4"/>
      <c r="ANZ7" s="4"/>
      <c r="AOA7" s="4"/>
      <c r="AOB7" s="4"/>
      <c r="AOC7" s="4"/>
      <c r="AOD7" s="4"/>
      <c r="AOE7" s="4"/>
      <c r="AOF7" s="4"/>
      <c r="AOG7" s="4"/>
      <c r="AOH7" s="4"/>
      <c r="AOI7" s="4"/>
      <c r="AOJ7" s="4"/>
      <c r="AOK7" s="4"/>
      <c r="AOL7" s="4"/>
      <c r="AOM7" s="4"/>
      <c r="AON7" s="4"/>
      <c r="AOO7" s="4"/>
      <c r="AOP7" s="4"/>
      <c r="AOQ7" s="4"/>
      <c r="AOR7" s="4"/>
      <c r="AOS7" s="4"/>
      <c r="AOT7" s="4"/>
      <c r="AOU7" s="4"/>
      <c r="AOV7" s="4"/>
      <c r="AOW7" s="4"/>
      <c r="AOX7" s="4"/>
      <c r="AOY7" s="4"/>
      <c r="AOZ7" s="4"/>
      <c r="APA7" s="4"/>
      <c r="APB7" s="4"/>
      <c r="APC7" s="4"/>
      <c r="APD7" s="4"/>
      <c r="APE7" s="4"/>
      <c r="APF7" s="4"/>
      <c r="APG7" s="4"/>
      <c r="APH7" s="4"/>
      <c r="API7" s="4"/>
      <c r="APJ7" s="4"/>
      <c r="APK7" s="4"/>
      <c r="APL7" s="4"/>
      <c r="APM7" s="4"/>
      <c r="APN7" s="4"/>
      <c r="APO7" s="4"/>
      <c r="APP7" s="4"/>
      <c r="APQ7" s="4"/>
      <c r="APR7" s="4"/>
      <c r="APS7" s="4"/>
      <c r="APT7" s="4"/>
      <c r="APU7" s="4"/>
      <c r="APV7" s="4"/>
      <c r="APW7" s="4"/>
      <c r="APX7" s="4"/>
      <c r="APY7" s="4"/>
      <c r="APZ7" s="4"/>
      <c r="AQA7" s="4"/>
      <c r="AQB7" s="4"/>
      <c r="AQC7" s="4"/>
      <c r="AQD7" s="4"/>
      <c r="AQE7" s="4"/>
      <c r="AQF7" s="4"/>
      <c r="AQG7" s="4"/>
      <c r="AQH7" s="4"/>
      <c r="AQI7" s="4"/>
      <c r="AQJ7" s="4"/>
      <c r="AQK7" s="4"/>
      <c r="AQL7" s="4"/>
      <c r="AQM7" s="4"/>
      <c r="AQN7" s="4"/>
      <c r="AQO7" s="4"/>
      <c r="AQP7" s="4"/>
      <c r="AQQ7" s="4"/>
      <c r="AQR7" s="4"/>
      <c r="AQS7" s="4"/>
      <c r="AQT7" s="4"/>
      <c r="AQU7" s="4"/>
      <c r="AQV7" s="4"/>
      <c r="AQW7" s="4"/>
      <c r="AQX7" s="4"/>
      <c r="AQY7" s="4"/>
      <c r="AQZ7" s="4"/>
      <c r="ARA7" s="4"/>
      <c r="ARB7" s="4"/>
      <c r="ARC7" s="4"/>
      <c r="ARD7" s="4"/>
      <c r="ARE7" s="4"/>
      <c r="ARF7" s="4"/>
      <c r="ARG7" s="4"/>
      <c r="ARH7" s="4"/>
      <c r="ARI7" s="4"/>
      <c r="ARJ7" s="4"/>
      <c r="ARK7" s="4"/>
      <c r="ARL7" s="4"/>
      <c r="ARM7" s="4"/>
      <c r="ARN7" s="4"/>
      <c r="ARO7" s="4"/>
      <c r="ARP7" s="4"/>
      <c r="ARQ7" s="4"/>
      <c r="ARR7" s="4"/>
      <c r="ARS7" s="4"/>
      <c r="ART7" s="4"/>
      <c r="ARU7" s="4"/>
      <c r="ARV7" s="4"/>
      <c r="ARW7" s="4"/>
      <c r="ARX7" s="4"/>
      <c r="ARY7" s="4"/>
      <c r="ARZ7" s="4"/>
      <c r="ASA7" s="4"/>
      <c r="ASB7" s="4"/>
      <c r="ASC7" s="4"/>
      <c r="ASD7" s="4"/>
      <c r="ASE7" s="4"/>
      <c r="ASF7" s="4"/>
      <c r="ASG7" s="4"/>
      <c r="ASH7" s="4"/>
      <c r="ASI7" s="4"/>
      <c r="ASJ7" s="4"/>
      <c r="ASK7" s="4"/>
      <c r="ASL7" s="4"/>
      <c r="ASM7" s="4"/>
      <c r="ASN7" s="4"/>
      <c r="ASO7" s="4"/>
      <c r="ASP7" s="4"/>
      <c r="ASQ7" s="4"/>
      <c r="ASR7" s="4"/>
      <c r="ASS7" s="4"/>
      <c r="AST7" s="4"/>
      <c r="ASU7" s="4"/>
      <c r="ASV7" s="4"/>
      <c r="ASW7" s="4"/>
      <c r="ASX7" s="4"/>
      <c r="ASY7" s="4"/>
      <c r="ASZ7" s="4"/>
      <c r="ATA7" s="4"/>
      <c r="ATB7" s="4"/>
      <c r="ATC7" s="4"/>
      <c r="ATD7" s="4"/>
      <c r="ATE7" s="4"/>
      <c r="ATF7" s="4"/>
      <c r="ATG7" s="4"/>
      <c r="ATH7" s="4"/>
      <c r="ATI7" s="4"/>
      <c r="ATJ7" s="4"/>
      <c r="ATK7" s="4"/>
      <c r="ATL7" s="4"/>
      <c r="ATM7" s="4"/>
      <c r="ATN7" s="4"/>
      <c r="ATO7" s="4"/>
      <c r="ATP7" s="4"/>
      <c r="ATQ7" s="4"/>
      <c r="ATR7" s="4"/>
      <c r="ATS7" s="4"/>
      <c r="ATT7" s="4"/>
      <c r="ATU7" s="4"/>
      <c r="ATV7" s="4"/>
      <c r="ATW7" s="4"/>
      <c r="ATX7" s="4"/>
      <c r="ATY7" s="4"/>
      <c r="ATZ7" s="4"/>
      <c r="AUA7" s="4"/>
      <c r="AUB7" s="4"/>
      <c r="AUC7" s="4"/>
      <c r="AUD7" s="4"/>
      <c r="AUE7" s="4"/>
      <c r="AUF7" s="4"/>
      <c r="AUG7" s="4"/>
      <c r="AUH7" s="4"/>
      <c r="AUI7" s="4"/>
      <c r="AUJ7" s="4"/>
      <c r="AUK7" s="4"/>
      <c r="AUL7" s="4"/>
      <c r="AUM7" s="4"/>
      <c r="AUN7" s="4"/>
      <c r="AUO7" s="4"/>
      <c r="AUP7" s="4"/>
      <c r="AUQ7" s="4"/>
      <c r="AUR7" s="4"/>
      <c r="AUS7" s="4"/>
      <c r="AUT7" s="4"/>
      <c r="AUU7" s="4"/>
      <c r="AUV7" s="4"/>
      <c r="AUW7" s="4"/>
      <c r="AUX7" s="4"/>
      <c r="AUY7" s="4"/>
      <c r="AUZ7" s="4"/>
      <c r="AVA7" s="4"/>
      <c r="AVB7" s="4"/>
      <c r="AVC7" s="4"/>
      <c r="AVD7" s="4"/>
      <c r="AVE7" s="4"/>
      <c r="AVF7" s="4"/>
      <c r="AVG7" s="4"/>
      <c r="AVH7" s="4"/>
      <c r="AVI7" s="4"/>
      <c r="AVJ7" s="4"/>
      <c r="AVK7" s="4"/>
      <c r="AVL7" s="4"/>
      <c r="AVM7" s="4"/>
      <c r="AVN7" s="4"/>
      <c r="AVO7" s="4"/>
      <c r="AVP7" s="4"/>
      <c r="AVQ7" s="4"/>
      <c r="AVR7" s="4"/>
      <c r="AVS7" s="4"/>
      <c r="AVT7" s="4"/>
      <c r="AVU7" s="4"/>
      <c r="AVV7" s="4"/>
      <c r="AVW7" s="4"/>
      <c r="AVX7" s="4"/>
      <c r="AVY7" s="4"/>
      <c r="AVZ7" s="4"/>
      <c r="AWA7" s="4"/>
      <c r="AWB7" s="4"/>
      <c r="AWC7" s="4"/>
      <c r="AWD7" s="4"/>
      <c r="AWE7" s="4"/>
      <c r="AWF7" s="4"/>
      <c r="AWG7" s="4"/>
      <c r="AWH7" s="4"/>
      <c r="AWI7" s="4"/>
      <c r="AWJ7" s="4"/>
      <c r="AWK7" s="4"/>
      <c r="AWL7" s="4"/>
      <c r="AWM7" s="4"/>
      <c r="AWN7" s="4"/>
      <c r="AWO7" s="4"/>
      <c r="AWP7" s="4"/>
      <c r="AWQ7" s="4"/>
      <c r="AWR7" s="4"/>
      <c r="AWS7" s="4"/>
      <c r="AWT7" s="4"/>
      <c r="AWU7" s="4"/>
      <c r="AWV7" s="4"/>
      <c r="AWW7" s="4"/>
      <c r="AWX7" s="4"/>
      <c r="AWY7" s="4"/>
      <c r="AWZ7" s="4"/>
      <c r="AXA7" s="4"/>
      <c r="AXB7" s="4"/>
      <c r="AXC7" s="4"/>
      <c r="AXD7" s="4"/>
      <c r="AXE7" s="4"/>
      <c r="AXF7" s="4"/>
      <c r="AXG7" s="4"/>
      <c r="AXH7" s="4"/>
      <c r="AXI7" s="4"/>
      <c r="AXJ7" s="4"/>
      <c r="AXK7" s="4"/>
      <c r="AXL7" s="4"/>
      <c r="AXM7" s="4"/>
      <c r="AXN7" s="4"/>
      <c r="AXO7" s="4"/>
      <c r="AXP7" s="4"/>
      <c r="AXQ7" s="4"/>
      <c r="AXR7" s="4"/>
      <c r="AXS7" s="4"/>
      <c r="AXT7" s="4"/>
      <c r="AXU7" s="4"/>
      <c r="AXV7" s="4"/>
      <c r="AXW7" s="4"/>
      <c r="AXX7" s="4"/>
      <c r="AXY7" s="4"/>
      <c r="AXZ7" s="4"/>
      <c r="AYA7" s="4"/>
      <c r="AYB7" s="4"/>
      <c r="AYC7" s="4"/>
      <c r="AYD7" s="4"/>
      <c r="AYE7" s="4"/>
      <c r="AYF7" s="4"/>
      <c r="AYG7" s="4"/>
      <c r="AYH7" s="4"/>
      <c r="AYI7" s="4"/>
      <c r="AYJ7" s="4"/>
      <c r="AYK7" s="4"/>
      <c r="AYL7" s="4"/>
      <c r="AYM7" s="4"/>
      <c r="AYN7" s="4"/>
      <c r="AYO7" s="4"/>
      <c r="AYP7" s="4"/>
      <c r="AYQ7" s="4"/>
      <c r="AYR7" s="4"/>
      <c r="AYS7" s="4"/>
      <c r="AYT7" s="4"/>
      <c r="AYU7" s="4"/>
      <c r="AYV7" s="4"/>
      <c r="AYW7" s="4"/>
      <c r="AYX7" s="4"/>
      <c r="AYY7" s="4"/>
      <c r="AYZ7" s="4"/>
      <c r="AZA7" s="4"/>
      <c r="AZB7" s="4"/>
      <c r="AZC7" s="4"/>
      <c r="AZD7" s="4"/>
      <c r="AZE7" s="4"/>
      <c r="AZF7" s="4"/>
      <c r="AZG7" s="4"/>
      <c r="AZH7" s="4"/>
      <c r="AZI7" s="4"/>
      <c r="AZJ7" s="4"/>
      <c r="AZK7" s="4"/>
      <c r="AZL7" s="4"/>
      <c r="AZM7" s="4"/>
      <c r="AZN7" s="4"/>
      <c r="AZO7" s="4"/>
      <c r="AZP7" s="4"/>
      <c r="AZQ7" s="4"/>
      <c r="AZR7" s="4"/>
      <c r="AZS7" s="4"/>
      <c r="AZT7" s="4"/>
      <c r="AZU7" s="4"/>
      <c r="AZV7" s="4"/>
      <c r="AZW7" s="4"/>
      <c r="AZX7" s="4"/>
      <c r="AZY7" s="4"/>
      <c r="AZZ7" s="4"/>
      <c r="BAA7" s="4"/>
      <c r="BAB7" s="4"/>
      <c r="BAC7" s="4"/>
      <c r="BAD7" s="4"/>
      <c r="BAE7" s="4"/>
      <c r="BAF7" s="4"/>
      <c r="BAG7" s="4"/>
      <c r="BAH7" s="4"/>
      <c r="BAI7" s="4"/>
      <c r="BAJ7" s="4"/>
      <c r="BAK7" s="4"/>
      <c r="BAL7" s="4"/>
      <c r="BAM7" s="4"/>
      <c r="BAN7" s="4"/>
      <c r="BAO7" s="4"/>
      <c r="BAP7" s="4"/>
      <c r="BAQ7" s="4"/>
      <c r="BAR7" s="4"/>
      <c r="BAS7" s="4"/>
      <c r="BAT7" s="4"/>
      <c r="BAU7" s="4"/>
      <c r="BAV7" s="4"/>
      <c r="BAW7" s="4"/>
      <c r="BAX7" s="4"/>
      <c r="BAY7" s="4"/>
      <c r="BAZ7" s="4"/>
      <c r="BBA7" s="4"/>
      <c r="BBB7" s="4"/>
      <c r="BBC7" s="4"/>
      <c r="BBD7" s="4"/>
      <c r="BBE7" s="4"/>
      <c r="BBF7" s="4"/>
      <c r="BBG7" s="4"/>
      <c r="BBH7" s="4"/>
      <c r="BBI7" s="4"/>
      <c r="BBJ7" s="4"/>
      <c r="BBK7" s="4"/>
      <c r="BBL7" s="4"/>
      <c r="BBM7" s="4"/>
      <c r="BBN7" s="4"/>
      <c r="BBO7" s="4"/>
      <c r="BBP7" s="4"/>
      <c r="BBQ7" s="4"/>
      <c r="BBR7" s="4"/>
      <c r="BBS7" s="4"/>
      <c r="BBT7" s="4"/>
      <c r="BBU7" s="4"/>
      <c r="BBV7" s="4"/>
      <c r="BBW7" s="4"/>
      <c r="BBX7" s="4"/>
      <c r="BBY7" s="4"/>
      <c r="BBZ7" s="4"/>
      <c r="BCA7" s="4"/>
      <c r="BCB7" s="4"/>
      <c r="BCC7" s="4"/>
      <c r="BCD7" s="4"/>
      <c r="BCE7" s="4"/>
      <c r="BCF7" s="4"/>
      <c r="BCG7" s="4"/>
      <c r="BCH7" s="4"/>
      <c r="BCI7" s="4"/>
      <c r="BCJ7" s="4"/>
      <c r="BCK7" s="4"/>
      <c r="BCL7" s="4"/>
      <c r="BCM7" s="4"/>
      <c r="BCN7" s="4"/>
      <c r="BCO7" s="4"/>
      <c r="BCP7" s="4"/>
      <c r="BCQ7" s="4"/>
      <c r="BCR7" s="4"/>
      <c r="BCS7" s="4"/>
      <c r="BCT7" s="4"/>
      <c r="BCU7" s="4"/>
      <c r="BCV7" s="4"/>
      <c r="BCW7" s="4"/>
      <c r="BCX7" s="4"/>
      <c r="BCY7" s="4"/>
      <c r="BCZ7" s="4"/>
      <c r="BDA7" s="4"/>
      <c r="BDB7" s="4"/>
      <c r="BDC7" s="4"/>
      <c r="BDD7" s="4"/>
      <c r="BDE7" s="4"/>
      <c r="BDF7" s="4"/>
      <c r="BDG7" s="4"/>
      <c r="BDH7" s="4"/>
      <c r="BDI7" s="4"/>
      <c r="BDJ7" s="4"/>
      <c r="BDK7" s="4"/>
      <c r="BDL7" s="4"/>
      <c r="BDM7" s="4"/>
      <c r="BDN7" s="4"/>
      <c r="BDO7" s="4"/>
      <c r="BDP7" s="4"/>
      <c r="BDQ7" s="4"/>
      <c r="BDR7" s="4"/>
      <c r="BDS7" s="4"/>
      <c r="BDT7" s="4"/>
      <c r="BDU7" s="4"/>
      <c r="BDV7" s="4"/>
      <c r="BDW7" s="4"/>
      <c r="BDX7" s="4"/>
      <c r="BDY7" s="4"/>
      <c r="BDZ7" s="4"/>
      <c r="BEA7" s="4"/>
      <c r="BEB7" s="4"/>
      <c r="BEC7" s="4"/>
      <c r="BED7" s="4"/>
      <c r="BEE7" s="4"/>
      <c r="BEF7" s="4"/>
      <c r="BEG7" s="4"/>
      <c r="BEH7" s="4"/>
      <c r="BEI7" s="4"/>
      <c r="BEJ7" s="4"/>
      <c r="BEK7" s="4"/>
      <c r="BEL7" s="4"/>
      <c r="BEM7" s="4"/>
      <c r="BEN7" s="4"/>
      <c r="BEO7" s="4"/>
      <c r="BEP7" s="4"/>
      <c r="BEQ7" s="4"/>
      <c r="BER7" s="4"/>
      <c r="BES7" s="4"/>
      <c r="BET7" s="4"/>
      <c r="BEU7" s="4"/>
      <c r="BEV7" s="4"/>
      <c r="BEW7" s="4"/>
      <c r="BEX7" s="4"/>
      <c r="BEY7" s="4"/>
      <c r="BEZ7" s="4"/>
      <c r="BFA7" s="4"/>
      <c r="BFB7" s="4"/>
      <c r="BFC7" s="4"/>
      <c r="BFD7" s="4"/>
      <c r="BFE7" s="4"/>
      <c r="BFF7" s="4"/>
      <c r="BFG7" s="4"/>
      <c r="BFH7" s="4"/>
      <c r="BFI7" s="4"/>
      <c r="BFJ7" s="4"/>
      <c r="BFK7" s="4"/>
      <c r="BFL7" s="4"/>
      <c r="BFM7" s="4"/>
      <c r="BFN7" s="4"/>
      <c r="BFO7" s="4"/>
      <c r="BFP7" s="4"/>
      <c r="BFQ7" s="4"/>
      <c r="BFR7" s="4"/>
      <c r="BFS7" s="4"/>
      <c r="BFT7" s="4"/>
      <c r="BFU7" s="4"/>
      <c r="BFV7" s="4"/>
      <c r="BFW7" s="4"/>
      <c r="BFX7" s="4"/>
      <c r="BFY7" s="4"/>
      <c r="BFZ7" s="4"/>
      <c r="BGA7" s="4"/>
      <c r="BGB7" s="4"/>
      <c r="BGC7" s="4"/>
      <c r="BGD7" s="4"/>
      <c r="BGE7" s="4"/>
      <c r="BGF7" s="4"/>
      <c r="BGG7" s="4"/>
      <c r="BGH7" s="4"/>
      <c r="BGI7" s="4"/>
      <c r="BGJ7" s="4"/>
      <c r="BGK7" s="4"/>
      <c r="BGL7" s="4"/>
      <c r="BGM7" s="4"/>
      <c r="BGN7" s="4"/>
      <c r="BGO7" s="4"/>
      <c r="BGP7" s="4"/>
      <c r="BGQ7" s="4"/>
      <c r="BGR7" s="4"/>
      <c r="BGS7" s="4"/>
      <c r="BGT7" s="4"/>
      <c r="BGU7" s="4"/>
      <c r="BGV7" s="4"/>
      <c r="BGW7" s="4"/>
      <c r="BGX7" s="4"/>
      <c r="BGY7" s="4"/>
      <c r="BGZ7" s="4"/>
      <c r="BHA7" s="4"/>
      <c r="BHB7" s="4"/>
      <c r="BHC7" s="4"/>
      <c r="BHD7" s="4"/>
      <c r="BHE7" s="4"/>
      <c r="BHF7" s="4"/>
      <c r="BHG7" s="4"/>
      <c r="BHH7" s="4"/>
      <c r="BHI7" s="4"/>
      <c r="BHJ7" s="4"/>
      <c r="BHK7" s="4"/>
      <c r="BHL7" s="4"/>
      <c r="BHM7" s="4"/>
      <c r="BHN7" s="4"/>
      <c r="BHO7" s="4"/>
      <c r="BHP7" s="4"/>
      <c r="BHQ7" s="4"/>
      <c r="BHR7" s="4"/>
      <c r="BHS7" s="4"/>
      <c r="BHT7" s="4"/>
      <c r="BHU7" s="4"/>
      <c r="BHV7" s="4"/>
      <c r="BHW7" s="4"/>
      <c r="BHX7" s="4"/>
      <c r="BHY7" s="4"/>
      <c r="BHZ7" s="4"/>
      <c r="BIA7" s="4"/>
      <c r="BIB7" s="4"/>
      <c r="BIC7" s="4"/>
      <c r="BID7" s="4"/>
      <c r="BIE7" s="4"/>
      <c r="BIF7" s="4"/>
      <c r="BIG7" s="4"/>
      <c r="BIH7" s="4"/>
      <c r="BII7" s="4"/>
      <c r="BIJ7" s="4"/>
      <c r="BIK7" s="4"/>
      <c r="BIL7" s="4"/>
      <c r="BIM7" s="4"/>
      <c r="BIN7" s="4"/>
      <c r="BIO7" s="4"/>
      <c r="BIP7" s="4"/>
      <c r="BIQ7" s="4"/>
      <c r="BIR7" s="4"/>
      <c r="BIS7" s="4"/>
      <c r="BIT7" s="4"/>
      <c r="BIU7" s="4"/>
      <c r="BIV7" s="4"/>
      <c r="BIW7" s="4"/>
      <c r="BIX7" s="4"/>
      <c r="BIY7" s="4"/>
      <c r="BIZ7" s="4"/>
      <c r="BJA7" s="4"/>
      <c r="BJB7" s="4"/>
      <c r="BJC7" s="4"/>
      <c r="BJD7" s="4"/>
      <c r="BJE7" s="4"/>
      <c r="BJF7" s="4"/>
      <c r="BJG7" s="4"/>
      <c r="BJH7" s="4"/>
      <c r="BJI7" s="4"/>
      <c r="BJJ7" s="4"/>
      <c r="BJK7" s="4"/>
      <c r="BJL7" s="4"/>
      <c r="BJM7" s="4"/>
      <c r="BJN7" s="4"/>
      <c r="BJO7" s="4"/>
      <c r="BJP7" s="4"/>
      <c r="BJQ7" s="4"/>
      <c r="BJR7" s="4"/>
      <c r="BJS7" s="4"/>
      <c r="BJT7" s="4"/>
      <c r="BJU7" s="4"/>
      <c r="BJV7" s="4"/>
      <c r="BJW7" s="4"/>
      <c r="BJX7" s="4"/>
      <c r="BJY7" s="4"/>
      <c r="BJZ7" s="4"/>
      <c r="BKA7" s="4"/>
      <c r="BKB7" s="4"/>
      <c r="BKC7" s="4"/>
      <c r="BKD7" s="4"/>
      <c r="BKE7" s="4"/>
      <c r="BKF7" s="4"/>
      <c r="BKG7" s="4"/>
      <c r="BKH7" s="4"/>
      <c r="BKI7" s="4"/>
      <c r="BKJ7" s="4"/>
      <c r="BKK7" s="4"/>
      <c r="BKL7" s="4"/>
      <c r="BKM7" s="4"/>
      <c r="BKN7" s="4"/>
      <c r="BKO7" s="4"/>
      <c r="BKP7" s="4"/>
      <c r="BKQ7" s="4"/>
      <c r="BKR7" s="4"/>
      <c r="BKS7" s="4"/>
      <c r="BKT7" s="4"/>
      <c r="BKU7" s="4"/>
      <c r="BKV7" s="4"/>
      <c r="BKW7" s="4"/>
      <c r="BKX7" s="4"/>
      <c r="BKY7" s="4"/>
      <c r="BKZ7" s="4"/>
      <c r="BLA7" s="4"/>
      <c r="BLB7" s="4"/>
      <c r="BLC7" s="4"/>
      <c r="BLD7" s="4"/>
      <c r="BLE7" s="4"/>
      <c r="BLF7" s="4"/>
      <c r="BLG7" s="4"/>
      <c r="BLH7" s="4"/>
      <c r="BLI7" s="4"/>
      <c r="BLJ7" s="4"/>
      <c r="BLK7" s="4"/>
      <c r="BLL7" s="4"/>
      <c r="BLM7" s="4"/>
      <c r="BLN7" s="4"/>
      <c r="BLO7" s="4"/>
      <c r="BLP7" s="4"/>
      <c r="BLQ7" s="4"/>
      <c r="BLR7" s="4"/>
      <c r="BLS7" s="4"/>
      <c r="BLT7" s="4"/>
      <c r="BLU7" s="4"/>
      <c r="BLV7" s="4"/>
      <c r="BLW7" s="4"/>
      <c r="BLX7" s="4"/>
      <c r="BLY7" s="4"/>
      <c r="BLZ7" s="4"/>
      <c r="BMA7" s="4"/>
      <c r="BMB7" s="4"/>
      <c r="BMC7" s="4"/>
      <c r="BMD7" s="4"/>
      <c r="BME7" s="4"/>
      <c r="BMF7" s="4"/>
      <c r="BMG7" s="4"/>
      <c r="BMH7" s="4"/>
      <c r="BMI7" s="4"/>
      <c r="BMJ7" s="4"/>
      <c r="BMK7" s="4"/>
      <c r="BML7" s="4"/>
      <c r="BMM7" s="4"/>
      <c r="BMN7" s="4"/>
      <c r="BMO7" s="4"/>
      <c r="BMP7" s="4"/>
      <c r="BMQ7" s="4"/>
      <c r="BMR7" s="4"/>
      <c r="BMS7" s="4"/>
      <c r="BMT7" s="4"/>
      <c r="BMU7" s="4"/>
      <c r="BMV7" s="4"/>
      <c r="BMW7" s="4"/>
      <c r="BMX7" s="4"/>
      <c r="BMY7" s="4"/>
      <c r="BMZ7" s="4"/>
      <c r="BNA7" s="4"/>
      <c r="BNB7" s="4"/>
      <c r="BNC7" s="4"/>
      <c r="BND7" s="4"/>
      <c r="BNE7" s="4"/>
      <c r="BNF7" s="4"/>
      <c r="BNG7" s="4"/>
      <c r="BNH7" s="4"/>
      <c r="BNI7" s="4"/>
      <c r="BNJ7" s="4"/>
      <c r="BNK7" s="4"/>
      <c r="BNL7" s="4"/>
      <c r="BNM7" s="4"/>
      <c r="BNN7" s="4"/>
      <c r="BNO7" s="4"/>
      <c r="BNP7" s="4"/>
      <c r="BNQ7" s="4"/>
      <c r="BNR7" s="4"/>
      <c r="BNS7" s="4"/>
      <c r="BNT7" s="4"/>
      <c r="BNU7" s="4"/>
      <c r="BNV7" s="4"/>
      <c r="BNW7" s="4"/>
      <c r="BNX7" s="4"/>
      <c r="BNY7" s="4"/>
      <c r="BNZ7" s="4"/>
      <c r="BOA7" s="4"/>
      <c r="BOB7" s="4"/>
      <c r="BOC7" s="4"/>
      <c r="BOD7" s="4"/>
      <c r="BOE7" s="4"/>
      <c r="BOF7" s="4"/>
      <c r="BOG7" s="4"/>
      <c r="BOH7" s="4"/>
      <c r="BOI7" s="4"/>
      <c r="BOJ7" s="4"/>
      <c r="BOK7" s="4"/>
      <c r="BOL7" s="4"/>
      <c r="BOM7" s="4"/>
      <c r="BON7" s="4"/>
      <c r="BOO7" s="4"/>
      <c r="BOP7" s="4"/>
      <c r="BOQ7" s="4"/>
      <c r="BOR7" s="4"/>
      <c r="BOS7" s="4"/>
      <c r="BOT7" s="4"/>
      <c r="BOU7" s="4"/>
      <c r="BOV7" s="4"/>
      <c r="BOW7" s="4"/>
      <c r="BOX7" s="4"/>
      <c r="BOY7" s="4"/>
      <c r="BOZ7" s="4"/>
      <c r="BPA7" s="4"/>
      <c r="BPB7" s="4"/>
      <c r="BPC7" s="4"/>
      <c r="BPD7" s="4"/>
      <c r="BPE7" s="4"/>
      <c r="BPF7" s="4"/>
      <c r="BPG7" s="4"/>
      <c r="BPH7" s="4"/>
      <c r="BPI7" s="4"/>
      <c r="BPJ7" s="4"/>
      <c r="BPK7" s="4"/>
      <c r="BPL7" s="4"/>
      <c r="BPM7" s="4"/>
      <c r="BPN7" s="4"/>
      <c r="BPO7" s="4"/>
      <c r="BPP7" s="4"/>
      <c r="BPQ7" s="4"/>
      <c r="BPR7" s="4"/>
      <c r="BPS7" s="4"/>
      <c r="BPT7" s="4"/>
      <c r="BPU7" s="4"/>
      <c r="BPV7" s="4"/>
      <c r="BPW7" s="4"/>
      <c r="BPX7" s="4"/>
      <c r="BPY7" s="4"/>
      <c r="BPZ7" s="4"/>
      <c r="BQA7" s="4"/>
      <c r="BQB7" s="4"/>
      <c r="BQC7" s="4"/>
      <c r="BQD7" s="4"/>
      <c r="BQE7" s="4"/>
      <c r="BQF7" s="4"/>
      <c r="BQG7" s="4"/>
      <c r="BQH7" s="4"/>
      <c r="BQI7" s="4"/>
      <c r="BQJ7" s="4"/>
      <c r="BQK7" s="4"/>
      <c r="BQL7" s="4"/>
      <c r="BQM7" s="4"/>
      <c r="BQN7" s="4"/>
      <c r="BQO7" s="4"/>
      <c r="BQP7" s="4"/>
      <c r="BQQ7" s="4"/>
      <c r="BQR7" s="4"/>
      <c r="BQS7" s="4"/>
      <c r="BQT7" s="4"/>
      <c r="BQU7" s="4"/>
      <c r="BQV7" s="4"/>
      <c r="BQW7" s="4"/>
      <c r="BQX7" s="4"/>
      <c r="BQY7" s="4"/>
      <c r="BQZ7" s="4"/>
    </row>
    <row r="8" spans="1:1820" x14ac:dyDescent="0.4">
      <c r="A8" s="4"/>
      <c r="B8" s="4"/>
      <c r="C8" s="4"/>
      <c r="D8" s="4"/>
      <c r="E8" s="4"/>
      <c r="F8" s="4"/>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7"/>
      <c r="AM8" s="382"/>
      <c r="AN8" s="215"/>
      <c r="AO8" s="215"/>
      <c r="AP8" s="215"/>
      <c r="AQ8" s="215"/>
      <c r="AR8" s="215"/>
      <c r="AS8" s="215"/>
      <c r="AT8" s="215"/>
      <c r="AU8" s="215"/>
      <c r="AV8" s="215"/>
      <c r="AW8" s="215"/>
      <c r="AX8" s="215"/>
      <c r="AY8" s="215"/>
      <c r="AZ8" s="7"/>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7"/>
      <c r="CK8" s="1274"/>
      <c r="CL8" s="1277"/>
      <c r="CM8" s="1274"/>
      <c r="CN8" s="1274"/>
      <c r="CO8" s="1280"/>
      <c r="CP8" s="215"/>
      <c r="CQ8" s="215"/>
      <c r="CR8" s="215"/>
      <c r="CS8" s="215"/>
      <c r="CT8" s="215"/>
      <c r="CU8" s="215"/>
      <c r="CW8" s="215"/>
      <c r="CX8" s="215"/>
      <c r="CY8" s="215"/>
      <c r="CZ8" s="215"/>
      <c r="DB8" s="215"/>
      <c r="DC8" s="215"/>
      <c r="DD8" s="215"/>
      <c r="DE8" s="215"/>
      <c r="DF8" s="215"/>
      <c r="DG8" s="7"/>
      <c r="DH8" s="215"/>
      <c r="DI8" s="215"/>
      <c r="DJ8" s="215"/>
      <c r="DK8" s="215"/>
      <c r="DL8" s="215"/>
      <c r="DM8" s="215"/>
      <c r="DN8" s="215"/>
      <c r="DO8" s="382"/>
      <c r="DP8" s="215"/>
      <c r="DQ8" s="215"/>
      <c r="DR8" s="215"/>
      <c r="DS8" s="215"/>
      <c r="DT8" s="1271"/>
      <c r="DU8" s="215"/>
      <c r="DV8" s="215"/>
      <c r="DW8" s="215"/>
      <c r="DX8" s="215"/>
      <c r="DY8" s="215"/>
      <c r="DZ8" s="215"/>
      <c r="EA8" s="215"/>
      <c r="EB8" s="215"/>
      <c r="EC8" s="215"/>
      <c r="ED8" s="215"/>
      <c r="EE8" s="215"/>
      <c r="EF8" s="7"/>
      <c r="EG8" s="7"/>
      <c r="EH8" s="215"/>
      <c r="EI8" s="215"/>
      <c r="EJ8" s="7"/>
      <c r="EK8" s="215"/>
      <c r="EL8" s="215"/>
      <c r="EM8" s="215"/>
      <c r="EN8" s="215"/>
      <c r="EO8" s="7"/>
      <c r="EP8" s="7"/>
      <c r="EQ8" s="7"/>
      <c r="ER8" s="7"/>
      <c r="ES8" s="7"/>
      <c r="ET8" s="7"/>
      <c r="EU8" s="7"/>
      <c r="EV8" s="7"/>
      <c r="EW8" s="7"/>
      <c r="EX8" s="382"/>
      <c r="EY8" s="7"/>
      <c r="EZ8" s="7"/>
      <c r="FA8" s="382"/>
      <c r="FB8" s="379"/>
      <c r="FC8" s="379"/>
      <c r="FD8" s="379"/>
      <c r="FE8" s="379"/>
      <c r="FF8" s="379"/>
      <c r="FG8" s="379"/>
      <c r="FH8" s="7"/>
      <c r="FI8" s="215"/>
      <c r="FJ8" s="7"/>
      <c r="FK8" s="102"/>
      <c r="FL8" s="215"/>
      <c r="FM8" s="215"/>
      <c r="FN8" s="215"/>
      <c r="FO8" s="7"/>
      <c r="FP8" s="215"/>
      <c r="FQ8" s="215"/>
      <c r="FR8" s="215"/>
      <c r="FS8" s="215"/>
      <c r="FT8" s="215"/>
      <c r="FU8" s="215"/>
      <c r="FV8" s="215"/>
      <c r="FW8" s="7"/>
      <c r="FX8" s="215"/>
      <c r="FY8" s="7"/>
      <c r="FZ8" s="215"/>
      <c r="GA8" s="7"/>
      <c r="GB8" s="215"/>
      <c r="GC8" s="215"/>
      <c r="GD8" s="215"/>
      <c r="GE8" s="215"/>
      <c r="GF8" s="215"/>
      <c r="GG8" s="379"/>
      <c r="GH8" s="382"/>
      <c r="GI8" s="215"/>
      <c r="GJ8" s="215"/>
      <c r="GK8" s="215"/>
      <c r="GL8" s="215"/>
      <c r="GM8" s="215"/>
      <c r="GN8" s="215"/>
      <c r="GO8" s="7"/>
      <c r="GP8" s="382"/>
      <c r="GQ8" s="382"/>
      <c r="GR8" s="215"/>
      <c r="GS8" s="215"/>
      <c r="GT8" s="215"/>
      <c r="GU8" s="7"/>
      <c r="GV8" s="215"/>
      <c r="GW8" s="215"/>
      <c r="GX8" s="7"/>
      <c r="GY8" s="382"/>
      <c r="GZ8" s="382"/>
      <c r="HA8" s="215"/>
      <c r="HB8" s="215"/>
      <c r="HC8" s="215"/>
      <c r="HD8" s="215"/>
      <c r="HE8" s="215"/>
      <c r="HF8" s="215"/>
      <c r="HG8" s="215"/>
      <c r="HH8" s="215"/>
      <c r="HI8" s="215"/>
      <c r="HJ8" s="215"/>
      <c r="HK8" s="215"/>
      <c r="HL8" s="215"/>
      <c r="HM8" s="215"/>
      <c r="HN8" s="215"/>
      <c r="HO8" s="215"/>
      <c r="HP8" s="215"/>
      <c r="HQ8" s="215"/>
      <c r="HR8" s="215"/>
      <c r="HS8" s="215"/>
      <c r="HT8" s="215"/>
      <c r="HU8" s="215"/>
      <c r="HV8" s="215"/>
      <c r="HW8" s="215"/>
      <c r="HX8" s="215"/>
      <c r="HY8" s="215"/>
      <c r="HZ8" s="215"/>
      <c r="IA8" s="215"/>
      <c r="IB8" s="215"/>
      <c r="IC8" s="215"/>
      <c r="ID8" s="215"/>
      <c r="IE8" s="215"/>
      <c r="IF8" s="215"/>
      <c r="IG8" s="215"/>
      <c r="IH8" s="215"/>
      <c r="II8" s="215"/>
      <c r="IJ8" s="215"/>
      <c r="IK8" s="215"/>
      <c r="IL8" s="215"/>
      <c r="IM8" s="215"/>
      <c r="IN8" s="215"/>
      <c r="IO8" s="215"/>
      <c r="IP8" s="215"/>
      <c r="IQ8" s="215"/>
      <c r="IR8" s="215"/>
      <c r="IS8" s="215"/>
      <c r="IT8" s="215"/>
      <c r="IU8" s="215"/>
      <c r="IV8" s="215"/>
      <c r="IW8" s="215"/>
      <c r="IX8" s="215"/>
      <c r="IY8" s="215"/>
      <c r="IZ8" s="215"/>
      <c r="JA8" s="215"/>
      <c r="JB8" s="215"/>
      <c r="JC8" s="215"/>
      <c r="JD8" s="215"/>
      <c r="JE8" s="215"/>
      <c r="JF8" s="215"/>
      <c r="JG8" s="215"/>
      <c r="JH8" s="215"/>
      <c r="JI8" s="215"/>
      <c r="JJ8" s="215"/>
      <c r="JK8" s="215"/>
      <c r="JL8" s="215"/>
      <c r="JM8" s="215"/>
      <c r="JN8" s="215"/>
      <c r="JO8" s="215"/>
      <c r="JP8" s="215"/>
      <c r="JQ8" s="215"/>
      <c r="JR8" s="215"/>
      <c r="JS8" s="215"/>
      <c r="JT8" s="215"/>
      <c r="JU8" s="215"/>
      <c r="JV8" s="215"/>
      <c r="JW8" s="215"/>
      <c r="JX8" s="215"/>
      <c r="JY8" s="215"/>
      <c r="JZ8" s="215"/>
      <c r="KA8" s="215"/>
      <c r="KB8" s="215"/>
      <c r="KC8" s="215"/>
      <c r="KD8" s="215"/>
      <c r="KE8" s="215"/>
      <c r="KF8" s="215"/>
      <c r="KG8" s="215"/>
      <c r="KH8" s="215"/>
      <c r="KI8" s="215"/>
      <c r="KJ8" s="215"/>
      <c r="KK8" s="215"/>
      <c r="KL8" s="215"/>
      <c r="KM8" s="215"/>
      <c r="KN8" s="215"/>
      <c r="KO8" s="215"/>
      <c r="KP8" s="215"/>
      <c r="KQ8" s="215"/>
      <c r="KR8" s="215"/>
      <c r="KS8" s="215"/>
      <c r="KT8" s="215"/>
      <c r="KU8" s="215"/>
      <c r="KV8" s="215"/>
      <c r="KW8" s="215"/>
      <c r="KX8" s="215"/>
      <c r="KY8" s="215"/>
      <c r="KZ8" s="215"/>
      <c r="LA8" s="7"/>
      <c r="LB8" s="215"/>
      <c r="LC8" s="215"/>
      <c r="LD8" s="215"/>
      <c r="LE8" s="215"/>
      <c r="LF8" s="215"/>
      <c r="LG8" s="215"/>
      <c r="LH8" s="215"/>
      <c r="LI8" s="215"/>
      <c r="LJ8" s="215"/>
      <c r="LK8" s="257"/>
      <c r="LL8" s="257"/>
      <c r="LM8" s="257"/>
      <c r="LN8" s="257"/>
      <c r="LO8" s="257"/>
      <c r="LP8" s="257"/>
      <c r="LQ8" s="257"/>
      <c r="LR8" s="257"/>
      <c r="LS8" s="215"/>
      <c r="LT8" s="215"/>
      <c r="LU8" s="215"/>
      <c r="LV8" s="215"/>
      <c r="LW8" s="215"/>
      <c r="LX8" s="215"/>
      <c r="LY8" s="215"/>
      <c r="LZ8" s="215"/>
      <c r="MA8" s="215"/>
      <c r="MB8" s="215"/>
      <c r="MC8" s="215"/>
      <c r="MD8" s="215"/>
      <c r="ME8" s="215"/>
      <c r="MF8" s="7"/>
      <c r="MG8" s="215"/>
      <c r="MH8" s="215"/>
      <c r="MI8" s="7"/>
      <c r="MJ8" s="7"/>
      <c r="MK8" s="215"/>
      <c r="ML8" s="215"/>
      <c r="MM8" s="7"/>
      <c r="MN8" s="7"/>
      <c r="MO8" s="382"/>
      <c r="MP8" s="215"/>
      <c r="MQ8" s="215"/>
      <c r="MR8" s="215"/>
      <c r="MS8" s="215"/>
      <c r="MT8" s="7"/>
      <c r="MU8" s="7"/>
      <c r="MV8" s="215"/>
      <c r="MW8" s="7"/>
      <c r="MX8" s="7"/>
      <c r="MY8" s="7"/>
      <c r="MZ8" s="215"/>
      <c r="NA8" s="7"/>
      <c r="NB8" s="215"/>
      <c r="NC8" s="215"/>
      <c r="ND8" s="7"/>
      <c r="NE8" s="215"/>
      <c r="NF8" s="215"/>
      <c r="NG8" s="215"/>
      <c r="NH8" s="215"/>
      <c r="NI8" s="215"/>
      <c r="NJ8" s="7"/>
      <c r="NK8" s="215"/>
      <c r="NL8" s="215"/>
      <c r="NM8" s="215"/>
      <c r="NN8" s="215"/>
      <c r="NO8" s="215"/>
      <c r="NP8" s="215"/>
      <c r="NQ8" s="215"/>
      <c r="NR8" s="142"/>
      <c r="NS8" s="7"/>
      <c r="NT8" s="215"/>
      <c r="NU8" s="215"/>
      <c r="NV8" s="7"/>
      <c r="NW8" s="215"/>
      <c r="NX8" s="215"/>
      <c r="NY8" s="215"/>
      <c r="NZ8" s="215"/>
      <c r="OA8" s="215"/>
      <c r="OB8" s="7"/>
      <c r="OC8" s="215"/>
      <c r="OD8" s="215"/>
      <c r="OE8" s="215"/>
      <c r="OF8" s="215"/>
      <c r="OG8" s="215"/>
      <c r="OH8" s="102"/>
      <c r="OI8" s="215"/>
      <c r="OJ8" s="215"/>
      <c r="OK8" s="215"/>
      <c r="OL8" s="215"/>
      <c r="OM8" s="215"/>
      <c r="ON8" s="215"/>
      <c r="OO8" s="215"/>
      <c r="OP8" s="215"/>
      <c r="OQ8" s="215"/>
      <c r="OR8" s="215"/>
      <c r="OS8" s="215"/>
      <c r="OT8" s="215"/>
      <c r="OU8" s="215"/>
      <c r="OV8" s="215"/>
      <c r="OW8" s="215"/>
      <c r="OX8" s="215"/>
      <c r="OY8" s="215"/>
      <c r="OZ8" s="215"/>
      <c r="PA8" s="215"/>
      <c r="PB8" s="215"/>
      <c r="PC8" s="215"/>
      <c r="PD8" s="215"/>
      <c r="PE8" s="215"/>
      <c r="PF8" s="7"/>
      <c r="PG8" s="215"/>
      <c r="PH8" s="215"/>
      <c r="PI8" s="215"/>
      <c r="PJ8" s="215"/>
      <c r="PK8" s="215"/>
      <c r="PL8" s="215"/>
      <c r="PM8" s="215"/>
      <c r="PN8" s="215"/>
      <c r="PO8" s="215"/>
      <c r="PP8" s="215"/>
      <c r="PQ8" s="215"/>
      <c r="PR8" s="215"/>
      <c r="PS8" s="215"/>
      <c r="PT8" s="215"/>
      <c r="PU8" s="215"/>
      <c r="PV8" s="215"/>
      <c r="PW8" s="215"/>
      <c r="PX8" s="215"/>
      <c r="PY8" s="215"/>
      <c r="PZ8" s="215"/>
      <c r="QA8" s="215"/>
      <c r="QB8" s="215"/>
      <c r="QC8" s="215"/>
      <c r="QD8" s="215"/>
      <c r="QE8" s="215"/>
      <c r="QF8" s="215"/>
      <c r="QG8" s="215"/>
      <c r="QH8" s="215"/>
      <c r="QI8" s="215"/>
      <c r="QJ8" s="215"/>
      <c r="QK8" s="215"/>
      <c r="QL8" s="215"/>
      <c r="QM8" s="215"/>
      <c r="QN8" s="215"/>
      <c r="QO8" s="215"/>
      <c r="QP8" s="215"/>
      <c r="QQ8" s="215"/>
      <c r="QR8" s="215"/>
      <c r="QS8" s="7"/>
      <c r="QT8" s="215"/>
      <c r="QU8" s="215"/>
      <c r="QV8" s="215"/>
      <c r="QW8" s="215"/>
      <c r="QX8" s="215"/>
      <c r="QY8" s="215"/>
      <c r="QZ8" s="215"/>
      <c r="RA8" s="215"/>
      <c r="RB8" s="215"/>
      <c r="RC8" s="215"/>
      <c r="RD8" s="215"/>
      <c r="RE8" s="215"/>
      <c r="RF8" s="215"/>
      <c r="RG8" s="215"/>
      <c r="RH8" s="215"/>
      <c r="RI8" s="215"/>
      <c r="RJ8" s="215"/>
      <c r="RK8" s="215"/>
      <c r="RL8" s="215"/>
      <c r="RM8" s="215"/>
      <c r="RN8" s="215"/>
      <c r="RO8" s="215"/>
      <c r="RP8" s="215"/>
      <c r="RQ8" s="7"/>
      <c r="RR8" s="215"/>
      <c r="RS8" s="215"/>
      <c r="RT8" s="215"/>
      <c r="RU8" s="215"/>
      <c r="RV8" s="215"/>
      <c r="RW8" s="215"/>
      <c r="RX8" s="215"/>
      <c r="RY8" s="215"/>
      <c r="RZ8" s="215"/>
      <c r="SA8" s="215"/>
      <c r="SB8" s="215"/>
      <c r="SC8" s="215"/>
      <c r="SD8" s="7"/>
      <c r="SE8" s="215"/>
      <c r="SF8" s="7"/>
      <c r="SG8" s="7"/>
      <c r="SH8" s="215"/>
      <c r="SI8" s="215"/>
      <c r="SJ8" s="215"/>
      <c r="SK8" s="7"/>
      <c r="SL8" s="215"/>
      <c r="SM8" s="215"/>
      <c r="SN8" s="7"/>
      <c r="SO8" s="7"/>
      <c r="SP8" s="215"/>
      <c r="SQ8" s="7"/>
      <c r="SR8" s="215"/>
      <c r="SS8" s="7"/>
      <c r="ST8" s="215"/>
      <c r="SU8" s="7"/>
      <c r="SV8" s="7"/>
      <c r="SW8" s="7"/>
      <c r="SX8" s="215"/>
      <c r="SY8" s="215"/>
      <c r="SZ8" s="7"/>
      <c r="TA8" s="7"/>
      <c r="TB8" s="215"/>
      <c r="TC8" s="102"/>
      <c r="TD8" s="215"/>
      <c r="TE8" s="7"/>
      <c r="TF8" s="7"/>
      <c r="TG8" s="215"/>
      <c r="TH8" s="215"/>
      <c r="TI8" s="215"/>
      <c r="TJ8" s="102"/>
      <c r="TK8" s="215"/>
      <c r="TL8" s="215"/>
      <c r="TM8" s="7"/>
      <c r="TN8" s="215"/>
      <c r="TO8" s="7"/>
      <c r="TP8" s="215"/>
      <c r="TQ8" s="215"/>
      <c r="TR8" s="215"/>
      <c r="TS8" s="7"/>
      <c r="TT8" s="215"/>
      <c r="TU8" s="215"/>
      <c r="TV8" s="215"/>
      <c r="TW8" s="102"/>
      <c r="TX8" s="215"/>
      <c r="TY8" s="215"/>
      <c r="TZ8" s="215"/>
      <c r="UA8" s="215"/>
      <c r="UB8" s="215"/>
      <c r="UC8" s="215"/>
      <c r="UD8" s="215"/>
      <c r="UE8" s="215"/>
      <c r="UF8" s="215"/>
      <c r="UG8" s="215"/>
      <c r="UH8" s="215"/>
      <c r="UI8" s="102"/>
      <c r="UJ8" s="215"/>
      <c r="UK8" s="215"/>
      <c r="UL8" s="102"/>
      <c r="UM8" s="102"/>
      <c r="UN8" s="215"/>
      <c r="UO8" s="215"/>
      <c r="UP8" s="102"/>
      <c r="UQ8" s="215"/>
      <c r="UR8" s="215"/>
      <c r="US8" s="215"/>
      <c r="UT8" s="7"/>
      <c r="UU8" s="215"/>
      <c r="UV8" s="215"/>
      <c r="UW8" s="215"/>
      <c r="UX8" s="102"/>
      <c r="UY8" s="215"/>
      <c r="UZ8" s="215"/>
      <c r="VA8" s="215"/>
      <c r="VB8" s="215"/>
      <c r="VC8" s="215"/>
      <c r="VD8" s="215"/>
      <c r="VE8" s="215"/>
      <c r="VF8" s="215"/>
      <c r="VG8" s="215"/>
      <c r="VH8" s="215"/>
      <c r="VI8" s="215"/>
      <c r="VJ8" s="102"/>
      <c r="VK8" s="215"/>
      <c r="VL8" s="215"/>
      <c r="VM8" s="102"/>
      <c r="VN8" s="102"/>
      <c r="VO8" s="215"/>
      <c r="VP8" s="215"/>
      <c r="VQ8" s="142"/>
      <c r="VR8" s="215"/>
      <c r="VS8" s="215"/>
      <c r="VT8" s="215"/>
      <c r="VU8" s="215"/>
      <c r="VV8" s="215"/>
      <c r="VW8" s="215"/>
      <c r="VX8" s="215"/>
      <c r="VY8" s="215"/>
      <c r="VZ8" s="215"/>
      <c r="WA8" s="215"/>
      <c r="WB8" s="215"/>
      <c r="WC8" s="215"/>
      <c r="WD8" s="215"/>
      <c r="WE8" s="215"/>
      <c r="WF8" s="215"/>
      <c r="WG8" s="215"/>
      <c r="WH8" s="215"/>
      <c r="WI8" s="215"/>
      <c r="WJ8" s="215"/>
      <c r="WK8" s="215"/>
      <c r="WL8" s="215"/>
      <c r="WM8" s="215"/>
      <c r="WN8" s="215"/>
      <c r="WO8" s="215"/>
      <c r="WP8" s="432"/>
      <c r="WQ8" s="215"/>
      <c r="WR8" s="215"/>
      <c r="WS8" s="215"/>
      <c r="WT8" s="215"/>
      <c r="WU8" s="215"/>
      <c r="WV8" s="215"/>
      <c r="WW8" s="215"/>
      <c r="WX8" s="215"/>
      <c r="WY8" s="215"/>
      <c r="WZ8" s="215"/>
      <c r="XA8" s="215"/>
      <c r="XB8" s="215"/>
      <c r="XC8" s="215"/>
      <c r="XD8" s="215"/>
      <c r="XE8" s="215"/>
      <c r="XF8" s="215"/>
      <c r="XG8" s="215"/>
      <c r="XH8" s="215"/>
      <c r="XI8" s="215"/>
      <c r="XJ8" s="215"/>
      <c r="XK8" s="215"/>
      <c r="XL8" s="215"/>
      <c r="XM8" s="215"/>
      <c r="XN8" s="215"/>
      <c r="XO8" s="215"/>
      <c r="XP8" s="215"/>
      <c r="XQ8" s="215"/>
      <c r="XR8" s="215"/>
      <c r="XS8" s="215"/>
      <c r="XT8" s="215"/>
      <c r="XU8" s="215"/>
      <c r="XV8" s="215"/>
      <c r="XW8" s="215"/>
      <c r="XX8" s="215"/>
      <c r="XY8" s="215"/>
      <c r="XZ8" s="215"/>
      <c r="YA8" s="215"/>
      <c r="YB8" s="215"/>
      <c r="YC8" s="215"/>
      <c r="YD8" s="215"/>
      <c r="YE8" s="215"/>
      <c r="YF8" s="215"/>
      <c r="YG8" s="215"/>
      <c r="YH8" s="215"/>
      <c r="YI8" s="215"/>
      <c r="YJ8" s="215"/>
      <c r="YK8" s="215"/>
      <c r="YL8" s="215"/>
      <c r="YM8" s="215"/>
      <c r="YN8" s="215"/>
      <c r="YO8" s="215"/>
      <c r="YP8" s="215"/>
      <c r="YQ8" s="215"/>
      <c r="YR8" s="215"/>
      <c r="YS8" s="215"/>
      <c r="YT8" s="215"/>
      <c r="YU8" s="215"/>
      <c r="YV8" s="215"/>
      <c r="YW8" s="215"/>
      <c r="YX8" s="215"/>
      <c r="YY8" s="215"/>
      <c r="YZ8" s="215"/>
      <c r="ZA8" s="215"/>
      <c r="ZB8" s="215"/>
      <c r="ZC8" s="215"/>
      <c r="ZD8" s="215"/>
      <c r="ZE8" s="215"/>
      <c r="ZF8" s="215"/>
      <c r="ZG8" s="215"/>
      <c r="ZH8" s="215"/>
      <c r="ZI8" s="215"/>
      <c r="ZJ8" s="215"/>
      <c r="ZK8" s="215"/>
      <c r="ZL8" s="215"/>
      <c r="ZM8" s="215"/>
      <c r="ZN8" s="215"/>
      <c r="ZO8" s="215"/>
      <c r="ZP8" s="102"/>
      <c r="ZQ8" s="7"/>
      <c r="ZR8" s="215"/>
      <c r="ZS8" s="215"/>
      <c r="ZT8" s="215"/>
      <c r="ZU8" s="215"/>
      <c r="ZV8" s="215"/>
      <c r="ZW8" s="215"/>
      <c r="ZX8" s="215"/>
      <c r="ZY8" s="215"/>
      <c r="ZZ8" s="215"/>
      <c r="AAA8" s="215"/>
      <c r="AAB8" s="215"/>
      <c r="AAC8" s="215"/>
      <c r="AAD8" s="7"/>
      <c r="AAE8" s="137" t="str">
        <f>表４!$H$17</f>
        <v>人数(名)</v>
      </c>
      <c r="AAF8" s="137" t="str">
        <f>表４!$K$17</f>
        <v>面積
（㎡）</v>
      </c>
      <c r="AAG8" s="137" t="str">
        <f>表４!$H$17</f>
        <v>人数(名)</v>
      </c>
      <c r="AAH8" s="137" t="str">
        <f>表４!$K$17</f>
        <v>面積
（㎡）</v>
      </c>
      <c r="AAI8" s="137" t="str">
        <f>表４!$K$17</f>
        <v>面積
（㎡）</v>
      </c>
      <c r="AAJ8" s="137" t="str">
        <f>表４!$K$17</f>
        <v>面積
（㎡）</v>
      </c>
      <c r="AAK8" s="137" t="str">
        <f>表４!$K$17</f>
        <v>面積
（㎡）</v>
      </c>
      <c r="AAL8" s="137" t="str">
        <f>表４!$K$17</f>
        <v>面積
（㎡）</v>
      </c>
      <c r="AAM8" s="137" t="str">
        <f>表４!$H$17</f>
        <v>人数(名)</v>
      </c>
      <c r="AAN8" s="137" t="str">
        <f>表４!$K$17</f>
        <v>面積
（㎡）</v>
      </c>
      <c r="AAO8" s="137" t="str">
        <f>表４!$H$17</f>
        <v>人数(名)</v>
      </c>
      <c r="AAP8" s="137" t="str">
        <f>表４!$K$17</f>
        <v>面積
（㎡）</v>
      </c>
      <c r="AAQ8" s="137" t="str">
        <f>表４!$K$17</f>
        <v>面積
（㎡）</v>
      </c>
      <c r="AAR8" s="101" t="str">
        <f>表４!$K$17</f>
        <v>面積
（㎡）</v>
      </c>
      <c r="AAS8" s="215"/>
      <c r="AAT8" s="215"/>
      <c r="AAU8" s="215"/>
      <c r="AAV8" s="215"/>
      <c r="AAW8" s="215"/>
      <c r="AAX8" s="215"/>
      <c r="AAY8" s="215"/>
      <c r="AAZ8" s="215"/>
      <c r="ABA8" s="215"/>
      <c r="ABB8" s="215"/>
      <c r="ABC8" s="215"/>
      <c r="ABD8" s="215"/>
      <c r="ABE8" s="215"/>
      <c r="ABF8" s="215"/>
      <c r="ABG8" s="215"/>
      <c r="ABH8" s="215"/>
      <c r="ABI8" s="215"/>
      <c r="ABJ8" s="215"/>
      <c r="ABK8" s="215"/>
      <c r="ABL8" s="215"/>
      <c r="ABM8" s="215"/>
      <c r="ABN8" s="215"/>
      <c r="ABO8" s="215"/>
      <c r="ABP8" s="215"/>
      <c r="ABQ8" s="215"/>
      <c r="ABR8" s="215"/>
      <c r="ABS8" s="215"/>
      <c r="ABT8" s="215"/>
      <c r="ABU8" s="215"/>
      <c r="ABV8" s="215"/>
      <c r="ABW8" s="215"/>
      <c r="ABX8" s="215"/>
      <c r="ABY8" s="215"/>
      <c r="ABZ8" s="215"/>
      <c r="ACA8" s="215"/>
      <c r="ACB8" s="215"/>
      <c r="ACC8" s="215"/>
      <c r="ACD8" s="215"/>
      <c r="ACE8" s="215"/>
      <c r="ACF8" s="215"/>
      <c r="ACG8" s="215"/>
      <c r="ACH8" s="215"/>
      <c r="ACI8" s="215"/>
      <c r="ACJ8" s="215"/>
      <c r="ACK8" s="215"/>
      <c r="ACL8" s="215"/>
      <c r="ACM8" s="215"/>
      <c r="ACN8" s="215"/>
      <c r="ACO8" s="215"/>
      <c r="ACP8" s="215"/>
      <c r="ACQ8" s="215"/>
      <c r="ACR8" s="215"/>
      <c r="ACS8" s="215"/>
      <c r="ACT8" s="215"/>
      <c r="ACU8" s="215"/>
      <c r="ACV8" s="215"/>
      <c r="ACW8" s="215"/>
      <c r="ACX8" s="215"/>
      <c r="ACY8" s="215"/>
      <c r="ACZ8" s="215"/>
      <c r="ADA8" s="215"/>
      <c r="ADB8" s="215"/>
      <c r="ADC8" s="215"/>
      <c r="ADD8" s="215"/>
      <c r="ADE8" s="215"/>
      <c r="ADF8" s="215"/>
      <c r="ADG8" s="215"/>
      <c r="ADH8" s="215"/>
      <c r="ADI8" s="215"/>
      <c r="ADJ8" s="215"/>
      <c r="ADK8" s="215"/>
      <c r="ADL8" s="215"/>
      <c r="ADM8" s="215"/>
      <c r="ADN8" s="215"/>
      <c r="ADO8" s="215"/>
      <c r="ADP8" s="215"/>
      <c r="ADQ8" s="215"/>
      <c r="ADR8" s="215"/>
      <c r="ADS8" s="215"/>
      <c r="ADT8" s="215"/>
      <c r="ADU8" s="215"/>
      <c r="ADV8" s="215"/>
      <c r="ADW8" s="215"/>
      <c r="ADX8" s="215"/>
      <c r="ADY8" s="215"/>
      <c r="ADZ8" s="215"/>
      <c r="AEA8" s="215"/>
      <c r="AEB8" s="215"/>
      <c r="AEC8" s="215"/>
      <c r="AED8" s="215"/>
      <c r="AEE8" s="215"/>
      <c r="AEF8" s="215"/>
      <c r="AEG8" s="215"/>
      <c r="AEH8" s="215"/>
      <c r="AEI8" s="215"/>
      <c r="AEJ8" s="215"/>
      <c r="AEK8" s="215"/>
      <c r="AEL8" s="215"/>
      <c r="AEM8" s="215"/>
      <c r="AEN8" s="215"/>
      <c r="AEO8" s="215"/>
      <c r="AEP8" s="215"/>
      <c r="AEQ8" s="215"/>
      <c r="AER8" s="215"/>
      <c r="AES8" s="215"/>
      <c r="AET8" s="215"/>
      <c r="AEU8" s="215"/>
      <c r="AEV8" s="215"/>
      <c r="AEW8" s="215"/>
      <c r="AEX8" s="215"/>
      <c r="AEY8" s="215"/>
      <c r="AEZ8" s="215"/>
      <c r="AFA8" s="215"/>
      <c r="AFB8" s="215"/>
      <c r="AFC8" s="215"/>
      <c r="AFD8" s="215"/>
      <c r="AFE8" s="215"/>
      <c r="AFF8" s="215"/>
      <c r="AFG8" s="215"/>
      <c r="AFH8" s="215"/>
      <c r="AFI8" s="215"/>
      <c r="AFJ8" s="215"/>
      <c r="AFK8" s="215"/>
      <c r="AFL8" s="215"/>
      <c r="AFM8" s="215"/>
      <c r="AFN8" s="215"/>
      <c r="AFO8" s="215"/>
      <c r="AFP8" s="215"/>
      <c r="AFQ8" s="215"/>
      <c r="AFR8" s="215"/>
      <c r="AFS8" s="215"/>
      <c r="AFT8" s="215"/>
      <c r="AFU8" s="215"/>
      <c r="AFV8" s="215"/>
      <c r="AFW8" s="215"/>
      <c r="AFX8" s="215"/>
      <c r="AFY8" s="215"/>
      <c r="AFZ8" s="215"/>
      <c r="AGA8" s="215"/>
      <c r="AGB8" s="215"/>
      <c r="AGC8" s="215"/>
      <c r="AGD8" s="215"/>
      <c r="AGE8" s="215"/>
      <c r="AGF8" s="215"/>
      <c r="AGG8" s="215"/>
      <c r="AGH8" s="215"/>
      <c r="AGI8" s="215"/>
      <c r="AGJ8" s="215"/>
      <c r="AGK8" s="215"/>
      <c r="AGL8" s="215"/>
      <c r="AGM8" s="215"/>
      <c r="AGN8" s="215"/>
      <c r="AGO8" s="215"/>
      <c r="AGP8" s="215"/>
      <c r="AGQ8" s="215"/>
      <c r="AGR8" s="215"/>
      <c r="AGS8" s="215"/>
      <c r="AGT8" s="215"/>
      <c r="AGU8" s="215"/>
      <c r="AGV8" s="215"/>
      <c r="AGW8" s="215"/>
      <c r="AGX8" s="215"/>
      <c r="AGY8" s="215"/>
      <c r="AGZ8" s="215"/>
      <c r="AHA8" s="215"/>
      <c r="AHB8" s="215"/>
      <c r="AHC8" s="215"/>
      <c r="AHD8" s="215"/>
      <c r="AHE8" s="215"/>
      <c r="AHF8" s="215"/>
      <c r="AHG8" s="215"/>
      <c r="AHH8" s="215"/>
      <c r="AHI8" s="215"/>
      <c r="AHJ8" s="215"/>
      <c r="AHK8" s="215"/>
      <c r="AHL8" s="215"/>
      <c r="AHM8" s="215"/>
      <c r="AHN8" s="215"/>
      <c r="AHO8" s="215"/>
      <c r="AHP8" s="215"/>
      <c r="AHQ8" s="215"/>
      <c r="AHR8" s="215"/>
      <c r="AHS8" s="215"/>
      <c r="AHT8" s="215"/>
      <c r="AHU8" s="215"/>
      <c r="AHV8" s="215"/>
      <c r="AHW8" s="215"/>
      <c r="AHX8" s="215"/>
      <c r="AHY8" s="215"/>
      <c r="AHZ8" s="215"/>
      <c r="AIA8" s="215"/>
      <c r="AIB8" s="215"/>
      <c r="AIC8" s="215"/>
      <c r="AID8" s="215"/>
      <c r="AIE8" s="215"/>
      <c r="AIF8" s="215"/>
      <c r="AIG8" s="215"/>
      <c r="AIH8" s="215"/>
      <c r="AII8" s="215"/>
      <c r="AIJ8" s="215"/>
      <c r="AIK8" s="215"/>
      <c r="AIL8" s="215"/>
      <c r="AIM8" s="215"/>
      <c r="AIN8" s="215"/>
      <c r="AIO8" s="215"/>
      <c r="AIP8" s="215"/>
      <c r="AIQ8" s="215"/>
      <c r="AIR8" s="215"/>
      <c r="AIS8" s="215"/>
      <c r="AIT8" s="215"/>
      <c r="AIU8" s="215"/>
      <c r="AIV8" s="215"/>
      <c r="AIW8" s="215"/>
      <c r="AIX8" s="215"/>
      <c r="AIY8" s="215"/>
      <c r="AIZ8" s="215"/>
      <c r="AJA8" s="215"/>
      <c r="AJB8" s="215"/>
      <c r="AJC8" s="215"/>
      <c r="AJD8" s="215"/>
      <c r="AJE8" s="215"/>
      <c r="AJF8" s="215"/>
      <c r="AJG8" s="215"/>
      <c r="AJH8" s="215"/>
      <c r="AJI8" s="215"/>
      <c r="AJJ8" s="215"/>
      <c r="AJK8" s="215"/>
      <c r="AJL8" s="215"/>
      <c r="AJM8" s="215"/>
      <c r="AJN8" s="215"/>
      <c r="AJO8" s="215"/>
      <c r="AJP8" s="215"/>
      <c r="AJQ8" s="215"/>
      <c r="AJR8" s="215"/>
      <c r="AJS8" s="215"/>
      <c r="AJT8" s="215"/>
      <c r="AJU8" s="215"/>
      <c r="AJV8" s="215"/>
      <c r="AJW8" s="215"/>
      <c r="AJX8" s="215"/>
      <c r="AJY8" s="215"/>
      <c r="AJZ8" s="215"/>
      <c r="AKA8" s="215"/>
      <c r="AKB8" s="215"/>
      <c r="AKC8" s="215"/>
      <c r="AKD8" s="215"/>
      <c r="AKE8" s="215"/>
      <c r="AKF8" s="215"/>
      <c r="AKG8" s="215"/>
      <c r="AKH8" s="215"/>
      <c r="AKI8" s="215"/>
      <c r="AKJ8" s="215"/>
      <c r="AKK8" s="215"/>
      <c r="AKL8" s="215"/>
      <c r="AKM8" s="215"/>
      <c r="AKN8" s="215"/>
      <c r="AKO8" s="215"/>
      <c r="AKP8" s="215"/>
      <c r="AKQ8" s="215"/>
      <c r="AKR8" s="215"/>
      <c r="AKS8" s="215"/>
      <c r="AKT8" s="215"/>
      <c r="AKU8" s="215"/>
      <c r="AKV8" s="215"/>
      <c r="AKW8" s="215"/>
      <c r="AKX8" s="215"/>
      <c r="AKY8" s="215"/>
      <c r="AKZ8" s="215"/>
      <c r="ALA8" s="215"/>
      <c r="ALB8" s="215"/>
      <c r="ALC8" s="215"/>
      <c r="ALD8" s="215"/>
      <c r="ALE8" s="215"/>
      <c r="ALF8" s="215"/>
      <c r="ALG8" s="215"/>
      <c r="ALH8" s="215"/>
      <c r="ALI8" s="215"/>
      <c r="ALJ8" s="215"/>
      <c r="ALK8" s="215"/>
      <c r="ALL8" s="215"/>
      <c r="ALM8" s="215"/>
      <c r="ALN8" s="215"/>
      <c r="ALO8" s="215"/>
      <c r="ALP8" s="215"/>
      <c r="ALQ8" s="215"/>
      <c r="ALR8" s="215"/>
      <c r="ALS8" s="215"/>
      <c r="ALT8" s="215"/>
      <c r="ALU8" s="215"/>
      <c r="ALV8" s="215"/>
      <c r="ALW8" s="215"/>
      <c r="ALX8" s="215"/>
      <c r="ALY8" s="215"/>
      <c r="ALZ8" s="215"/>
      <c r="AMA8" s="215"/>
      <c r="AMB8" s="215"/>
      <c r="AMC8" s="215"/>
      <c r="AMD8" s="215"/>
      <c r="AME8" s="215"/>
      <c r="AMF8" s="215"/>
      <c r="AMG8" s="215"/>
      <c r="AMH8" s="215"/>
      <c r="AMI8" s="215"/>
      <c r="AMJ8" s="215"/>
      <c r="AMK8" s="215"/>
      <c r="AML8" s="215"/>
      <c r="AMM8" s="215"/>
      <c r="AMN8" s="215"/>
      <c r="AMO8" s="215"/>
      <c r="AMP8" s="215"/>
      <c r="AMQ8" s="215"/>
      <c r="AMR8" s="215"/>
      <c r="AMS8" s="215"/>
      <c r="AMT8" s="215"/>
      <c r="AMU8" s="215"/>
      <c r="AMV8" s="215"/>
      <c r="AMW8" s="215"/>
      <c r="AMX8" s="215"/>
      <c r="AMY8" s="215"/>
      <c r="AMZ8" s="215"/>
      <c r="ANA8" s="215"/>
      <c r="ANB8" s="215"/>
      <c r="ANC8" s="215"/>
      <c r="AND8" s="215"/>
      <c r="ANE8" s="215"/>
      <c r="ANF8" s="215"/>
      <c r="ANG8" s="215"/>
      <c r="ANH8" s="215"/>
      <c r="ANI8" s="215"/>
      <c r="ANJ8" s="215"/>
      <c r="ANK8" s="215"/>
      <c r="ANL8" s="215"/>
      <c r="ANM8" s="215"/>
      <c r="ANN8" s="215"/>
      <c r="ANO8" s="215"/>
      <c r="ANP8" s="215"/>
      <c r="ANQ8" s="215"/>
      <c r="ANR8" s="215"/>
      <c r="ANS8" s="215"/>
      <c r="ANT8" s="215"/>
      <c r="ANU8" s="215"/>
      <c r="ANV8" s="215"/>
      <c r="ANW8" s="215"/>
      <c r="ANX8" s="215"/>
      <c r="ANY8" s="215"/>
      <c r="ANZ8" s="215"/>
      <c r="AOA8" s="215"/>
      <c r="AOB8" s="215"/>
      <c r="AOC8" s="215"/>
      <c r="AOD8" s="215"/>
      <c r="AOE8" s="215"/>
      <c r="AOF8" s="215"/>
      <c r="AOG8" s="215"/>
      <c r="AOH8" s="215"/>
      <c r="AOI8" s="215"/>
      <c r="AOJ8" s="215"/>
      <c r="AOK8" s="215"/>
      <c r="AOL8" s="215"/>
      <c r="AOM8" s="215"/>
      <c r="AON8" s="215"/>
      <c r="AOO8" s="215"/>
      <c r="AOP8" s="215"/>
      <c r="AOQ8" s="215"/>
      <c r="AOR8" s="215"/>
      <c r="AOS8" s="215"/>
      <c r="AOT8" s="215"/>
      <c r="AOU8" s="215"/>
      <c r="AOV8" s="215"/>
      <c r="AOW8" s="215"/>
      <c r="AOX8" s="215"/>
      <c r="AOY8" s="215"/>
      <c r="AOZ8" s="215"/>
      <c r="APA8" s="215"/>
      <c r="APB8" s="215"/>
      <c r="APC8" s="215"/>
      <c r="APD8" s="215"/>
      <c r="APE8" s="215"/>
      <c r="APF8" s="215"/>
      <c r="APG8" s="215"/>
      <c r="APH8" s="215"/>
      <c r="API8" s="215"/>
      <c r="APJ8" s="215"/>
      <c r="APK8" s="215"/>
      <c r="APL8" s="215"/>
      <c r="APM8" s="215"/>
      <c r="APN8" s="215"/>
      <c r="APO8" s="215"/>
      <c r="APP8" s="215"/>
      <c r="APQ8" s="215"/>
      <c r="APR8" s="215"/>
      <c r="APS8" s="215"/>
      <c r="APT8" s="215"/>
      <c r="APU8" s="215"/>
      <c r="APV8" s="215"/>
      <c r="APW8" s="215"/>
      <c r="APX8" s="215"/>
      <c r="APY8" s="215"/>
      <c r="APZ8" s="215"/>
      <c r="AQA8" s="215"/>
      <c r="AQB8" s="215"/>
      <c r="AQC8" s="215"/>
      <c r="AQD8" s="215"/>
      <c r="AQE8" s="215"/>
      <c r="AQF8" s="215"/>
      <c r="AQG8" s="215"/>
      <c r="AQH8" s="215"/>
      <c r="AQI8" s="215"/>
      <c r="AQJ8" s="215"/>
      <c r="AQK8" s="215"/>
      <c r="AQL8" s="215"/>
      <c r="AQM8" s="215"/>
      <c r="AQN8" s="215"/>
      <c r="AQO8" s="215"/>
      <c r="AQP8" s="215"/>
      <c r="AQQ8" s="215"/>
      <c r="AQR8" s="215"/>
      <c r="AQS8" s="215"/>
      <c r="AQT8" s="215"/>
      <c r="AQU8" s="215"/>
      <c r="AQV8" s="215"/>
      <c r="AQW8" s="215"/>
      <c r="AQX8" s="215"/>
      <c r="AQY8" s="215"/>
      <c r="AQZ8" s="215"/>
      <c r="ARA8" s="215"/>
      <c r="ARB8" s="215"/>
      <c r="ARC8" s="215"/>
      <c r="ARD8" s="215"/>
      <c r="ARE8" s="215"/>
      <c r="ARF8" s="215"/>
      <c r="ARG8" s="215"/>
      <c r="ARH8" s="215"/>
      <c r="ARI8" s="215"/>
      <c r="ARJ8" s="215"/>
      <c r="ARK8" s="215"/>
      <c r="ARL8" s="215"/>
      <c r="ARM8" s="215"/>
      <c r="ARN8" s="215"/>
      <c r="ARO8" s="215"/>
      <c r="ARP8" s="215"/>
      <c r="ARQ8" s="215"/>
      <c r="ARR8" s="215"/>
      <c r="ARS8" s="215"/>
      <c r="ART8" s="215"/>
      <c r="ARU8" s="215"/>
      <c r="ARV8" s="215"/>
      <c r="ARW8" s="215"/>
      <c r="ARX8" s="215"/>
      <c r="ARY8" s="215"/>
      <c r="ARZ8" s="215"/>
      <c r="ASA8" s="215"/>
      <c r="ASB8" s="215"/>
      <c r="ASC8" s="215"/>
      <c r="ASD8" s="215"/>
      <c r="ASE8" s="215"/>
      <c r="ASF8" s="215"/>
      <c r="ASG8" s="215"/>
      <c r="ASH8" s="215"/>
      <c r="ASI8" s="215"/>
      <c r="ASJ8" s="215"/>
      <c r="ASK8" s="215"/>
      <c r="ASL8" s="215"/>
      <c r="ASM8" s="215"/>
      <c r="ASN8" s="215"/>
      <c r="ASO8" s="215"/>
      <c r="ASP8" s="215"/>
      <c r="ASQ8" s="215"/>
      <c r="ASR8" s="215"/>
      <c r="ASS8" s="215"/>
      <c r="AST8" s="215"/>
      <c r="ASU8" s="215"/>
      <c r="ASV8" s="215"/>
      <c r="ASW8" s="215"/>
      <c r="ASX8" s="215"/>
      <c r="ASY8" s="215"/>
      <c r="ASZ8" s="215"/>
      <c r="ATA8" s="215"/>
      <c r="ATB8" s="215"/>
      <c r="ATC8" s="215"/>
      <c r="ATD8" s="215"/>
      <c r="ATE8" s="215"/>
      <c r="ATF8" s="215"/>
      <c r="ATG8" s="215"/>
      <c r="ATH8" s="215"/>
      <c r="ATI8" s="215"/>
      <c r="ATJ8" s="215"/>
      <c r="ATK8" s="215"/>
      <c r="ATL8" s="215"/>
      <c r="ATM8" s="215"/>
      <c r="ATN8" s="215"/>
      <c r="ATO8" s="215"/>
      <c r="ATP8" s="215"/>
      <c r="ATQ8" s="215"/>
      <c r="ATR8" s="215"/>
      <c r="ATS8" s="215"/>
      <c r="ATT8" s="215"/>
      <c r="ATU8" s="215"/>
      <c r="ATV8" s="215"/>
      <c r="ATW8" s="215"/>
      <c r="ATX8" s="215"/>
      <c r="ATY8" s="215"/>
      <c r="ATZ8" s="215"/>
      <c r="AUA8" s="215"/>
      <c r="AUB8" s="215"/>
      <c r="AUC8" s="215"/>
      <c r="AUD8" s="215"/>
      <c r="AUE8" s="215"/>
      <c r="AUF8" s="215"/>
      <c r="AUG8" s="215"/>
      <c r="AUH8" s="215"/>
      <c r="AUI8" s="215"/>
      <c r="AUJ8" s="215"/>
      <c r="AUK8" s="215"/>
      <c r="AUL8" s="215"/>
      <c r="AUM8" s="215"/>
      <c r="AUN8" s="215"/>
      <c r="AUO8" s="215"/>
      <c r="AUP8" s="215"/>
      <c r="AUQ8" s="215"/>
      <c r="AUR8" s="215"/>
      <c r="AUS8" s="215"/>
      <c r="AUT8" s="215"/>
      <c r="AUU8" s="215"/>
      <c r="AUV8" s="215"/>
      <c r="AUW8" s="215"/>
      <c r="AUX8" s="215"/>
      <c r="AUY8" s="215"/>
      <c r="AUZ8" s="215"/>
      <c r="AVA8" s="215"/>
      <c r="AVB8" s="215"/>
      <c r="AVC8" s="215"/>
      <c r="AVD8" s="215"/>
      <c r="AVE8" s="215"/>
      <c r="AVF8" s="215"/>
      <c r="AVG8" s="215"/>
      <c r="AVH8" s="215"/>
      <c r="AVI8" s="215"/>
      <c r="AVJ8" s="215"/>
      <c r="AVK8" s="215"/>
      <c r="AVL8" s="215"/>
      <c r="AVM8" s="215"/>
      <c r="AVN8" s="215"/>
      <c r="AVO8" s="215"/>
      <c r="AVP8" s="215"/>
      <c r="AVQ8" s="215"/>
      <c r="AVR8" s="215"/>
      <c r="AVS8" s="215"/>
      <c r="AVT8" s="215"/>
      <c r="AVU8" s="215"/>
      <c r="AVV8" s="215"/>
      <c r="AVW8" s="215"/>
      <c r="AVX8" s="215"/>
      <c r="AVY8" s="215"/>
      <c r="AVZ8" s="215"/>
      <c r="AWA8" s="215"/>
      <c r="AWB8" s="215"/>
      <c r="AWC8" s="215"/>
      <c r="AWD8" s="215"/>
      <c r="AWE8" s="215"/>
      <c r="AWF8" s="215"/>
      <c r="AWG8" s="215"/>
      <c r="AWH8" s="215"/>
      <c r="AWI8" s="215"/>
      <c r="AWJ8" s="215"/>
      <c r="AWK8" s="215"/>
      <c r="AWL8" s="215"/>
      <c r="AWM8" s="215"/>
      <c r="AWN8" s="215"/>
      <c r="AWO8" s="215"/>
      <c r="AWP8" s="215"/>
      <c r="AWQ8" s="215"/>
      <c r="AWR8" s="215"/>
      <c r="AWS8" s="215"/>
      <c r="AWT8" s="215"/>
      <c r="AWU8" s="215"/>
      <c r="AWV8" s="215"/>
      <c r="AWW8" s="215"/>
      <c r="AWX8" s="215"/>
      <c r="AWY8" s="215"/>
      <c r="AWZ8" s="215"/>
      <c r="AXA8" s="215"/>
      <c r="AXB8" s="215"/>
      <c r="AXC8" s="215"/>
      <c r="AXD8" s="215"/>
      <c r="AXE8" s="215"/>
      <c r="AXF8" s="215"/>
      <c r="AXG8" s="215"/>
      <c r="AXH8" s="215"/>
      <c r="AXI8" s="215"/>
      <c r="AXJ8" s="215"/>
      <c r="AXK8" s="215"/>
      <c r="AXL8" s="215"/>
      <c r="AXM8" s="215"/>
      <c r="AXN8" s="215"/>
      <c r="AXO8" s="215"/>
      <c r="AXP8" s="215"/>
      <c r="AXQ8" s="215"/>
      <c r="AXR8" s="215"/>
      <c r="AXS8" s="215"/>
      <c r="AXT8" s="215"/>
      <c r="AXU8" s="215"/>
      <c r="AXV8" s="215"/>
      <c r="AXW8" s="215"/>
      <c r="AXX8" s="215"/>
      <c r="AXY8" s="215"/>
      <c r="AXZ8" s="215"/>
      <c r="AYA8" s="215"/>
      <c r="AYB8" s="215"/>
      <c r="AYC8" s="215"/>
      <c r="AYD8" s="215"/>
      <c r="AYE8" s="215"/>
      <c r="AYF8" s="215"/>
      <c r="AYG8" s="215"/>
      <c r="AYH8" s="215"/>
      <c r="AYI8" s="215"/>
      <c r="AYJ8" s="215"/>
      <c r="AYK8" s="215"/>
      <c r="AYL8" s="215"/>
      <c r="AYM8" s="215"/>
      <c r="AYN8" s="215"/>
      <c r="AYO8" s="215"/>
      <c r="AYP8" s="215"/>
      <c r="AYQ8" s="215"/>
      <c r="AYR8" s="215"/>
      <c r="AYS8" s="215"/>
      <c r="AYT8" s="215"/>
      <c r="AYU8" s="215"/>
      <c r="AYV8" s="215"/>
      <c r="AYW8" s="215"/>
      <c r="AYX8" s="215"/>
      <c r="AYY8" s="215"/>
      <c r="AYZ8" s="215"/>
      <c r="AZA8" s="215"/>
      <c r="AZB8" s="215"/>
      <c r="AZC8" s="215"/>
      <c r="AZD8" s="215"/>
      <c r="AZE8" s="215"/>
      <c r="AZF8" s="215"/>
      <c r="AZG8" s="215"/>
      <c r="AZH8" s="215"/>
      <c r="AZI8" s="215"/>
      <c r="AZJ8" s="215"/>
      <c r="AZK8" s="215"/>
      <c r="AZL8" s="215"/>
      <c r="AZM8" s="215"/>
      <c r="AZN8" s="215"/>
      <c r="AZO8" s="215"/>
      <c r="AZP8" s="215"/>
      <c r="AZQ8" s="215"/>
      <c r="AZR8" s="215"/>
      <c r="AZS8" s="215"/>
      <c r="AZT8" s="215"/>
      <c r="AZU8" s="215"/>
      <c r="AZV8" s="215"/>
      <c r="AZW8" s="215"/>
      <c r="AZX8" s="215"/>
      <c r="AZY8" s="215"/>
      <c r="AZZ8" s="215"/>
      <c r="BAA8" s="215"/>
      <c r="BAB8" s="215"/>
      <c r="BAC8" s="215"/>
      <c r="BAD8" s="215"/>
      <c r="BAE8" s="215"/>
      <c r="BAF8" s="215"/>
      <c r="BAG8" s="215"/>
      <c r="BAH8" s="215"/>
      <c r="BAI8" s="215"/>
      <c r="BAJ8" s="215"/>
      <c r="BAK8" s="215"/>
      <c r="BAL8" s="215"/>
      <c r="BAM8" s="215"/>
      <c r="BAN8" s="215"/>
      <c r="BAO8" s="215"/>
      <c r="BAP8" s="215"/>
      <c r="BAQ8" s="215"/>
      <c r="BAR8" s="215"/>
      <c r="BAS8" s="215"/>
      <c r="BAT8" s="215"/>
      <c r="BAU8" s="215"/>
      <c r="BAV8" s="215"/>
      <c r="BAW8" s="215"/>
      <c r="BAX8" s="215"/>
      <c r="BAY8" s="215"/>
      <c r="BAZ8" s="215"/>
      <c r="BBA8" s="215"/>
      <c r="BBB8" s="215"/>
      <c r="BBC8" s="215"/>
      <c r="BBD8" s="215"/>
      <c r="BBE8" s="215"/>
      <c r="BBF8" s="215"/>
      <c r="BBG8" s="215"/>
      <c r="BBH8" s="215"/>
      <c r="BBI8" s="215"/>
      <c r="BBJ8" s="215"/>
      <c r="BBK8" s="215"/>
      <c r="BBL8" s="215"/>
      <c r="BBM8" s="215"/>
      <c r="BBN8" s="215"/>
      <c r="BBO8" s="215"/>
      <c r="BBP8" s="215"/>
      <c r="BBQ8" s="215"/>
      <c r="BBR8" s="215"/>
      <c r="BBS8" s="215"/>
      <c r="BBT8" s="215"/>
      <c r="BBU8" s="215"/>
      <c r="BBV8" s="215"/>
      <c r="BBW8" s="215"/>
      <c r="BBX8" s="215"/>
      <c r="BBY8" s="215"/>
      <c r="BBZ8" s="215"/>
      <c r="BCA8" s="215"/>
      <c r="BCB8" s="215"/>
      <c r="BCC8" s="215"/>
      <c r="BCD8" s="215"/>
      <c r="BCE8" s="215"/>
      <c r="BCF8" s="215"/>
      <c r="BCG8" s="215"/>
      <c r="BCH8" s="215"/>
      <c r="BCI8" s="215"/>
      <c r="BCJ8" s="215"/>
      <c r="BCK8" s="215"/>
      <c r="BCL8" s="215"/>
      <c r="BCM8" s="215"/>
      <c r="BCN8" s="215"/>
      <c r="BCO8" s="215"/>
      <c r="BCP8" s="215"/>
      <c r="BCQ8" s="215"/>
      <c r="BCR8" s="215"/>
      <c r="BCS8" s="215"/>
      <c r="BCT8" s="215"/>
      <c r="BCU8" s="215"/>
      <c r="BCV8" s="215"/>
      <c r="BCW8" s="215"/>
      <c r="BCX8" s="215"/>
      <c r="BCY8" s="215"/>
      <c r="BCZ8" s="215"/>
      <c r="BDA8" s="215"/>
      <c r="BDB8" s="215"/>
      <c r="BDC8" s="215"/>
      <c r="BDD8" s="215"/>
      <c r="BDE8" s="215"/>
      <c r="BDF8" s="215"/>
      <c r="BDG8" s="215"/>
      <c r="BDH8" s="215"/>
      <c r="BDI8" s="215"/>
      <c r="BDJ8" s="215"/>
      <c r="BDK8" s="215"/>
      <c r="BDL8" s="215"/>
      <c r="BDM8" s="215"/>
      <c r="BDN8" s="215"/>
      <c r="BDO8" s="215"/>
      <c r="BDP8" s="215"/>
      <c r="BDQ8" s="215"/>
      <c r="BDR8" s="215"/>
      <c r="BDS8" s="215"/>
      <c r="BDT8" s="215"/>
      <c r="BDU8" s="215"/>
      <c r="BDV8" s="215"/>
      <c r="BDW8" s="215"/>
      <c r="BDX8" s="215"/>
      <c r="BDY8" s="215"/>
      <c r="BDZ8" s="215"/>
      <c r="BEA8" s="215"/>
      <c r="BEB8" s="215"/>
      <c r="BEC8" s="215"/>
      <c r="BED8" s="215"/>
      <c r="BEE8" s="215"/>
      <c r="BEF8" s="215"/>
      <c r="BEG8" s="215"/>
      <c r="BEH8" s="215"/>
      <c r="BEI8" s="215"/>
      <c r="BEJ8" s="215"/>
      <c r="BEK8" s="215"/>
      <c r="BEL8" s="215"/>
      <c r="BEM8" s="215"/>
      <c r="BEN8" s="215"/>
      <c r="BEO8" s="215"/>
      <c r="BEP8" s="215"/>
      <c r="BEQ8" s="215"/>
      <c r="BER8" s="215"/>
      <c r="BES8" s="215"/>
      <c r="BET8" s="215"/>
      <c r="BEU8" s="215"/>
      <c r="BEV8" s="215"/>
      <c r="BEW8" s="215"/>
      <c r="BEX8" s="215"/>
      <c r="BEY8" s="215"/>
      <c r="BEZ8" s="215"/>
      <c r="BFA8" s="215"/>
      <c r="BFB8" s="215"/>
      <c r="BFC8" s="215"/>
      <c r="BFD8" s="215"/>
      <c r="BFE8" s="215"/>
      <c r="BFF8" s="215"/>
      <c r="BFG8" s="215"/>
      <c r="BFH8" s="215"/>
      <c r="BFI8" s="215"/>
      <c r="BFJ8" s="215"/>
      <c r="BFK8" s="215"/>
      <c r="BFL8" s="215"/>
      <c r="BFM8" s="215"/>
      <c r="BFN8" s="215"/>
      <c r="BFO8" s="215"/>
      <c r="BFP8" s="215"/>
      <c r="BFQ8" s="215"/>
      <c r="BFR8" s="215"/>
      <c r="BFS8" s="215"/>
      <c r="BFT8" s="215"/>
      <c r="BFU8" s="215"/>
      <c r="BFV8" s="215"/>
      <c r="BFW8" s="215"/>
      <c r="BFX8" s="215"/>
      <c r="BFY8" s="215"/>
      <c r="BFZ8" s="215"/>
      <c r="BGA8" s="215"/>
      <c r="BGB8" s="215"/>
      <c r="BGC8" s="215"/>
      <c r="BGD8" s="215"/>
      <c r="BGE8" s="215"/>
      <c r="BGF8" s="215"/>
      <c r="BGG8" s="215"/>
      <c r="BGH8" s="215"/>
      <c r="BGI8" s="215"/>
      <c r="BGJ8" s="215"/>
      <c r="BGK8" s="215"/>
      <c r="BGL8" s="215"/>
      <c r="BGM8" s="215"/>
      <c r="BGN8" s="215"/>
      <c r="BGO8" s="215"/>
      <c r="BGP8" s="215"/>
      <c r="BGQ8" s="215"/>
      <c r="BGR8" s="215"/>
      <c r="BGS8" s="215"/>
      <c r="BGT8" s="215"/>
      <c r="BGU8" s="215"/>
      <c r="BGV8" s="215"/>
      <c r="BGW8" s="215"/>
      <c r="BGX8" s="215"/>
      <c r="BGY8" s="215"/>
      <c r="BGZ8" s="215"/>
      <c r="BHA8" s="215"/>
      <c r="BHB8" s="215"/>
      <c r="BHC8" s="215"/>
      <c r="BHD8" s="215"/>
      <c r="BHE8" s="215"/>
      <c r="BHF8" s="215"/>
      <c r="BHG8" s="215"/>
      <c r="BHH8" s="215"/>
      <c r="BHI8" s="215"/>
      <c r="BHJ8" s="215"/>
      <c r="BHK8" s="215"/>
      <c r="BHL8" s="215"/>
      <c r="BHM8" s="215"/>
      <c r="BHN8" s="215"/>
      <c r="BHO8" s="215"/>
      <c r="BHP8" s="215"/>
      <c r="BHQ8" s="215"/>
      <c r="BHR8" s="215"/>
      <c r="BHS8" s="215"/>
      <c r="BHT8" s="215"/>
      <c r="BHU8" s="215"/>
      <c r="BHV8" s="215"/>
      <c r="BHW8" s="215"/>
      <c r="BHX8" s="215"/>
      <c r="BHY8" s="215"/>
      <c r="BHZ8" s="215"/>
      <c r="BIA8" s="215"/>
      <c r="BIB8" s="215"/>
      <c r="BIC8" s="215"/>
      <c r="BID8" s="215"/>
      <c r="BIE8" s="215"/>
      <c r="BIF8" s="215"/>
      <c r="BIG8" s="215"/>
      <c r="BIH8" s="215"/>
      <c r="BII8" s="215"/>
      <c r="BIJ8" s="215"/>
      <c r="BIK8" s="215"/>
      <c r="BIL8" s="215"/>
      <c r="BIM8" s="215"/>
      <c r="BIN8" s="215"/>
      <c r="BIO8" s="215"/>
      <c r="BIP8" s="215"/>
      <c r="BIQ8" s="215"/>
      <c r="BIR8" s="215"/>
      <c r="BIS8" s="215"/>
      <c r="BIT8" s="215"/>
      <c r="BIU8" s="215"/>
      <c r="BIV8" s="215"/>
      <c r="BIW8" s="215"/>
      <c r="BIX8" s="215"/>
      <c r="BIY8" s="215"/>
      <c r="BIZ8" s="215"/>
      <c r="BJA8" s="215"/>
      <c r="BJB8" s="215"/>
      <c r="BJC8" s="215"/>
      <c r="BJD8" s="215"/>
      <c r="BJE8" s="215"/>
      <c r="BJF8" s="215"/>
      <c r="BJG8" s="215"/>
      <c r="BJH8" s="215"/>
      <c r="BJI8" s="215"/>
      <c r="BJJ8" s="215"/>
      <c r="BJK8" s="215"/>
      <c r="BJL8" s="215"/>
      <c r="BJM8" s="215"/>
      <c r="BJN8" s="215"/>
      <c r="BJO8" s="215"/>
      <c r="BJP8" s="215"/>
      <c r="BJQ8" s="215"/>
      <c r="BJR8" s="215"/>
      <c r="BJS8" s="215"/>
      <c r="BJT8" s="215"/>
      <c r="BJU8" s="215"/>
      <c r="BJV8" s="215"/>
      <c r="BJW8" s="215"/>
      <c r="BJX8" s="215"/>
      <c r="BJY8" s="215"/>
      <c r="BJZ8" s="215"/>
      <c r="BKA8" s="215"/>
      <c r="BKB8" s="215"/>
      <c r="BKC8" s="215"/>
      <c r="BKD8" s="215"/>
      <c r="BKE8" s="215"/>
      <c r="BKF8" s="215"/>
      <c r="BKG8" s="215"/>
      <c r="BKH8" s="215"/>
      <c r="BKI8" s="215"/>
      <c r="BKJ8" s="215"/>
      <c r="BKK8" s="215"/>
      <c r="BKL8" s="215"/>
      <c r="BKM8" s="215"/>
      <c r="BKN8" s="215"/>
      <c r="BKO8" s="215"/>
      <c r="BKP8" s="215"/>
      <c r="BKQ8" s="215"/>
      <c r="BKR8" s="215"/>
      <c r="BKS8" s="215"/>
      <c r="BKT8" s="215"/>
      <c r="BKU8" s="215"/>
      <c r="BKV8" s="215"/>
      <c r="BKW8" s="215"/>
      <c r="BKX8" s="215"/>
      <c r="BKY8" s="215"/>
      <c r="BKZ8" s="215"/>
      <c r="BLA8" s="215"/>
      <c r="BLB8" s="215"/>
      <c r="BLC8" s="215"/>
      <c r="BLD8" s="215"/>
      <c r="BLE8" s="215"/>
      <c r="BLF8" s="215"/>
      <c r="BLG8" s="215"/>
      <c r="BLH8" s="215"/>
      <c r="BLI8" s="215"/>
      <c r="BLJ8" s="215"/>
      <c r="BLK8" s="215"/>
      <c r="BLL8" s="215"/>
      <c r="BLM8" s="215"/>
      <c r="BLN8" s="215"/>
      <c r="BLO8" s="215"/>
      <c r="BLP8" s="215"/>
      <c r="BLQ8" s="215"/>
      <c r="BLR8" s="215"/>
      <c r="BLS8" s="215"/>
      <c r="BLT8" s="215"/>
      <c r="BLU8" s="215"/>
      <c r="BLV8" s="215"/>
      <c r="BLW8" s="215"/>
      <c r="BLX8" s="215"/>
      <c r="BLY8" s="215"/>
      <c r="BLZ8" s="215"/>
      <c r="BMA8" s="215"/>
      <c r="BMB8" s="215"/>
      <c r="BMC8" s="215"/>
      <c r="BMD8" s="215"/>
      <c r="BME8" s="215"/>
      <c r="BMF8" s="215"/>
      <c r="BMG8" s="215"/>
      <c r="BMH8" s="215"/>
      <c r="BMI8" s="215"/>
      <c r="BMJ8" s="215"/>
      <c r="BMK8" s="215"/>
      <c r="BML8" s="215"/>
      <c r="BMM8" s="215"/>
      <c r="BMN8" s="215"/>
      <c r="BMO8" s="215"/>
      <c r="BMP8" s="215"/>
      <c r="BMQ8" s="215"/>
      <c r="BMR8" s="215"/>
      <c r="BMS8" s="215"/>
      <c r="BMT8" s="215"/>
      <c r="BMU8" s="215"/>
      <c r="BMV8" s="215"/>
      <c r="BMW8" s="215"/>
      <c r="BMX8" s="215"/>
      <c r="BMY8" s="215"/>
      <c r="BMZ8" s="215"/>
      <c r="BNA8" s="215"/>
      <c r="BNB8" s="215"/>
      <c r="BNC8" s="215"/>
      <c r="BND8" s="215"/>
      <c r="BNE8" s="215"/>
      <c r="BNF8" s="215"/>
      <c r="BNG8" s="215"/>
      <c r="BNH8" s="215"/>
      <c r="BNI8" s="215"/>
      <c r="BNJ8" s="215"/>
      <c r="BNK8" s="215"/>
      <c r="BNL8" s="215"/>
      <c r="BNM8" s="215"/>
      <c r="BNN8" s="215"/>
      <c r="BNO8" s="215"/>
      <c r="BNP8" s="215"/>
      <c r="BNQ8" s="215"/>
      <c r="BNR8" s="215"/>
      <c r="BNS8" s="215"/>
      <c r="BNT8" s="215"/>
      <c r="BNU8" s="215"/>
      <c r="BNV8" s="215"/>
      <c r="BNW8" s="215"/>
      <c r="BNX8" s="215"/>
      <c r="BNY8" s="215"/>
      <c r="BNZ8" s="215"/>
      <c r="BOA8" s="215"/>
      <c r="BOB8" s="215"/>
      <c r="BOC8" s="215"/>
      <c r="BOD8" s="215"/>
      <c r="BOE8" s="215"/>
      <c r="BOF8" s="215"/>
      <c r="BOG8" s="215"/>
      <c r="BOH8" s="215"/>
      <c r="BOI8" s="215"/>
      <c r="BOJ8" s="215"/>
      <c r="BOK8" s="215"/>
      <c r="BOL8" s="215"/>
      <c r="BOM8" s="215"/>
      <c r="BON8" s="215"/>
      <c r="BOO8" s="215"/>
      <c r="BOP8" s="215"/>
      <c r="BOQ8" s="215"/>
      <c r="BOR8" s="215"/>
      <c r="BOS8" s="215"/>
      <c r="BOT8" s="215"/>
      <c r="BOU8" s="215"/>
      <c r="BOV8" s="215"/>
      <c r="BOW8" s="215"/>
      <c r="BOX8" s="215"/>
      <c r="BOY8" s="215"/>
      <c r="BOZ8" s="215"/>
      <c r="BPA8" s="215"/>
      <c r="BPB8" s="215"/>
      <c r="BPC8" s="215"/>
      <c r="BPD8" s="215"/>
      <c r="BPE8" s="215"/>
      <c r="BPF8" s="215"/>
      <c r="BPG8" s="215"/>
      <c r="BPH8" s="215"/>
      <c r="BPI8" s="215"/>
      <c r="BPJ8" s="215"/>
      <c r="BPK8" s="215"/>
      <c r="BPL8" s="215"/>
      <c r="BPM8" s="215"/>
      <c r="BPN8" s="215"/>
      <c r="BPO8" s="215"/>
      <c r="BPP8" s="215"/>
      <c r="BPQ8" s="215"/>
      <c r="BPR8" s="215"/>
      <c r="BPS8" s="215"/>
      <c r="BPT8" s="215"/>
      <c r="BPU8" s="215"/>
      <c r="BPV8" s="215"/>
      <c r="BPW8" s="215"/>
      <c r="BPX8" s="215"/>
      <c r="BPY8" s="215"/>
      <c r="BPZ8" s="215"/>
      <c r="BQA8" s="215"/>
      <c r="BQB8" s="215"/>
      <c r="BQC8" s="215"/>
      <c r="BQD8" s="215"/>
      <c r="BQE8" s="215"/>
      <c r="BQF8" s="215"/>
      <c r="BQG8" s="215"/>
      <c r="BQH8" s="215"/>
      <c r="BQI8" s="215"/>
      <c r="BQJ8" s="215"/>
      <c r="BQK8" s="215"/>
      <c r="BQL8" s="215"/>
      <c r="BQM8" s="215"/>
      <c r="BQN8" s="215"/>
      <c r="BQO8" s="215"/>
      <c r="BQP8" s="215"/>
      <c r="BQQ8" s="215"/>
      <c r="BQR8" s="215"/>
      <c r="BQS8" s="215"/>
      <c r="BQT8" s="215"/>
      <c r="BQU8" s="215"/>
      <c r="BQV8" s="215"/>
      <c r="BQW8" s="215"/>
      <c r="BQX8" s="215"/>
      <c r="BQY8" s="215"/>
      <c r="BQZ8" s="215"/>
    </row>
    <row r="9" spans="1:1820" x14ac:dyDescent="0.4">
      <c r="A9" s="137" t="s">
        <v>380</v>
      </c>
      <c r="B9" s="137" t="s">
        <v>383</v>
      </c>
      <c r="C9" s="137" t="s">
        <v>383</v>
      </c>
      <c r="D9" s="137" t="s">
        <v>383</v>
      </c>
      <c r="E9" s="137" t="s">
        <v>383</v>
      </c>
      <c r="F9" s="137" t="s">
        <v>383</v>
      </c>
      <c r="G9" s="137" t="s">
        <v>378</v>
      </c>
      <c r="H9" s="137" t="s">
        <v>378</v>
      </c>
      <c r="I9" s="137" t="s">
        <v>378</v>
      </c>
      <c r="J9" s="137" t="s">
        <v>378</v>
      </c>
      <c r="K9" s="137" t="s">
        <v>378</v>
      </c>
      <c r="L9" s="137" t="s">
        <v>378</v>
      </c>
      <c r="M9" s="137" t="s">
        <v>378</v>
      </c>
      <c r="N9" s="137" t="s">
        <v>378</v>
      </c>
      <c r="O9" s="137" t="s">
        <v>378</v>
      </c>
      <c r="P9" s="137" t="s">
        <v>378</v>
      </c>
      <c r="Q9" s="137" t="s">
        <v>378</v>
      </c>
      <c r="R9" s="137" t="s">
        <v>378</v>
      </c>
      <c r="S9" s="137" t="s">
        <v>378</v>
      </c>
      <c r="T9" s="137" t="s">
        <v>378</v>
      </c>
      <c r="U9" s="137" t="s">
        <v>378</v>
      </c>
      <c r="V9" s="137" t="s">
        <v>378</v>
      </c>
      <c r="W9" s="137" t="s">
        <v>378</v>
      </c>
      <c r="X9" s="137" t="s">
        <v>378</v>
      </c>
      <c r="Y9" s="137" t="s">
        <v>378</v>
      </c>
      <c r="Z9" s="277" t="s">
        <v>378</v>
      </c>
      <c r="AA9" s="277" t="s">
        <v>378</v>
      </c>
      <c r="AB9" s="277" t="s">
        <v>378</v>
      </c>
      <c r="AC9" s="277" t="s">
        <v>378</v>
      </c>
      <c r="AD9" s="137" t="s">
        <v>378</v>
      </c>
      <c r="AE9" s="277" t="s">
        <v>378</v>
      </c>
      <c r="AF9" s="277" t="s">
        <v>378</v>
      </c>
      <c r="AG9" s="277" t="s">
        <v>378</v>
      </c>
      <c r="AH9" s="137" t="s">
        <v>378</v>
      </c>
      <c r="AI9" s="137" t="s">
        <v>378</v>
      </c>
      <c r="AJ9" s="137" t="s">
        <v>378</v>
      </c>
      <c r="AK9" s="137" t="s">
        <v>378</v>
      </c>
      <c r="AL9" s="137" t="s">
        <v>378</v>
      </c>
      <c r="AM9" s="277" t="s">
        <v>378</v>
      </c>
      <c r="AN9" s="137" t="s">
        <v>378</v>
      </c>
      <c r="AO9" s="137" t="s">
        <v>378</v>
      </c>
      <c r="AP9" s="137" t="s">
        <v>378</v>
      </c>
      <c r="AQ9" s="277" t="s">
        <v>378</v>
      </c>
      <c r="AR9" s="289" t="s">
        <v>378</v>
      </c>
      <c r="AS9" s="289" t="s">
        <v>378</v>
      </c>
      <c r="AT9" s="137" t="s">
        <v>378</v>
      </c>
      <c r="AU9" s="137" t="s">
        <v>378</v>
      </c>
      <c r="AV9" s="137" t="s">
        <v>378</v>
      </c>
      <c r="AW9" s="137" t="s">
        <v>378</v>
      </c>
      <c r="AX9" s="137" t="s">
        <v>378</v>
      </c>
      <c r="AY9" s="137" t="s">
        <v>378</v>
      </c>
      <c r="AZ9" s="137" t="s">
        <v>378</v>
      </c>
      <c r="BA9" s="215" t="s">
        <v>378</v>
      </c>
      <c r="BB9" s="137" t="s">
        <v>378</v>
      </c>
      <c r="BC9" s="137" t="s">
        <v>378</v>
      </c>
      <c r="BD9" s="137" t="s">
        <v>378</v>
      </c>
      <c r="BE9" s="137" t="s">
        <v>378</v>
      </c>
      <c r="BF9" s="137" t="s">
        <v>378</v>
      </c>
      <c r="BG9" s="137" t="s">
        <v>378</v>
      </c>
      <c r="BH9" s="137" t="s">
        <v>378</v>
      </c>
      <c r="BI9" s="137" t="s">
        <v>378</v>
      </c>
      <c r="BJ9" s="137" t="s">
        <v>378</v>
      </c>
      <c r="BK9" s="137" t="s">
        <v>378</v>
      </c>
      <c r="BL9" s="137" t="s">
        <v>378</v>
      </c>
      <c r="BM9" s="215" t="s">
        <v>378</v>
      </c>
      <c r="BN9" s="137" t="s">
        <v>378</v>
      </c>
      <c r="BO9" s="137" t="s">
        <v>378</v>
      </c>
      <c r="BP9" s="277" t="s">
        <v>378</v>
      </c>
      <c r="BQ9" s="215" t="s">
        <v>378</v>
      </c>
      <c r="BR9" s="215" t="s">
        <v>378</v>
      </c>
      <c r="BS9" s="137" t="s">
        <v>378</v>
      </c>
      <c r="BT9" s="137" t="s">
        <v>378</v>
      </c>
      <c r="BU9" s="137" t="s">
        <v>378</v>
      </c>
      <c r="BV9" s="137" t="s">
        <v>378</v>
      </c>
      <c r="BW9" s="137" t="s">
        <v>378</v>
      </c>
      <c r="BX9" s="137" t="s">
        <v>378</v>
      </c>
      <c r="BY9" s="137" t="s">
        <v>378</v>
      </c>
      <c r="BZ9" s="137" t="s">
        <v>378</v>
      </c>
      <c r="CA9" s="137" t="s">
        <v>378</v>
      </c>
      <c r="CB9" s="137" t="s">
        <v>378</v>
      </c>
      <c r="CC9" s="137" t="s">
        <v>378</v>
      </c>
      <c r="CD9" s="137" t="s">
        <v>378</v>
      </c>
      <c r="CE9" s="137" t="s">
        <v>378</v>
      </c>
      <c r="CF9" s="215" t="s">
        <v>378</v>
      </c>
      <c r="CG9" s="137" t="s">
        <v>378</v>
      </c>
      <c r="CH9" s="137" t="s">
        <v>378</v>
      </c>
      <c r="CI9" s="137" t="s">
        <v>378</v>
      </c>
      <c r="CJ9" s="137" t="s">
        <v>378</v>
      </c>
      <c r="CK9" s="277" t="s">
        <v>378</v>
      </c>
      <c r="CL9" s="277" t="s">
        <v>378</v>
      </c>
      <c r="CM9" s="277" t="s">
        <v>378</v>
      </c>
      <c r="CN9" s="277" t="s">
        <v>378</v>
      </c>
      <c r="CO9" s="277" t="s">
        <v>378</v>
      </c>
      <c r="CP9" s="7" t="s">
        <v>378</v>
      </c>
      <c r="CQ9" s="382" t="s">
        <v>378</v>
      </c>
      <c r="CR9" s="102" t="s">
        <v>378</v>
      </c>
      <c r="CS9" s="137" t="s">
        <v>378</v>
      </c>
      <c r="CT9" s="137" t="s">
        <v>378</v>
      </c>
      <c r="CU9" s="137" t="s">
        <v>378</v>
      </c>
      <c r="CV9" s="137" t="s">
        <v>378</v>
      </c>
      <c r="CW9" s="137" t="s">
        <v>378</v>
      </c>
      <c r="CX9" s="137" t="s">
        <v>378</v>
      </c>
      <c r="CY9" s="137" t="s">
        <v>378</v>
      </c>
      <c r="CZ9" s="137" t="s">
        <v>378</v>
      </c>
      <c r="DA9" s="137" t="s">
        <v>378</v>
      </c>
      <c r="DB9" s="137" t="s">
        <v>378</v>
      </c>
      <c r="DC9" s="137" t="s">
        <v>378</v>
      </c>
      <c r="DD9" s="137" t="s">
        <v>378</v>
      </c>
      <c r="DE9" s="137" t="s">
        <v>378</v>
      </c>
      <c r="DF9" s="137" t="s">
        <v>378</v>
      </c>
      <c r="DG9" s="137" t="s">
        <v>378</v>
      </c>
      <c r="DH9" s="137" t="s">
        <v>378</v>
      </c>
      <c r="DI9" s="137" t="s">
        <v>378</v>
      </c>
      <c r="DJ9" s="137" t="s">
        <v>378</v>
      </c>
      <c r="DK9" s="137" t="s">
        <v>378</v>
      </c>
      <c r="DL9" s="137" t="s">
        <v>378</v>
      </c>
      <c r="DM9" s="137" t="s">
        <v>378</v>
      </c>
      <c r="DN9" s="137" t="s">
        <v>378</v>
      </c>
      <c r="DO9" s="277" t="s">
        <v>378</v>
      </c>
      <c r="DP9" s="137" t="s">
        <v>378</v>
      </c>
      <c r="DQ9" s="137" t="s">
        <v>378</v>
      </c>
      <c r="DR9" s="137" t="s">
        <v>378</v>
      </c>
      <c r="DS9" s="137" t="s">
        <v>378</v>
      </c>
      <c r="DT9" s="277" t="s">
        <v>378</v>
      </c>
      <c r="DU9" s="277" t="s">
        <v>378</v>
      </c>
      <c r="DV9" s="277" t="s">
        <v>378</v>
      </c>
      <c r="DW9" s="277" t="s">
        <v>378</v>
      </c>
      <c r="DX9" s="137" t="s">
        <v>378</v>
      </c>
      <c r="DY9" s="137" t="s">
        <v>378</v>
      </c>
      <c r="DZ9" s="137" t="s">
        <v>378</v>
      </c>
      <c r="EA9" s="137" t="s">
        <v>378</v>
      </c>
      <c r="EB9" s="137" t="s">
        <v>378</v>
      </c>
      <c r="EC9" s="137" t="s">
        <v>378</v>
      </c>
      <c r="ED9" s="137" t="s">
        <v>378</v>
      </c>
      <c r="EE9" s="137" t="s">
        <v>378</v>
      </c>
      <c r="EF9" s="137" t="s">
        <v>378</v>
      </c>
      <c r="EG9" s="137" t="s">
        <v>378</v>
      </c>
      <c r="EH9" s="137" t="s">
        <v>378</v>
      </c>
      <c r="EI9" s="137" t="s">
        <v>378</v>
      </c>
      <c r="EJ9" s="137" t="s">
        <v>378</v>
      </c>
      <c r="EK9" s="137" t="s">
        <v>378</v>
      </c>
      <c r="EL9" s="137" t="s">
        <v>378</v>
      </c>
      <c r="EM9" s="137" t="s">
        <v>378</v>
      </c>
      <c r="EN9" s="137" t="s">
        <v>378</v>
      </c>
      <c r="EO9" s="277" t="s">
        <v>378</v>
      </c>
      <c r="EP9" s="137" t="s">
        <v>378</v>
      </c>
      <c r="EQ9" s="215" t="s">
        <v>378</v>
      </c>
      <c r="ER9" s="215" t="s">
        <v>378</v>
      </c>
      <c r="ES9" s="215" t="s">
        <v>378</v>
      </c>
      <c r="ET9" s="215" t="s">
        <v>378</v>
      </c>
      <c r="EU9" s="215" t="s">
        <v>378</v>
      </c>
      <c r="EV9" s="215" t="s">
        <v>378</v>
      </c>
      <c r="EW9" s="215" t="s">
        <v>378</v>
      </c>
      <c r="EX9" s="215" t="s">
        <v>378</v>
      </c>
      <c r="EY9" s="215" t="s">
        <v>378</v>
      </c>
      <c r="EZ9" s="215" t="s">
        <v>378</v>
      </c>
      <c r="FA9" s="215" t="s">
        <v>378</v>
      </c>
      <c r="FB9" s="215" t="s">
        <v>378</v>
      </c>
      <c r="FC9" s="215" t="s">
        <v>378</v>
      </c>
      <c r="FD9" s="215" t="s">
        <v>378</v>
      </c>
      <c r="FE9" s="215" t="s">
        <v>378</v>
      </c>
      <c r="FF9" s="215" t="s">
        <v>378</v>
      </c>
      <c r="FG9" s="215" t="s">
        <v>378</v>
      </c>
      <c r="FH9" s="215" t="s">
        <v>378</v>
      </c>
      <c r="FI9" s="215" t="s">
        <v>378</v>
      </c>
      <c r="FJ9" s="215" t="s">
        <v>378</v>
      </c>
      <c r="FK9" s="215" t="s">
        <v>378</v>
      </c>
      <c r="FL9" s="215" t="s">
        <v>378</v>
      </c>
      <c r="FM9" s="215" t="s">
        <v>378</v>
      </c>
      <c r="FN9" s="215" t="s">
        <v>378</v>
      </c>
      <c r="FO9" s="215" t="s">
        <v>378</v>
      </c>
      <c r="FP9" s="215" t="s">
        <v>378</v>
      </c>
      <c r="FQ9" s="215" t="s">
        <v>378</v>
      </c>
      <c r="FR9" s="215" t="s">
        <v>378</v>
      </c>
      <c r="FS9" s="215" t="s">
        <v>378</v>
      </c>
      <c r="FT9" s="137" t="s">
        <v>378</v>
      </c>
      <c r="FU9" s="137" t="s">
        <v>378</v>
      </c>
      <c r="FV9" s="137" t="s">
        <v>378</v>
      </c>
      <c r="FW9" s="137" t="s">
        <v>378</v>
      </c>
      <c r="FX9" s="215" t="s">
        <v>378</v>
      </c>
      <c r="FY9" s="137" t="s">
        <v>378</v>
      </c>
      <c r="FZ9" s="137" t="s">
        <v>378</v>
      </c>
      <c r="GA9" s="137" t="s">
        <v>378</v>
      </c>
      <c r="GB9" s="137" t="s">
        <v>378</v>
      </c>
      <c r="GC9" s="137" t="s">
        <v>378</v>
      </c>
      <c r="GD9" s="137" t="s">
        <v>378</v>
      </c>
      <c r="GE9" s="137" t="s">
        <v>378</v>
      </c>
      <c r="GF9" s="137" t="s">
        <v>378</v>
      </c>
      <c r="GG9" s="277" t="s">
        <v>378</v>
      </c>
      <c r="GH9" s="277" t="s">
        <v>378</v>
      </c>
      <c r="GI9" s="215" t="s">
        <v>378</v>
      </c>
      <c r="GJ9" s="215" t="s">
        <v>378</v>
      </c>
      <c r="GK9" s="215" t="s">
        <v>378</v>
      </c>
      <c r="GL9" s="215" t="s">
        <v>378</v>
      </c>
      <c r="GM9" s="215" t="s">
        <v>378</v>
      </c>
      <c r="GN9" s="215" t="s">
        <v>378</v>
      </c>
      <c r="GO9" s="215" t="s">
        <v>378</v>
      </c>
      <c r="GP9" s="215" t="s">
        <v>378</v>
      </c>
      <c r="GQ9" s="215" t="s">
        <v>378</v>
      </c>
      <c r="GR9" s="215" t="s">
        <v>378</v>
      </c>
      <c r="GS9" s="215" t="s">
        <v>378</v>
      </c>
      <c r="GT9" s="215" t="s">
        <v>378</v>
      </c>
      <c r="GU9" s="137" t="s">
        <v>378</v>
      </c>
      <c r="GV9" s="215" t="s">
        <v>378</v>
      </c>
      <c r="GW9" s="215" t="s">
        <v>378</v>
      </c>
      <c r="GX9" s="215" t="s">
        <v>378</v>
      </c>
      <c r="GY9" s="215" t="s">
        <v>378</v>
      </c>
      <c r="GZ9" s="215" t="s">
        <v>378</v>
      </c>
      <c r="HA9" s="137" t="s">
        <v>378</v>
      </c>
      <c r="HB9" s="137" t="s">
        <v>378</v>
      </c>
      <c r="HC9" s="137" t="s">
        <v>378</v>
      </c>
      <c r="HD9" s="137" t="s">
        <v>378</v>
      </c>
      <c r="HE9" s="137" t="s">
        <v>378</v>
      </c>
      <c r="HF9" s="137" t="s">
        <v>378</v>
      </c>
      <c r="HG9" s="215" t="s">
        <v>378</v>
      </c>
      <c r="HH9" s="137" t="s">
        <v>378</v>
      </c>
      <c r="HI9" s="137" t="s">
        <v>378</v>
      </c>
      <c r="HJ9" s="137" t="s">
        <v>378</v>
      </c>
      <c r="HK9" s="137" t="s">
        <v>378</v>
      </c>
      <c r="HL9" s="137" t="s">
        <v>378</v>
      </c>
      <c r="HM9" s="137" t="s">
        <v>378</v>
      </c>
      <c r="HN9" s="137" t="s">
        <v>378</v>
      </c>
      <c r="HO9" s="137" t="s">
        <v>378</v>
      </c>
      <c r="HP9" s="137" t="s">
        <v>378</v>
      </c>
      <c r="HQ9" s="137" t="s">
        <v>378</v>
      </c>
      <c r="HR9" s="137" t="s">
        <v>378</v>
      </c>
      <c r="HS9" s="137" t="s">
        <v>378</v>
      </c>
      <c r="HT9" s="137" t="s">
        <v>378</v>
      </c>
      <c r="HU9" s="137" t="s">
        <v>378</v>
      </c>
      <c r="HV9" s="137" t="s">
        <v>378</v>
      </c>
      <c r="HW9" s="137" t="s">
        <v>378</v>
      </c>
      <c r="HX9" s="137" t="s">
        <v>378</v>
      </c>
      <c r="HY9" s="137" t="s">
        <v>378</v>
      </c>
      <c r="HZ9" s="137" t="s">
        <v>378</v>
      </c>
      <c r="IA9" s="137" t="s">
        <v>378</v>
      </c>
      <c r="IB9" s="137" t="s">
        <v>378</v>
      </c>
      <c r="IC9" s="137" t="s">
        <v>378</v>
      </c>
      <c r="ID9" s="137" t="s">
        <v>378</v>
      </c>
      <c r="IE9" s="137" t="s">
        <v>378</v>
      </c>
      <c r="IF9" s="137" t="s">
        <v>378</v>
      </c>
      <c r="IG9" s="137" t="s">
        <v>378</v>
      </c>
      <c r="IH9" s="137" t="s">
        <v>378</v>
      </c>
      <c r="II9" s="137" t="s">
        <v>378</v>
      </c>
      <c r="IJ9" s="137" t="s">
        <v>378</v>
      </c>
      <c r="IK9" s="137" t="s">
        <v>378</v>
      </c>
      <c r="IL9" s="137" t="s">
        <v>378</v>
      </c>
      <c r="IM9" s="137" t="s">
        <v>378</v>
      </c>
      <c r="IN9" s="137" t="s">
        <v>378</v>
      </c>
      <c r="IO9" s="137" t="s">
        <v>378</v>
      </c>
      <c r="IP9" s="137" t="s">
        <v>378</v>
      </c>
      <c r="IQ9" s="137" t="s">
        <v>378</v>
      </c>
      <c r="IR9" s="137" t="s">
        <v>378</v>
      </c>
      <c r="IS9" s="137" t="s">
        <v>378</v>
      </c>
      <c r="IT9" s="137" t="s">
        <v>378</v>
      </c>
      <c r="IU9" s="137" t="s">
        <v>378</v>
      </c>
      <c r="IV9" s="137" t="s">
        <v>378</v>
      </c>
      <c r="IW9" s="137" t="s">
        <v>378</v>
      </c>
      <c r="IX9" s="137" t="s">
        <v>378</v>
      </c>
      <c r="IY9" s="137" t="s">
        <v>378</v>
      </c>
      <c r="IZ9" s="137" t="s">
        <v>378</v>
      </c>
      <c r="JA9" s="137" t="s">
        <v>378</v>
      </c>
      <c r="JB9" s="137" t="s">
        <v>378</v>
      </c>
      <c r="JC9" s="137" t="s">
        <v>378</v>
      </c>
      <c r="JD9" s="137" t="s">
        <v>378</v>
      </c>
      <c r="JE9" s="137" t="s">
        <v>378</v>
      </c>
      <c r="JF9" s="137" t="s">
        <v>378</v>
      </c>
      <c r="JG9" s="137" t="s">
        <v>378</v>
      </c>
      <c r="JH9" s="137" t="s">
        <v>378</v>
      </c>
      <c r="JI9" s="137" t="s">
        <v>378</v>
      </c>
      <c r="JJ9" s="137" t="s">
        <v>378</v>
      </c>
      <c r="JK9" s="137" t="s">
        <v>378</v>
      </c>
      <c r="JL9" s="137" t="s">
        <v>378</v>
      </c>
      <c r="JM9" s="137" t="s">
        <v>378</v>
      </c>
      <c r="JN9" s="137" t="s">
        <v>378</v>
      </c>
      <c r="JO9" s="137" t="s">
        <v>378</v>
      </c>
      <c r="JP9" s="137" t="s">
        <v>378</v>
      </c>
      <c r="JQ9" s="137" t="s">
        <v>378</v>
      </c>
      <c r="JR9" s="137" t="s">
        <v>378</v>
      </c>
      <c r="JS9" s="137" t="s">
        <v>378</v>
      </c>
      <c r="JT9" s="137" t="s">
        <v>378</v>
      </c>
      <c r="JU9" s="137" t="s">
        <v>378</v>
      </c>
      <c r="JV9" s="137" t="s">
        <v>378</v>
      </c>
      <c r="JW9" s="137" t="s">
        <v>378</v>
      </c>
      <c r="JX9" s="137" t="s">
        <v>378</v>
      </c>
      <c r="JY9" s="137" t="s">
        <v>378</v>
      </c>
      <c r="JZ9" s="137" t="s">
        <v>378</v>
      </c>
      <c r="KA9" s="137" t="s">
        <v>378</v>
      </c>
      <c r="KB9" s="137" t="s">
        <v>378</v>
      </c>
      <c r="KC9" s="137" t="s">
        <v>378</v>
      </c>
      <c r="KD9" s="137" t="s">
        <v>378</v>
      </c>
      <c r="KE9" s="137" t="s">
        <v>378</v>
      </c>
      <c r="KF9" s="137" t="s">
        <v>378</v>
      </c>
      <c r="KG9" s="137" t="s">
        <v>378</v>
      </c>
      <c r="KH9" s="137" t="s">
        <v>378</v>
      </c>
      <c r="KI9" s="137" t="s">
        <v>378</v>
      </c>
      <c r="KJ9" s="137" t="s">
        <v>378</v>
      </c>
      <c r="KK9" s="137" t="s">
        <v>378</v>
      </c>
      <c r="KL9" s="137" t="s">
        <v>378</v>
      </c>
      <c r="KM9" s="137" t="s">
        <v>378</v>
      </c>
      <c r="KN9" s="137" t="s">
        <v>378</v>
      </c>
      <c r="KO9" s="137" t="s">
        <v>378</v>
      </c>
      <c r="KP9" s="137" t="s">
        <v>378</v>
      </c>
      <c r="KQ9" s="137" t="s">
        <v>378</v>
      </c>
      <c r="KR9" s="137" t="s">
        <v>378</v>
      </c>
      <c r="KS9" s="137" t="s">
        <v>378</v>
      </c>
      <c r="KT9" s="137" t="s">
        <v>378</v>
      </c>
      <c r="KU9" s="137" t="s">
        <v>378</v>
      </c>
      <c r="KV9" s="137" t="s">
        <v>378</v>
      </c>
      <c r="KW9" s="137" t="s">
        <v>378</v>
      </c>
      <c r="KX9" s="137" t="s">
        <v>378</v>
      </c>
      <c r="KY9" s="137" t="s">
        <v>378</v>
      </c>
      <c r="KZ9" s="137" t="s">
        <v>378</v>
      </c>
      <c r="LA9" s="137" t="s">
        <v>378</v>
      </c>
      <c r="LB9" s="137" t="s">
        <v>378</v>
      </c>
      <c r="LC9" s="137" t="s">
        <v>378</v>
      </c>
      <c r="LD9" s="277" t="s">
        <v>378</v>
      </c>
      <c r="LE9" s="137" t="s">
        <v>378</v>
      </c>
      <c r="LF9" s="137" t="s">
        <v>378</v>
      </c>
      <c r="LG9" s="137" t="s">
        <v>378</v>
      </c>
      <c r="LH9" s="137" t="s">
        <v>378</v>
      </c>
      <c r="LI9" s="137" t="s">
        <v>378</v>
      </c>
      <c r="LJ9" s="137" t="s">
        <v>378</v>
      </c>
      <c r="LK9" s="258" t="s">
        <v>378</v>
      </c>
      <c r="LL9" s="258" t="s">
        <v>378</v>
      </c>
      <c r="LM9" s="258" t="s">
        <v>378</v>
      </c>
      <c r="LN9" s="258" t="s">
        <v>378</v>
      </c>
      <c r="LO9" s="258" t="s">
        <v>378</v>
      </c>
      <c r="LP9" s="258" t="s">
        <v>378</v>
      </c>
      <c r="LQ9" s="258" t="s">
        <v>378</v>
      </c>
      <c r="LR9" s="258" t="s">
        <v>378</v>
      </c>
      <c r="LS9" s="137" t="s">
        <v>378</v>
      </c>
      <c r="LT9" s="137" t="s">
        <v>378</v>
      </c>
      <c r="LU9" s="137" t="s">
        <v>378</v>
      </c>
      <c r="LV9" s="277" t="s">
        <v>378</v>
      </c>
      <c r="LW9" s="137" t="s">
        <v>378</v>
      </c>
      <c r="LX9" s="277" t="s">
        <v>378</v>
      </c>
      <c r="LY9" s="137" t="s">
        <v>378</v>
      </c>
      <c r="LZ9" s="137" t="s">
        <v>378</v>
      </c>
      <c r="MA9" s="137" t="s">
        <v>378</v>
      </c>
      <c r="MB9" s="137" t="s">
        <v>378</v>
      </c>
      <c r="MC9" s="277" t="s">
        <v>378</v>
      </c>
      <c r="MD9" s="215" t="s">
        <v>378</v>
      </c>
      <c r="ME9" s="215" t="s">
        <v>378</v>
      </c>
      <c r="MF9" s="215" t="s">
        <v>378</v>
      </c>
      <c r="MG9" s="215" t="s">
        <v>378</v>
      </c>
      <c r="MH9" s="215" t="s">
        <v>378</v>
      </c>
      <c r="MI9" s="215" t="s">
        <v>378</v>
      </c>
      <c r="MJ9" s="137" t="s">
        <v>378</v>
      </c>
      <c r="MK9" s="137" t="s">
        <v>378</v>
      </c>
      <c r="ML9" s="137" t="s">
        <v>378</v>
      </c>
      <c r="MM9" s="137" t="s">
        <v>378</v>
      </c>
      <c r="MN9" s="137" t="s">
        <v>378</v>
      </c>
      <c r="MO9" s="277" t="s">
        <v>378</v>
      </c>
      <c r="MP9" s="137" t="s">
        <v>378</v>
      </c>
      <c r="MQ9" s="137" t="s">
        <v>378</v>
      </c>
      <c r="MR9" s="137" t="s">
        <v>378</v>
      </c>
      <c r="MS9" s="137" t="s">
        <v>378</v>
      </c>
      <c r="MT9" s="137" t="s">
        <v>378</v>
      </c>
      <c r="MU9" s="137" t="s">
        <v>378</v>
      </c>
      <c r="MV9" s="137" t="s">
        <v>378</v>
      </c>
      <c r="MW9" s="137" t="s">
        <v>378</v>
      </c>
      <c r="MX9" s="137" t="s">
        <v>378</v>
      </c>
      <c r="MY9" s="137" t="s">
        <v>378</v>
      </c>
      <c r="MZ9" s="137" t="s">
        <v>378</v>
      </c>
      <c r="NA9" s="137" t="s">
        <v>378</v>
      </c>
      <c r="NB9" s="137" t="s">
        <v>378</v>
      </c>
      <c r="NC9" s="137" t="s">
        <v>378</v>
      </c>
      <c r="ND9" s="215" t="s">
        <v>378</v>
      </c>
      <c r="NE9" s="215" t="s">
        <v>378</v>
      </c>
      <c r="NF9" s="215" t="s">
        <v>378</v>
      </c>
      <c r="NG9" s="215" t="s">
        <v>378</v>
      </c>
      <c r="NH9" s="215" t="s">
        <v>378</v>
      </c>
      <c r="NI9" s="215" t="s">
        <v>378</v>
      </c>
      <c r="NJ9" s="215" t="s">
        <v>378</v>
      </c>
      <c r="NK9" s="215" t="s">
        <v>378</v>
      </c>
      <c r="NL9" s="215" t="s">
        <v>378</v>
      </c>
      <c r="NM9" s="215" t="s">
        <v>378</v>
      </c>
      <c r="NN9" s="215" t="s">
        <v>378</v>
      </c>
      <c r="NO9" s="215" t="s">
        <v>378</v>
      </c>
      <c r="NP9" s="215" t="s">
        <v>378</v>
      </c>
      <c r="NQ9" s="215" t="s">
        <v>378</v>
      </c>
      <c r="NR9" s="215" t="s">
        <v>378</v>
      </c>
      <c r="NS9" s="215" t="s">
        <v>378</v>
      </c>
      <c r="NT9" s="137" t="s">
        <v>378</v>
      </c>
      <c r="NU9" s="137" t="s">
        <v>378</v>
      </c>
      <c r="NV9" s="137" t="s">
        <v>378</v>
      </c>
      <c r="NW9" s="137" t="s">
        <v>378</v>
      </c>
      <c r="NX9" s="215" t="s">
        <v>378</v>
      </c>
      <c r="NY9" s="137" t="s">
        <v>378</v>
      </c>
      <c r="NZ9" s="137" t="s">
        <v>378</v>
      </c>
      <c r="OA9" s="137" t="s">
        <v>378</v>
      </c>
      <c r="OB9" s="137" t="s">
        <v>378</v>
      </c>
      <c r="OC9" s="215" t="s">
        <v>378</v>
      </c>
      <c r="OD9" s="215" t="s">
        <v>378</v>
      </c>
      <c r="OE9" s="215" t="s">
        <v>378</v>
      </c>
      <c r="OF9" s="137" t="s">
        <v>378</v>
      </c>
      <c r="OG9" s="137" t="s">
        <v>378</v>
      </c>
      <c r="OH9" s="215" t="s">
        <v>378</v>
      </c>
      <c r="OI9" s="215" t="s">
        <v>378</v>
      </c>
      <c r="OJ9" s="215" t="s">
        <v>378</v>
      </c>
      <c r="OK9" s="215" t="s">
        <v>378</v>
      </c>
      <c r="OL9" s="215" t="s">
        <v>378</v>
      </c>
      <c r="OM9" s="215" t="s">
        <v>378</v>
      </c>
      <c r="ON9" s="137" t="s">
        <v>378</v>
      </c>
      <c r="OO9" s="137" t="s">
        <v>378</v>
      </c>
      <c r="OP9" s="137" t="s">
        <v>378</v>
      </c>
      <c r="OQ9" s="137" t="s">
        <v>378</v>
      </c>
      <c r="OR9" s="137" t="s">
        <v>378</v>
      </c>
      <c r="OS9" s="137" t="s">
        <v>378</v>
      </c>
      <c r="OT9" s="137" t="s">
        <v>378</v>
      </c>
      <c r="OU9" s="137" t="s">
        <v>378</v>
      </c>
      <c r="OV9" s="137" t="s">
        <v>378</v>
      </c>
      <c r="OW9" s="137" t="s">
        <v>378</v>
      </c>
      <c r="OX9" s="137" t="s">
        <v>378</v>
      </c>
      <c r="OY9" s="137" t="s">
        <v>378</v>
      </c>
      <c r="OZ9" s="137" t="s">
        <v>378</v>
      </c>
      <c r="PA9" s="137" t="s">
        <v>378</v>
      </c>
      <c r="PB9" s="137" t="s">
        <v>378</v>
      </c>
      <c r="PC9" s="137" t="s">
        <v>378</v>
      </c>
      <c r="PD9" s="137" t="s">
        <v>378</v>
      </c>
      <c r="PE9" s="137" t="s">
        <v>378</v>
      </c>
      <c r="PF9" s="215" t="s">
        <v>378</v>
      </c>
      <c r="PG9" s="215" t="s">
        <v>378</v>
      </c>
      <c r="PH9" s="137" t="s">
        <v>378</v>
      </c>
      <c r="PI9" s="137" t="s">
        <v>378</v>
      </c>
      <c r="PJ9" s="137" t="s">
        <v>378</v>
      </c>
      <c r="PK9" s="137" t="s">
        <v>378</v>
      </c>
      <c r="PL9" s="137" t="s">
        <v>378</v>
      </c>
      <c r="PM9" s="137" t="s">
        <v>378</v>
      </c>
      <c r="PN9" s="137" t="s">
        <v>378</v>
      </c>
      <c r="PO9" s="137" t="s">
        <v>378</v>
      </c>
      <c r="PP9" s="137" t="s">
        <v>378</v>
      </c>
      <c r="PQ9" s="137" t="s">
        <v>378</v>
      </c>
      <c r="PR9" s="137" t="s">
        <v>378</v>
      </c>
      <c r="PS9" s="137" t="s">
        <v>378</v>
      </c>
      <c r="PT9" s="137" t="s">
        <v>378</v>
      </c>
      <c r="PU9" s="137" t="s">
        <v>378</v>
      </c>
      <c r="PV9" s="137" t="s">
        <v>378</v>
      </c>
      <c r="PW9" s="137" t="s">
        <v>378</v>
      </c>
      <c r="PX9" s="137" t="s">
        <v>378</v>
      </c>
      <c r="PY9" s="137" t="s">
        <v>378</v>
      </c>
      <c r="PZ9" s="137" t="s">
        <v>378</v>
      </c>
      <c r="QA9" s="137" t="s">
        <v>378</v>
      </c>
      <c r="QB9" s="137" t="s">
        <v>378</v>
      </c>
      <c r="QC9" s="137" t="s">
        <v>378</v>
      </c>
      <c r="QD9" s="137" t="s">
        <v>378</v>
      </c>
      <c r="QE9" s="137" t="s">
        <v>378</v>
      </c>
      <c r="QF9" s="137" t="s">
        <v>378</v>
      </c>
      <c r="QG9" s="137" t="s">
        <v>378</v>
      </c>
      <c r="QH9" s="137" t="s">
        <v>378</v>
      </c>
      <c r="QI9" s="137" t="s">
        <v>378</v>
      </c>
      <c r="QJ9" s="137" t="s">
        <v>378</v>
      </c>
      <c r="QK9" s="137" t="s">
        <v>378</v>
      </c>
      <c r="QL9" s="137" t="s">
        <v>378</v>
      </c>
      <c r="QM9" s="137" t="s">
        <v>378</v>
      </c>
      <c r="QN9" s="137" t="s">
        <v>378</v>
      </c>
      <c r="QO9" s="137" t="s">
        <v>378</v>
      </c>
      <c r="QP9" s="137" t="s">
        <v>378</v>
      </c>
      <c r="QQ9" s="137" t="s">
        <v>378</v>
      </c>
      <c r="QR9" s="215" t="s">
        <v>378</v>
      </c>
      <c r="QS9" s="137" t="s">
        <v>378</v>
      </c>
      <c r="QT9" s="215" t="s">
        <v>378</v>
      </c>
      <c r="QU9" s="137" t="s">
        <v>378</v>
      </c>
      <c r="QV9" s="137" t="s">
        <v>378</v>
      </c>
      <c r="QW9" s="137" t="s">
        <v>378</v>
      </c>
      <c r="QX9" s="137" t="s">
        <v>378</v>
      </c>
      <c r="QY9" s="137" t="s">
        <v>378</v>
      </c>
      <c r="QZ9" s="137" t="s">
        <v>378</v>
      </c>
      <c r="RA9" s="137" t="s">
        <v>378</v>
      </c>
      <c r="RB9" s="137" t="s">
        <v>378</v>
      </c>
      <c r="RC9" s="137" t="s">
        <v>378</v>
      </c>
      <c r="RD9" s="137" t="s">
        <v>378</v>
      </c>
      <c r="RE9" s="137" t="s">
        <v>378</v>
      </c>
      <c r="RF9" s="137" t="s">
        <v>378</v>
      </c>
      <c r="RG9" s="137" t="s">
        <v>378</v>
      </c>
      <c r="RH9" s="137" t="s">
        <v>378</v>
      </c>
      <c r="RI9" s="137" t="s">
        <v>378</v>
      </c>
      <c r="RJ9" s="137" t="s">
        <v>378</v>
      </c>
      <c r="RK9" s="137" t="s">
        <v>378</v>
      </c>
      <c r="RL9" s="137" t="s">
        <v>378</v>
      </c>
      <c r="RM9" s="137" t="s">
        <v>378</v>
      </c>
      <c r="RN9" s="137" t="s">
        <v>378</v>
      </c>
      <c r="RO9" s="137" t="s">
        <v>378</v>
      </c>
      <c r="RP9" s="137" t="s">
        <v>378</v>
      </c>
      <c r="RQ9" s="137" t="s">
        <v>378</v>
      </c>
      <c r="RR9" s="215" t="s">
        <v>378</v>
      </c>
      <c r="RS9" s="137" t="s">
        <v>378</v>
      </c>
      <c r="RT9" s="137" t="s">
        <v>378</v>
      </c>
      <c r="RU9" s="137" t="s">
        <v>378</v>
      </c>
      <c r="RV9" s="137" t="s">
        <v>378</v>
      </c>
      <c r="RW9" s="137" t="s">
        <v>378</v>
      </c>
      <c r="RX9" s="137" t="s">
        <v>378</v>
      </c>
      <c r="RY9" s="137" t="s">
        <v>378</v>
      </c>
      <c r="RZ9" s="137" t="s">
        <v>378</v>
      </c>
      <c r="SA9" s="137" t="s">
        <v>378</v>
      </c>
      <c r="SB9" s="137" t="s">
        <v>378</v>
      </c>
      <c r="SC9" s="137" t="s">
        <v>378</v>
      </c>
      <c r="SD9" s="215" t="s">
        <v>378</v>
      </c>
      <c r="SE9" s="137" t="s">
        <v>378</v>
      </c>
      <c r="SF9" s="137" t="s">
        <v>378</v>
      </c>
      <c r="SG9" s="137" t="s">
        <v>378</v>
      </c>
      <c r="SH9" s="137" t="s">
        <v>378</v>
      </c>
      <c r="SI9" s="137" t="s">
        <v>378</v>
      </c>
      <c r="SJ9" s="137" t="s">
        <v>378</v>
      </c>
      <c r="SK9" s="137" t="s">
        <v>378</v>
      </c>
      <c r="SL9" s="137" t="s">
        <v>378</v>
      </c>
      <c r="SM9" s="137" t="s">
        <v>378</v>
      </c>
      <c r="SN9" s="137" t="s">
        <v>378</v>
      </c>
      <c r="SO9" s="215" t="s">
        <v>378</v>
      </c>
      <c r="SP9" s="215" t="s">
        <v>378</v>
      </c>
      <c r="SQ9" s="137" t="s">
        <v>378</v>
      </c>
      <c r="SR9" s="137" t="s">
        <v>378</v>
      </c>
      <c r="SS9" s="137" t="s">
        <v>378</v>
      </c>
      <c r="ST9" s="137" t="s">
        <v>378</v>
      </c>
      <c r="SU9" s="137" t="s">
        <v>378</v>
      </c>
      <c r="SV9" s="137" t="s">
        <v>378</v>
      </c>
      <c r="SW9" s="215" t="s">
        <v>378</v>
      </c>
      <c r="SX9" s="215" t="s">
        <v>378</v>
      </c>
      <c r="SY9" s="215" t="s">
        <v>378</v>
      </c>
      <c r="SZ9" s="215" t="s">
        <v>378</v>
      </c>
      <c r="TA9" s="215" t="s">
        <v>378</v>
      </c>
      <c r="TB9" s="215" t="s">
        <v>378</v>
      </c>
      <c r="TC9" s="215" t="s">
        <v>378</v>
      </c>
      <c r="TD9" s="215" t="s">
        <v>378</v>
      </c>
      <c r="TE9" s="215" t="s">
        <v>378</v>
      </c>
      <c r="TF9" s="215" t="s">
        <v>378</v>
      </c>
      <c r="TG9" s="215" t="s">
        <v>378</v>
      </c>
      <c r="TH9" s="215" t="s">
        <v>378</v>
      </c>
      <c r="TI9" s="215" t="s">
        <v>378</v>
      </c>
      <c r="TJ9" s="215" t="s">
        <v>378</v>
      </c>
      <c r="TK9" s="215" t="s">
        <v>378</v>
      </c>
      <c r="TL9" s="215" t="s">
        <v>378</v>
      </c>
      <c r="TM9" s="215" t="s">
        <v>378</v>
      </c>
      <c r="TN9" s="137" t="s">
        <v>513</v>
      </c>
      <c r="TO9" s="137" t="s">
        <v>513</v>
      </c>
      <c r="TP9" s="137" t="s">
        <v>513</v>
      </c>
      <c r="TQ9" s="137" t="s">
        <v>513</v>
      </c>
      <c r="TR9" s="137" t="s">
        <v>513</v>
      </c>
      <c r="TS9" s="137" t="s">
        <v>513</v>
      </c>
      <c r="TT9" s="215" t="s">
        <v>513</v>
      </c>
      <c r="TU9" s="215" t="s">
        <v>513</v>
      </c>
      <c r="TV9" s="215" t="s">
        <v>513</v>
      </c>
      <c r="TW9" s="137" t="s">
        <v>513</v>
      </c>
      <c r="TX9" s="137" t="s">
        <v>513</v>
      </c>
      <c r="TY9" s="137" t="s">
        <v>513</v>
      </c>
      <c r="TZ9" s="137" t="s">
        <v>513</v>
      </c>
      <c r="UA9" s="137" t="s">
        <v>513</v>
      </c>
      <c r="UB9" s="137" t="s">
        <v>513</v>
      </c>
      <c r="UC9" s="137" t="s">
        <v>513</v>
      </c>
      <c r="UD9" s="137" t="s">
        <v>513</v>
      </c>
      <c r="UE9" s="215" t="s">
        <v>513</v>
      </c>
      <c r="UF9" s="215" t="s">
        <v>513</v>
      </c>
      <c r="UG9" s="215" t="s">
        <v>513</v>
      </c>
      <c r="UH9" s="215" t="s">
        <v>513</v>
      </c>
      <c r="UI9" s="215" t="s">
        <v>513</v>
      </c>
      <c r="UJ9" s="215" t="s">
        <v>513</v>
      </c>
      <c r="UK9" s="215" t="s">
        <v>513</v>
      </c>
      <c r="UL9" s="215" t="s">
        <v>513</v>
      </c>
      <c r="UM9" s="137" t="s">
        <v>513</v>
      </c>
      <c r="UN9" s="137" t="s">
        <v>513</v>
      </c>
      <c r="UO9" s="137" t="s">
        <v>513</v>
      </c>
      <c r="UP9" s="137" t="s">
        <v>513</v>
      </c>
      <c r="UQ9" s="137" t="s">
        <v>513</v>
      </c>
      <c r="UR9" s="137" t="s">
        <v>513</v>
      </c>
      <c r="US9" s="137" t="s">
        <v>513</v>
      </c>
      <c r="UT9" s="137" t="s">
        <v>513</v>
      </c>
      <c r="UU9" s="137" t="s">
        <v>513</v>
      </c>
      <c r="UV9" s="137" t="s">
        <v>513</v>
      </c>
      <c r="UW9" s="137" t="s">
        <v>513</v>
      </c>
      <c r="UX9" s="137" t="s">
        <v>513</v>
      </c>
      <c r="UY9" s="137" t="s">
        <v>513</v>
      </c>
      <c r="UZ9" s="137" t="s">
        <v>513</v>
      </c>
      <c r="VA9" s="137" t="s">
        <v>513</v>
      </c>
      <c r="VB9" s="137" t="s">
        <v>513</v>
      </c>
      <c r="VC9" s="137" t="s">
        <v>513</v>
      </c>
      <c r="VD9" s="137" t="s">
        <v>513</v>
      </c>
      <c r="VE9" s="137" t="s">
        <v>513</v>
      </c>
      <c r="VF9" s="137" t="s">
        <v>513</v>
      </c>
      <c r="VG9" s="137" t="s">
        <v>513</v>
      </c>
      <c r="VH9" s="137" t="s">
        <v>513</v>
      </c>
      <c r="VI9" s="137" t="s">
        <v>513</v>
      </c>
      <c r="VJ9" s="137" t="s">
        <v>513</v>
      </c>
      <c r="VK9" s="137" t="s">
        <v>513</v>
      </c>
      <c r="VL9" s="137" t="s">
        <v>513</v>
      </c>
      <c r="VM9" s="137" t="s">
        <v>513</v>
      </c>
      <c r="VN9" s="137" t="s">
        <v>513</v>
      </c>
      <c r="VO9" s="137" t="s">
        <v>513</v>
      </c>
      <c r="VP9" s="137" t="s">
        <v>513</v>
      </c>
      <c r="VQ9" s="137" t="s">
        <v>513</v>
      </c>
      <c r="VR9" s="215" t="s">
        <v>513</v>
      </c>
      <c r="VS9" s="137" t="s">
        <v>513</v>
      </c>
      <c r="VT9" s="137" t="s">
        <v>513</v>
      </c>
      <c r="VU9" s="137" t="s">
        <v>513</v>
      </c>
      <c r="VV9" s="137" t="s">
        <v>513</v>
      </c>
      <c r="VW9" s="137" t="s">
        <v>513</v>
      </c>
      <c r="VX9" s="137" t="s">
        <v>513</v>
      </c>
      <c r="VY9" s="137" t="s">
        <v>513</v>
      </c>
      <c r="VZ9" s="137" t="s">
        <v>513</v>
      </c>
      <c r="WA9" s="137" t="s">
        <v>513</v>
      </c>
      <c r="WB9" s="137" t="s">
        <v>513</v>
      </c>
      <c r="WC9" s="137" t="s">
        <v>513</v>
      </c>
      <c r="WD9" s="137" t="s">
        <v>513</v>
      </c>
      <c r="WE9" s="137" t="s">
        <v>513</v>
      </c>
      <c r="WF9" s="137" t="s">
        <v>513</v>
      </c>
      <c r="WG9" s="137" t="s">
        <v>513</v>
      </c>
      <c r="WH9" s="137" t="s">
        <v>513</v>
      </c>
      <c r="WI9" s="137" t="s">
        <v>513</v>
      </c>
      <c r="WJ9" s="137" t="s">
        <v>513</v>
      </c>
      <c r="WK9" s="137" t="s">
        <v>513</v>
      </c>
      <c r="WL9" s="137" t="s">
        <v>513</v>
      </c>
      <c r="WM9" s="137" t="s">
        <v>513</v>
      </c>
      <c r="WN9" s="137" t="s">
        <v>513</v>
      </c>
      <c r="WO9" s="137" t="s">
        <v>513</v>
      </c>
      <c r="WP9" s="424"/>
      <c r="WQ9" s="137" t="s">
        <v>514</v>
      </c>
      <c r="WR9" s="137" t="s">
        <v>514</v>
      </c>
      <c r="WS9" s="277" t="s">
        <v>514</v>
      </c>
      <c r="WT9" s="137" t="s">
        <v>514</v>
      </c>
      <c r="WU9" s="137" t="s">
        <v>514</v>
      </c>
      <c r="WV9" s="137" t="s">
        <v>514</v>
      </c>
      <c r="WW9" s="137" t="s">
        <v>514</v>
      </c>
      <c r="WX9" s="137" t="s">
        <v>514</v>
      </c>
      <c r="WY9" s="137" t="s">
        <v>514</v>
      </c>
      <c r="WZ9" s="277" t="s">
        <v>514</v>
      </c>
      <c r="XA9" s="137" t="s">
        <v>514</v>
      </c>
      <c r="XB9" s="137" t="s">
        <v>514</v>
      </c>
      <c r="XC9" s="137" t="s">
        <v>514</v>
      </c>
      <c r="XD9" s="137" t="s">
        <v>514</v>
      </c>
      <c r="XE9" s="137" t="s">
        <v>514</v>
      </c>
      <c r="XF9" s="137" t="s">
        <v>514</v>
      </c>
      <c r="XG9" s="277" t="s">
        <v>514</v>
      </c>
      <c r="XH9" s="137" t="s">
        <v>514</v>
      </c>
      <c r="XI9" s="137" t="s">
        <v>514</v>
      </c>
      <c r="XJ9" s="137" t="s">
        <v>514</v>
      </c>
      <c r="XK9" s="137" t="s">
        <v>514</v>
      </c>
      <c r="XL9" s="137" t="s">
        <v>514</v>
      </c>
      <c r="XM9" s="137" t="s">
        <v>514</v>
      </c>
      <c r="XN9" s="277" t="s">
        <v>514</v>
      </c>
      <c r="XO9" s="137" t="s">
        <v>514</v>
      </c>
      <c r="XP9" s="137" t="s">
        <v>514</v>
      </c>
      <c r="XQ9" s="137" t="s">
        <v>514</v>
      </c>
      <c r="XR9" s="137" t="s">
        <v>514</v>
      </c>
      <c r="XS9" s="137" t="s">
        <v>514</v>
      </c>
      <c r="XT9" s="137" t="s">
        <v>514</v>
      </c>
      <c r="XU9" s="277" t="s">
        <v>514</v>
      </c>
      <c r="XV9" s="137" t="s">
        <v>514</v>
      </c>
      <c r="XW9" s="137" t="s">
        <v>514</v>
      </c>
      <c r="XX9" s="137" t="s">
        <v>514</v>
      </c>
      <c r="XY9" s="137" t="s">
        <v>514</v>
      </c>
      <c r="XZ9" s="137" t="s">
        <v>514</v>
      </c>
      <c r="YA9" s="137" t="s">
        <v>514</v>
      </c>
      <c r="YB9" s="277" t="s">
        <v>514</v>
      </c>
      <c r="YC9" s="137" t="s">
        <v>514</v>
      </c>
      <c r="YD9" s="137" t="s">
        <v>514</v>
      </c>
      <c r="YE9" s="137" t="s">
        <v>514</v>
      </c>
      <c r="YF9" s="137" t="s">
        <v>514</v>
      </c>
      <c r="YG9" s="137" t="s">
        <v>514</v>
      </c>
      <c r="YH9" s="137" t="s">
        <v>514</v>
      </c>
      <c r="YI9" s="277" t="s">
        <v>514</v>
      </c>
      <c r="YJ9" s="137" t="s">
        <v>514</v>
      </c>
      <c r="YK9" s="137" t="s">
        <v>514</v>
      </c>
      <c r="YL9" s="137" t="s">
        <v>514</v>
      </c>
      <c r="YM9" s="137" t="s">
        <v>514</v>
      </c>
      <c r="YN9" s="137" t="s">
        <v>514</v>
      </c>
      <c r="YO9" s="137" t="s">
        <v>514</v>
      </c>
      <c r="YP9" s="277" t="s">
        <v>514</v>
      </c>
      <c r="YQ9" s="137" t="s">
        <v>514</v>
      </c>
      <c r="YR9" s="137" t="s">
        <v>514</v>
      </c>
      <c r="YS9" s="137" t="s">
        <v>514</v>
      </c>
      <c r="YT9" s="137" t="s">
        <v>514</v>
      </c>
      <c r="YU9" s="137" t="s">
        <v>514</v>
      </c>
      <c r="YV9" s="137" t="s">
        <v>514</v>
      </c>
      <c r="YW9" s="277" t="s">
        <v>514</v>
      </c>
      <c r="YX9" s="137" t="s">
        <v>514</v>
      </c>
      <c r="YY9" s="137" t="s">
        <v>514</v>
      </c>
      <c r="YZ9" s="137" t="s">
        <v>514</v>
      </c>
      <c r="ZA9" s="137" t="s">
        <v>514</v>
      </c>
      <c r="ZB9" s="137" t="s">
        <v>514</v>
      </c>
      <c r="ZC9" s="137" t="s">
        <v>514</v>
      </c>
      <c r="ZD9" s="277" t="s">
        <v>514</v>
      </c>
      <c r="ZE9" s="137" t="s">
        <v>514</v>
      </c>
      <c r="ZF9" s="137" t="s">
        <v>514</v>
      </c>
      <c r="ZG9" s="137" t="s">
        <v>514</v>
      </c>
      <c r="ZH9" s="137" t="s">
        <v>514</v>
      </c>
      <c r="ZI9" s="215" t="s">
        <v>514</v>
      </c>
      <c r="ZJ9" s="137" t="s">
        <v>514</v>
      </c>
      <c r="ZK9" s="277" t="s">
        <v>514</v>
      </c>
      <c r="ZL9" s="137" t="s">
        <v>514</v>
      </c>
      <c r="ZM9" s="137" t="s">
        <v>514</v>
      </c>
      <c r="ZN9" s="137" t="s">
        <v>514</v>
      </c>
      <c r="ZO9" s="137" t="s">
        <v>514</v>
      </c>
      <c r="ZP9" s="215" t="s">
        <v>514</v>
      </c>
      <c r="ZQ9" s="215" t="s">
        <v>514</v>
      </c>
      <c r="ZR9" s="137" t="s">
        <v>523</v>
      </c>
      <c r="ZS9" s="137" t="s">
        <v>523</v>
      </c>
      <c r="ZT9" s="137" t="s">
        <v>523</v>
      </c>
      <c r="ZU9" s="137" t="s">
        <v>523</v>
      </c>
      <c r="ZV9" s="137" t="s">
        <v>523</v>
      </c>
      <c r="ZW9" s="215" t="s">
        <v>524</v>
      </c>
      <c r="ZX9" s="137" t="s">
        <v>524</v>
      </c>
      <c r="ZY9" s="137" t="s">
        <v>524</v>
      </c>
      <c r="ZZ9" s="137" t="s">
        <v>524</v>
      </c>
      <c r="AAA9" s="137" t="s">
        <v>524</v>
      </c>
      <c r="AAB9" s="137" t="s">
        <v>524</v>
      </c>
      <c r="AAC9" s="137" t="s">
        <v>524</v>
      </c>
      <c r="AAD9" s="137" t="s">
        <v>524</v>
      </c>
      <c r="AAE9" s="215" t="s">
        <v>524</v>
      </c>
      <c r="AAF9" s="137" t="s">
        <v>524</v>
      </c>
      <c r="AAG9" s="137" t="s">
        <v>524</v>
      </c>
      <c r="AAH9" s="137" t="s">
        <v>524</v>
      </c>
      <c r="AAI9" s="137" t="s">
        <v>524</v>
      </c>
      <c r="AAJ9" s="137" t="s">
        <v>524</v>
      </c>
      <c r="AAK9" s="137" t="s">
        <v>524</v>
      </c>
      <c r="AAL9" s="137" t="s">
        <v>524</v>
      </c>
      <c r="AAM9" s="137" t="s">
        <v>524</v>
      </c>
      <c r="AAN9" s="137" t="s">
        <v>524</v>
      </c>
      <c r="AAO9" s="137" t="s">
        <v>524</v>
      </c>
      <c r="AAP9" s="137" t="s">
        <v>524</v>
      </c>
      <c r="AAQ9" s="137" t="s">
        <v>524</v>
      </c>
      <c r="AAR9" s="137" t="s">
        <v>524</v>
      </c>
      <c r="AAS9" s="223" t="s">
        <v>528</v>
      </c>
      <c r="AAT9" s="223" t="s">
        <v>528</v>
      </c>
      <c r="AAU9" s="223" t="s">
        <v>528</v>
      </c>
      <c r="AAV9" s="223" t="s">
        <v>528</v>
      </c>
      <c r="AAW9" s="223" t="s">
        <v>528</v>
      </c>
      <c r="AAX9" s="223" t="s">
        <v>528</v>
      </c>
      <c r="AAY9" s="223" t="s">
        <v>528</v>
      </c>
      <c r="AAZ9" s="223" t="s">
        <v>528</v>
      </c>
      <c r="ABA9" s="223" t="s">
        <v>528</v>
      </c>
      <c r="ABB9" s="223" t="s">
        <v>528</v>
      </c>
      <c r="ABC9" s="223" t="s">
        <v>528</v>
      </c>
      <c r="ABD9" s="223" t="s">
        <v>528</v>
      </c>
      <c r="ABE9" s="223" t="s">
        <v>528</v>
      </c>
      <c r="ABF9" s="223" t="s">
        <v>528</v>
      </c>
      <c r="ABG9" s="223" t="s">
        <v>528</v>
      </c>
      <c r="ABH9" s="223" t="s">
        <v>528</v>
      </c>
      <c r="ABI9" s="223" t="s">
        <v>528</v>
      </c>
      <c r="ABJ9" s="223" t="s">
        <v>528</v>
      </c>
      <c r="ABK9" s="223" t="s">
        <v>528</v>
      </c>
      <c r="ABL9" s="223" t="s">
        <v>528</v>
      </c>
      <c r="ABM9" s="223" t="s">
        <v>528</v>
      </c>
      <c r="ABN9" s="223" t="s">
        <v>528</v>
      </c>
      <c r="ABO9" s="223" t="s">
        <v>528</v>
      </c>
      <c r="ABP9" s="223" t="s">
        <v>528</v>
      </c>
      <c r="ABQ9" s="223" t="s">
        <v>528</v>
      </c>
      <c r="ABR9" s="223" t="s">
        <v>528</v>
      </c>
      <c r="ABS9" s="223" t="s">
        <v>528</v>
      </c>
      <c r="ABT9" s="223" t="s">
        <v>528</v>
      </c>
      <c r="ABU9" s="223" t="s">
        <v>528</v>
      </c>
      <c r="ABV9" s="223" t="s">
        <v>528</v>
      </c>
      <c r="ABW9" s="223" t="s">
        <v>528</v>
      </c>
      <c r="ABX9" s="223" t="s">
        <v>528</v>
      </c>
      <c r="ABY9" s="223" t="s">
        <v>528</v>
      </c>
      <c r="ABZ9" s="223" t="s">
        <v>528</v>
      </c>
      <c r="ACA9" s="223" t="s">
        <v>528</v>
      </c>
      <c r="ACB9" s="223" t="s">
        <v>528</v>
      </c>
      <c r="ACC9" s="223" t="s">
        <v>528</v>
      </c>
      <c r="ACD9" s="223" t="s">
        <v>528</v>
      </c>
      <c r="ACE9" s="223" t="s">
        <v>528</v>
      </c>
      <c r="ACF9" s="223" t="s">
        <v>528</v>
      </c>
      <c r="ACG9" s="223" t="s">
        <v>528</v>
      </c>
      <c r="ACH9" s="223" t="s">
        <v>528</v>
      </c>
      <c r="ACI9" s="223" t="s">
        <v>528</v>
      </c>
      <c r="ACJ9" s="223" t="s">
        <v>528</v>
      </c>
      <c r="ACK9" s="223" t="s">
        <v>528</v>
      </c>
      <c r="ACL9" s="223" t="s">
        <v>528</v>
      </c>
      <c r="ACM9" s="223" t="s">
        <v>528</v>
      </c>
      <c r="ACN9" s="223" t="s">
        <v>528</v>
      </c>
      <c r="ACO9" s="223" t="s">
        <v>528</v>
      </c>
      <c r="ACP9" s="223" t="s">
        <v>528</v>
      </c>
      <c r="ACQ9" s="223" t="s">
        <v>528</v>
      </c>
      <c r="ACR9" s="223" t="s">
        <v>528</v>
      </c>
      <c r="ACS9" s="223" t="s">
        <v>528</v>
      </c>
      <c r="ACT9" s="223" t="s">
        <v>528</v>
      </c>
      <c r="ACU9" s="223" t="s">
        <v>528</v>
      </c>
      <c r="ACV9" s="223" t="s">
        <v>528</v>
      </c>
      <c r="ACW9" s="223" t="s">
        <v>528</v>
      </c>
      <c r="ACX9" s="223" t="s">
        <v>528</v>
      </c>
      <c r="ACY9" s="223" t="s">
        <v>528</v>
      </c>
      <c r="ACZ9" s="223" t="s">
        <v>528</v>
      </c>
      <c r="ADA9" s="223" t="s">
        <v>528</v>
      </c>
      <c r="ADB9" s="223" t="s">
        <v>528</v>
      </c>
      <c r="ADC9" s="223" t="s">
        <v>528</v>
      </c>
      <c r="ADD9" s="223" t="s">
        <v>528</v>
      </c>
      <c r="ADE9" s="223" t="s">
        <v>528</v>
      </c>
      <c r="ADF9" s="223" t="s">
        <v>528</v>
      </c>
      <c r="ADG9" s="223" t="s">
        <v>528</v>
      </c>
      <c r="ADH9" s="223" t="s">
        <v>528</v>
      </c>
      <c r="ADI9" s="223" t="s">
        <v>528</v>
      </c>
      <c r="ADJ9" s="223" t="s">
        <v>528</v>
      </c>
      <c r="ADK9" s="223" t="s">
        <v>528</v>
      </c>
      <c r="ADL9" s="223" t="s">
        <v>528</v>
      </c>
      <c r="ADM9" s="223" t="s">
        <v>528</v>
      </c>
      <c r="ADN9" s="223" t="s">
        <v>528</v>
      </c>
      <c r="ADO9" s="223" t="s">
        <v>528</v>
      </c>
      <c r="ADP9" s="223" t="s">
        <v>528</v>
      </c>
      <c r="ADQ9" s="223" t="s">
        <v>528</v>
      </c>
      <c r="ADR9" s="223" t="s">
        <v>528</v>
      </c>
      <c r="ADS9" s="223" t="s">
        <v>528</v>
      </c>
      <c r="ADT9" s="223" t="s">
        <v>528</v>
      </c>
      <c r="ADU9" s="223" t="s">
        <v>528</v>
      </c>
      <c r="ADV9" s="223" t="s">
        <v>528</v>
      </c>
      <c r="ADW9" s="223" t="s">
        <v>528</v>
      </c>
      <c r="ADX9" s="223" t="s">
        <v>528</v>
      </c>
      <c r="ADY9" s="223" t="s">
        <v>528</v>
      </c>
      <c r="ADZ9" s="223" t="s">
        <v>528</v>
      </c>
      <c r="AEA9" s="223" t="s">
        <v>528</v>
      </c>
      <c r="AEB9" s="223" t="s">
        <v>528</v>
      </c>
      <c r="AEC9" s="223" t="s">
        <v>528</v>
      </c>
      <c r="AED9" s="223" t="s">
        <v>528</v>
      </c>
      <c r="AEE9" s="223" t="s">
        <v>528</v>
      </c>
      <c r="AEF9" s="223" t="s">
        <v>528</v>
      </c>
      <c r="AEG9" s="223" t="s">
        <v>528</v>
      </c>
      <c r="AEH9" s="223" t="s">
        <v>528</v>
      </c>
      <c r="AEI9" s="223" t="s">
        <v>528</v>
      </c>
      <c r="AEJ9" s="223" t="s">
        <v>528</v>
      </c>
      <c r="AEK9" s="223" t="s">
        <v>528</v>
      </c>
      <c r="AEL9" s="223" t="s">
        <v>528</v>
      </c>
      <c r="AEM9" s="223" t="s">
        <v>528</v>
      </c>
      <c r="AEN9" s="223" t="s">
        <v>528</v>
      </c>
      <c r="AEO9" s="223" t="s">
        <v>528</v>
      </c>
      <c r="AEP9" s="223" t="s">
        <v>528</v>
      </c>
      <c r="AEQ9" s="223" t="s">
        <v>528</v>
      </c>
      <c r="AER9" s="223" t="s">
        <v>528</v>
      </c>
      <c r="AES9" s="223" t="s">
        <v>528</v>
      </c>
      <c r="AET9" s="223" t="s">
        <v>528</v>
      </c>
      <c r="AEU9" s="223" t="s">
        <v>528</v>
      </c>
      <c r="AEV9" s="223" t="s">
        <v>528</v>
      </c>
      <c r="AEW9" s="223" t="s">
        <v>528</v>
      </c>
      <c r="AEX9" s="223" t="s">
        <v>528</v>
      </c>
      <c r="AEY9" s="223" t="s">
        <v>528</v>
      </c>
      <c r="AEZ9" s="223" t="s">
        <v>528</v>
      </c>
      <c r="AFA9" s="223" t="s">
        <v>528</v>
      </c>
      <c r="AFB9" s="223" t="s">
        <v>528</v>
      </c>
      <c r="AFC9" s="223" t="s">
        <v>528</v>
      </c>
      <c r="AFD9" s="223" t="s">
        <v>528</v>
      </c>
      <c r="AFE9" s="223" t="s">
        <v>528</v>
      </c>
      <c r="AFF9" s="223" t="s">
        <v>528</v>
      </c>
      <c r="AFG9" s="223" t="s">
        <v>528</v>
      </c>
      <c r="AFH9" s="223" t="s">
        <v>528</v>
      </c>
      <c r="AFI9" s="223" t="s">
        <v>528</v>
      </c>
      <c r="AFJ9" s="223" t="s">
        <v>528</v>
      </c>
      <c r="AFK9" s="223" t="s">
        <v>528</v>
      </c>
      <c r="AFL9" s="223" t="s">
        <v>528</v>
      </c>
      <c r="AFM9" s="223" t="s">
        <v>528</v>
      </c>
      <c r="AFN9" s="223" t="s">
        <v>528</v>
      </c>
      <c r="AFO9" s="223" t="s">
        <v>528</v>
      </c>
      <c r="AFP9" s="223" t="s">
        <v>528</v>
      </c>
      <c r="AFQ9" s="223" t="s">
        <v>528</v>
      </c>
      <c r="AFR9" s="223" t="s">
        <v>528</v>
      </c>
      <c r="AFS9" s="223" t="s">
        <v>528</v>
      </c>
      <c r="AFT9" s="223" t="s">
        <v>528</v>
      </c>
      <c r="AFU9" s="223" t="s">
        <v>528</v>
      </c>
      <c r="AFV9" s="223" t="s">
        <v>528</v>
      </c>
      <c r="AFW9" s="223" t="s">
        <v>528</v>
      </c>
      <c r="AFX9" s="223" t="s">
        <v>528</v>
      </c>
      <c r="AFY9" s="223" t="s">
        <v>528</v>
      </c>
      <c r="AFZ9" s="223" t="s">
        <v>528</v>
      </c>
      <c r="AGA9" s="223" t="s">
        <v>528</v>
      </c>
      <c r="AGB9" s="223" t="s">
        <v>528</v>
      </c>
      <c r="AGC9" s="223" t="s">
        <v>528</v>
      </c>
      <c r="AGD9" s="223" t="s">
        <v>528</v>
      </c>
      <c r="AGE9" s="223" t="s">
        <v>528</v>
      </c>
      <c r="AGF9" s="223" t="s">
        <v>528</v>
      </c>
      <c r="AGG9" s="223" t="s">
        <v>528</v>
      </c>
      <c r="AGH9" s="223" t="s">
        <v>528</v>
      </c>
      <c r="AGI9" s="223" t="s">
        <v>528</v>
      </c>
      <c r="AGJ9" s="223" t="s">
        <v>528</v>
      </c>
      <c r="AGK9" s="223" t="s">
        <v>528</v>
      </c>
      <c r="AGL9" s="223" t="s">
        <v>528</v>
      </c>
      <c r="AGM9" s="223" t="s">
        <v>528</v>
      </c>
      <c r="AGN9" s="223" t="s">
        <v>528</v>
      </c>
      <c r="AGO9" s="223" t="s">
        <v>528</v>
      </c>
      <c r="AGP9" s="223" t="s">
        <v>528</v>
      </c>
      <c r="AGQ9" s="223" t="s">
        <v>528</v>
      </c>
      <c r="AGR9" s="223" t="s">
        <v>528</v>
      </c>
      <c r="AGS9" s="223" t="s">
        <v>528</v>
      </c>
      <c r="AGT9" s="223" t="s">
        <v>528</v>
      </c>
      <c r="AGU9" s="223" t="s">
        <v>528</v>
      </c>
      <c r="AGV9" s="223" t="s">
        <v>528</v>
      </c>
      <c r="AGW9" s="223" t="s">
        <v>528</v>
      </c>
      <c r="AGX9" s="223" t="s">
        <v>528</v>
      </c>
      <c r="AGY9" s="223" t="s">
        <v>528</v>
      </c>
      <c r="AGZ9" s="223" t="s">
        <v>528</v>
      </c>
      <c r="AHA9" s="223" t="s">
        <v>528</v>
      </c>
      <c r="AHB9" s="223" t="s">
        <v>528</v>
      </c>
      <c r="AHC9" s="223" t="s">
        <v>528</v>
      </c>
      <c r="AHD9" s="223" t="s">
        <v>528</v>
      </c>
      <c r="AHE9" s="223" t="s">
        <v>528</v>
      </c>
      <c r="AHF9" s="223" t="s">
        <v>528</v>
      </c>
      <c r="AHG9" s="223" t="s">
        <v>528</v>
      </c>
      <c r="AHH9" s="223" t="s">
        <v>528</v>
      </c>
      <c r="AHI9" s="223" t="s">
        <v>528</v>
      </c>
      <c r="AHJ9" s="223" t="s">
        <v>528</v>
      </c>
      <c r="AHK9" s="223" t="s">
        <v>528</v>
      </c>
      <c r="AHL9" s="223" t="s">
        <v>528</v>
      </c>
      <c r="AHM9" s="223" t="s">
        <v>528</v>
      </c>
      <c r="AHN9" s="223" t="s">
        <v>528</v>
      </c>
      <c r="AHO9" s="223" t="s">
        <v>528</v>
      </c>
      <c r="AHP9" s="223" t="s">
        <v>528</v>
      </c>
      <c r="AHQ9" s="223" t="s">
        <v>528</v>
      </c>
      <c r="AHR9" s="223" t="s">
        <v>528</v>
      </c>
      <c r="AHS9" s="223" t="s">
        <v>528</v>
      </c>
      <c r="AHT9" s="223" t="s">
        <v>528</v>
      </c>
      <c r="AHU9" s="223" t="s">
        <v>528</v>
      </c>
      <c r="AHV9" s="223" t="s">
        <v>528</v>
      </c>
      <c r="AHW9" s="223" t="s">
        <v>528</v>
      </c>
      <c r="AHX9" s="223" t="s">
        <v>528</v>
      </c>
      <c r="AHY9" s="223" t="s">
        <v>528</v>
      </c>
      <c r="AHZ9" s="223" t="s">
        <v>528</v>
      </c>
      <c r="AIA9" s="223" t="s">
        <v>528</v>
      </c>
      <c r="AIB9" s="223" t="s">
        <v>528</v>
      </c>
      <c r="AIC9" s="223" t="s">
        <v>528</v>
      </c>
      <c r="AID9" s="223" t="s">
        <v>528</v>
      </c>
      <c r="AIE9" s="223" t="s">
        <v>528</v>
      </c>
      <c r="AIF9" s="223" t="s">
        <v>528</v>
      </c>
      <c r="AIG9" s="223" t="s">
        <v>528</v>
      </c>
      <c r="AIH9" s="223" t="s">
        <v>528</v>
      </c>
      <c r="AII9" s="223" t="s">
        <v>528</v>
      </c>
      <c r="AIJ9" s="223" t="s">
        <v>528</v>
      </c>
      <c r="AIK9" s="223" t="s">
        <v>528</v>
      </c>
      <c r="AIL9" s="223" t="s">
        <v>528</v>
      </c>
      <c r="AIM9" s="223" t="s">
        <v>528</v>
      </c>
      <c r="AIN9" s="223" t="s">
        <v>528</v>
      </c>
      <c r="AIO9" s="223" t="s">
        <v>528</v>
      </c>
      <c r="AIP9" s="223" t="s">
        <v>528</v>
      </c>
      <c r="AIQ9" s="223" t="s">
        <v>528</v>
      </c>
      <c r="AIR9" s="223" t="s">
        <v>528</v>
      </c>
      <c r="AIS9" s="223" t="s">
        <v>528</v>
      </c>
      <c r="AIT9" s="223" t="s">
        <v>528</v>
      </c>
      <c r="AIU9" s="223" t="s">
        <v>528</v>
      </c>
      <c r="AIV9" s="223" t="s">
        <v>528</v>
      </c>
      <c r="AIW9" s="223" t="s">
        <v>528</v>
      </c>
      <c r="AIX9" s="223" t="s">
        <v>528</v>
      </c>
      <c r="AIY9" s="223" t="s">
        <v>528</v>
      </c>
      <c r="AIZ9" s="223" t="s">
        <v>528</v>
      </c>
      <c r="AJA9" s="223" t="s">
        <v>528</v>
      </c>
      <c r="AJB9" s="223" t="s">
        <v>528</v>
      </c>
      <c r="AJC9" s="223" t="s">
        <v>528</v>
      </c>
      <c r="AJD9" s="223" t="s">
        <v>528</v>
      </c>
      <c r="AJE9" s="223" t="s">
        <v>528</v>
      </c>
      <c r="AJF9" s="223" t="s">
        <v>528</v>
      </c>
      <c r="AJG9" s="223" t="s">
        <v>528</v>
      </c>
      <c r="AJH9" s="223" t="s">
        <v>528</v>
      </c>
      <c r="AJI9" s="223" t="s">
        <v>528</v>
      </c>
      <c r="AJJ9" s="223" t="s">
        <v>528</v>
      </c>
      <c r="AJK9" s="223" t="s">
        <v>528</v>
      </c>
      <c r="AJL9" s="223" t="s">
        <v>528</v>
      </c>
      <c r="AJM9" s="223" t="s">
        <v>528</v>
      </c>
      <c r="AJN9" s="223" t="s">
        <v>528</v>
      </c>
      <c r="AJO9" s="223" t="s">
        <v>528</v>
      </c>
      <c r="AJP9" s="223" t="s">
        <v>528</v>
      </c>
      <c r="AJQ9" s="223" t="s">
        <v>528</v>
      </c>
      <c r="AJR9" s="223" t="s">
        <v>528</v>
      </c>
      <c r="AJS9" s="223" t="s">
        <v>528</v>
      </c>
      <c r="AJT9" s="223" t="s">
        <v>528</v>
      </c>
      <c r="AJU9" s="223" t="s">
        <v>528</v>
      </c>
      <c r="AJV9" s="223" t="s">
        <v>528</v>
      </c>
      <c r="AJW9" s="223" t="s">
        <v>528</v>
      </c>
      <c r="AJX9" s="223" t="s">
        <v>528</v>
      </c>
      <c r="AJY9" s="223" t="s">
        <v>528</v>
      </c>
      <c r="AJZ9" s="223" t="s">
        <v>528</v>
      </c>
      <c r="AKA9" s="223" t="s">
        <v>528</v>
      </c>
      <c r="AKB9" s="223" t="s">
        <v>528</v>
      </c>
      <c r="AKC9" s="223" t="s">
        <v>528</v>
      </c>
      <c r="AKD9" s="223" t="s">
        <v>528</v>
      </c>
      <c r="AKE9" s="223" t="s">
        <v>528</v>
      </c>
      <c r="AKF9" s="223" t="s">
        <v>528</v>
      </c>
      <c r="AKG9" s="223" t="s">
        <v>528</v>
      </c>
      <c r="AKH9" s="223" t="s">
        <v>528</v>
      </c>
      <c r="AKI9" s="223" t="s">
        <v>528</v>
      </c>
      <c r="AKJ9" s="223" t="s">
        <v>528</v>
      </c>
      <c r="AKK9" s="223" t="s">
        <v>528</v>
      </c>
      <c r="AKL9" s="223" t="s">
        <v>528</v>
      </c>
      <c r="AKM9" s="223" t="s">
        <v>528</v>
      </c>
      <c r="AKN9" s="223" t="s">
        <v>528</v>
      </c>
      <c r="AKO9" s="223" t="s">
        <v>528</v>
      </c>
      <c r="AKP9" s="223" t="s">
        <v>528</v>
      </c>
      <c r="AKQ9" s="223" t="s">
        <v>528</v>
      </c>
      <c r="AKR9" s="223" t="s">
        <v>528</v>
      </c>
      <c r="AKS9" s="223" t="s">
        <v>528</v>
      </c>
      <c r="AKT9" s="223" t="s">
        <v>528</v>
      </c>
      <c r="AKU9" s="223" t="s">
        <v>528</v>
      </c>
      <c r="AKV9" s="223" t="s">
        <v>528</v>
      </c>
      <c r="AKW9" s="223" t="s">
        <v>528</v>
      </c>
      <c r="AKX9" s="223" t="s">
        <v>528</v>
      </c>
      <c r="AKY9" s="223" t="s">
        <v>528</v>
      </c>
      <c r="AKZ9" s="223" t="s">
        <v>528</v>
      </c>
      <c r="ALA9" s="223" t="s">
        <v>528</v>
      </c>
      <c r="ALB9" s="223" t="s">
        <v>528</v>
      </c>
      <c r="ALC9" s="223" t="s">
        <v>528</v>
      </c>
      <c r="ALD9" s="223" t="s">
        <v>528</v>
      </c>
      <c r="ALE9" s="223" t="s">
        <v>528</v>
      </c>
      <c r="ALF9" s="223" t="s">
        <v>528</v>
      </c>
      <c r="ALG9" s="223" t="s">
        <v>528</v>
      </c>
      <c r="ALH9" s="223" t="s">
        <v>528</v>
      </c>
      <c r="ALI9" s="223" t="s">
        <v>528</v>
      </c>
      <c r="ALJ9" s="223" t="s">
        <v>528</v>
      </c>
      <c r="ALK9" s="223" t="s">
        <v>528</v>
      </c>
      <c r="ALL9" s="223" t="s">
        <v>528</v>
      </c>
      <c r="ALM9" s="223" t="s">
        <v>528</v>
      </c>
      <c r="ALN9" s="223" t="s">
        <v>528</v>
      </c>
      <c r="ALO9" s="223" t="s">
        <v>528</v>
      </c>
      <c r="ALP9" s="223" t="s">
        <v>528</v>
      </c>
      <c r="ALQ9" s="223" t="s">
        <v>528</v>
      </c>
      <c r="ALR9" s="223" t="s">
        <v>528</v>
      </c>
      <c r="ALS9" s="223" t="s">
        <v>528</v>
      </c>
      <c r="ALT9" s="223" t="s">
        <v>528</v>
      </c>
      <c r="ALU9" s="223" t="s">
        <v>528</v>
      </c>
      <c r="ALV9" s="223" t="s">
        <v>528</v>
      </c>
      <c r="ALW9" s="223" t="s">
        <v>528</v>
      </c>
      <c r="ALX9" s="223" t="s">
        <v>528</v>
      </c>
      <c r="ALY9" s="223" t="s">
        <v>528</v>
      </c>
      <c r="ALZ9" s="223" t="s">
        <v>528</v>
      </c>
      <c r="AMA9" s="223" t="s">
        <v>528</v>
      </c>
      <c r="AMB9" s="223" t="s">
        <v>528</v>
      </c>
      <c r="AMC9" s="223" t="s">
        <v>528</v>
      </c>
      <c r="AMD9" s="223" t="s">
        <v>528</v>
      </c>
      <c r="AME9" s="223" t="s">
        <v>528</v>
      </c>
      <c r="AMF9" s="223" t="s">
        <v>528</v>
      </c>
      <c r="AMG9" s="223" t="s">
        <v>528</v>
      </c>
      <c r="AMH9" s="223" t="s">
        <v>528</v>
      </c>
      <c r="AMI9" s="223" t="s">
        <v>528</v>
      </c>
      <c r="AMJ9" s="223" t="s">
        <v>528</v>
      </c>
      <c r="AMK9" s="223" t="s">
        <v>528</v>
      </c>
      <c r="AML9" s="223" t="s">
        <v>528</v>
      </c>
      <c r="AMM9" s="223" t="s">
        <v>528</v>
      </c>
      <c r="AMN9" s="223" t="s">
        <v>528</v>
      </c>
      <c r="AMO9" s="223" t="s">
        <v>528</v>
      </c>
      <c r="AMP9" s="223" t="s">
        <v>528</v>
      </c>
      <c r="AMQ9" s="223" t="s">
        <v>528</v>
      </c>
      <c r="AMR9" s="223" t="s">
        <v>528</v>
      </c>
      <c r="AMS9" s="223" t="s">
        <v>528</v>
      </c>
      <c r="AMT9" s="223" t="s">
        <v>528</v>
      </c>
      <c r="AMU9" s="223" t="s">
        <v>528</v>
      </c>
      <c r="AMV9" s="223" t="s">
        <v>528</v>
      </c>
      <c r="AMW9" s="223" t="s">
        <v>528</v>
      </c>
      <c r="AMX9" s="223" t="s">
        <v>528</v>
      </c>
      <c r="AMY9" s="223" t="s">
        <v>528</v>
      </c>
      <c r="AMZ9" s="223" t="s">
        <v>528</v>
      </c>
      <c r="ANA9" s="223" t="s">
        <v>528</v>
      </c>
      <c r="ANB9" s="223" t="s">
        <v>528</v>
      </c>
      <c r="ANC9" s="223" t="s">
        <v>528</v>
      </c>
      <c r="AND9" s="223" t="s">
        <v>528</v>
      </c>
      <c r="ANE9" s="223" t="s">
        <v>528</v>
      </c>
      <c r="ANF9" s="223" t="s">
        <v>528</v>
      </c>
      <c r="ANG9" s="223" t="s">
        <v>528</v>
      </c>
      <c r="ANH9" s="223" t="s">
        <v>528</v>
      </c>
      <c r="ANI9" s="223" t="s">
        <v>528</v>
      </c>
      <c r="ANJ9" s="223" t="s">
        <v>528</v>
      </c>
      <c r="ANK9" s="223" t="s">
        <v>528</v>
      </c>
      <c r="ANL9" s="223" t="s">
        <v>528</v>
      </c>
      <c r="ANM9" s="223" t="s">
        <v>528</v>
      </c>
      <c r="ANN9" s="223" t="s">
        <v>528</v>
      </c>
      <c r="ANO9" s="223" t="s">
        <v>528</v>
      </c>
      <c r="ANP9" s="223" t="s">
        <v>528</v>
      </c>
      <c r="ANQ9" s="223" t="s">
        <v>528</v>
      </c>
      <c r="ANR9" s="223" t="s">
        <v>528</v>
      </c>
      <c r="ANS9" s="223" t="s">
        <v>528</v>
      </c>
      <c r="ANT9" s="223" t="s">
        <v>528</v>
      </c>
      <c r="ANU9" s="223" t="s">
        <v>528</v>
      </c>
      <c r="ANV9" s="223" t="s">
        <v>528</v>
      </c>
      <c r="ANW9" s="223" t="s">
        <v>528</v>
      </c>
      <c r="ANX9" s="223" t="s">
        <v>528</v>
      </c>
      <c r="ANY9" s="223" t="s">
        <v>528</v>
      </c>
      <c r="ANZ9" s="223" t="s">
        <v>528</v>
      </c>
      <c r="AOA9" s="223" t="s">
        <v>528</v>
      </c>
      <c r="AOB9" s="223" t="s">
        <v>528</v>
      </c>
      <c r="AOC9" s="223" t="s">
        <v>528</v>
      </c>
      <c r="AOD9" s="223" t="s">
        <v>528</v>
      </c>
      <c r="AOE9" s="223" t="s">
        <v>528</v>
      </c>
      <c r="AOF9" s="223" t="s">
        <v>528</v>
      </c>
      <c r="AOG9" s="223" t="s">
        <v>528</v>
      </c>
      <c r="AOH9" s="223" t="s">
        <v>528</v>
      </c>
      <c r="AOI9" s="223" t="s">
        <v>528</v>
      </c>
      <c r="AOJ9" s="223" t="s">
        <v>528</v>
      </c>
      <c r="AOK9" s="223" t="s">
        <v>528</v>
      </c>
      <c r="AOL9" s="223" t="s">
        <v>528</v>
      </c>
      <c r="AOM9" s="223" t="s">
        <v>528</v>
      </c>
      <c r="AON9" s="223" t="s">
        <v>528</v>
      </c>
      <c r="AOO9" s="223" t="s">
        <v>528</v>
      </c>
      <c r="AOP9" s="223" t="s">
        <v>528</v>
      </c>
      <c r="AOQ9" s="223" t="s">
        <v>528</v>
      </c>
      <c r="AOR9" s="223" t="s">
        <v>528</v>
      </c>
      <c r="AOS9" s="223" t="s">
        <v>528</v>
      </c>
      <c r="AOT9" s="223" t="s">
        <v>528</v>
      </c>
      <c r="AOU9" s="223" t="s">
        <v>528</v>
      </c>
      <c r="AOV9" s="223" t="s">
        <v>528</v>
      </c>
      <c r="AOW9" s="223" t="s">
        <v>528</v>
      </c>
      <c r="AOX9" s="223" t="s">
        <v>528</v>
      </c>
      <c r="AOY9" s="223" t="s">
        <v>528</v>
      </c>
      <c r="AOZ9" s="223" t="s">
        <v>528</v>
      </c>
      <c r="APA9" s="223" t="s">
        <v>528</v>
      </c>
      <c r="APB9" s="223" t="s">
        <v>528</v>
      </c>
      <c r="APC9" s="223" t="s">
        <v>528</v>
      </c>
      <c r="APD9" s="223" t="s">
        <v>528</v>
      </c>
      <c r="APE9" s="223" t="s">
        <v>528</v>
      </c>
      <c r="APF9" s="223" t="s">
        <v>528</v>
      </c>
      <c r="APG9" s="223" t="s">
        <v>528</v>
      </c>
      <c r="APH9" s="223" t="s">
        <v>528</v>
      </c>
      <c r="API9" s="223" t="s">
        <v>528</v>
      </c>
      <c r="APJ9" s="223" t="s">
        <v>528</v>
      </c>
      <c r="APK9" s="223" t="s">
        <v>528</v>
      </c>
      <c r="APL9" s="223" t="s">
        <v>528</v>
      </c>
      <c r="APM9" s="223" t="s">
        <v>528</v>
      </c>
      <c r="APN9" s="223" t="s">
        <v>528</v>
      </c>
      <c r="APO9" s="223" t="s">
        <v>528</v>
      </c>
      <c r="APP9" s="223" t="s">
        <v>528</v>
      </c>
      <c r="APQ9" s="223" t="s">
        <v>528</v>
      </c>
      <c r="APR9" s="223" t="s">
        <v>528</v>
      </c>
      <c r="APS9" s="223" t="s">
        <v>528</v>
      </c>
      <c r="APT9" s="223" t="s">
        <v>528</v>
      </c>
      <c r="APU9" s="223" t="s">
        <v>528</v>
      </c>
      <c r="APV9" s="223" t="s">
        <v>528</v>
      </c>
      <c r="APW9" s="223" t="s">
        <v>528</v>
      </c>
      <c r="APX9" s="223" t="s">
        <v>528</v>
      </c>
      <c r="APY9" s="223" t="s">
        <v>528</v>
      </c>
      <c r="APZ9" s="223" t="s">
        <v>528</v>
      </c>
      <c r="AQA9" s="223" t="s">
        <v>528</v>
      </c>
      <c r="AQB9" s="223" t="s">
        <v>528</v>
      </c>
      <c r="AQC9" s="223" t="s">
        <v>528</v>
      </c>
      <c r="AQD9" s="223" t="s">
        <v>528</v>
      </c>
      <c r="AQE9" s="223" t="s">
        <v>528</v>
      </c>
      <c r="AQF9" s="223" t="s">
        <v>528</v>
      </c>
      <c r="AQG9" s="223" t="s">
        <v>528</v>
      </c>
      <c r="AQH9" s="223" t="s">
        <v>528</v>
      </c>
      <c r="AQI9" s="223" t="s">
        <v>528</v>
      </c>
      <c r="AQJ9" s="223" t="s">
        <v>528</v>
      </c>
      <c r="AQK9" s="223" t="s">
        <v>528</v>
      </c>
      <c r="AQL9" s="223" t="s">
        <v>528</v>
      </c>
      <c r="AQM9" s="223" t="s">
        <v>528</v>
      </c>
      <c r="AQN9" s="223" t="s">
        <v>528</v>
      </c>
      <c r="AQO9" s="223" t="s">
        <v>528</v>
      </c>
      <c r="AQP9" s="223" t="s">
        <v>528</v>
      </c>
      <c r="AQQ9" s="223" t="s">
        <v>528</v>
      </c>
      <c r="AQR9" s="223" t="s">
        <v>528</v>
      </c>
      <c r="AQS9" s="223" t="s">
        <v>528</v>
      </c>
      <c r="AQT9" s="223" t="s">
        <v>528</v>
      </c>
      <c r="AQU9" s="223" t="s">
        <v>528</v>
      </c>
      <c r="AQV9" s="223" t="s">
        <v>528</v>
      </c>
      <c r="AQW9" s="223" t="s">
        <v>528</v>
      </c>
      <c r="AQX9" s="223" t="s">
        <v>528</v>
      </c>
      <c r="AQY9" s="223" t="s">
        <v>528</v>
      </c>
      <c r="AQZ9" s="223" t="s">
        <v>528</v>
      </c>
      <c r="ARA9" s="223" t="s">
        <v>528</v>
      </c>
      <c r="ARB9" s="223" t="s">
        <v>528</v>
      </c>
      <c r="ARC9" s="223" t="s">
        <v>528</v>
      </c>
      <c r="ARD9" s="223" t="s">
        <v>528</v>
      </c>
      <c r="ARE9" s="223" t="s">
        <v>528</v>
      </c>
      <c r="ARF9" s="223" t="s">
        <v>528</v>
      </c>
      <c r="ARG9" s="223" t="s">
        <v>528</v>
      </c>
      <c r="ARH9" s="223" t="s">
        <v>528</v>
      </c>
      <c r="ARI9" s="223" t="s">
        <v>528</v>
      </c>
      <c r="ARJ9" s="223" t="s">
        <v>528</v>
      </c>
      <c r="ARK9" s="223" t="s">
        <v>528</v>
      </c>
      <c r="ARL9" s="223" t="s">
        <v>528</v>
      </c>
      <c r="ARM9" s="223" t="s">
        <v>528</v>
      </c>
      <c r="ARN9" s="223" t="s">
        <v>528</v>
      </c>
      <c r="ARO9" s="223" t="s">
        <v>528</v>
      </c>
      <c r="ARP9" s="223" t="s">
        <v>528</v>
      </c>
      <c r="ARQ9" s="223" t="s">
        <v>528</v>
      </c>
      <c r="ARR9" s="223" t="s">
        <v>528</v>
      </c>
      <c r="ARS9" s="223" t="s">
        <v>528</v>
      </c>
      <c r="ART9" s="223" t="s">
        <v>528</v>
      </c>
      <c r="ARU9" s="223" t="s">
        <v>528</v>
      </c>
      <c r="ARV9" s="223" t="s">
        <v>528</v>
      </c>
      <c r="ARW9" s="223" t="s">
        <v>528</v>
      </c>
      <c r="ARX9" s="223" t="s">
        <v>528</v>
      </c>
      <c r="ARY9" s="223" t="s">
        <v>528</v>
      </c>
      <c r="ARZ9" s="223" t="s">
        <v>528</v>
      </c>
      <c r="ASA9" s="223" t="s">
        <v>528</v>
      </c>
      <c r="ASB9" s="223" t="s">
        <v>528</v>
      </c>
      <c r="ASC9" s="223" t="s">
        <v>528</v>
      </c>
      <c r="ASD9" s="223" t="s">
        <v>528</v>
      </c>
      <c r="ASE9" s="223" t="s">
        <v>528</v>
      </c>
      <c r="ASF9" s="223" t="s">
        <v>528</v>
      </c>
      <c r="ASG9" s="223" t="s">
        <v>528</v>
      </c>
      <c r="ASH9" s="223" t="s">
        <v>528</v>
      </c>
      <c r="ASI9" s="223" t="s">
        <v>528</v>
      </c>
      <c r="ASJ9" s="223" t="s">
        <v>528</v>
      </c>
      <c r="ASK9" s="223" t="s">
        <v>528</v>
      </c>
      <c r="ASL9" s="223" t="s">
        <v>528</v>
      </c>
      <c r="ASM9" s="223" t="s">
        <v>528</v>
      </c>
      <c r="ASN9" s="223" t="s">
        <v>528</v>
      </c>
      <c r="ASO9" s="223" t="s">
        <v>528</v>
      </c>
      <c r="ASP9" s="223" t="s">
        <v>528</v>
      </c>
      <c r="ASQ9" s="223" t="s">
        <v>528</v>
      </c>
      <c r="ASR9" s="223" t="s">
        <v>528</v>
      </c>
      <c r="ASS9" s="223" t="s">
        <v>528</v>
      </c>
      <c r="AST9" s="223" t="s">
        <v>528</v>
      </c>
      <c r="ASU9" s="223" t="s">
        <v>528</v>
      </c>
      <c r="ASV9" s="223" t="s">
        <v>528</v>
      </c>
      <c r="ASW9" s="223" t="s">
        <v>528</v>
      </c>
      <c r="ASX9" s="223" t="s">
        <v>528</v>
      </c>
      <c r="ASY9" s="223" t="s">
        <v>528</v>
      </c>
      <c r="ASZ9" s="223" t="s">
        <v>528</v>
      </c>
      <c r="ATA9" s="223" t="s">
        <v>528</v>
      </c>
      <c r="ATB9" s="223" t="s">
        <v>528</v>
      </c>
      <c r="ATC9" s="223" t="s">
        <v>528</v>
      </c>
      <c r="ATD9" s="223" t="s">
        <v>528</v>
      </c>
      <c r="ATE9" s="223" t="s">
        <v>528</v>
      </c>
      <c r="ATF9" s="223" t="s">
        <v>528</v>
      </c>
      <c r="ATG9" s="223" t="s">
        <v>528</v>
      </c>
      <c r="ATH9" s="223" t="s">
        <v>528</v>
      </c>
      <c r="ATI9" s="223" t="s">
        <v>528</v>
      </c>
      <c r="ATJ9" s="223" t="s">
        <v>528</v>
      </c>
      <c r="ATK9" s="223" t="s">
        <v>528</v>
      </c>
      <c r="ATL9" s="223" t="s">
        <v>528</v>
      </c>
      <c r="ATM9" s="223" t="s">
        <v>528</v>
      </c>
      <c r="ATN9" s="223" t="s">
        <v>528</v>
      </c>
      <c r="ATO9" s="223" t="s">
        <v>528</v>
      </c>
      <c r="ATP9" s="223" t="s">
        <v>528</v>
      </c>
      <c r="ATQ9" s="223" t="s">
        <v>528</v>
      </c>
      <c r="ATR9" s="223" t="s">
        <v>528</v>
      </c>
      <c r="ATS9" s="223" t="s">
        <v>528</v>
      </c>
      <c r="ATT9" s="223" t="s">
        <v>528</v>
      </c>
      <c r="ATU9" s="223" t="s">
        <v>528</v>
      </c>
      <c r="ATV9" s="223" t="s">
        <v>528</v>
      </c>
      <c r="ATW9" s="223" t="s">
        <v>528</v>
      </c>
      <c r="ATX9" s="223" t="s">
        <v>528</v>
      </c>
      <c r="ATY9" s="223" t="s">
        <v>528</v>
      </c>
      <c r="ATZ9" s="223" t="s">
        <v>528</v>
      </c>
      <c r="AUA9" s="223" t="s">
        <v>528</v>
      </c>
      <c r="AUB9" s="223" t="s">
        <v>528</v>
      </c>
      <c r="AUC9" s="223" t="s">
        <v>528</v>
      </c>
      <c r="AUD9" s="223" t="s">
        <v>528</v>
      </c>
      <c r="AUE9" s="223" t="s">
        <v>528</v>
      </c>
      <c r="AUF9" s="223" t="s">
        <v>528</v>
      </c>
      <c r="AUG9" s="223" t="s">
        <v>528</v>
      </c>
      <c r="AUH9" s="223" t="s">
        <v>528</v>
      </c>
      <c r="AUI9" s="223" t="s">
        <v>528</v>
      </c>
      <c r="AUJ9" s="223" t="s">
        <v>528</v>
      </c>
      <c r="AUK9" s="223" t="s">
        <v>528</v>
      </c>
      <c r="AUL9" s="223" t="s">
        <v>528</v>
      </c>
      <c r="AUM9" s="223" t="s">
        <v>528</v>
      </c>
      <c r="AUN9" s="223" t="s">
        <v>528</v>
      </c>
      <c r="AUO9" s="223" t="s">
        <v>528</v>
      </c>
      <c r="AUP9" s="223" t="s">
        <v>528</v>
      </c>
      <c r="AUQ9" s="223" t="s">
        <v>528</v>
      </c>
      <c r="AUR9" s="223" t="s">
        <v>528</v>
      </c>
      <c r="AUS9" s="223" t="s">
        <v>528</v>
      </c>
      <c r="AUT9" s="223" t="s">
        <v>528</v>
      </c>
      <c r="AUU9" s="223" t="s">
        <v>528</v>
      </c>
      <c r="AUV9" s="223" t="s">
        <v>528</v>
      </c>
      <c r="AUW9" s="223" t="s">
        <v>528</v>
      </c>
      <c r="AUX9" s="223" t="s">
        <v>528</v>
      </c>
      <c r="AUY9" s="223" t="s">
        <v>528</v>
      </c>
      <c r="AUZ9" s="223" t="s">
        <v>528</v>
      </c>
      <c r="AVA9" s="223" t="s">
        <v>528</v>
      </c>
      <c r="AVB9" s="223" t="s">
        <v>528</v>
      </c>
      <c r="AVC9" s="223" t="s">
        <v>528</v>
      </c>
      <c r="AVD9" s="223" t="s">
        <v>528</v>
      </c>
      <c r="AVE9" s="223" t="s">
        <v>528</v>
      </c>
      <c r="AVF9" s="223" t="s">
        <v>528</v>
      </c>
      <c r="AVG9" s="223" t="s">
        <v>528</v>
      </c>
      <c r="AVH9" s="223" t="s">
        <v>528</v>
      </c>
      <c r="AVI9" s="223" t="s">
        <v>528</v>
      </c>
      <c r="AVJ9" s="223" t="s">
        <v>528</v>
      </c>
      <c r="AVK9" s="223" t="s">
        <v>528</v>
      </c>
      <c r="AVL9" s="223" t="s">
        <v>528</v>
      </c>
      <c r="AVM9" s="223" t="s">
        <v>528</v>
      </c>
      <c r="AVN9" s="223" t="s">
        <v>528</v>
      </c>
      <c r="AVO9" s="223" t="s">
        <v>528</v>
      </c>
      <c r="AVP9" s="223" t="s">
        <v>528</v>
      </c>
      <c r="AVQ9" s="223" t="s">
        <v>528</v>
      </c>
      <c r="AVR9" s="223" t="s">
        <v>528</v>
      </c>
      <c r="AVS9" s="223" t="s">
        <v>528</v>
      </c>
      <c r="AVT9" s="223" t="s">
        <v>528</v>
      </c>
      <c r="AVU9" s="223" t="s">
        <v>528</v>
      </c>
      <c r="AVV9" s="223" t="s">
        <v>528</v>
      </c>
      <c r="AVW9" s="223" t="s">
        <v>528</v>
      </c>
      <c r="AVX9" s="223" t="s">
        <v>528</v>
      </c>
      <c r="AVY9" s="223" t="s">
        <v>528</v>
      </c>
      <c r="AVZ9" s="223" t="s">
        <v>528</v>
      </c>
      <c r="AWA9" s="223" t="s">
        <v>528</v>
      </c>
      <c r="AWB9" s="223" t="s">
        <v>528</v>
      </c>
      <c r="AWC9" s="223" t="s">
        <v>528</v>
      </c>
      <c r="AWD9" s="223" t="s">
        <v>528</v>
      </c>
      <c r="AWE9" s="223" t="s">
        <v>528</v>
      </c>
      <c r="AWF9" s="223" t="s">
        <v>528</v>
      </c>
      <c r="AWG9" s="223" t="s">
        <v>528</v>
      </c>
      <c r="AWH9" s="223" t="s">
        <v>528</v>
      </c>
      <c r="AWI9" s="223" t="s">
        <v>528</v>
      </c>
      <c r="AWJ9" s="223" t="s">
        <v>528</v>
      </c>
      <c r="AWK9" s="223" t="s">
        <v>528</v>
      </c>
      <c r="AWL9" s="223" t="s">
        <v>528</v>
      </c>
      <c r="AWM9" s="223" t="s">
        <v>528</v>
      </c>
      <c r="AWN9" s="223" t="s">
        <v>528</v>
      </c>
      <c r="AWO9" s="223" t="s">
        <v>528</v>
      </c>
      <c r="AWP9" s="223" t="s">
        <v>528</v>
      </c>
      <c r="AWQ9" s="223" t="s">
        <v>528</v>
      </c>
      <c r="AWR9" s="223" t="s">
        <v>528</v>
      </c>
      <c r="AWS9" s="223" t="s">
        <v>528</v>
      </c>
      <c r="AWT9" s="223" t="s">
        <v>528</v>
      </c>
      <c r="AWU9" s="223" t="s">
        <v>528</v>
      </c>
      <c r="AWV9" s="223" t="s">
        <v>528</v>
      </c>
      <c r="AWW9" s="223" t="s">
        <v>528</v>
      </c>
      <c r="AWX9" s="223" t="s">
        <v>528</v>
      </c>
      <c r="AWY9" s="223" t="s">
        <v>528</v>
      </c>
      <c r="AWZ9" s="223" t="s">
        <v>528</v>
      </c>
      <c r="AXA9" s="223" t="s">
        <v>528</v>
      </c>
      <c r="AXB9" s="223" t="s">
        <v>528</v>
      </c>
      <c r="AXC9" s="223" t="s">
        <v>528</v>
      </c>
      <c r="AXD9" s="223" t="s">
        <v>528</v>
      </c>
      <c r="AXE9" s="223" t="s">
        <v>528</v>
      </c>
      <c r="AXF9" s="223" t="s">
        <v>528</v>
      </c>
      <c r="AXG9" s="223" t="s">
        <v>528</v>
      </c>
      <c r="AXH9" s="223" t="s">
        <v>528</v>
      </c>
      <c r="AXI9" s="223" t="s">
        <v>528</v>
      </c>
      <c r="AXJ9" s="223" t="s">
        <v>528</v>
      </c>
      <c r="AXK9" s="223" t="s">
        <v>528</v>
      </c>
      <c r="AXL9" s="223" t="s">
        <v>528</v>
      </c>
      <c r="AXM9" s="223" t="s">
        <v>528</v>
      </c>
      <c r="AXN9" s="223" t="s">
        <v>528</v>
      </c>
      <c r="AXO9" s="223" t="s">
        <v>528</v>
      </c>
      <c r="AXP9" s="223" t="s">
        <v>528</v>
      </c>
      <c r="AXQ9" s="223" t="s">
        <v>528</v>
      </c>
      <c r="AXR9" s="223" t="s">
        <v>528</v>
      </c>
      <c r="AXS9" s="223" t="s">
        <v>528</v>
      </c>
      <c r="AXT9" s="223" t="s">
        <v>528</v>
      </c>
      <c r="AXU9" s="223" t="s">
        <v>528</v>
      </c>
      <c r="AXV9" s="223" t="s">
        <v>528</v>
      </c>
      <c r="AXW9" s="223" t="s">
        <v>528</v>
      </c>
      <c r="AXX9" s="223" t="s">
        <v>528</v>
      </c>
      <c r="AXY9" s="223" t="s">
        <v>528</v>
      </c>
      <c r="AXZ9" s="223" t="s">
        <v>528</v>
      </c>
      <c r="AYA9" s="223" t="s">
        <v>528</v>
      </c>
      <c r="AYB9" s="223" t="s">
        <v>528</v>
      </c>
      <c r="AYC9" s="223" t="s">
        <v>528</v>
      </c>
      <c r="AYD9" s="223" t="s">
        <v>528</v>
      </c>
      <c r="AYE9" s="223" t="s">
        <v>528</v>
      </c>
      <c r="AYF9" s="223" t="s">
        <v>528</v>
      </c>
      <c r="AYG9" s="223" t="s">
        <v>528</v>
      </c>
      <c r="AYH9" s="223" t="s">
        <v>528</v>
      </c>
      <c r="AYI9" s="223" t="s">
        <v>528</v>
      </c>
      <c r="AYJ9" s="223" t="s">
        <v>528</v>
      </c>
      <c r="AYK9" s="223" t="s">
        <v>528</v>
      </c>
      <c r="AYL9" s="223" t="s">
        <v>528</v>
      </c>
      <c r="AYM9" s="223" t="s">
        <v>528</v>
      </c>
      <c r="AYN9" s="223" t="s">
        <v>528</v>
      </c>
      <c r="AYO9" s="223" t="s">
        <v>528</v>
      </c>
      <c r="AYP9" s="223" t="s">
        <v>528</v>
      </c>
      <c r="AYQ9" s="223" t="s">
        <v>528</v>
      </c>
      <c r="AYR9" s="223" t="s">
        <v>528</v>
      </c>
      <c r="AYS9" s="223" t="s">
        <v>528</v>
      </c>
      <c r="AYT9" s="223" t="s">
        <v>528</v>
      </c>
      <c r="AYU9" s="223" t="s">
        <v>528</v>
      </c>
      <c r="AYV9" s="223" t="s">
        <v>528</v>
      </c>
      <c r="AYW9" s="223" t="s">
        <v>528</v>
      </c>
      <c r="AYX9" s="223" t="s">
        <v>528</v>
      </c>
      <c r="AYY9" s="223" t="s">
        <v>528</v>
      </c>
      <c r="AYZ9" s="223" t="s">
        <v>528</v>
      </c>
      <c r="AZA9" s="223" t="s">
        <v>528</v>
      </c>
      <c r="AZB9" s="223" t="s">
        <v>528</v>
      </c>
      <c r="AZC9" s="223" t="s">
        <v>528</v>
      </c>
      <c r="AZD9" s="223" t="s">
        <v>528</v>
      </c>
      <c r="AZE9" s="223" t="s">
        <v>528</v>
      </c>
      <c r="AZF9" s="223" t="s">
        <v>528</v>
      </c>
      <c r="AZG9" s="223" t="s">
        <v>528</v>
      </c>
      <c r="AZH9" s="223" t="s">
        <v>528</v>
      </c>
      <c r="AZI9" s="223" t="s">
        <v>528</v>
      </c>
      <c r="AZJ9" s="223" t="s">
        <v>528</v>
      </c>
      <c r="AZK9" s="223" t="s">
        <v>528</v>
      </c>
      <c r="AZL9" s="223" t="s">
        <v>528</v>
      </c>
      <c r="AZM9" s="223" t="s">
        <v>528</v>
      </c>
      <c r="AZN9" s="223" t="s">
        <v>528</v>
      </c>
      <c r="AZO9" s="223" t="s">
        <v>528</v>
      </c>
      <c r="AZP9" s="223" t="s">
        <v>528</v>
      </c>
      <c r="AZQ9" s="223" t="s">
        <v>528</v>
      </c>
      <c r="AZR9" s="223" t="s">
        <v>528</v>
      </c>
      <c r="AZS9" s="223" t="s">
        <v>528</v>
      </c>
      <c r="AZT9" s="223" t="s">
        <v>528</v>
      </c>
      <c r="AZU9" s="223" t="s">
        <v>528</v>
      </c>
      <c r="AZV9" s="223" t="s">
        <v>528</v>
      </c>
      <c r="AZW9" s="223" t="s">
        <v>528</v>
      </c>
      <c r="AZX9" s="223" t="s">
        <v>528</v>
      </c>
      <c r="AZY9" s="223" t="s">
        <v>528</v>
      </c>
      <c r="AZZ9" s="223" t="s">
        <v>528</v>
      </c>
      <c r="BAA9" s="223" t="s">
        <v>528</v>
      </c>
      <c r="BAB9" s="223" t="s">
        <v>528</v>
      </c>
      <c r="BAC9" s="223" t="s">
        <v>528</v>
      </c>
      <c r="BAD9" s="223" t="s">
        <v>528</v>
      </c>
      <c r="BAE9" s="223" t="s">
        <v>528</v>
      </c>
      <c r="BAF9" s="223" t="s">
        <v>528</v>
      </c>
      <c r="BAG9" s="223" t="s">
        <v>528</v>
      </c>
      <c r="BAH9" s="223" t="s">
        <v>528</v>
      </c>
      <c r="BAI9" s="223" t="s">
        <v>528</v>
      </c>
      <c r="BAJ9" s="223" t="s">
        <v>528</v>
      </c>
      <c r="BAK9" s="223" t="s">
        <v>528</v>
      </c>
      <c r="BAL9" s="223" t="s">
        <v>528</v>
      </c>
      <c r="BAM9" s="223" t="s">
        <v>528</v>
      </c>
      <c r="BAN9" s="223" t="s">
        <v>528</v>
      </c>
      <c r="BAO9" s="223" t="s">
        <v>528</v>
      </c>
      <c r="BAP9" s="223" t="s">
        <v>528</v>
      </c>
      <c r="BAQ9" s="223" t="s">
        <v>528</v>
      </c>
      <c r="BAR9" s="223" t="s">
        <v>528</v>
      </c>
      <c r="BAS9" s="223" t="s">
        <v>528</v>
      </c>
      <c r="BAT9" s="223" t="s">
        <v>528</v>
      </c>
      <c r="BAU9" s="223" t="s">
        <v>528</v>
      </c>
      <c r="BAV9" s="223" t="s">
        <v>528</v>
      </c>
      <c r="BAW9" s="223" t="s">
        <v>528</v>
      </c>
      <c r="BAX9" s="223" t="s">
        <v>528</v>
      </c>
      <c r="BAY9" s="223" t="s">
        <v>528</v>
      </c>
      <c r="BAZ9" s="223" t="s">
        <v>528</v>
      </c>
      <c r="BBA9" s="223" t="s">
        <v>528</v>
      </c>
      <c r="BBB9" s="223" t="s">
        <v>528</v>
      </c>
      <c r="BBC9" s="223" t="s">
        <v>528</v>
      </c>
      <c r="BBD9" s="223" t="s">
        <v>528</v>
      </c>
      <c r="BBE9" s="223" t="s">
        <v>528</v>
      </c>
      <c r="BBF9" s="223" t="s">
        <v>528</v>
      </c>
      <c r="BBG9" s="223" t="s">
        <v>528</v>
      </c>
      <c r="BBH9" s="223" t="s">
        <v>528</v>
      </c>
      <c r="BBI9" s="223" t="s">
        <v>528</v>
      </c>
      <c r="BBJ9" s="223" t="s">
        <v>528</v>
      </c>
      <c r="BBK9" s="223" t="s">
        <v>528</v>
      </c>
      <c r="BBL9" s="223" t="s">
        <v>528</v>
      </c>
      <c r="BBM9" s="223" t="s">
        <v>528</v>
      </c>
      <c r="BBN9" s="223" t="s">
        <v>528</v>
      </c>
      <c r="BBO9" s="223" t="s">
        <v>528</v>
      </c>
      <c r="BBP9" s="223" t="s">
        <v>528</v>
      </c>
      <c r="BBQ9" s="223" t="s">
        <v>528</v>
      </c>
      <c r="BBR9" s="223" t="s">
        <v>528</v>
      </c>
      <c r="BBS9" s="223" t="s">
        <v>528</v>
      </c>
      <c r="BBT9" s="223" t="s">
        <v>528</v>
      </c>
      <c r="BBU9" s="223" t="s">
        <v>528</v>
      </c>
      <c r="BBV9" s="223" t="s">
        <v>528</v>
      </c>
      <c r="BBW9" s="223" t="s">
        <v>528</v>
      </c>
      <c r="BBX9" s="223" t="s">
        <v>528</v>
      </c>
      <c r="BBY9" s="223" t="s">
        <v>528</v>
      </c>
      <c r="BBZ9" s="223" t="s">
        <v>528</v>
      </c>
      <c r="BCA9" s="223" t="s">
        <v>528</v>
      </c>
      <c r="BCB9" s="223" t="s">
        <v>528</v>
      </c>
      <c r="BCC9" s="223" t="s">
        <v>528</v>
      </c>
      <c r="BCD9" s="223" t="s">
        <v>528</v>
      </c>
      <c r="BCE9" s="223" t="s">
        <v>528</v>
      </c>
      <c r="BCF9" s="223" t="s">
        <v>528</v>
      </c>
      <c r="BCG9" s="223" t="s">
        <v>528</v>
      </c>
      <c r="BCH9" s="223" t="s">
        <v>528</v>
      </c>
      <c r="BCI9" s="223" t="s">
        <v>528</v>
      </c>
      <c r="BCJ9" s="223" t="s">
        <v>528</v>
      </c>
      <c r="BCK9" s="223" t="s">
        <v>528</v>
      </c>
      <c r="BCL9" s="223" t="s">
        <v>528</v>
      </c>
      <c r="BCM9" s="223" t="s">
        <v>528</v>
      </c>
      <c r="BCN9" s="223" t="s">
        <v>528</v>
      </c>
      <c r="BCO9" s="223" t="s">
        <v>528</v>
      </c>
      <c r="BCP9" s="223" t="s">
        <v>528</v>
      </c>
      <c r="BCQ9" s="223" t="s">
        <v>528</v>
      </c>
      <c r="BCR9" s="223" t="s">
        <v>528</v>
      </c>
      <c r="BCS9" s="223" t="s">
        <v>528</v>
      </c>
      <c r="BCT9" s="223" t="s">
        <v>528</v>
      </c>
      <c r="BCU9" s="223" t="s">
        <v>528</v>
      </c>
      <c r="BCV9" s="223" t="s">
        <v>528</v>
      </c>
      <c r="BCW9" s="223" t="s">
        <v>528</v>
      </c>
      <c r="BCX9" s="223" t="s">
        <v>528</v>
      </c>
      <c r="BCY9" s="223" t="s">
        <v>528</v>
      </c>
      <c r="BCZ9" s="223" t="s">
        <v>528</v>
      </c>
      <c r="BDA9" s="223" t="s">
        <v>528</v>
      </c>
      <c r="BDB9" s="223" t="s">
        <v>528</v>
      </c>
      <c r="BDC9" s="223" t="s">
        <v>528</v>
      </c>
      <c r="BDD9" s="223" t="s">
        <v>528</v>
      </c>
      <c r="BDE9" s="223" t="s">
        <v>528</v>
      </c>
      <c r="BDF9" s="223" t="s">
        <v>528</v>
      </c>
      <c r="BDG9" s="223" t="s">
        <v>528</v>
      </c>
      <c r="BDH9" s="223" t="s">
        <v>528</v>
      </c>
      <c r="BDI9" s="223" t="s">
        <v>528</v>
      </c>
      <c r="BDJ9" s="223" t="s">
        <v>528</v>
      </c>
      <c r="BDK9" s="223" t="s">
        <v>528</v>
      </c>
      <c r="BDL9" s="223" t="s">
        <v>528</v>
      </c>
      <c r="BDM9" s="223" t="s">
        <v>528</v>
      </c>
      <c r="BDN9" s="223" t="s">
        <v>528</v>
      </c>
      <c r="BDO9" s="223" t="s">
        <v>528</v>
      </c>
      <c r="BDP9" s="223" t="s">
        <v>528</v>
      </c>
      <c r="BDQ9" s="223" t="s">
        <v>528</v>
      </c>
      <c r="BDR9" s="223" t="s">
        <v>528</v>
      </c>
      <c r="BDS9" s="223" t="s">
        <v>528</v>
      </c>
      <c r="BDT9" s="223" t="s">
        <v>528</v>
      </c>
      <c r="BDU9" s="223" t="s">
        <v>528</v>
      </c>
      <c r="BDV9" s="223" t="s">
        <v>528</v>
      </c>
      <c r="BDW9" s="223" t="s">
        <v>528</v>
      </c>
      <c r="BDX9" s="223" t="s">
        <v>528</v>
      </c>
      <c r="BDY9" s="223" t="s">
        <v>528</v>
      </c>
      <c r="BDZ9" s="223" t="s">
        <v>528</v>
      </c>
      <c r="BEA9" s="223" t="s">
        <v>528</v>
      </c>
      <c r="BEB9" s="223" t="s">
        <v>528</v>
      </c>
      <c r="BEC9" s="223" t="s">
        <v>528</v>
      </c>
      <c r="BED9" s="223" t="s">
        <v>528</v>
      </c>
      <c r="BEE9" s="223" t="s">
        <v>528</v>
      </c>
      <c r="BEF9" s="223" t="s">
        <v>528</v>
      </c>
      <c r="BEG9" s="223" t="s">
        <v>528</v>
      </c>
      <c r="BEH9" s="223" t="s">
        <v>528</v>
      </c>
      <c r="BEI9" s="223" t="s">
        <v>528</v>
      </c>
      <c r="BEJ9" s="223" t="s">
        <v>528</v>
      </c>
      <c r="BEK9" s="223" t="s">
        <v>528</v>
      </c>
      <c r="BEL9" s="223" t="s">
        <v>528</v>
      </c>
      <c r="BEM9" s="223" t="s">
        <v>528</v>
      </c>
      <c r="BEN9" s="223" t="s">
        <v>528</v>
      </c>
      <c r="BEO9" s="223" t="s">
        <v>528</v>
      </c>
      <c r="BEP9" s="223" t="s">
        <v>528</v>
      </c>
      <c r="BEQ9" s="223" t="s">
        <v>528</v>
      </c>
      <c r="BER9" s="223" t="s">
        <v>528</v>
      </c>
      <c r="BES9" s="223" t="s">
        <v>528</v>
      </c>
      <c r="BET9" s="223" t="s">
        <v>528</v>
      </c>
      <c r="BEU9" s="223" t="s">
        <v>528</v>
      </c>
      <c r="BEV9" s="223" t="s">
        <v>528</v>
      </c>
      <c r="BEW9" s="223" t="s">
        <v>528</v>
      </c>
      <c r="BEX9" s="223" t="s">
        <v>528</v>
      </c>
      <c r="BEY9" s="223" t="s">
        <v>528</v>
      </c>
      <c r="BEZ9" s="223" t="s">
        <v>528</v>
      </c>
      <c r="BFA9" s="223" t="s">
        <v>528</v>
      </c>
      <c r="BFB9" s="223" t="s">
        <v>528</v>
      </c>
      <c r="BFC9" s="223" t="s">
        <v>528</v>
      </c>
      <c r="BFD9" s="223" t="s">
        <v>528</v>
      </c>
      <c r="BFE9" s="223" t="s">
        <v>528</v>
      </c>
      <c r="BFF9" s="223" t="s">
        <v>528</v>
      </c>
      <c r="BFG9" s="223" t="s">
        <v>528</v>
      </c>
      <c r="BFH9" s="223" t="s">
        <v>528</v>
      </c>
      <c r="BFI9" s="223" t="s">
        <v>528</v>
      </c>
      <c r="BFJ9" s="223" t="s">
        <v>528</v>
      </c>
      <c r="BFK9" s="223" t="s">
        <v>528</v>
      </c>
      <c r="BFL9" s="223" t="s">
        <v>528</v>
      </c>
      <c r="BFM9" s="223" t="s">
        <v>528</v>
      </c>
      <c r="BFN9" s="223" t="s">
        <v>528</v>
      </c>
      <c r="BFO9" s="223" t="s">
        <v>528</v>
      </c>
      <c r="BFP9" s="223" t="s">
        <v>528</v>
      </c>
      <c r="BFQ9" s="223" t="s">
        <v>528</v>
      </c>
      <c r="BFR9" s="223" t="s">
        <v>528</v>
      </c>
      <c r="BFS9" s="223" t="s">
        <v>528</v>
      </c>
      <c r="BFT9" s="223" t="s">
        <v>528</v>
      </c>
      <c r="BFU9" s="223" t="s">
        <v>528</v>
      </c>
      <c r="BFV9" s="223" t="s">
        <v>528</v>
      </c>
      <c r="BFW9" s="223" t="s">
        <v>528</v>
      </c>
      <c r="BFX9" s="223" t="s">
        <v>528</v>
      </c>
      <c r="BFY9" s="223" t="s">
        <v>528</v>
      </c>
      <c r="BFZ9" s="223" t="s">
        <v>528</v>
      </c>
      <c r="BGA9" s="223" t="s">
        <v>528</v>
      </c>
      <c r="BGB9" s="223" t="s">
        <v>528</v>
      </c>
      <c r="BGC9" s="223" t="s">
        <v>528</v>
      </c>
      <c r="BGD9" s="223" t="s">
        <v>528</v>
      </c>
      <c r="BGE9" s="223" t="s">
        <v>528</v>
      </c>
      <c r="BGF9" s="223" t="s">
        <v>528</v>
      </c>
      <c r="BGG9" s="223" t="s">
        <v>528</v>
      </c>
      <c r="BGH9" s="223" t="s">
        <v>528</v>
      </c>
      <c r="BGI9" s="223" t="s">
        <v>528</v>
      </c>
      <c r="BGJ9" s="223" t="s">
        <v>528</v>
      </c>
      <c r="BGK9" s="223" t="s">
        <v>528</v>
      </c>
      <c r="BGL9" s="223" t="s">
        <v>528</v>
      </c>
      <c r="BGM9" s="223" t="s">
        <v>528</v>
      </c>
      <c r="BGN9" s="223" t="s">
        <v>528</v>
      </c>
      <c r="BGO9" s="223" t="s">
        <v>528</v>
      </c>
      <c r="BGP9" s="223" t="s">
        <v>528</v>
      </c>
      <c r="BGQ9" s="223" t="s">
        <v>528</v>
      </c>
      <c r="BGR9" s="223" t="s">
        <v>528</v>
      </c>
      <c r="BGS9" s="223" t="s">
        <v>528</v>
      </c>
      <c r="BGT9" s="223" t="s">
        <v>528</v>
      </c>
      <c r="BGU9" s="223" t="s">
        <v>528</v>
      </c>
      <c r="BGV9" s="223" t="s">
        <v>528</v>
      </c>
      <c r="BGW9" s="223" t="s">
        <v>528</v>
      </c>
      <c r="BGX9" s="223" t="s">
        <v>528</v>
      </c>
      <c r="BGY9" s="223" t="s">
        <v>528</v>
      </c>
      <c r="BGZ9" s="223" t="s">
        <v>528</v>
      </c>
      <c r="BHA9" s="223" t="s">
        <v>528</v>
      </c>
      <c r="BHB9" s="223" t="s">
        <v>528</v>
      </c>
      <c r="BHC9" s="223" t="s">
        <v>528</v>
      </c>
      <c r="BHD9" s="223" t="s">
        <v>528</v>
      </c>
      <c r="BHE9" s="223" t="s">
        <v>528</v>
      </c>
      <c r="BHF9" s="223" t="s">
        <v>528</v>
      </c>
      <c r="BHG9" s="223" t="s">
        <v>528</v>
      </c>
      <c r="BHH9" s="223" t="s">
        <v>528</v>
      </c>
      <c r="BHI9" s="223" t="s">
        <v>528</v>
      </c>
      <c r="BHJ9" s="223" t="s">
        <v>528</v>
      </c>
      <c r="BHK9" s="223" t="s">
        <v>528</v>
      </c>
      <c r="BHL9" s="223" t="s">
        <v>528</v>
      </c>
      <c r="BHM9" s="223" t="s">
        <v>528</v>
      </c>
      <c r="BHN9" s="223" t="s">
        <v>528</v>
      </c>
      <c r="BHO9" s="223" t="s">
        <v>528</v>
      </c>
      <c r="BHP9" s="223" t="s">
        <v>528</v>
      </c>
      <c r="BHQ9" s="223" t="s">
        <v>528</v>
      </c>
      <c r="BHR9" s="223" t="s">
        <v>528</v>
      </c>
      <c r="BHS9" s="223" t="s">
        <v>528</v>
      </c>
      <c r="BHT9" s="223" t="s">
        <v>528</v>
      </c>
      <c r="BHU9" s="223" t="s">
        <v>528</v>
      </c>
      <c r="BHV9" s="223" t="s">
        <v>528</v>
      </c>
      <c r="BHW9" s="223" t="s">
        <v>528</v>
      </c>
      <c r="BHX9" s="223" t="s">
        <v>528</v>
      </c>
      <c r="BHY9" s="223" t="s">
        <v>528</v>
      </c>
      <c r="BHZ9" s="223" t="s">
        <v>528</v>
      </c>
      <c r="BIA9" s="223" t="s">
        <v>528</v>
      </c>
      <c r="BIB9" s="223" t="s">
        <v>528</v>
      </c>
      <c r="BIC9" s="223" t="s">
        <v>528</v>
      </c>
      <c r="BID9" s="223" t="s">
        <v>528</v>
      </c>
      <c r="BIE9" s="223" t="s">
        <v>528</v>
      </c>
      <c r="BIF9" s="223" t="s">
        <v>528</v>
      </c>
      <c r="BIG9" s="223" t="s">
        <v>528</v>
      </c>
      <c r="BIH9" s="223" t="s">
        <v>528</v>
      </c>
      <c r="BII9" s="223" t="s">
        <v>528</v>
      </c>
      <c r="BIJ9" s="223" t="s">
        <v>528</v>
      </c>
      <c r="BIK9" s="223" t="s">
        <v>528</v>
      </c>
      <c r="BIL9" s="223" t="s">
        <v>528</v>
      </c>
      <c r="BIM9" s="223" t="s">
        <v>528</v>
      </c>
      <c r="BIN9" s="223" t="s">
        <v>528</v>
      </c>
      <c r="BIO9" s="223" t="s">
        <v>528</v>
      </c>
      <c r="BIP9" s="223" t="s">
        <v>528</v>
      </c>
      <c r="BIQ9" s="223" t="s">
        <v>528</v>
      </c>
      <c r="BIR9" s="223" t="s">
        <v>528</v>
      </c>
      <c r="BIS9" s="223" t="s">
        <v>528</v>
      </c>
      <c r="BIT9" s="223" t="s">
        <v>528</v>
      </c>
      <c r="BIU9" s="223" t="s">
        <v>528</v>
      </c>
      <c r="BIV9" s="223" t="s">
        <v>528</v>
      </c>
      <c r="BIW9" s="223" t="s">
        <v>528</v>
      </c>
      <c r="BIX9" s="223" t="s">
        <v>528</v>
      </c>
      <c r="BIY9" s="223" t="s">
        <v>528</v>
      </c>
      <c r="BIZ9" s="223" t="s">
        <v>528</v>
      </c>
      <c r="BJA9" s="223" t="s">
        <v>528</v>
      </c>
      <c r="BJB9" s="223" t="s">
        <v>528</v>
      </c>
      <c r="BJC9" s="223" t="s">
        <v>528</v>
      </c>
      <c r="BJD9" s="223" t="s">
        <v>528</v>
      </c>
      <c r="BJE9" s="223" t="s">
        <v>528</v>
      </c>
      <c r="BJF9" s="223" t="s">
        <v>528</v>
      </c>
      <c r="BJG9" s="223" t="s">
        <v>528</v>
      </c>
      <c r="BJH9" s="223" t="s">
        <v>528</v>
      </c>
      <c r="BJI9" s="223" t="s">
        <v>528</v>
      </c>
      <c r="BJJ9" s="223" t="s">
        <v>528</v>
      </c>
      <c r="BJK9" s="223" t="s">
        <v>528</v>
      </c>
      <c r="BJL9" s="223" t="s">
        <v>528</v>
      </c>
      <c r="BJM9" s="223" t="s">
        <v>528</v>
      </c>
      <c r="BJN9" s="223" t="s">
        <v>528</v>
      </c>
      <c r="BJO9" s="223" t="s">
        <v>528</v>
      </c>
      <c r="BJP9" s="223" t="s">
        <v>528</v>
      </c>
      <c r="BJQ9" s="223" t="s">
        <v>528</v>
      </c>
      <c r="BJR9" s="223" t="s">
        <v>528</v>
      </c>
      <c r="BJS9" s="223" t="s">
        <v>528</v>
      </c>
      <c r="BJT9" s="223" t="s">
        <v>528</v>
      </c>
      <c r="BJU9" s="223" t="s">
        <v>528</v>
      </c>
      <c r="BJV9" s="223" t="s">
        <v>528</v>
      </c>
      <c r="BJW9" s="223" t="s">
        <v>528</v>
      </c>
      <c r="BJX9" s="223" t="s">
        <v>528</v>
      </c>
      <c r="BJY9" s="223" t="s">
        <v>528</v>
      </c>
      <c r="BJZ9" s="223" t="s">
        <v>528</v>
      </c>
      <c r="BKA9" s="223" t="s">
        <v>528</v>
      </c>
      <c r="BKB9" s="223" t="s">
        <v>528</v>
      </c>
      <c r="BKC9" s="223" t="s">
        <v>528</v>
      </c>
      <c r="BKD9" s="223" t="s">
        <v>528</v>
      </c>
      <c r="BKE9" s="223" t="s">
        <v>528</v>
      </c>
      <c r="BKF9" s="223" t="s">
        <v>528</v>
      </c>
      <c r="BKG9" s="223" t="s">
        <v>528</v>
      </c>
      <c r="BKH9" s="223" t="s">
        <v>528</v>
      </c>
      <c r="BKI9" s="223" t="s">
        <v>528</v>
      </c>
      <c r="BKJ9" s="223" t="s">
        <v>528</v>
      </c>
      <c r="BKK9" s="223" t="s">
        <v>528</v>
      </c>
      <c r="BKL9" s="223" t="s">
        <v>528</v>
      </c>
      <c r="BKM9" s="223" t="s">
        <v>528</v>
      </c>
      <c r="BKN9" s="223" t="s">
        <v>528</v>
      </c>
      <c r="BKO9" s="223" t="s">
        <v>528</v>
      </c>
      <c r="BKP9" s="223" t="s">
        <v>528</v>
      </c>
      <c r="BKQ9" s="223" t="s">
        <v>528</v>
      </c>
      <c r="BKR9" s="223" t="s">
        <v>528</v>
      </c>
      <c r="BKS9" s="223" t="s">
        <v>528</v>
      </c>
      <c r="BKT9" s="223" t="s">
        <v>528</v>
      </c>
      <c r="BKU9" s="223" t="s">
        <v>528</v>
      </c>
      <c r="BKV9" s="223" t="s">
        <v>528</v>
      </c>
      <c r="BKW9" s="223" t="s">
        <v>528</v>
      </c>
      <c r="BKX9" s="223" t="s">
        <v>528</v>
      </c>
      <c r="BKY9" s="223" t="s">
        <v>528</v>
      </c>
      <c r="BKZ9" s="223" t="s">
        <v>528</v>
      </c>
      <c r="BLA9" s="223" t="s">
        <v>528</v>
      </c>
      <c r="BLB9" s="223" t="s">
        <v>528</v>
      </c>
      <c r="BLC9" s="223" t="s">
        <v>528</v>
      </c>
      <c r="BLD9" s="223" t="s">
        <v>528</v>
      </c>
      <c r="BLE9" s="223" t="s">
        <v>528</v>
      </c>
      <c r="BLF9" s="223" t="s">
        <v>528</v>
      </c>
      <c r="BLG9" s="223" t="s">
        <v>528</v>
      </c>
      <c r="BLH9" s="223" t="s">
        <v>528</v>
      </c>
      <c r="BLI9" s="223" t="s">
        <v>528</v>
      </c>
      <c r="BLJ9" s="223" t="s">
        <v>528</v>
      </c>
      <c r="BLK9" s="223" t="s">
        <v>528</v>
      </c>
      <c r="BLL9" s="223" t="s">
        <v>528</v>
      </c>
      <c r="BLM9" s="223" t="s">
        <v>528</v>
      </c>
      <c r="BLN9" s="223" t="s">
        <v>528</v>
      </c>
      <c r="BLO9" s="223" t="s">
        <v>528</v>
      </c>
      <c r="BLP9" s="223" t="s">
        <v>528</v>
      </c>
      <c r="BLQ9" s="223" t="s">
        <v>528</v>
      </c>
      <c r="BLR9" s="223" t="s">
        <v>528</v>
      </c>
      <c r="BLS9" s="223" t="s">
        <v>528</v>
      </c>
      <c r="BLT9" s="223" t="s">
        <v>528</v>
      </c>
      <c r="BLU9" s="223" t="s">
        <v>528</v>
      </c>
      <c r="BLV9" s="223" t="s">
        <v>528</v>
      </c>
      <c r="BLW9" s="223" t="s">
        <v>528</v>
      </c>
      <c r="BLX9" s="223" t="s">
        <v>528</v>
      </c>
      <c r="BLY9" s="223" t="s">
        <v>528</v>
      </c>
      <c r="BLZ9" s="223" t="s">
        <v>528</v>
      </c>
      <c r="BMA9" s="223" t="s">
        <v>528</v>
      </c>
      <c r="BMB9" s="223" t="s">
        <v>528</v>
      </c>
      <c r="BMC9" s="223" t="s">
        <v>528</v>
      </c>
      <c r="BMD9" s="223" t="s">
        <v>528</v>
      </c>
      <c r="BME9" s="223" t="s">
        <v>528</v>
      </c>
      <c r="BMF9" s="223" t="s">
        <v>528</v>
      </c>
      <c r="BMG9" s="223" t="s">
        <v>528</v>
      </c>
      <c r="BMH9" s="223" t="s">
        <v>528</v>
      </c>
      <c r="BMI9" s="223" t="s">
        <v>528</v>
      </c>
      <c r="BMJ9" s="223" t="s">
        <v>528</v>
      </c>
      <c r="BMK9" s="223" t="s">
        <v>528</v>
      </c>
      <c r="BML9" s="223" t="s">
        <v>528</v>
      </c>
      <c r="BMM9" s="223" t="s">
        <v>528</v>
      </c>
      <c r="BMN9" s="223" t="s">
        <v>528</v>
      </c>
      <c r="BMO9" s="223" t="s">
        <v>528</v>
      </c>
      <c r="BMP9" s="223" t="s">
        <v>528</v>
      </c>
      <c r="BMQ9" s="223" t="s">
        <v>528</v>
      </c>
      <c r="BMR9" s="223" t="s">
        <v>528</v>
      </c>
      <c r="BMS9" s="223" t="s">
        <v>528</v>
      </c>
      <c r="BMT9" s="223" t="s">
        <v>528</v>
      </c>
      <c r="BMU9" s="223" t="s">
        <v>528</v>
      </c>
      <c r="BMV9" s="223" t="s">
        <v>528</v>
      </c>
      <c r="BMW9" s="223" t="s">
        <v>528</v>
      </c>
      <c r="BMX9" s="223" t="s">
        <v>528</v>
      </c>
      <c r="BMY9" s="223" t="s">
        <v>528</v>
      </c>
      <c r="BMZ9" s="223" t="s">
        <v>528</v>
      </c>
      <c r="BNA9" s="223" t="s">
        <v>528</v>
      </c>
      <c r="BNB9" s="223" t="s">
        <v>528</v>
      </c>
      <c r="BNC9" s="223" t="s">
        <v>528</v>
      </c>
      <c r="BND9" s="223" t="s">
        <v>528</v>
      </c>
      <c r="BNE9" s="223" t="s">
        <v>528</v>
      </c>
      <c r="BNF9" s="223" t="s">
        <v>528</v>
      </c>
      <c r="BNG9" s="223" t="s">
        <v>528</v>
      </c>
      <c r="BNH9" s="223" t="s">
        <v>528</v>
      </c>
      <c r="BNI9" s="223" t="s">
        <v>528</v>
      </c>
      <c r="BNJ9" s="223" t="s">
        <v>528</v>
      </c>
      <c r="BNK9" s="223" t="s">
        <v>528</v>
      </c>
      <c r="BNL9" s="223" t="s">
        <v>528</v>
      </c>
      <c r="BNM9" s="223" t="s">
        <v>528</v>
      </c>
      <c r="BNN9" s="223" t="s">
        <v>528</v>
      </c>
      <c r="BNO9" s="223" t="s">
        <v>528</v>
      </c>
      <c r="BNP9" s="223" t="s">
        <v>528</v>
      </c>
      <c r="BNQ9" s="223" t="s">
        <v>528</v>
      </c>
      <c r="BNR9" s="223" t="s">
        <v>528</v>
      </c>
      <c r="BNS9" s="223" t="s">
        <v>528</v>
      </c>
      <c r="BNT9" s="223" t="s">
        <v>528</v>
      </c>
      <c r="BNU9" s="223" t="s">
        <v>528</v>
      </c>
      <c r="BNV9" s="223" t="s">
        <v>528</v>
      </c>
      <c r="BNW9" s="223" t="s">
        <v>528</v>
      </c>
      <c r="BNX9" s="223" t="s">
        <v>528</v>
      </c>
      <c r="BNY9" s="223" t="s">
        <v>528</v>
      </c>
      <c r="BNZ9" s="223" t="s">
        <v>528</v>
      </c>
      <c r="BOA9" s="223" t="s">
        <v>528</v>
      </c>
      <c r="BOB9" s="223" t="s">
        <v>528</v>
      </c>
      <c r="BOC9" s="223" t="s">
        <v>528</v>
      </c>
      <c r="BOD9" s="223" t="s">
        <v>528</v>
      </c>
      <c r="BOE9" s="223" t="s">
        <v>528</v>
      </c>
      <c r="BOF9" s="223" t="s">
        <v>528</v>
      </c>
      <c r="BOG9" s="223" t="s">
        <v>528</v>
      </c>
      <c r="BOH9" s="223" t="s">
        <v>528</v>
      </c>
      <c r="BOI9" s="223" t="s">
        <v>528</v>
      </c>
      <c r="BOJ9" s="223" t="s">
        <v>528</v>
      </c>
      <c r="BOK9" s="223" t="s">
        <v>528</v>
      </c>
      <c r="BOL9" s="223" t="s">
        <v>528</v>
      </c>
      <c r="BOM9" s="223" t="s">
        <v>528</v>
      </c>
      <c r="BON9" s="223" t="s">
        <v>528</v>
      </c>
      <c r="BOO9" s="223" t="s">
        <v>528</v>
      </c>
      <c r="BOP9" s="223" t="s">
        <v>528</v>
      </c>
      <c r="BOQ9" s="223" t="s">
        <v>528</v>
      </c>
      <c r="BOR9" s="223" t="s">
        <v>528</v>
      </c>
      <c r="BOS9" s="223" t="s">
        <v>528</v>
      </c>
      <c r="BOT9" s="223" t="s">
        <v>528</v>
      </c>
      <c r="BOU9" s="223" t="s">
        <v>528</v>
      </c>
      <c r="BOV9" s="223" t="s">
        <v>528</v>
      </c>
      <c r="BOW9" s="223" t="s">
        <v>528</v>
      </c>
      <c r="BOX9" s="223" t="s">
        <v>528</v>
      </c>
      <c r="BOY9" s="223" t="s">
        <v>528</v>
      </c>
      <c r="BOZ9" s="223" t="s">
        <v>528</v>
      </c>
      <c r="BPA9" s="223" t="s">
        <v>528</v>
      </c>
      <c r="BPB9" s="223" t="s">
        <v>528</v>
      </c>
      <c r="BPC9" s="223" t="s">
        <v>528</v>
      </c>
      <c r="BPD9" s="223" t="s">
        <v>528</v>
      </c>
      <c r="BPE9" s="223" t="s">
        <v>528</v>
      </c>
      <c r="BPF9" s="223" t="s">
        <v>528</v>
      </c>
      <c r="BPG9" s="223" t="s">
        <v>528</v>
      </c>
      <c r="BPH9" s="223" t="s">
        <v>528</v>
      </c>
      <c r="BPI9" s="223" t="s">
        <v>528</v>
      </c>
      <c r="BPJ9" s="223" t="s">
        <v>528</v>
      </c>
      <c r="BPK9" s="223" t="s">
        <v>528</v>
      </c>
      <c r="BPL9" s="223" t="s">
        <v>528</v>
      </c>
      <c r="BPM9" s="223" t="s">
        <v>528</v>
      </c>
      <c r="BPN9" s="223" t="s">
        <v>528</v>
      </c>
      <c r="BPO9" s="223" t="s">
        <v>528</v>
      </c>
      <c r="BPP9" s="223" t="s">
        <v>528</v>
      </c>
      <c r="BPQ9" s="223" t="s">
        <v>528</v>
      </c>
      <c r="BPR9" s="223" t="s">
        <v>528</v>
      </c>
      <c r="BPS9" s="223" t="s">
        <v>528</v>
      </c>
      <c r="BPT9" s="223" t="s">
        <v>528</v>
      </c>
      <c r="BPU9" s="223" t="s">
        <v>528</v>
      </c>
      <c r="BPV9" s="223" t="s">
        <v>528</v>
      </c>
      <c r="BPW9" s="223" t="s">
        <v>528</v>
      </c>
      <c r="BPX9" s="223" t="s">
        <v>528</v>
      </c>
      <c r="BPY9" s="223" t="s">
        <v>528</v>
      </c>
      <c r="BPZ9" s="223" t="s">
        <v>528</v>
      </c>
      <c r="BQA9" s="223" t="s">
        <v>528</v>
      </c>
      <c r="BQB9" s="223" t="s">
        <v>528</v>
      </c>
      <c r="BQC9" s="223" t="s">
        <v>528</v>
      </c>
      <c r="BQD9" s="223" t="s">
        <v>528</v>
      </c>
      <c r="BQE9" s="223" t="s">
        <v>528</v>
      </c>
      <c r="BQF9" s="223" t="s">
        <v>528</v>
      </c>
      <c r="BQG9" s="223" t="s">
        <v>528</v>
      </c>
      <c r="BQH9" s="223" t="s">
        <v>528</v>
      </c>
      <c r="BQI9" s="223" t="s">
        <v>528</v>
      </c>
      <c r="BQJ9" s="223" t="s">
        <v>528</v>
      </c>
      <c r="BQK9" s="223" t="s">
        <v>528</v>
      </c>
      <c r="BQL9" s="223" t="s">
        <v>528</v>
      </c>
      <c r="BQM9" s="223" t="s">
        <v>528</v>
      </c>
      <c r="BQN9" s="223" t="s">
        <v>528</v>
      </c>
      <c r="BQO9" s="223" t="s">
        <v>528</v>
      </c>
      <c r="BQP9" s="223" t="s">
        <v>528</v>
      </c>
      <c r="BQQ9" s="223" t="s">
        <v>528</v>
      </c>
      <c r="BQR9" s="223" t="s">
        <v>528</v>
      </c>
      <c r="BQS9" s="223" t="s">
        <v>528</v>
      </c>
      <c r="BQT9" s="223" t="s">
        <v>528</v>
      </c>
      <c r="BQU9" s="223" t="s">
        <v>528</v>
      </c>
      <c r="BQV9" s="223" t="s">
        <v>528</v>
      </c>
      <c r="BQW9" s="223" t="s">
        <v>528</v>
      </c>
      <c r="BQX9" s="223" t="s">
        <v>528</v>
      </c>
      <c r="BQY9" s="223" t="s">
        <v>528</v>
      </c>
      <c r="BQZ9" s="223" t="s">
        <v>528</v>
      </c>
    </row>
    <row r="10" spans="1:1820" x14ac:dyDescent="0.4">
      <c r="A10" s="137" t="s">
        <v>381</v>
      </c>
      <c r="B10" s="137" t="str">
        <f ca="1">SUBSTITUTE(SUBSTITUTE(_xlfn.FORMULATEXT(B11),B9&amp;"!",""),"=","")</f>
        <v>C5</v>
      </c>
      <c r="C10" s="137" t="str">
        <f t="shared" ref="C10:F10" ca="1" si="98">SUBSTITUTE(SUBSTITUTE(_xlfn.FORMULATEXT(C11),C9&amp;"!",""),"=","")</f>
        <v>C6</v>
      </c>
      <c r="D10" s="137" t="str">
        <f t="shared" ca="1" si="98"/>
        <v>C7</v>
      </c>
      <c r="E10" s="137" t="str">
        <f t="shared" ca="1" si="98"/>
        <v>C4</v>
      </c>
      <c r="F10" s="137" t="str">
        <f t="shared" ca="1" si="98"/>
        <v>C11</v>
      </c>
      <c r="G10" s="137" t="str">
        <f ca="1">SUBSTITUTE(SUBSTITUTE(_xlfn.FORMULATEXT(G11),G9&amp;"!",""),"=","")</f>
        <v>AJ12</v>
      </c>
      <c r="H10" s="137" t="str">
        <f t="shared" ref="H10:O10" ca="1" si="99">SUBSTITUTE(SUBSTITUTE(_xlfn.FORMULATEXT(H11),H9&amp;"!",""),"=","")</f>
        <v>AJ13</v>
      </c>
      <c r="I10" s="137" t="str">
        <f t="shared" ca="1" si="99"/>
        <v>AJ14</v>
      </c>
      <c r="J10" s="137" t="str">
        <f t="shared" ca="1" si="99"/>
        <v>AJ15</v>
      </c>
      <c r="K10" s="137" t="str">
        <f t="shared" ca="1" si="99"/>
        <v>AJ16</v>
      </c>
      <c r="L10" s="137" t="str">
        <f t="shared" ca="1" si="99"/>
        <v>AJ17</v>
      </c>
      <c r="M10" s="137" t="str">
        <f t="shared" ca="1" si="99"/>
        <v>AJ18</v>
      </c>
      <c r="N10" s="137" t="str">
        <f t="shared" ca="1" si="99"/>
        <v>AJ19</v>
      </c>
      <c r="O10" s="137" t="str">
        <f t="shared" ca="1" si="99"/>
        <v>AJ20</v>
      </c>
      <c r="P10" s="137" t="str">
        <f t="shared" ref="P10" ca="1" si="100">SUBSTITUTE(SUBSTITUTE(_xlfn.FORMULATEXT(P11),P9&amp;"!",""),"=","")</f>
        <v>AJ21</v>
      </c>
      <c r="Q10" s="137" t="str">
        <f t="shared" ref="Q10" ca="1" si="101">SUBSTITUTE(SUBSTITUTE(_xlfn.FORMULATEXT(Q11),Q9&amp;"!",""),"=","")</f>
        <v>AJ22</v>
      </c>
      <c r="R10" s="137" t="str">
        <f t="shared" ref="R10" ca="1" si="102">SUBSTITUTE(SUBSTITUTE(_xlfn.FORMULATEXT(R11),R9&amp;"!",""),"=","")</f>
        <v>AJ25</v>
      </c>
      <c r="S10" s="137" t="str">
        <f t="shared" ref="S10" ca="1" si="103">SUBSTITUTE(SUBSTITUTE(_xlfn.FORMULATEXT(S11),S9&amp;"!",""),"=","")</f>
        <v>AJ27</v>
      </c>
      <c r="T10" s="137" t="str">
        <f t="shared" ref="T10" ca="1" si="104">SUBSTITUTE(SUBSTITUTE(_xlfn.FORMULATEXT(T11),T9&amp;"!",""),"=","")</f>
        <v>AJ31</v>
      </c>
      <c r="U10" s="137" t="str">
        <f t="shared" ref="U10" ca="1" si="105">SUBSTITUTE(SUBSTITUTE(_xlfn.FORMULATEXT(U11),U9&amp;"!",""),"=","")</f>
        <v>J32</v>
      </c>
      <c r="V10" s="137" t="str">
        <f t="shared" ref="V10" ca="1" si="106">SUBSTITUTE(SUBSTITUTE(_xlfn.FORMULATEXT(V11),V9&amp;"!",""),"=","")</f>
        <v>V32</v>
      </c>
      <c r="W10" s="137" t="str">
        <f t="shared" ref="W10" ca="1" si="107">SUBSTITUTE(SUBSTITUTE(_xlfn.FORMULATEXT(W11),W9&amp;"!",""),"=","")</f>
        <v>AJ37</v>
      </c>
      <c r="X10" s="137" t="str">
        <f t="shared" ref="X10" ca="1" si="108">SUBSTITUTE(SUBSTITUTE(_xlfn.FORMULATEXT(X11),X9&amp;"!",""),"=","")</f>
        <v>AJ42</v>
      </c>
      <c r="Y10" s="137" t="str">
        <f t="shared" ref="Y10:AB10" ca="1" si="109">SUBSTITUTE(SUBSTITUTE(_xlfn.FORMULATEXT(Y11),Y9&amp;"!",""),"=","")</f>
        <v>AJ43</v>
      </c>
      <c r="Z10" s="277" t="str">
        <f t="shared" ca="1" si="109"/>
        <v>I44</v>
      </c>
      <c r="AA10" s="277" t="str">
        <f t="shared" ca="1" si="109"/>
        <v>M44</v>
      </c>
      <c r="AB10" s="277" t="str">
        <f t="shared" ca="1" si="109"/>
        <v>R44</v>
      </c>
      <c r="AC10" s="277" t="str">
        <f ca="1">SUBSTITUTE(SUBSTITUTE(_xlfn.FORMULATEXT(AC11),AC9&amp;"!",""),"=","")</f>
        <v>AJ45</v>
      </c>
      <c r="AD10" s="137" t="str">
        <f t="shared" ref="AD10" ca="1" si="110">SUBSTITUTE(SUBSTITUTE(_xlfn.FORMULATEXT(AD11),AD9&amp;"!",""),"=","")</f>
        <v>AJ46</v>
      </c>
      <c r="AE10" s="277" t="str">
        <f ca="1">SUBSTITUTE(SUBSTITUTE(_xlfn.FORMULATEXT(AE11),AE9&amp;"!",""),"=","")</f>
        <v>L47</v>
      </c>
      <c r="AF10" s="277" t="str">
        <f ca="1">SUBSTITUTE(SUBSTITUTE(_xlfn.FORMULATEXT(AF11),AF9&amp;"!",""),"=","")</f>
        <v>Q47</v>
      </c>
      <c r="AG10" s="277" t="str">
        <f ca="1">SUBSTITUTE(SUBSTITUTE(_xlfn.FORMULATEXT(AG11),AG9&amp;"!",""),"=","")</f>
        <v>V47</v>
      </c>
      <c r="AH10" s="137" t="str">
        <f t="shared" ref="AH10" ca="1" si="111">SUBSTITUTE(SUBSTITUTE(_xlfn.FORMULATEXT(AH11),AH9&amp;"!",""),"=","")</f>
        <v>AJ49</v>
      </c>
      <c r="AI10" s="137" t="str">
        <f t="shared" ref="AI10" ca="1" si="112">SUBSTITUTE(SUBSTITUTE(_xlfn.FORMULATEXT(AI11),AI9&amp;"!",""),"=","")</f>
        <v>AJ50</v>
      </c>
      <c r="AJ10" s="137" t="str">
        <f t="shared" ref="AJ10" ca="1" si="113">SUBSTITUTE(SUBSTITUTE(_xlfn.FORMULATEXT(AJ11),AJ9&amp;"!",""),"=","")</f>
        <v>AJ51</v>
      </c>
      <c r="AK10" s="137" t="str">
        <f t="shared" ref="AK10" ca="1" si="114">SUBSTITUTE(SUBSTITUTE(_xlfn.FORMULATEXT(AK11),AK9&amp;"!",""),"=","")</f>
        <v>AJ53</v>
      </c>
      <c r="AL10" s="137" t="str">
        <f t="shared" ref="AL10:AM10" ca="1" si="115">SUBSTITUTE(SUBSTITUTE(_xlfn.FORMULATEXT(AL11),AL9&amp;"!",""),"=","")</f>
        <v>AJ54</v>
      </c>
      <c r="AM10" s="277" t="str">
        <f t="shared" ca="1" si="115"/>
        <v>AJ55</v>
      </c>
      <c r="AN10" s="137" t="str">
        <f t="shared" ref="AN10" ca="1" si="116">SUBSTITUTE(SUBSTITUTE(_xlfn.FORMULATEXT(AN11),AN9&amp;"!",""),"=","")</f>
        <v>AJ56</v>
      </c>
      <c r="AO10" s="137" t="str">
        <f t="shared" ref="AO10" ca="1" si="117">SUBSTITUTE(SUBSTITUTE(_xlfn.FORMULATEXT(AO11),AO9&amp;"!",""),"=","")</f>
        <v>B58</v>
      </c>
      <c r="AP10" s="137" t="str">
        <f t="shared" ref="AP10:AS10" ca="1" si="118">SUBSTITUTE(SUBSTITUTE(_xlfn.FORMULATEXT(AP11),AP9&amp;"!",""),"=","")</f>
        <v>AJ62</v>
      </c>
      <c r="AQ10" s="277" t="str">
        <f t="shared" ca="1" si="118"/>
        <v>AJ63</v>
      </c>
      <c r="AR10" s="137" t="str">
        <f t="shared" ca="1" si="118"/>
        <v>AJ66</v>
      </c>
      <c r="AS10" s="277" t="str">
        <f t="shared" ca="1" si="118"/>
        <v>AJ67</v>
      </c>
      <c r="AT10" s="137" t="str">
        <f t="shared" ref="AT10" ca="1" si="119">SUBSTITUTE(SUBSTITUTE(_xlfn.FORMULATEXT(AT11),AT9&amp;"!",""),"=","")</f>
        <v>H76</v>
      </c>
      <c r="AU10" s="137" t="str">
        <f t="shared" ref="AU10" ca="1" si="120">SUBSTITUTE(SUBSTITUTE(_xlfn.FORMULATEXT(AU11),AU9&amp;"!",""),"=","")</f>
        <v>M76</v>
      </c>
      <c r="AV10" s="137" t="str">
        <f t="shared" ref="AV10" ca="1" si="121">SUBSTITUTE(SUBSTITUTE(_xlfn.FORMULATEXT(AV11),AV9&amp;"!",""),"=","")</f>
        <v>R76</v>
      </c>
      <c r="AW10" s="137" t="str">
        <f t="shared" ref="AW10" ca="1" si="122">SUBSTITUTE(SUBSTITUTE(_xlfn.FORMULATEXT(AW11),AW9&amp;"!",""),"=","")</f>
        <v>H77</v>
      </c>
      <c r="AX10" s="137" t="str">
        <f t="shared" ref="AX10" ca="1" si="123">SUBSTITUTE(SUBSTITUTE(_xlfn.FORMULATEXT(AX11),AX9&amp;"!",""),"=","")</f>
        <v>M77</v>
      </c>
      <c r="AY10" s="137" t="str">
        <f t="shared" ref="AY10" ca="1" si="124">SUBSTITUTE(SUBSTITUTE(_xlfn.FORMULATEXT(AY11),AY9&amp;"!",""),"=","")</f>
        <v>R77</v>
      </c>
      <c r="AZ10" s="137" t="str">
        <f t="shared" ref="AZ10" ca="1" si="125">SUBSTITUTE(SUBSTITUTE(_xlfn.FORMULATEXT(AZ11),AZ9&amp;"!",""),"=","")</f>
        <v>B79</v>
      </c>
      <c r="BA10" s="277" t="str">
        <f t="shared" ref="BA10" ca="1" si="126">SUBSTITUTE(SUBSTITUTE(_xlfn.FORMULATEXT(BA11),BA9&amp;"!",""),"=","")</f>
        <v>AJ83</v>
      </c>
      <c r="BB10" s="137" t="str">
        <f t="shared" ref="BB10" ca="1" si="127">SUBSTITUTE(SUBSTITUTE(_xlfn.FORMULATEXT(BB11),BB9&amp;"!",""),"=","")</f>
        <v>AJ88</v>
      </c>
      <c r="BC10" s="137" t="str">
        <f t="shared" ref="BC10" ca="1" si="128">SUBSTITUTE(SUBSTITUTE(_xlfn.FORMULATEXT(BC11),BC9&amp;"!",""),"=","")</f>
        <v>AJ89</v>
      </c>
      <c r="BD10" s="137" t="str">
        <f t="shared" ref="BD10" ca="1" si="129">SUBSTITUTE(SUBSTITUTE(_xlfn.FORMULATEXT(BD11),BD9&amp;"!",""),"=","")</f>
        <v>AJ92</v>
      </c>
      <c r="BE10" s="137" t="str">
        <f t="shared" ref="BE10" ca="1" si="130">SUBSTITUTE(SUBSTITUTE(_xlfn.FORMULATEXT(BE11),BE9&amp;"!",""),"=","")</f>
        <v>AJ96</v>
      </c>
      <c r="BF10" s="137" t="str">
        <f t="shared" ref="BF10" ca="1" si="131">SUBSTITUTE(SUBSTITUTE(_xlfn.FORMULATEXT(BF11),BF9&amp;"!",""),"=","")</f>
        <v>AJ100</v>
      </c>
      <c r="BG10" s="137" t="str">
        <f t="shared" ref="BG10" ca="1" si="132">SUBSTITUTE(SUBSTITUTE(_xlfn.FORMULATEXT(BG11),BG9&amp;"!",""),"=","")</f>
        <v>AJ101</v>
      </c>
      <c r="BH10" s="137" t="str">
        <f t="shared" ref="BH10" ca="1" si="133">SUBSTITUTE(SUBSTITUTE(_xlfn.FORMULATEXT(BH11),BH9&amp;"!",""),"=","")</f>
        <v>AJ102</v>
      </c>
      <c r="BI10" s="137" t="str">
        <f t="shared" ref="BI10" ca="1" si="134">SUBSTITUTE(SUBSTITUTE(_xlfn.FORMULATEXT(BI11),BI9&amp;"!",""),"=","")</f>
        <v>AJ106</v>
      </c>
      <c r="BJ10" s="137" t="str">
        <f t="shared" ref="BJ10" ca="1" si="135">SUBSTITUTE(SUBSTITUTE(_xlfn.FORMULATEXT(BJ11),BJ9&amp;"!",""),"=","")</f>
        <v>AJ108</v>
      </c>
      <c r="BK10" s="137" t="str">
        <f t="shared" ref="BK10" ca="1" si="136">SUBSTITUTE(SUBSTITUTE(_xlfn.FORMULATEXT(BK11),BK9&amp;"!",""),"=","")</f>
        <v>AJ109</v>
      </c>
      <c r="BL10" s="137" t="str">
        <f t="shared" ref="BL10" ca="1" si="137">SUBSTITUTE(SUBSTITUTE(_xlfn.FORMULATEXT(BL11),BL9&amp;"!",""),"=","")</f>
        <v>AJ112</v>
      </c>
      <c r="BM10" s="137" t="str">
        <f t="shared" ref="BM10" ca="1" si="138">SUBSTITUTE(SUBSTITUTE(_xlfn.FORMULATEXT(BM11),BM9&amp;"!",""),"=","")</f>
        <v>AJ117</v>
      </c>
      <c r="BN10" s="137" t="str">
        <f t="shared" ref="BN10" ca="1" si="139">SUBSTITUTE(SUBSTITUTE(_xlfn.FORMULATEXT(BN11),BN9&amp;"!",""),"=","")</f>
        <v>AJ118</v>
      </c>
      <c r="BO10" s="137" t="str">
        <f t="shared" ref="BO10:BP10" ca="1" si="140">SUBSTITUTE(SUBSTITUTE(_xlfn.FORMULATEXT(BO11),BO9&amp;"!",""),"=","")</f>
        <v>AJ119</v>
      </c>
      <c r="BP10" s="277" t="str">
        <f t="shared" ca="1" si="140"/>
        <v>AJ120</v>
      </c>
      <c r="BQ10" s="137" t="str">
        <f t="shared" ref="BQ10" ca="1" si="141">SUBSTITUTE(SUBSTITUTE(_xlfn.FORMULATEXT(BQ11),BQ9&amp;"!",""),"=","")</f>
        <v>AJ123</v>
      </c>
      <c r="BR10" s="137" t="str">
        <f t="shared" ref="BR10" ca="1" si="142">SUBSTITUTE(SUBSTITUTE(_xlfn.FORMULATEXT(BR11),BR9&amp;"!",""),"=","")</f>
        <v>AJ124</v>
      </c>
      <c r="BS10" s="137" t="str">
        <f t="shared" ref="BS10" ca="1" si="143">SUBSTITUTE(SUBSTITUTE(_xlfn.FORMULATEXT(BS11),BS9&amp;"!",""),"=","")</f>
        <v>AJ127</v>
      </c>
      <c r="BT10" s="137" t="str">
        <f t="shared" ref="BT10" ca="1" si="144">SUBSTITUTE(SUBSTITUTE(_xlfn.FORMULATEXT(BT11),BT9&amp;"!",""),"=","")</f>
        <v>R128</v>
      </c>
      <c r="BU10" s="137" t="str">
        <f t="shared" ref="BU10" ca="1" si="145">SUBSTITUTE(SUBSTITUTE(_xlfn.FORMULATEXT(BU11),BU9&amp;"!",""),"=","")</f>
        <v>R129</v>
      </c>
      <c r="BV10" s="137" t="str">
        <f t="shared" ref="BV10" ca="1" si="146">SUBSTITUTE(SUBSTITUTE(_xlfn.FORMULATEXT(BV11),BV9&amp;"!",""),"=","")</f>
        <v>R130</v>
      </c>
      <c r="BW10" s="137" t="str">
        <f t="shared" ref="BW10" ca="1" si="147">SUBSTITUTE(SUBSTITUTE(_xlfn.FORMULATEXT(BW11),BW9&amp;"!",""),"=","")</f>
        <v>AJ132</v>
      </c>
      <c r="BX10" s="137" t="str">
        <f t="shared" ref="BX10" ca="1" si="148">SUBSTITUTE(SUBSTITUTE(_xlfn.FORMULATEXT(BX11),BX9&amp;"!",""),"=","")</f>
        <v>AJ135</v>
      </c>
      <c r="BY10" s="137" t="str">
        <f t="shared" ref="BY10" ca="1" si="149">SUBSTITUTE(SUBSTITUTE(_xlfn.FORMULATEXT(BY11),BY9&amp;"!",""),"=","")</f>
        <v>AJ136</v>
      </c>
      <c r="BZ10" s="137" t="str">
        <f t="shared" ref="BZ10" ca="1" si="150">SUBSTITUTE(SUBSTITUTE(_xlfn.FORMULATEXT(BZ11),BZ9&amp;"!",""),"=","")</f>
        <v>R137</v>
      </c>
      <c r="CA10" s="137" t="str">
        <f t="shared" ref="CA10" ca="1" si="151">SUBSTITUTE(SUBSTITUTE(_xlfn.FORMULATEXT(CA11),CA9&amp;"!",""),"=","")</f>
        <v>R138</v>
      </c>
      <c r="CB10" s="137" t="str">
        <f t="shared" ref="CB10" ca="1" si="152">SUBSTITUTE(SUBSTITUTE(_xlfn.FORMULATEXT(CB11),CB9&amp;"!",""),"=","")</f>
        <v>AJ140</v>
      </c>
      <c r="CC10" s="137" t="str">
        <f t="shared" ref="CC10" ca="1" si="153">SUBSTITUTE(SUBSTITUTE(_xlfn.FORMULATEXT(CC11),CC9&amp;"!",""),"=","")</f>
        <v>AJ142</v>
      </c>
      <c r="CD10" s="137" t="str">
        <f t="shared" ref="CD10" ca="1" si="154">SUBSTITUTE(SUBSTITUTE(_xlfn.FORMULATEXT(CD11),CD9&amp;"!",""),"=","")</f>
        <v>AJ143</v>
      </c>
      <c r="CE10" s="137" t="str">
        <f t="shared" ref="CE10" ca="1" si="155">SUBSTITUTE(SUBSTITUTE(_xlfn.FORMULATEXT(CE11),CE9&amp;"!",""),"=","")</f>
        <v>AJ144</v>
      </c>
      <c r="CF10" s="137" t="str">
        <f t="shared" ref="CF10" ca="1" si="156">SUBSTITUTE(SUBSTITUTE(_xlfn.FORMULATEXT(CF11),CF9&amp;"!",""),"=","")</f>
        <v>R146</v>
      </c>
      <c r="CG10" s="137" t="str">
        <f t="shared" ref="CG10" ca="1" si="157">SUBSTITUTE(SUBSTITUTE(_xlfn.FORMULATEXT(CG11),CG9&amp;"!",""),"=","")</f>
        <v>R147</v>
      </c>
      <c r="CH10" s="137" t="str">
        <f t="shared" ref="CH10" ca="1" si="158">SUBSTITUTE(SUBSTITUTE(_xlfn.FORMULATEXT(CH11),CH9&amp;"!",""),"=","")</f>
        <v>R148</v>
      </c>
      <c r="CI10" s="137" t="str">
        <f t="shared" ref="CI10" ca="1" si="159">SUBSTITUTE(SUBSTITUTE(_xlfn.FORMULATEXT(CI11),CI9&amp;"!",""),"=","")</f>
        <v>R149</v>
      </c>
      <c r="CJ10" s="137" t="str">
        <f t="shared" ref="CJ10:CO10" ca="1" si="160">SUBSTITUTE(SUBSTITUTE(_xlfn.FORMULATEXT(CJ11),CJ9&amp;"!",""),"=","")</f>
        <v>R150</v>
      </c>
      <c r="CK10" s="277" t="str">
        <f t="shared" ca="1" si="160"/>
        <v>S153</v>
      </c>
      <c r="CL10" s="277" t="str">
        <f t="shared" ca="1" si="160"/>
        <v>S155</v>
      </c>
      <c r="CM10" s="277" t="str">
        <f t="shared" ca="1" si="160"/>
        <v>AJ156</v>
      </c>
      <c r="CN10" s="277" t="str">
        <f t="shared" ca="1" si="160"/>
        <v>AJ158</v>
      </c>
      <c r="CO10" s="277" t="str">
        <f t="shared" ca="1" si="160"/>
        <v>AJ160</v>
      </c>
      <c r="CP10" s="137" t="str">
        <f t="shared" ref="CP10:CQ10" ca="1" si="161">SUBSTITUTE(SUBSTITUTE(_xlfn.FORMULATEXT(CP11),CP9&amp;"!",""),"=","")</f>
        <v>AJ162</v>
      </c>
      <c r="CQ10" s="277" t="str">
        <f t="shared" ca="1" si="161"/>
        <v>AJ163</v>
      </c>
      <c r="CR10" s="137" t="str">
        <f t="shared" ref="CR10" ca="1" si="162">SUBSTITUTE(SUBSTITUTE(_xlfn.FORMULATEXT(CR11),CR9&amp;"!",""),"=","")</f>
        <v>AJ167</v>
      </c>
      <c r="CS10" s="137" t="str">
        <f t="shared" ref="CS10" ca="1" si="163">SUBSTITUTE(SUBSTITUTE(_xlfn.FORMULATEXT(CS11),CS9&amp;"!",""),"=","")</f>
        <v>AJ168</v>
      </c>
      <c r="CT10" s="137" t="str">
        <f t="shared" ref="CT10" ca="1" si="164">SUBSTITUTE(SUBSTITUTE(_xlfn.FORMULATEXT(CT11),CT9&amp;"!",""),"=","")</f>
        <v>AJ169</v>
      </c>
      <c r="CU10" s="137" t="str">
        <f t="shared" ref="CU10" ca="1" si="165">SUBSTITUTE(SUBSTITUTE(_xlfn.FORMULATEXT(CU11),CU9&amp;"!",""),"=","")</f>
        <v>AJ174</v>
      </c>
      <c r="CV10" s="137" t="str">
        <f t="shared" ref="CV10" ca="1" si="166">SUBSTITUTE(SUBSTITUTE(_xlfn.FORMULATEXT(CV11),CV9&amp;"!",""),"=","")</f>
        <v>G177</v>
      </c>
      <c r="CW10" s="137" t="str">
        <f t="shared" ref="CW10" ca="1" si="167">SUBSTITUTE(SUBSTITUTE(_xlfn.FORMULATEXT(CW11),CW9&amp;"!",""),"=","")</f>
        <v>K177</v>
      </c>
      <c r="CX10" s="137" t="str">
        <f t="shared" ref="CX10" ca="1" si="168">SUBSTITUTE(SUBSTITUTE(_xlfn.FORMULATEXT(CX11),CX9&amp;"!",""),"=","")</f>
        <v>O177</v>
      </c>
      <c r="CY10" s="137" t="str">
        <f t="shared" ref="CY10" ca="1" si="169">SUBSTITUTE(SUBSTITUTE(_xlfn.FORMULATEXT(CY11),CY9&amp;"!",""),"=","")</f>
        <v>U177</v>
      </c>
      <c r="CZ10" s="137" t="str">
        <f t="shared" ref="CZ10" ca="1" si="170">SUBSTITUTE(SUBSTITUTE(_xlfn.FORMULATEXT(CZ11),CZ9&amp;"!",""),"=","")</f>
        <v>AA177</v>
      </c>
      <c r="DA10" s="137" t="str">
        <f t="shared" ref="DA10" ca="1" si="171">SUBSTITUTE(SUBSTITUTE(_xlfn.FORMULATEXT(DA11),DA9&amp;"!",""),"=","")</f>
        <v>G178</v>
      </c>
      <c r="DB10" s="137" t="str">
        <f t="shared" ref="DB10" ca="1" si="172">SUBSTITUTE(SUBSTITUTE(_xlfn.FORMULATEXT(DB11),DB9&amp;"!",""),"=","")</f>
        <v>AC178</v>
      </c>
      <c r="DC10" s="137" t="str">
        <f t="shared" ref="DC10" ca="1" si="173">SUBSTITUTE(SUBSTITUTE(_xlfn.FORMULATEXT(DC11),DC9&amp;"!",""),"=","")</f>
        <v>G179</v>
      </c>
      <c r="DD10" s="137" t="str">
        <f t="shared" ref="DD10" ca="1" si="174">SUBSTITUTE(SUBSTITUTE(_xlfn.FORMULATEXT(DD11),DD9&amp;"!",""),"=","")</f>
        <v>K179</v>
      </c>
      <c r="DE10" s="137" t="str">
        <f t="shared" ref="DE10" ca="1" si="175">SUBSTITUTE(SUBSTITUTE(_xlfn.FORMULATEXT(DE11),DE9&amp;"!",""),"=","")</f>
        <v>P179</v>
      </c>
      <c r="DF10" s="137" t="str">
        <f t="shared" ref="DF10" ca="1" si="176">SUBSTITUTE(SUBSTITUTE(_xlfn.FORMULATEXT(DF11),DF9&amp;"!",""),"=","")</f>
        <v>U179</v>
      </c>
      <c r="DG10" s="137" t="str">
        <f t="shared" ref="DG10" ca="1" si="177">SUBSTITUTE(SUBSTITUTE(_xlfn.FORMULATEXT(DG11),DG9&amp;"!",""),"=","")</f>
        <v>Z179</v>
      </c>
      <c r="DH10" s="137" t="str">
        <f t="shared" ref="DH10" ca="1" si="178">SUBSTITUTE(SUBSTITUTE(_xlfn.FORMULATEXT(DH11),DH9&amp;"!",""),"=","")</f>
        <v>AE179</v>
      </c>
      <c r="DI10" s="137" t="str">
        <f t="shared" ref="DI10" ca="1" si="179">SUBSTITUTE(SUBSTITUTE(_xlfn.FORMULATEXT(DI11),DI9&amp;"!",""),"=","")</f>
        <v>G180</v>
      </c>
      <c r="DJ10" s="137" t="str">
        <f t="shared" ref="DJ10" ca="1" si="180">SUBSTITUTE(SUBSTITUTE(_xlfn.FORMULATEXT(DJ11),DJ9&amp;"!",""),"=","")</f>
        <v>M180</v>
      </c>
      <c r="DK10" s="137" t="str">
        <f t="shared" ref="DK10" ca="1" si="181">SUBSTITUTE(SUBSTITUTE(_xlfn.FORMULATEXT(DK11),DK9&amp;"!",""),"=","")</f>
        <v>R180</v>
      </c>
      <c r="DL10" s="137" t="str">
        <f t="shared" ref="DL10" ca="1" si="182">SUBSTITUTE(SUBSTITUTE(_xlfn.FORMULATEXT(DL11),DL9&amp;"!",""),"=","")</f>
        <v>V180</v>
      </c>
      <c r="DM10" s="137" t="str">
        <f t="shared" ref="DM10" ca="1" si="183">SUBSTITUTE(SUBSTITUTE(_xlfn.FORMULATEXT(DM11),DM9&amp;"!",""),"=","")</f>
        <v>AA180</v>
      </c>
      <c r="DN10" s="277" t="str">
        <f t="shared" ref="DN10:DO10" ca="1" si="184">SUBSTITUTE(SUBSTITUTE(_xlfn.FORMULATEXT(DN11),DN9&amp;"!",""),"=","")</f>
        <v>K183</v>
      </c>
      <c r="DO10" s="277" t="str">
        <f t="shared" ca="1" si="184"/>
        <v>AJ185</v>
      </c>
      <c r="DP10" s="137" t="str">
        <f t="shared" ref="DP10" ca="1" si="185">SUBSTITUTE(SUBSTITUTE(_xlfn.FORMULATEXT(DP11),DP9&amp;"!",""),"=","")</f>
        <v>AJ187</v>
      </c>
      <c r="DQ10" s="137" t="str">
        <f t="shared" ref="DQ10" ca="1" si="186">SUBSTITUTE(SUBSTITUTE(_xlfn.FORMULATEXT(DQ11),DQ9&amp;"!",""),"=","")</f>
        <v>AJ188</v>
      </c>
      <c r="DR10" s="137" t="str">
        <f t="shared" ref="DR10" ca="1" si="187">SUBSTITUTE(SUBSTITUTE(_xlfn.FORMULATEXT(DR11),DR9&amp;"!",""),"=","")</f>
        <v>AJ190</v>
      </c>
      <c r="DS10" s="137" t="str">
        <f t="shared" ref="DS10" ca="1" si="188">SUBSTITUTE(SUBSTITUTE(_xlfn.FORMULATEXT(DS11),DS9&amp;"!",""),"=","")</f>
        <v>AJ191</v>
      </c>
      <c r="DT10" s="277" t="str">
        <f t="shared" ref="DT10:DW10" ca="1" si="189">SUBSTITUTE(SUBSTITUTE(_xlfn.FORMULATEXT(DT11),DT9&amp;"!",""),"=","")</f>
        <v>M194</v>
      </c>
      <c r="DU10" s="277" t="str">
        <f t="shared" ca="1" si="189"/>
        <v>N196</v>
      </c>
      <c r="DV10" s="277" t="str">
        <f t="shared" ca="1" si="189"/>
        <v>O197</v>
      </c>
      <c r="DW10" s="277" t="str">
        <f t="shared" ca="1" si="189"/>
        <v>P198</v>
      </c>
      <c r="DX10" s="137" t="str">
        <f t="shared" ref="DX10" ca="1" si="190">SUBSTITUTE(SUBSTITUTE(_xlfn.FORMULATEXT(DX11),DX9&amp;"!",""),"=","")</f>
        <v>AJ200</v>
      </c>
      <c r="DY10" s="137" t="str">
        <f t="shared" ref="DY10" ca="1" si="191">SUBSTITUTE(SUBSTITUTE(_xlfn.FORMULATEXT(DY11),DY9&amp;"!",""),"=","")</f>
        <v>AJ201</v>
      </c>
      <c r="DZ10" s="137" t="str">
        <f t="shared" ref="DZ10" ca="1" si="192">SUBSTITUTE(SUBSTITUTE(_xlfn.FORMULATEXT(DZ11),DZ9&amp;"!",""),"=","")</f>
        <v>AJ203</v>
      </c>
      <c r="EA10" s="137" t="str">
        <f t="shared" ref="EA10" ca="1" si="193">SUBSTITUTE(SUBSTITUTE(_xlfn.FORMULATEXT(EA11),EA9&amp;"!",""),"=","")</f>
        <v>AJ205</v>
      </c>
      <c r="EB10" s="137" t="str">
        <f t="shared" ref="EB10" ca="1" si="194">SUBSTITUTE(SUBSTITUTE(_xlfn.FORMULATEXT(EB11),EB9&amp;"!",""),"=","")</f>
        <v>AK207</v>
      </c>
      <c r="EC10" s="137" t="str">
        <f t="shared" ref="EC10" ca="1" si="195">SUBSTITUTE(SUBSTITUTE(_xlfn.FORMULATEXT(EC11),EC9&amp;"!",""),"=","")</f>
        <v>AJ208</v>
      </c>
      <c r="ED10" s="137" t="str">
        <f t="shared" ref="ED10" ca="1" si="196">SUBSTITUTE(SUBSTITUTE(_xlfn.FORMULATEXT(ED11),ED9&amp;"!",""),"=","")</f>
        <v>G211</v>
      </c>
      <c r="EE10" s="137" t="str">
        <f t="shared" ref="EE10" ca="1" si="197">SUBSTITUTE(SUBSTITUTE(_xlfn.FORMULATEXT(EE11),EE9&amp;"!",""),"=","")</f>
        <v>AA211</v>
      </c>
      <c r="EF10" s="137" t="str">
        <f t="shared" ref="EF10" ca="1" si="198">SUBSTITUTE(SUBSTITUTE(_xlfn.FORMULATEXT(EF11),EF9&amp;"!",""),"=","")</f>
        <v>AJ212</v>
      </c>
      <c r="EG10" s="137" t="str">
        <f t="shared" ref="EG10" ca="1" si="199">SUBSTITUTE(SUBSTITUTE(_xlfn.FORMULATEXT(EG11),EG9&amp;"!",""),"=","")</f>
        <v>AJ213</v>
      </c>
      <c r="EH10" s="137" t="str">
        <f t="shared" ref="EH10" ca="1" si="200">SUBSTITUTE(SUBSTITUTE(_xlfn.FORMULATEXT(EH11),EH9&amp;"!",""),"=","")</f>
        <v>K214</v>
      </c>
      <c r="EI10" s="137" t="str">
        <f t="shared" ref="EI10" ca="1" si="201">SUBSTITUTE(SUBSTITUTE(_xlfn.FORMULATEXT(EI11),EI9&amp;"!",""),"=","")</f>
        <v>P214</v>
      </c>
      <c r="EJ10" s="137" t="str">
        <f t="shared" ref="EJ10" ca="1" si="202">SUBSTITUTE(SUBSTITUTE(_xlfn.FORMULATEXT(EJ11),EJ9&amp;"!",""),"=","")</f>
        <v>U214</v>
      </c>
      <c r="EK10" s="137" t="str">
        <f t="shared" ref="EK10" ca="1" si="203">SUBSTITUTE(SUBSTITUTE(_xlfn.FORMULATEXT(EK11),EK9&amp;"!",""),"=","")</f>
        <v>AJ216</v>
      </c>
      <c r="EL10" s="137" t="str">
        <f t="shared" ref="EL10" ca="1" si="204">SUBSTITUTE(SUBSTITUTE(_xlfn.FORMULATEXT(EL11),EL9&amp;"!",""),"=","")</f>
        <v>AJ217</v>
      </c>
      <c r="EM10" s="137" t="str">
        <f t="shared" ref="EM10" ca="1" si="205">SUBSTITUTE(SUBSTITUTE(_xlfn.FORMULATEXT(EM11),EM9&amp;"!",""),"=","")</f>
        <v>AJ218</v>
      </c>
      <c r="EN10" s="137" t="str">
        <f t="shared" ref="EN10:EO10" ca="1" si="206">SUBSTITUTE(SUBSTITUTE(_xlfn.FORMULATEXT(EN11),EN9&amp;"!",""),"=","")</f>
        <v>AJ220</v>
      </c>
      <c r="EO10" s="277" t="str">
        <f t="shared" ca="1" si="206"/>
        <v>AJ221</v>
      </c>
      <c r="EP10" s="137" t="str">
        <f t="shared" ref="EP10" ca="1" si="207">SUBSTITUTE(SUBSTITUTE(_xlfn.FORMULATEXT(EP11),EP9&amp;"!",""),"=","")</f>
        <v>AJ222</v>
      </c>
      <c r="EQ10" s="277" t="str">
        <f t="shared" ref="EQ10:FH10" ca="1" si="208">SUBSTITUTE(SUBSTITUTE(_xlfn.FORMULATEXT(EQ11),EQ9&amp;"!",""),"=","")</f>
        <v>AJ224</v>
      </c>
      <c r="ER10" s="277" t="str">
        <f t="shared" ca="1" si="208"/>
        <v>AJ225</v>
      </c>
      <c r="ES10" s="277" t="str">
        <f t="shared" ca="1" si="208"/>
        <v>AJ226</v>
      </c>
      <c r="ET10" s="277" t="str">
        <f t="shared" ca="1" si="208"/>
        <v>AJ229</v>
      </c>
      <c r="EU10" s="277" t="str">
        <f t="shared" ref="EU10:FG10" ca="1" si="209">SUBSTITUTE(SUBSTITUTE(_xlfn.FORMULATEXT(EU11),EU9&amp;"!",""),"=","")</f>
        <v>AJ231</v>
      </c>
      <c r="EV10" s="277" t="str">
        <f t="shared" ca="1" si="209"/>
        <v>AJ232</v>
      </c>
      <c r="EW10" s="277" t="str">
        <f t="shared" ca="1" si="209"/>
        <v>AJ233</v>
      </c>
      <c r="EX10" s="277" t="str">
        <f t="shared" ca="1" si="209"/>
        <v>AJ235</v>
      </c>
      <c r="EY10" s="277" t="str">
        <f t="shared" ca="1" si="209"/>
        <v>AJ236</v>
      </c>
      <c r="EZ10" s="277" t="str">
        <f t="shared" ca="1" si="209"/>
        <v>AJ237</v>
      </c>
      <c r="FA10" s="277" t="str">
        <f t="shared" ca="1" si="209"/>
        <v>AJ238</v>
      </c>
      <c r="FB10" s="277" t="str">
        <f t="shared" ca="1" si="209"/>
        <v>AJ239</v>
      </c>
      <c r="FC10" s="277" t="str">
        <f t="shared" ca="1" si="209"/>
        <v>AJ242</v>
      </c>
      <c r="FD10" s="277" t="str">
        <f t="shared" ca="1" si="209"/>
        <v>AJ243</v>
      </c>
      <c r="FE10" s="277" t="str">
        <f t="shared" ca="1" si="209"/>
        <v>AJ244</v>
      </c>
      <c r="FF10" s="277" t="str">
        <f t="shared" ca="1" si="209"/>
        <v>AJ245</v>
      </c>
      <c r="FG10" s="277" t="str">
        <f t="shared" ca="1" si="209"/>
        <v>AJ246</v>
      </c>
      <c r="FH10" s="137" t="str">
        <f t="shared" ca="1" si="208"/>
        <v>AJ250</v>
      </c>
      <c r="FI10" s="137" t="str">
        <f t="shared" ref="FI10" ca="1" si="210">SUBSTITUTE(SUBSTITUTE(_xlfn.FORMULATEXT(FI11),FI9&amp;"!",""),"=","")</f>
        <v>AJ252</v>
      </c>
      <c r="FJ10" s="137" t="str">
        <f t="shared" ref="FJ10" ca="1" si="211">SUBSTITUTE(SUBSTITUTE(_xlfn.FORMULATEXT(FJ11),FJ9&amp;"!",""),"=","")</f>
        <v>AK253</v>
      </c>
      <c r="FK10" s="137" t="str">
        <f t="shared" ref="FK10" ca="1" si="212">SUBSTITUTE(SUBSTITUTE(_xlfn.FORMULATEXT(FK11),FK9&amp;"!",""),"=","")</f>
        <v>AJ254</v>
      </c>
      <c r="FL10" s="137" t="str">
        <f t="shared" ref="FL10" ca="1" si="213">SUBSTITUTE(SUBSTITUTE(_xlfn.FORMULATEXT(FL11),FL9&amp;"!",""),"=","")</f>
        <v>AK257</v>
      </c>
      <c r="FM10" s="137" t="str">
        <f t="shared" ref="FM10" ca="1" si="214">SUBSTITUTE(SUBSTITUTE(_xlfn.FORMULATEXT(FM11),FM9&amp;"!",""),"=","")</f>
        <v>AL261</v>
      </c>
      <c r="FN10" s="137" t="str">
        <f t="shared" ref="FN10" ca="1" si="215">SUBSTITUTE(SUBSTITUTE(_xlfn.FORMULATEXT(FN11),FN9&amp;"!",""),"=","")</f>
        <v>AJ264</v>
      </c>
      <c r="FO10" s="137" t="str">
        <f t="shared" ref="FO10" ca="1" si="216">SUBSTITUTE(SUBSTITUTE(_xlfn.FORMULATEXT(FO11),FO9&amp;"!",""),"=","")</f>
        <v>AJ265</v>
      </c>
      <c r="FP10" s="137" t="str">
        <f t="shared" ref="FP10" ca="1" si="217">SUBSTITUTE(SUBSTITUTE(_xlfn.FORMULATEXT(FP11),FP9&amp;"!",""),"=","")</f>
        <v>AJ269</v>
      </c>
      <c r="FQ10" s="137" t="str">
        <f t="shared" ref="FQ10" ca="1" si="218">SUBSTITUTE(SUBSTITUTE(_xlfn.FORMULATEXT(FQ11),FQ9&amp;"!",""),"=","")</f>
        <v>AJ270</v>
      </c>
      <c r="FR10" s="137" t="str">
        <f t="shared" ref="FR10" ca="1" si="219">SUBSTITUTE(SUBSTITUTE(_xlfn.FORMULATEXT(FR11),FR9&amp;"!",""),"=","")</f>
        <v>AJ271</v>
      </c>
      <c r="FS10" s="137" t="str">
        <f t="shared" ref="FS10" ca="1" si="220">SUBSTITUTE(SUBSTITUTE(_xlfn.FORMULATEXT(FS11),FS9&amp;"!",""),"=","")</f>
        <v>AJ272</v>
      </c>
      <c r="FT10" s="137" t="str">
        <f t="shared" ref="FT10" ca="1" si="221">SUBSTITUTE(SUBSTITUTE(_xlfn.FORMULATEXT(FT11),FT9&amp;"!",""),"=","")</f>
        <v>AJ277</v>
      </c>
      <c r="FU10" s="137" t="str">
        <f t="shared" ref="FU10" ca="1" si="222">SUBSTITUTE(SUBSTITUTE(_xlfn.FORMULATEXT(FU11),FU9&amp;"!",""),"=","")</f>
        <v>H278</v>
      </c>
      <c r="FV10" s="137" t="str">
        <f t="shared" ref="FV10" ca="1" si="223">SUBSTITUTE(SUBSTITUTE(_xlfn.FORMULATEXT(FV11),FV9&amp;"!",""),"=","")</f>
        <v>Q279</v>
      </c>
      <c r="FW10" s="137" t="str">
        <f t="shared" ref="FW10" ca="1" si="224">SUBSTITUTE(SUBSTITUTE(_xlfn.FORMULATEXT(FW11),FW9&amp;"!",""),"=","")</f>
        <v>AJ280</v>
      </c>
      <c r="FX10" s="137" t="str">
        <f t="shared" ref="FX10" ca="1" si="225">SUBSTITUTE(SUBSTITUTE(_xlfn.FORMULATEXT(FX11),FX9&amp;"!",""),"=","")</f>
        <v>H281</v>
      </c>
      <c r="FY10" s="137" t="str">
        <f t="shared" ref="FY10" ca="1" si="226">SUBSTITUTE(SUBSTITUTE(_xlfn.FORMULATEXT(FY11),FY9&amp;"!",""),"=","")</f>
        <v>AJ282</v>
      </c>
      <c r="FZ10" s="137" t="str">
        <f t="shared" ref="FZ10" ca="1" si="227">SUBSTITUTE(SUBSTITUTE(_xlfn.FORMULATEXT(FZ11),FZ9&amp;"!",""),"=","")</f>
        <v>AJ286</v>
      </c>
      <c r="GA10" s="137" t="str">
        <f t="shared" ref="GA10" ca="1" si="228">SUBSTITUTE(SUBSTITUTE(_xlfn.FORMULATEXT(GA11),GA9&amp;"!",""),"=","")</f>
        <v>AJ288</v>
      </c>
      <c r="GB10" s="137" t="str">
        <f t="shared" ref="GB10" ca="1" si="229">SUBSTITUTE(SUBSTITUTE(_xlfn.FORMULATEXT(GB11),GB9&amp;"!",""),"=","")</f>
        <v>AJ291</v>
      </c>
      <c r="GC10" s="137" t="str">
        <f t="shared" ref="GC10" ca="1" si="230">SUBSTITUTE(SUBSTITUTE(_xlfn.FORMULATEXT(GC11),GC9&amp;"!",""),"=","")</f>
        <v>AJ292</v>
      </c>
      <c r="GD10" s="137" t="str">
        <f t="shared" ref="GD10" ca="1" si="231">SUBSTITUTE(SUBSTITUTE(_xlfn.FORMULATEXT(GD11),GD9&amp;"!",""),"=","")</f>
        <v>AJ296</v>
      </c>
      <c r="GE10" s="137" t="str">
        <f t="shared" ref="GE10" ca="1" si="232">SUBSTITUTE(SUBSTITUTE(_xlfn.FORMULATEXT(GE11),GE9&amp;"!",""),"=","")</f>
        <v>AJ297</v>
      </c>
      <c r="GF10" s="137" t="str">
        <f t="shared" ref="GF10:GH10" ca="1" si="233">SUBSTITUTE(SUBSTITUTE(_xlfn.FORMULATEXT(GF11),GF9&amp;"!",""),"=","")</f>
        <v>AJ300</v>
      </c>
      <c r="GG10" s="277" t="str">
        <f t="shared" ca="1" si="233"/>
        <v>AJ301</v>
      </c>
      <c r="GH10" s="277" t="str">
        <f t="shared" ca="1" si="233"/>
        <v>AJ306</v>
      </c>
      <c r="GI10" s="137" t="str">
        <f t="shared" ref="GI10" ca="1" si="234">SUBSTITUTE(SUBSTITUTE(_xlfn.FORMULATEXT(GI11),GI9&amp;"!",""),"=","")</f>
        <v>AJ309</v>
      </c>
      <c r="GJ10" s="137" t="str">
        <f t="shared" ref="GJ10" ca="1" si="235">SUBSTITUTE(SUBSTITUTE(_xlfn.FORMULATEXT(GJ11),GJ9&amp;"!",""),"=","")</f>
        <v>AJ310</v>
      </c>
      <c r="GK10" s="137" t="str">
        <f t="shared" ref="GK10" ca="1" si="236">SUBSTITUTE(SUBSTITUTE(_xlfn.FORMULATEXT(GK11),GK9&amp;"!",""),"=","")</f>
        <v>I315</v>
      </c>
      <c r="GL10" s="137" t="str">
        <f t="shared" ref="GL10" ca="1" si="237">SUBSTITUTE(SUBSTITUTE(_xlfn.FORMULATEXT(GL11),GL9&amp;"!",""),"=","")</f>
        <v>Q315</v>
      </c>
      <c r="GM10" s="137" t="str">
        <f t="shared" ref="GM10" ca="1" si="238">SUBSTITUTE(SUBSTITUTE(_xlfn.FORMULATEXT(GM11),GM9&amp;"!",""),"=","")</f>
        <v>AB315</v>
      </c>
      <c r="GN10" s="137" t="str">
        <f t="shared" ref="GN10" ca="1" si="239">SUBSTITUTE(SUBSTITUTE(_xlfn.FORMULATEXT(GN11),GN9&amp;"!",""),"=","")</f>
        <v>Q316</v>
      </c>
      <c r="GO10" s="137" t="str">
        <f t="shared" ref="GO10:GQ10" ca="1" si="240">SUBSTITUTE(SUBSTITUTE(_xlfn.FORMULATEXT(GO11),GO9&amp;"!",""),"=","")</f>
        <v>AB316</v>
      </c>
      <c r="GP10" s="277" t="str">
        <f t="shared" ca="1" si="240"/>
        <v>AB319</v>
      </c>
      <c r="GQ10" s="277" t="str">
        <f t="shared" ca="1" si="240"/>
        <v>AB320</v>
      </c>
      <c r="GR10" s="137" t="str">
        <f t="shared" ref="GR10" ca="1" si="241">SUBSTITUTE(SUBSTITUTE(_xlfn.FORMULATEXT(GR11),GR9&amp;"!",""),"=","")</f>
        <v>AJ324</v>
      </c>
      <c r="GS10" s="137" t="str">
        <f t="shared" ref="GS10" ca="1" si="242">SUBSTITUTE(SUBSTITUTE(_xlfn.FORMULATEXT(GS11),GS9&amp;"!",""),"=","")</f>
        <v>AJ325</v>
      </c>
      <c r="GT10" s="137" t="str">
        <f t="shared" ref="GT10" ca="1" si="243">SUBSTITUTE(SUBSTITUTE(_xlfn.FORMULATEXT(GT11),GT9&amp;"!",""),"=","")</f>
        <v>AJ326</v>
      </c>
      <c r="GU10" s="137" t="str">
        <f t="shared" ref="GU10" ca="1" si="244">SUBSTITUTE(SUBSTITUTE(_xlfn.FORMULATEXT(GU11),GU9&amp;"!",""),"=","")</f>
        <v>AJ330</v>
      </c>
      <c r="GV10" s="137" t="str">
        <f t="shared" ref="GV10" ca="1" si="245">SUBSTITUTE(SUBSTITUTE(_xlfn.FORMULATEXT(GV11),GV9&amp;"!",""),"=","")</f>
        <v>G333</v>
      </c>
      <c r="GW10" s="137" t="str">
        <f t="shared" ref="GW10" ca="1" si="246">SUBSTITUTE(SUBSTITUTE(_xlfn.FORMULATEXT(GW11),GW9&amp;"!",""),"=","")</f>
        <v>G336</v>
      </c>
      <c r="GX10" s="137" t="str">
        <f t="shared" ref="GX10:GZ10" ca="1" si="247">SUBSTITUTE(SUBSTITUTE(_xlfn.FORMULATEXT(GX11),GX9&amp;"!",""),"=","")</f>
        <v>G339</v>
      </c>
      <c r="GY10" s="277" t="str">
        <f t="shared" ca="1" si="247"/>
        <v>AJ343</v>
      </c>
      <c r="GZ10" s="277" t="str">
        <f t="shared" ca="1" si="247"/>
        <v>AJ344</v>
      </c>
      <c r="HA10" s="137" t="str">
        <f t="shared" ref="HA10" ca="1" si="248">SUBSTITUTE(SUBSTITUTE(_xlfn.FORMULATEXT(HA11),HA9&amp;"!",""),"=","")</f>
        <v>AJ347</v>
      </c>
      <c r="HB10" s="137" t="str">
        <f t="shared" ref="HB10" ca="1" si="249">SUBSTITUTE(SUBSTITUTE(_xlfn.FORMULATEXT(HB11),HB9&amp;"!",""),"=","")</f>
        <v>AJ352</v>
      </c>
      <c r="HC10" s="137" t="str">
        <f t="shared" ref="HC10" ca="1" si="250">SUBSTITUTE(SUBSTITUTE(_xlfn.FORMULATEXT(HC11),HC9&amp;"!",""),"=","")</f>
        <v>AJ353</v>
      </c>
      <c r="HD10" s="137" t="str">
        <f t="shared" ref="HD10" ca="1" si="251">SUBSTITUTE(SUBSTITUTE(_xlfn.FORMULATEXT(HD11),HD9&amp;"!",""),"=","")</f>
        <v>AJ354</v>
      </c>
      <c r="HE10" s="137" t="str">
        <f t="shared" ref="HE10" ca="1" si="252">SUBSTITUTE(SUBSTITUTE(_xlfn.FORMULATEXT(HE11),HE9&amp;"!",""),"=","")</f>
        <v>AJ355</v>
      </c>
      <c r="HF10" s="137" t="str">
        <f t="shared" ref="HF10" ca="1" si="253">SUBSTITUTE(SUBSTITUTE(_xlfn.FORMULATEXT(HF11),HF9&amp;"!",""),"=","")</f>
        <v>AJ381</v>
      </c>
      <c r="HG10" s="137" t="str">
        <f t="shared" ref="HG10" ca="1" si="254">SUBSTITUTE(SUBSTITUTE(_xlfn.FORMULATEXT(HG11),HG9&amp;"!",""),"=","")</f>
        <v>N359</v>
      </c>
      <c r="HH10" s="137" t="str">
        <f t="shared" ref="HH10" ca="1" si="255">SUBSTITUTE(SUBSTITUTE(_xlfn.FORMULATEXT(HH11),HH9&amp;"!",""),"=","")</f>
        <v>P359</v>
      </c>
      <c r="HI10" s="137" t="str">
        <f t="shared" ref="HI10" ca="1" si="256">SUBSTITUTE(SUBSTITUTE(_xlfn.FORMULATEXT(HI11),HI9&amp;"!",""),"=","")</f>
        <v>R359</v>
      </c>
      <c r="HJ10" s="137" t="str">
        <f t="shared" ref="HJ10" ca="1" si="257">SUBSTITUTE(SUBSTITUTE(_xlfn.FORMULATEXT(HJ11),HJ9&amp;"!",""),"=","")</f>
        <v>T359</v>
      </c>
      <c r="HK10" s="137" t="str">
        <f t="shared" ref="HK10" ca="1" si="258">SUBSTITUTE(SUBSTITUTE(_xlfn.FORMULATEXT(HK11),HK9&amp;"!",""),"=","")</f>
        <v>V359</v>
      </c>
      <c r="HL10" s="137" t="str">
        <f t="shared" ref="HL10" ca="1" si="259">SUBSTITUTE(SUBSTITUTE(_xlfn.FORMULATEXT(HL11),HL9&amp;"!",""),"=","")</f>
        <v>X359</v>
      </c>
      <c r="HM10" s="137" t="str">
        <f t="shared" ref="HM10" ca="1" si="260">SUBSTITUTE(SUBSTITUTE(_xlfn.FORMULATEXT(HM11),HM9&amp;"!",""),"=","")</f>
        <v>Z359</v>
      </c>
      <c r="HN10" s="137" t="str">
        <f t="shared" ref="HN10" ca="1" si="261">SUBSTITUTE(SUBSTITUTE(_xlfn.FORMULATEXT(HN11),HN9&amp;"!",""),"=","")</f>
        <v>AB359</v>
      </c>
      <c r="HO10" s="137" t="str">
        <f t="shared" ref="HO10" ca="1" si="262">SUBSTITUTE(SUBSTITUTE(_xlfn.FORMULATEXT(HO11),HO9&amp;"!",""),"=","")</f>
        <v>AD359</v>
      </c>
      <c r="HP10" s="137" t="str">
        <f t="shared" ref="HP10" ca="1" si="263">SUBSTITUTE(SUBSTITUTE(_xlfn.FORMULATEXT(HP11),HP9&amp;"!",""),"=","")</f>
        <v>AF359</v>
      </c>
      <c r="HQ10" s="137" t="str">
        <f t="shared" ref="HQ10" ca="1" si="264">SUBSTITUTE(SUBSTITUTE(_xlfn.FORMULATEXT(HQ11),HQ9&amp;"!",""),"=","")</f>
        <v>AH359</v>
      </c>
      <c r="HR10" s="137" t="str">
        <f t="shared" ref="HR10" ca="1" si="265">SUBSTITUTE(SUBSTITUTE(_xlfn.FORMULATEXT(HR11),HR9&amp;"!",""),"=","")</f>
        <v>AJ359</v>
      </c>
      <c r="HS10" s="137" t="str">
        <f t="shared" ref="HS10" ca="1" si="266">SUBSTITUTE(SUBSTITUTE(_xlfn.FORMULATEXT(HS11),HS9&amp;"!",""),"=","")</f>
        <v>N360</v>
      </c>
      <c r="HT10" s="137" t="str">
        <f t="shared" ref="HT10" ca="1" si="267">SUBSTITUTE(SUBSTITUTE(_xlfn.FORMULATEXT(HT11),HT9&amp;"!",""),"=","")</f>
        <v>P360</v>
      </c>
      <c r="HU10" s="137" t="str">
        <f t="shared" ref="HU10" ca="1" si="268">SUBSTITUTE(SUBSTITUTE(_xlfn.FORMULATEXT(HU11),HU9&amp;"!",""),"=","")</f>
        <v>R360</v>
      </c>
      <c r="HV10" s="137" t="str">
        <f t="shared" ref="HV10" ca="1" si="269">SUBSTITUTE(SUBSTITUTE(_xlfn.FORMULATEXT(HV11),HV9&amp;"!",""),"=","")</f>
        <v>T360</v>
      </c>
      <c r="HW10" s="137" t="str">
        <f t="shared" ref="HW10" ca="1" si="270">SUBSTITUTE(SUBSTITUTE(_xlfn.FORMULATEXT(HW11),HW9&amp;"!",""),"=","")</f>
        <v>V360</v>
      </c>
      <c r="HX10" s="137" t="str">
        <f t="shared" ref="HX10" ca="1" si="271">SUBSTITUTE(SUBSTITUTE(_xlfn.FORMULATEXT(HX11),HX9&amp;"!",""),"=","")</f>
        <v>X360</v>
      </c>
      <c r="HY10" s="137" t="str">
        <f t="shared" ref="HY10" ca="1" si="272">SUBSTITUTE(SUBSTITUTE(_xlfn.FORMULATEXT(HY11),HY9&amp;"!",""),"=","")</f>
        <v>Z360</v>
      </c>
      <c r="HZ10" s="137" t="str">
        <f t="shared" ref="HZ10" ca="1" si="273">SUBSTITUTE(SUBSTITUTE(_xlfn.FORMULATEXT(HZ11),HZ9&amp;"!",""),"=","")</f>
        <v>AB360</v>
      </c>
      <c r="IA10" s="137" t="str">
        <f t="shared" ref="IA10" ca="1" si="274">SUBSTITUTE(SUBSTITUTE(_xlfn.FORMULATEXT(IA11),IA9&amp;"!",""),"=","")</f>
        <v>AD360</v>
      </c>
      <c r="IB10" s="137" t="str">
        <f t="shared" ref="IB10" ca="1" si="275">SUBSTITUTE(SUBSTITUTE(_xlfn.FORMULATEXT(IB11),IB9&amp;"!",""),"=","")</f>
        <v>AF360</v>
      </c>
      <c r="IC10" s="137" t="str">
        <f t="shared" ref="IC10" ca="1" si="276">SUBSTITUTE(SUBSTITUTE(_xlfn.FORMULATEXT(IC11),IC9&amp;"!",""),"=","")</f>
        <v>AH360</v>
      </c>
      <c r="ID10" s="137" t="str">
        <f t="shared" ref="ID10" ca="1" si="277">SUBSTITUTE(SUBSTITUTE(_xlfn.FORMULATEXT(ID11),ID9&amp;"!",""),"=","")</f>
        <v>AJ360</v>
      </c>
      <c r="IE10" s="137" t="str">
        <f t="shared" ref="IE10" ca="1" si="278">SUBSTITUTE(SUBSTITUTE(_xlfn.FORMULATEXT(IE11),IE9&amp;"!",""),"=","")</f>
        <v>N361</v>
      </c>
      <c r="IF10" s="137" t="str">
        <f t="shared" ref="IF10" ca="1" si="279">SUBSTITUTE(SUBSTITUTE(_xlfn.FORMULATEXT(IF11),IF9&amp;"!",""),"=","")</f>
        <v>P361</v>
      </c>
      <c r="IG10" s="137" t="str">
        <f t="shared" ref="IG10" ca="1" si="280">SUBSTITUTE(SUBSTITUTE(_xlfn.FORMULATEXT(IG11),IG9&amp;"!",""),"=","")</f>
        <v>R361</v>
      </c>
      <c r="IH10" s="137" t="str">
        <f t="shared" ref="IH10" ca="1" si="281">SUBSTITUTE(SUBSTITUTE(_xlfn.FORMULATEXT(IH11),IH9&amp;"!",""),"=","")</f>
        <v>T361</v>
      </c>
      <c r="II10" s="137" t="str">
        <f t="shared" ref="II10" ca="1" si="282">SUBSTITUTE(SUBSTITUTE(_xlfn.FORMULATEXT(II11),II9&amp;"!",""),"=","")</f>
        <v>V361</v>
      </c>
      <c r="IJ10" s="137" t="str">
        <f t="shared" ref="IJ10" ca="1" si="283">SUBSTITUTE(SUBSTITUTE(_xlfn.FORMULATEXT(IJ11),IJ9&amp;"!",""),"=","")</f>
        <v>X361</v>
      </c>
      <c r="IK10" s="137" t="str">
        <f t="shared" ref="IK10" ca="1" si="284">SUBSTITUTE(SUBSTITUTE(_xlfn.FORMULATEXT(IK11),IK9&amp;"!",""),"=","")</f>
        <v>Z361</v>
      </c>
      <c r="IL10" s="137" t="str">
        <f t="shared" ref="IL10" ca="1" si="285">SUBSTITUTE(SUBSTITUTE(_xlfn.FORMULATEXT(IL11),IL9&amp;"!",""),"=","")</f>
        <v>AB361</v>
      </c>
      <c r="IM10" s="137" t="str">
        <f t="shared" ref="IM10" ca="1" si="286">SUBSTITUTE(SUBSTITUTE(_xlfn.FORMULATEXT(IM11),IM9&amp;"!",""),"=","")</f>
        <v>AD361</v>
      </c>
      <c r="IN10" s="137" t="str">
        <f t="shared" ref="IN10" ca="1" si="287">SUBSTITUTE(SUBSTITUTE(_xlfn.FORMULATEXT(IN11),IN9&amp;"!",""),"=","")</f>
        <v>AF361</v>
      </c>
      <c r="IO10" s="137" t="str">
        <f t="shared" ref="IO10" ca="1" si="288">SUBSTITUTE(SUBSTITUTE(_xlfn.FORMULATEXT(IO11),IO9&amp;"!",""),"=","")</f>
        <v>AH361</v>
      </c>
      <c r="IP10" s="137" t="str">
        <f t="shared" ref="IP10" ca="1" si="289">SUBSTITUTE(SUBSTITUTE(_xlfn.FORMULATEXT(IP11),IP9&amp;"!",""),"=","")</f>
        <v>AJ361</v>
      </c>
      <c r="IQ10" s="137" t="str">
        <f t="shared" ref="IQ10" ca="1" si="290">SUBSTITUTE(SUBSTITUTE(_xlfn.FORMULATEXT(IQ11),IQ9&amp;"!",""),"=","")</f>
        <v>N362</v>
      </c>
      <c r="IR10" s="137" t="str">
        <f t="shared" ref="IR10" ca="1" si="291">SUBSTITUTE(SUBSTITUTE(_xlfn.FORMULATEXT(IR11),IR9&amp;"!",""),"=","")</f>
        <v>P362</v>
      </c>
      <c r="IS10" s="137" t="str">
        <f t="shared" ref="IS10" ca="1" si="292">SUBSTITUTE(SUBSTITUTE(_xlfn.FORMULATEXT(IS11),IS9&amp;"!",""),"=","")</f>
        <v>R362</v>
      </c>
      <c r="IT10" s="137" t="str">
        <f t="shared" ref="IT10" ca="1" si="293">SUBSTITUTE(SUBSTITUTE(_xlfn.FORMULATEXT(IT11),IT9&amp;"!",""),"=","")</f>
        <v>T362</v>
      </c>
      <c r="IU10" s="137" t="str">
        <f t="shared" ref="IU10" ca="1" si="294">SUBSTITUTE(SUBSTITUTE(_xlfn.FORMULATEXT(IU11),IU9&amp;"!",""),"=","")</f>
        <v>V362</v>
      </c>
      <c r="IV10" s="137" t="str">
        <f t="shared" ref="IV10" ca="1" si="295">SUBSTITUTE(SUBSTITUTE(_xlfn.FORMULATEXT(IV11),IV9&amp;"!",""),"=","")</f>
        <v>X362</v>
      </c>
      <c r="IW10" s="137" t="str">
        <f t="shared" ref="IW10" ca="1" si="296">SUBSTITUTE(SUBSTITUTE(_xlfn.FORMULATEXT(IW11),IW9&amp;"!",""),"=","")</f>
        <v>Z362</v>
      </c>
      <c r="IX10" s="137" t="str">
        <f t="shared" ref="IX10" ca="1" si="297">SUBSTITUTE(SUBSTITUTE(_xlfn.FORMULATEXT(IX11),IX9&amp;"!",""),"=","")</f>
        <v>AB362</v>
      </c>
      <c r="IY10" s="137" t="str">
        <f t="shared" ref="IY10" ca="1" si="298">SUBSTITUTE(SUBSTITUTE(_xlfn.FORMULATEXT(IY11),IY9&amp;"!",""),"=","")</f>
        <v>AD362</v>
      </c>
      <c r="IZ10" s="137" t="str">
        <f t="shared" ref="IZ10" ca="1" si="299">SUBSTITUTE(SUBSTITUTE(_xlfn.FORMULATEXT(IZ11),IZ9&amp;"!",""),"=","")</f>
        <v>AF362</v>
      </c>
      <c r="JA10" s="137" t="str">
        <f t="shared" ref="JA10" ca="1" si="300">SUBSTITUTE(SUBSTITUTE(_xlfn.FORMULATEXT(JA11),JA9&amp;"!",""),"=","")</f>
        <v>AH362</v>
      </c>
      <c r="JB10" s="137" t="str">
        <f t="shared" ref="JB10" ca="1" si="301">SUBSTITUTE(SUBSTITUTE(_xlfn.FORMULATEXT(JB11),JB9&amp;"!",""),"=","")</f>
        <v>AJ362</v>
      </c>
      <c r="JC10" s="137" t="str">
        <f t="shared" ref="JC10" ca="1" si="302">SUBSTITUTE(SUBSTITUTE(_xlfn.FORMULATEXT(JC11),JC9&amp;"!",""),"=","")</f>
        <v>N363</v>
      </c>
      <c r="JD10" s="137" t="str">
        <f t="shared" ref="JD10" ca="1" si="303">SUBSTITUTE(SUBSTITUTE(_xlfn.FORMULATEXT(JD11),JD9&amp;"!",""),"=","")</f>
        <v>P363</v>
      </c>
      <c r="JE10" s="137" t="str">
        <f t="shared" ref="JE10" ca="1" si="304">SUBSTITUTE(SUBSTITUTE(_xlfn.FORMULATEXT(JE11),JE9&amp;"!",""),"=","")</f>
        <v>R363</v>
      </c>
      <c r="JF10" s="137" t="str">
        <f t="shared" ref="JF10" ca="1" si="305">SUBSTITUTE(SUBSTITUTE(_xlfn.FORMULATEXT(JF11),JF9&amp;"!",""),"=","")</f>
        <v>T363</v>
      </c>
      <c r="JG10" s="137" t="str">
        <f t="shared" ref="JG10" ca="1" si="306">SUBSTITUTE(SUBSTITUTE(_xlfn.FORMULATEXT(JG11),JG9&amp;"!",""),"=","")</f>
        <v>V363</v>
      </c>
      <c r="JH10" s="137" t="str">
        <f t="shared" ref="JH10" ca="1" si="307">SUBSTITUTE(SUBSTITUTE(_xlfn.FORMULATEXT(JH11),JH9&amp;"!",""),"=","")</f>
        <v>X363</v>
      </c>
      <c r="JI10" s="137" t="str">
        <f t="shared" ref="JI10" ca="1" si="308">SUBSTITUTE(SUBSTITUTE(_xlfn.FORMULATEXT(JI11),JI9&amp;"!",""),"=","")</f>
        <v>Z363</v>
      </c>
      <c r="JJ10" s="137" t="str">
        <f t="shared" ref="JJ10" ca="1" si="309">SUBSTITUTE(SUBSTITUTE(_xlfn.FORMULATEXT(JJ11),JJ9&amp;"!",""),"=","")</f>
        <v>AB363</v>
      </c>
      <c r="JK10" s="137" t="str">
        <f t="shared" ref="JK10" ca="1" si="310">SUBSTITUTE(SUBSTITUTE(_xlfn.FORMULATEXT(JK11),JK9&amp;"!",""),"=","")</f>
        <v>AD363</v>
      </c>
      <c r="JL10" s="137" t="str">
        <f t="shared" ref="JL10" ca="1" si="311">SUBSTITUTE(SUBSTITUTE(_xlfn.FORMULATEXT(JL11),JL9&amp;"!",""),"=","")</f>
        <v>AF363</v>
      </c>
      <c r="JM10" s="137" t="str">
        <f t="shared" ref="JM10" ca="1" si="312">SUBSTITUTE(SUBSTITUTE(_xlfn.FORMULATEXT(JM11),JM9&amp;"!",""),"=","")</f>
        <v>AH363</v>
      </c>
      <c r="JN10" s="137" t="str">
        <f t="shared" ref="JN10" ca="1" si="313">SUBSTITUTE(SUBSTITUTE(_xlfn.FORMULATEXT(JN11),JN9&amp;"!",""),"=","")</f>
        <v>AJ363</v>
      </c>
      <c r="JO10" s="137" t="str">
        <f t="shared" ref="JO10" ca="1" si="314">SUBSTITUTE(SUBSTITUTE(_xlfn.FORMULATEXT(JO11),JO9&amp;"!",""),"=","")</f>
        <v>N364</v>
      </c>
      <c r="JP10" s="137" t="str">
        <f t="shared" ref="JP10" ca="1" si="315">SUBSTITUTE(SUBSTITUTE(_xlfn.FORMULATEXT(JP11),JP9&amp;"!",""),"=","")</f>
        <v>P364</v>
      </c>
      <c r="JQ10" s="137" t="str">
        <f t="shared" ref="JQ10" ca="1" si="316">SUBSTITUTE(SUBSTITUTE(_xlfn.FORMULATEXT(JQ11),JQ9&amp;"!",""),"=","")</f>
        <v>R364</v>
      </c>
      <c r="JR10" s="137" t="str">
        <f t="shared" ref="JR10" ca="1" si="317">SUBSTITUTE(SUBSTITUTE(_xlfn.FORMULATEXT(JR11),JR9&amp;"!",""),"=","")</f>
        <v>T364</v>
      </c>
      <c r="JS10" s="137" t="str">
        <f t="shared" ref="JS10" ca="1" si="318">SUBSTITUTE(SUBSTITUTE(_xlfn.FORMULATEXT(JS11),JS9&amp;"!",""),"=","")</f>
        <v>V364</v>
      </c>
      <c r="JT10" s="137" t="str">
        <f t="shared" ref="JT10" ca="1" si="319">SUBSTITUTE(SUBSTITUTE(_xlfn.FORMULATEXT(JT11),JT9&amp;"!",""),"=","")</f>
        <v>X364</v>
      </c>
      <c r="JU10" s="137" t="str">
        <f t="shared" ref="JU10" ca="1" si="320">SUBSTITUTE(SUBSTITUTE(_xlfn.FORMULATEXT(JU11),JU9&amp;"!",""),"=","")</f>
        <v>Z364</v>
      </c>
      <c r="JV10" s="137" t="str">
        <f t="shared" ref="JV10" ca="1" si="321">SUBSTITUTE(SUBSTITUTE(_xlfn.FORMULATEXT(JV11),JV9&amp;"!",""),"=","")</f>
        <v>AB364</v>
      </c>
      <c r="JW10" s="137" t="str">
        <f t="shared" ref="JW10" ca="1" si="322">SUBSTITUTE(SUBSTITUTE(_xlfn.FORMULATEXT(JW11),JW9&amp;"!",""),"=","")</f>
        <v>AD364</v>
      </c>
      <c r="JX10" s="137" t="str">
        <f t="shared" ref="JX10" ca="1" si="323">SUBSTITUTE(SUBSTITUTE(_xlfn.FORMULATEXT(JX11),JX9&amp;"!",""),"=","")</f>
        <v>AF364</v>
      </c>
      <c r="JY10" s="137" t="str">
        <f t="shared" ref="JY10" ca="1" si="324">SUBSTITUTE(SUBSTITUTE(_xlfn.FORMULATEXT(JY11),JY9&amp;"!",""),"=","")</f>
        <v>AH364</v>
      </c>
      <c r="JZ10" s="137" t="str">
        <f t="shared" ref="JZ10" ca="1" si="325">SUBSTITUTE(SUBSTITUTE(_xlfn.FORMULATEXT(JZ11),JZ9&amp;"!",""),"=","")</f>
        <v>AJ364</v>
      </c>
      <c r="KA10" s="137" t="str">
        <f t="shared" ref="KA10" ca="1" si="326">SUBSTITUTE(SUBSTITUTE(_xlfn.FORMULATEXT(KA11),KA9&amp;"!",""),"=","")</f>
        <v>N365</v>
      </c>
      <c r="KB10" s="137" t="str">
        <f t="shared" ref="KB10" ca="1" si="327">SUBSTITUTE(SUBSTITUTE(_xlfn.FORMULATEXT(KB11),KB9&amp;"!",""),"=","")</f>
        <v>P365</v>
      </c>
      <c r="KC10" s="137" t="str">
        <f t="shared" ref="KC10" ca="1" si="328">SUBSTITUTE(SUBSTITUTE(_xlfn.FORMULATEXT(KC11),KC9&amp;"!",""),"=","")</f>
        <v>R365</v>
      </c>
      <c r="KD10" s="137" t="str">
        <f t="shared" ref="KD10" ca="1" si="329">SUBSTITUTE(SUBSTITUTE(_xlfn.FORMULATEXT(KD11),KD9&amp;"!",""),"=","")</f>
        <v>T365</v>
      </c>
      <c r="KE10" s="137" t="str">
        <f t="shared" ref="KE10" ca="1" si="330">SUBSTITUTE(SUBSTITUTE(_xlfn.FORMULATEXT(KE11),KE9&amp;"!",""),"=","")</f>
        <v>V365</v>
      </c>
      <c r="KF10" s="137" t="str">
        <f t="shared" ref="KF10" ca="1" si="331">SUBSTITUTE(SUBSTITUTE(_xlfn.FORMULATEXT(KF11),KF9&amp;"!",""),"=","")</f>
        <v>X365</v>
      </c>
      <c r="KG10" s="137" t="str">
        <f t="shared" ref="KG10" ca="1" si="332">SUBSTITUTE(SUBSTITUTE(_xlfn.FORMULATEXT(KG11),KG9&amp;"!",""),"=","")</f>
        <v>Z365</v>
      </c>
      <c r="KH10" s="137" t="str">
        <f t="shared" ref="KH10" ca="1" si="333">SUBSTITUTE(SUBSTITUTE(_xlfn.FORMULATEXT(KH11),KH9&amp;"!",""),"=","")</f>
        <v>AB365</v>
      </c>
      <c r="KI10" s="137" t="str">
        <f t="shared" ref="KI10" ca="1" si="334">SUBSTITUTE(SUBSTITUTE(_xlfn.FORMULATEXT(KI11),KI9&amp;"!",""),"=","")</f>
        <v>AD365</v>
      </c>
      <c r="KJ10" s="137" t="str">
        <f t="shared" ref="KJ10" ca="1" si="335">SUBSTITUTE(SUBSTITUTE(_xlfn.FORMULATEXT(KJ11),KJ9&amp;"!",""),"=","")</f>
        <v>AF365</v>
      </c>
      <c r="KK10" s="137" t="str">
        <f t="shared" ref="KK10" ca="1" si="336">SUBSTITUTE(SUBSTITUTE(_xlfn.FORMULATEXT(KK11),KK9&amp;"!",""),"=","")</f>
        <v>AH365</v>
      </c>
      <c r="KL10" s="137" t="str">
        <f t="shared" ref="KL10" ca="1" si="337">SUBSTITUTE(SUBSTITUTE(_xlfn.FORMULATEXT(KL11),KL9&amp;"!",""),"=","")</f>
        <v>AJ365</v>
      </c>
      <c r="KM10" s="137" t="str">
        <f t="shared" ref="KM10" ca="1" si="338">SUBSTITUTE(SUBSTITUTE(_xlfn.FORMULATEXT(KM11),KM9&amp;"!",""),"=","")</f>
        <v>N366</v>
      </c>
      <c r="KN10" s="137" t="str">
        <f t="shared" ref="KN10" ca="1" si="339">SUBSTITUTE(SUBSTITUTE(_xlfn.FORMULATEXT(KN11),KN9&amp;"!",""),"=","")</f>
        <v>P366</v>
      </c>
      <c r="KO10" s="137" t="str">
        <f t="shared" ref="KO10" ca="1" si="340">SUBSTITUTE(SUBSTITUTE(_xlfn.FORMULATEXT(KO11),KO9&amp;"!",""),"=","")</f>
        <v>R366</v>
      </c>
      <c r="KP10" s="137" t="str">
        <f t="shared" ref="KP10" ca="1" si="341">SUBSTITUTE(SUBSTITUTE(_xlfn.FORMULATEXT(KP11),KP9&amp;"!",""),"=","")</f>
        <v>T366</v>
      </c>
      <c r="KQ10" s="137" t="str">
        <f t="shared" ref="KQ10" ca="1" si="342">SUBSTITUTE(SUBSTITUTE(_xlfn.FORMULATEXT(KQ11),KQ9&amp;"!",""),"=","")</f>
        <v>V366</v>
      </c>
      <c r="KR10" s="137" t="str">
        <f t="shared" ref="KR10" ca="1" si="343">SUBSTITUTE(SUBSTITUTE(_xlfn.FORMULATEXT(KR11),KR9&amp;"!",""),"=","")</f>
        <v>X366</v>
      </c>
      <c r="KS10" s="137" t="str">
        <f t="shared" ref="KS10" ca="1" si="344">SUBSTITUTE(SUBSTITUTE(_xlfn.FORMULATEXT(KS11),KS9&amp;"!",""),"=","")</f>
        <v>Z366</v>
      </c>
      <c r="KT10" s="137" t="str">
        <f t="shared" ref="KT10" ca="1" si="345">SUBSTITUTE(SUBSTITUTE(_xlfn.FORMULATEXT(KT11),KT9&amp;"!",""),"=","")</f>
        <v>AB366</v>
      </c>
      <c r="KU10" s="137" t="str">
        <f t="shared" ref="KU10" ca="1" si="346">SUBSTITUTE(SUBSTITUTE(_xlfn.FORMULATEXT(KU11),KU9&amp;"!",""),"=","")</f>
        <v>AD366</v>
      </c>
      <c r="KV10" s="137" t="str">
        <f t="shared" ref="KV10" ca="1" si="347">SUBSTITUTE(SUBSTITUTE(_xlfn.FORMULATEXT(KV11),KV9&amp;"!",""),"=","")</f>
        <v>AF366</v>
      </c>
      <c r="KW10" s="137" t="str">
        <f t="shared" ref="KW10" ca="1" si="348">SUBSTITUTE(SUBSTITUTE(_xlfn.FORMULATEXT(KW11),KW9&amp;"!",""),"=","")</f>
        <v>AH366</v>
      </c>
      <c r="KX10" s="137" t="str">
        <f t="shared" ref="KX10" ca="1" si="349">SUBSTITUTE(SUBSTITUTE(_xlfn.FORMULATEXT(KX11),KX9&amp;"!",""),"=","")</f>
        <v>AJ366</v>
      </c>
      <c r="KY10" s="137" t="str">
        <f t="shared" ref="KY10" ca="1" si="350">SUBSTITUTE(SUBSTITUTE(_xlfn.FORMULATEXT(KY11),KY9&amp;"!",""),"=","")</f>
        <v>AJ384</v>
      </c>
      <c r="KZ10" s="137" t="str">
        <f t="shared" ref="KZ10" ca="1" si="351">SUBSTITUTE(SUBSTITUTE(_xlfn.FORMULATEXT(KZ11),KZ9&amp;"!",""),"=","")</f>
        <v>AJ386</v>
      </c>
      <c r="LA10" s="137" t="str">
        <f t="shared" ref="LA10" ca="1" si="352">SUBSTITUTE(SUBSTITUTE(_xlfn.FORMULATEXT(LA11),LA9&amp;"!",""),"=","")</f>
        <v>AJ387</v>
      </c>
      <c r="LB10" s="137" t="str">
        <f t="shared" ref="LB10" ca="1" si="353">SUBSTITUTE(SUBSTITUTE(_xlfn.FORMULATEXT(LB11),LB9&amp;"!",""),"=","")</f>
        <v>AJ393</v>
      </c>
      <c r="LC10" s="137" t="str">
        <f t="shared" ref="LC10:LD10" ca="1" si="354">SUBSTITUTE(SUBSTITUTE(_xlfn.FORMULATEXT(LC11),LC9&amp;"!",""),"=","")</f>
        <v>AJ394</v>
      </c>
      <c r="LD10" s="277" t="str">
        <f t="shared" ca="1" si="354"/>
        <v>AJ401</v>
      </c>
      <c r="LE10" s="137" t="str">
        <f t="shared" ref="LE10" ca="1" si="355">SUBSTITUTE(SUBSTITUTE(_xlfn.FORMULATEXT(LE11),LE9&amp;"!",""),"=","")</f>
        <v>AJ411</v>
      </c>
      <c r="LF10" s="137" t="str">
        <f t="shared" ref="LF10" ca="1" si="356">SUBSTITUTE(SUBSTITUTE(_xlfn.FORMULATEXT(LF11),LF9&amp;"!",""),"=","")</f>
        <v>AJ412</v>
      </c>
      <c r="LG10" s="137" t="str">
        <f t="shared" ref="LG10" ca="1" si="357">SUBSTITUTE(SUBSTITUTE(_xlfn.FORMULATEXT(LG11),LG9&amp;"!",""),"=","")</f>
        <v>AJ413</v>
      </c>
      <c r="LH10" s="137" t="str">
        <f t="shared" ref="LH10" ca="1" si="358">SUBSTITUTE(SUBSTITUTE(_xlfn.FORMULATEXT(LH11),LH9&amp;"!",""),"=","")</f>
        <v>AJ414</v>
      </c>
      <c r="LI10" s="137" t="str">
        <f t="shared" ref="LI10" ca="1" si="359">SUBSTITUTE(SUBSTITUTE(_xlfn.FORMULATEXT(LI11),LI9&amp;"!",""),"=","")</f>
        <v>AJ417</v>
      </c>
      <c r="LJ10" s="137" t="str">
        <f t="shared" ref="LJ10:LR10" ca="1" si="360">SUBSTITUTE(SUBSTITUTE(_xlfn.FORMULATEXT(LJ11),LJ9&amp;"!",""),"=","")</f>
        <v>AJ418</v>
      </c>
      <c r="LK10" s="258" t="str">
        <f t="shared" ca="1" si="360"/>
        <v>AJ419</v>
      </c>
      <c r="LL10" s="258" t="str">
        <f t="shared" ca="1" si="360"/>
        <v>AJ420</v>
      </c>
      <c r="LM10" s="258" t="str">
        <f t="shared" ca="1" si="360"/>
        <v>AJ421</v>
      </c>
      <c r="LN10" s="258" t="str">
        <f t="shared" ca="1" si="360"/>
        <v>AJ422</v>
      </c>
      <c r="LO10" s="258" t="str">
        <f t="shared" ca="1" si="360"/>
        <v>AJ424</v>
      </c>
      <c r="LP10" s="258" t="str">
        <f t="shared" ca="1" si="360"/>
        <v>AJ427</v>
      </c>
      <c r="LQ10" s="258" t="str">
        <f t="shared" ca="1" si="360"/>
        <v>AJ428</v>
      </c>
      <c r="LR10" s="258" t="str">
        <f t="shared" ca="1" si="360"/>
        <v>AJ429</v>
      </c>
      <c r="LS10" s="137" t="str">
        <f t="shared" ref="LS10" ca="1" si="361">SUBSTITUTE(SUBSTITUTE(_xlfn.FORMULATEXT(LS11),LS9&amp;"!",""),"=","")</f>
        <v>AJ433</v>
      </c>
      <c r="LT10" s="137" t="str">
        <f t="shared" ref="LT10" ca="1" si="362">SUBSTITUTE(SUBSTITUTE(_xlfn.FORMULATEXT(LT11),LT9&amp;"!",""),"=","")</f>
        <v>AJ434</v>
      </c>
      <c r="LU10" s="137" t="str">
        <f t="shared" ref="LU10:LV10" ca="1" si="363">SUBSTITUTE(SUBSTITUTE(_xlfn.FORMULATEXT(LU11),LU9&amp;"!",""),"=","")</f>
        <v>AJ435</v>
      </c>
      <c r="LV10" s="277" t="str">
        <f t="shared" ca="1" si="363"/>
        <v>AJ436</v>
      </c>
      <c r="LW10" s="137" t="str">
        <f t="shared" ref="LW10:LX10" ca="1" si="364">SUBSTITUTE(SUBSTITUTE(_xlfn.FORMULATEXT(LW11),LW9&amp;"!",""),"=","")</f>
        <v>AJ439</v>
      </c>
      <c r="LX10" s="277" t="str">
        <f t="shared" ca="1" si="364"/>
        <v>AJ440</v>
      </c>
      <c r="LY10" s="137" t="str">
        <f t="shared" ref="LY10" ca="1" si="365">SUBSTITUTE(SUBSTITUTE(_xlfn.FORMULATEXT(LY11),LY9&amp;"!",""),"=","")</f>
        <v>AJ441</v>
      </c>
      <c r="LZ10" s="137" t="str">
        <f t="shared" ref="LZ10" ca="1" si="366">SUBSTITUTE(SUBSTITUTE(_xlfn.FORMULATEXT(LZ11),LZ9&amp;"!",""),"=","")</f>
        <v>AJ443</v>
      </c>
      <c r="MA10" s="137" t="str">
        <f t="shared" ref="MA10" ca="1" si="367">SUBSTITUTE(SUBSTITUTE(_xlfn.FORMULATEXT(MA11),MA9&amp;"!",""),"=","")</f>
        <v>AJ445</v>
      </c>
      <c r="MB10" s="137" t="str">
        <f t="shared" ref="MB10:MC10" ca="1" si="368">SUBSTITUTE(SUBSTITUTE(_xlfn.FORMULATEXT(MB11),MB9&amp;"!",""),"=","")</f>
        <v>AJ447</v>
      </c>
      <c r="MC10" s="277" t="str">
        <f t="shared" ca="1" si="368"/>
        <v>AJ448</v>
      </c>
      <c r="MD10" s="137" t="str">
        <f t="shared" ref="MD10" ca="1" si="369">SUBSTITUTE(SUBSTITUTE(_xlfn.FORMULATEXT(MD11),MD9&amp;"!",""),"=","")</f>
        <v>AJ460</v>
      </c>
      <c r="ME10" s="137" t="str">
        <f t="shared" ref="ME10" ca="1" si="370">SUBSTITUTE(SUBSTITUTE(_xlfn.FORMULATEXT(ME11),ME9&amp;"!",""),"=","")</f>
        <v>AJ474</v>
      </c>
      <c r="MF10" s="137" t="str">
        <f t="shared" ref="MF10" ca="1" si="371">SUBSTITUTE(SUBSTITUTE(_xlfn.FORMULATEXT(MF11),MF9&amp;"!",""),"=","")</f>
        <v>AJ487</v>
      </c>
      <c r="MG10" s="137" t="str">
        <f t="shared" ref="MG10" ca="1" si="372">SUBSTITUTE(SUBSTITUTE(_xlfn.FORMULATEXT(MG11),MG9&amp;"!",""),"=","")</f>
        <v>AJ505</v>
      </c>
      <c r="MH10" s="137" t="str">
        <f t="shared" ref="MH10" ca="1" si="373">SUBSTITUTE(SUBSTITUTE(_xlfn.FORMULATEXT(MH11),MH9&amp;"!",""),"=","")</f>
        <v>AJ506</v>
      </c>
      <c r="MI10" s="137" t="str">
        <f t="shared" ref="MI10" ca="1" si="374">SUBSTITUTE(SUBSTITUTE(_xlfn.FORMULATEXT(MI11),MI9&amp;"!",""),"=","")</f>
        <v>AJ507</v>
      </c>
      <c r="MJ10" s="137" t="str">
        <f t="shared" ref="MJ10" ca="1" si="375">SUBSTITUTE(SUBSTITUTE(_xlfn.FORMULATEXT(MJ11),MJ9&amp;"!",""),"=","")</f>
        <v>AJ510</v>
      </c>
      <c r="MK10" s="137" t="str">
        <f t="shared" ref="MK10" ca="1" si="376">SUBSTITUTE(SUBSTITUTE(_xlfn.FORMULATEXT(MK11),MK9&amp;"!",""),"=","")</f>
        <v>B513</v>
      </c>
      <c r="ML10" s="137" t="str">
        <f t="shared" ref="ML10" ca="1" si="377">SUBSTITUTE(SUBSTITUTE(_xlfn.FORMULATEXT(ML11),ML9&amp;"!",""),"=","")</f>
        <v>I513</v>
      </c>
      <c r="MM10" s="137" t="str">
        <f t="shared" ref="MM10" ca="1" si="378">SUBSTITUTE(SUBSTITUTE(_xlfn.FORMULATEXT(MM11),MM9&amp;"!",""),"=","")</f>
        <v>Q513</v>
      </c>
      <c r="MN10" s="137" t="str">
        <f t="shared" ref="MN10:MO10" ca="1" si="379">SUBSTITUTE(SUBSTITUTE(_xlfn.FORMULATEXT(MN11),MN9&amp;"!",""),"=","")</f>
        <v>AJ516</v>
      </c>
      <c r="MO10" s="277" t="str">
        <f t="shared" ca="1" si="379"/>
        <v>AJ518</v>
      </c>
      <c r="MP10" s="137" t="str">
        <f t="shared" ref="MP10" ca="1" si="380">SUBSTITUTE(SUBSTITUTE(_xlfn.FORMULATEXT(MP11),MP9&amp;"!",""),"=","")</f>
        <v>AJ519</v>
      </c>
      <c r="MQ10" s="137" t="str">
        <f t="shared" ref="MQ10" ca="1" si="381">SUBSTITUTE(SUBSTITUTE(_xlfn.FORMULATEXT(MQ11),MQ9&amp;"!",""),"=","")</f>
        <v>AJ520</v>
      </c>
      <c r="MR10" s="137" t="str">
        <f t="shared" ref="MR10" ca="1" si="382">SUBSTITUTE(SUBSTITUTE(_xlfn.FORMULATEXT(MR11),MR9&amp;"!",""),"=","")</f>
        <v>AJ521</v>
      </c>
      <c r="MS10" s="137" t="str">
        <f t="shared" ref="MS10" ca="1" si="383">SUBSTITUTE(SUBSTITUTE(_xlfn.FORMULATEXT(MS11),MS9&amp;"!",""),"=","")</f>
        <v>AJ522</v>
      </c>
      <c r="MT10" s="137" t="str">
        <f t="shared" ref="MT10" ca="1" si="384">SUBSTITUTE(SUBSTITUTE(_xlfn.FORMULATEXT(MT11),MT9&amp;"!",""),"=","")</f>
        <v>AJ523</v>
      </c>
      <c r="MU10" s="137" t="str">
        <f t="shared" ref="MU10" ca="1" si="385">SUBSTITUTE(SUBSTITUTE(_xlfn.FORMULATEXT(MU11),MU9&amp;"!",""),"=","")</f>
        <v>U527</v>
      </c>
      <c r="MV10" s="137" t="str">
        <f t="shared" ref="MV10" ca="1" si="386">SUBSTITUTE(SUBSTITUTE(_xlfn.FORMULATEXT(MV11),MV9&amp;"!",""),"=","")</f>
        <v>AG527</v>
      </c>
      <c r="MW10" s="137" t="str">
        <f t="shared" ref="MW10" ca="1" si="387">SUBSTITUTE(SUBSTITUTE(_xlfn.FORMULATEXT(MW11),MW9&amp;"!",""),"=","")</f>
        <v>U528</v>
      </c>
      <c r="MX10" s="137" t="str">
        <f t="shared" ref="MX10" ca="1" si="388">SUBSTITUTE(SUBSTITUTE(_xlfn.FORMULATEXT(MX11),MX9&amp;"!",""),"=","")</f>
        <v>AG528</v>
      </c>
      <c r="MY10" s="137" t="str">
        <f t="shared" ref="MY10" ca="1" si="389">SUBSTITUTE(SUBSTITUTE(_xlfn.FORMULATEXT(MY11),MY9&amp;"!",""),"=","")</f>
        <v>U529</v>
      </c>
      <c r="MZ10" s="137" t="str">
        <f t="shared" ref="MZ10" ca="1" si="390">SUBSTITUTE(SUBSTITUTE(_xlfn.FORMULATEXT(MZ11),MZ9&amp;"!",""),"=","")</f>
        <v>AG529</v>
      </c>
      <c r="NA10" s="137" t="str">
        <f t="shared" ref="NA10" ca="1" si="391">SUBSTITUTE(SUBSTITUTE(_xlfn.FORMULATEXT(NA11),NA9&amp;"!",""),"=","")</f>
        <v>U530</v>
      </c>
      <c r="NB10" s="137" t="str">
        <f t="shared" ref="NB10" ca="1" si="392">SUBSTITUTE(SUBSTITUTE(_xlfn.FORMULATEXT(NB11),NB9&amp;"!",""),"=","")</f>
        <v>AG530</v>
      </c>
      <c r="NC10" s="137" t="str">
        <f t="shared" ref="NC10" ca="1" si="393">SUBSTITUTE(SUBSTITUTE(_xlfn.FORMULATEXT(NC11),NC9&amp;"!",""),"=","")</f>
        <v>AJ532</v>
      </c>
      <c r="ND10" s="137" t="str">
        <f t="shared" ref="ND10" ca="1" si="394">SUBSTITUTE(SUBSTITUTE(_xlfn.FORMULATEXT(ND11),ND9&amp;"!",""),"=","")</f>
        <v>AJ538</v>
      </c>
      <c r="NE10" s="137" t="str">
        <f t="shared" ref="NE10" ca="1" si="395">SUBSTITUTE(SUBSTITUTE(_xlfn.FORMULATEXT(NE11),NE9&amp;"!",""),"=","")</f>
        <v>B541</v>
      </c>
      <c r="NF10" s="137" t="str">
        <f t="shared" ref="NF10" ca="1" si="396">SUBSTITUTE(SUBSTITUTE(_xlfn.FORMULATEXT(NF11),NF9&amp;"!",""),"=","")</f>
        <v>L541</v>
      </c>
      <c r="NG10" s="137" t="str">
        <f t="shared" ref="NG10" ca="1" si="397">SUBSTITUTE(SUBSTITUTE(_xlfn.FORMULATEXT(NG11),NG9&amp;"!",""),"=","")</f>
        <v>U541</v>
      </c>
      <c r="NH10" s="137" t="str">
        <f t="shared" ref="NH10" ca="1" si="398">SUBSTITUTE(SUBSTITUTE(_xlfn.FORMULATEXT(NH11),NH9&amp;"!",""),"=","")</f>
        <v>B542</v>
      </c>
      <c r="NI10" s="137" t="str">
        <f t="shared" ref="NI10" ca="1" si="399">SUBSTITUTE(SUBSTITUTE(_xlfn.FORMULATEXT(NI11),NI9&amp;"!",""),"=","")</f>
        <v>L542</v>
      </c>
      <c r="NJ10" s="137" t="str">
        <f t="shared" ref="NJ10" ca="1" si="400">SUBSTITUTE(SUBSTITUTE(_xlfn.FORMULATEXT(NJ11),NJ9&amp;"!",""),"=","")</f>
        <v>U542</v>
      </c>
      <c r="NK10" s="137" t="str">
        <f t="shared" ref="NK10" ca="1" si="401">SUBSTITUTE(SUBSTITUTE(_xlfn.FORMULATEXT(NK11),NK9&amp;"!",""),"=","")</f>
        <v>AJ545</v>
      </c>
      <c r="NL10" s="137" t="str">
        <f t="shared" ref="NL10" ca="1" si="402">SUBSTITUTE(SUBSTITUTE(_xlfn.FORMULATEXT(NL11),NL9&amp;"!",""),"=","")</f>
        <v>B548</v>
      </c>
      <c r="NM10" s="137" t="str">
        <f t="shared" ref="NM10" ca="1" si="403">SUBSTITUTE(SUBSTITUTE(_xlfn.FORMULATEXT(NM11),NM9&amp;"!",""),"=","")</f>
        <v>L548</v>
      </c>
      <c r="NN10" s="137" t="str">
        <f t="shared" ref="NN10" ca="1" si="404">SUBSTITUTE(SUBSTITUTE(_xlfn.FORMULATEXT(NN11),NN9&amp;"!",""),"=","")</f>
        <v>U548</v>
      </c>
      <c r="NO10" s="137" t="str">
        <f t="shared" ref="NO10" ca="1" si="405">SUBSTITUTE(SUBSTITUTE(_xlfn.FORMULATEXT(NO11),NO9&amp;"!",""),"=","")</f>
        <v>B549</v>
      </c>
      <c r="NP10" s="137" t="str">
        <f t="shared" ref="NP10" ca="1" si="406">SUBSTITUTE(SUBSTITUTE(_xlfn.FORMULATEXT(NP11),NP9&amp;"!",""),"=","")</f>
        <v>L549</v>
      </c>
      <c r="NQ10" s="137" t="str">
        <f t="shared" ref="NQ10" ca="1" si="407">SUBSTITUTE(SUBSTITUTE(_xlfn.FORMULATEXT(NQ11),NQ9&amp;"!",""),"=","")</f>
        <v>U549</v>
      </c>
      <c r="NR10" s="137" t="str">
        <f t="shared" ref="NR10" ca="1" si="408">SUBSTITUTE(SUBSTITUTE(_xlfn.FORMULATEXT(NR11),NR9&amp;"!",""),"=","")</f>
        <v>AJ564</v>
      </c>
      <c r="NS10" s="137" t="str">
        <f t="shared" ref="NS10" ca="1" si="409">SUBSTITUTE(SUBSTITUTE(_xlfn.FORMULATEXT(NS11),NS9&amp;"!",""),"=","")</f>
        <v>AJ568</v>
      </c>
      <c r="NT10" s="258" t="str">
        <f t="shared" ref="NT10" ca="1" si="410">SUBSTITUTE(SUBSTITUTE(_xlfn.FORMULATEXT(NT11),NT9&amp;"!",""),"=","")</f>
        <v>B571</v>
      </c>
      <c r="NU10" s="137" t="str">
        <f t="shared" ref="NU10" ca="1" si="411">SUBSTITUTE(SUBSTITUTE(_xlfn.FORMULATEXT(NU11),NU9&amp;"!",""),"=","")</f>
        <v>L571</v>
      </c>
      <c r="NV10" s="137" t="str">
        <f t="shared" ref="NV10" ca="1" si="412">SUBSTITUTE(SUBSTITUTE(_xlfn.FORMULATEXT(NV11),NV9&amp;"!",""),"=","")</f>
        <v>U571</v>
      </c>
      <c r="NW10" s="137" t="str">
        <f t="shared" ref="NW10" ca="1" si="413">SUBSTITUTE(SUBSTITUTE(_xlfn.FORMULATEXT(NW11),NW9&amp;"!",""),"=","")</f>
        <v>AJ574</v>
      </c>
      <c r="NX10" s="137" t="str">
        <f t="shared" ref="NX10" ca="1" si="414">SUBSTITUTE(SUBSTITUTE(_xlfn.FORMULATEXT(NX11),NX9&amp;"!",""),"=","")</f>
        <v>H593</v>
      </c>
      <c r="NY10" s="137" t="str">
        <f t="shared" ref="NY10" ca="1" si="415">SUBSTITUTE(SUBSTITUTE(_xlfn.FORMULATEXT(NY11),NY9&amp;"!",""),"=","")</f>
        <v>I594</v>
      </c>
      <c r="NZ10" s="137" t="str">
        <f t="shared" ref="NZ10" ca="1" si="416">SUBSTITUTE(SUBSTITUTE(_xlfn.FORMULATEXT(NZ11),NZ9&amp;"!",""),"=","")</f>
        <v>U594</v>
      </c>
      <c r="OA10" s="137" t="str">
        <f t="shared" ref="OA10" ca="1" si="417">SUBSTITUTE(SUBSTITUTE(_xlfn.FORMULATEXT(OA11),OA9&amp;"!",""),"=","")</f>
        <v>AF594</v>
      </c>
      <c r="OB10" s="137" t="str">
        <f t="shared" ref="OB10" ca="1" si="418">SUBSTITUTE(SUBSTITUTE(_xlfn.FORMULATEXT(OB11),OB9&amp;"!",""),"=","")</f>
        <v>B600</v>
      </c>
      <c r="OC10" s="137" t="str">
        <f t="shared" ref="OC10" ca="1" si="419">SUBSTITUTE(SUBSTITUTE(_xlfn.FORMULATEXT(OC11),OC9&amp;"!",""),"=","")</f>
        <v>I606</v>
      </c>
      <c r="OD10" s="137" t="str">
        <f t="shared" ref="OD10" ca="1" si="420">SUBSTITUTE(SUBSTITUTE(_xlfn.FORMULATEXT(OD11),OD9&amp;"!",""),"=","")</f>
        <v>U606</v>
      </c>
      <c r="OE10" s="137" t="str">
        <f t="shared" ref="OE10" ca="1" si="421">SUBSTITUTE(SUBSTITUTE(_xlfn.FORMULATEXT(OE11),OE9&amp;"!",""),"=","")</f>
        <v>AG606</v>
      </c>
      <c r="OF10" s="137" t="str">
        <f t="shared" ref="OF10" ca="1" si="422">SUBSTITUTE(SUBSTITUTE(_xlfn.FORMULATEXT(OF11),OF9&amp;"!",""),"=","")</f>
        <v>AJ612</v>
      </c>
      <c r="OG10" s="137" t="str">
        <f t="shared" ref="OG10" ca="1" si="423">SUBSTITUTE(SUBSTITUTE(_xlfn.FORMULATEXT(OG11),OG9&amp;"!",""),"=","")</f>
        <v>W618</v>
      </c>
      <c r="OH10" s="137" t="str">
        <f t="shared" ref="OH10" ca="1" si="424">SUBSTITUTE(SUBSTITUTE(_xlfn.FORMULATEXT(OH11),OH9&amp;"!",""),"=","")</f>
        <v>P622</v>
      </c>
      <c r="OI10" s="137" t="str">
        <f t="shared" ref="OI10" ca="1" si="425">SUBSTITUTE(SUBSTITUTE(_xlfn.FORMULATEXT(OI11),OI9&amp;"!",""),"=","")</f>
        <v>Y622</v>
      </c>
      <c r="OJ10" s="137" t="str">
        <f t="shared" ref="OJ10" ca="1" si="426">SUBSTITUTE(SUBSTITUTE(_xlfn.FORMULATEXT(OJ11),OJ9&amp;"!",""),"=","")</f>
        <v>P623</v>
      </c>
      <c r="OK10" s="137" t="str">
        <f t="shared" ref="OK10" ca="1" si="427">SUBSTITUTE(SUBSTITUTE(_xlfn.FORMULATEXT(OK11),OK9&amp;"!",""),"=","")</f>
        <v>Y623</v>
      </c>
      <c r="OL10" s="137" t="str">
        <f t="shared" ref="OL10" ca="1" si="428">SUBSTITUTE(SUBSTITUTE(_xlfn.FORMULATEXT(OL11),OL9&amp;"!",""),"=","")</f>
        <v>P624</v>
      </c>
      <c r="OM10" s="137" t="str">
        <f t="shared" ref="OM10" ca="1" si="429">SUBSTITUTE(SUBSTITUTE(_xlfn.FORMULATEXT(OM11),OM9&amp;"!",""),"=","")</f>
        <v>Y624</v>
      </c>
      <c r="ON10" s="137" t="str">
        <f t="shared" ref="ON10" ca="1" si="430">SUBSTITUTE(SUBSTITUTE(_xlfn.FORMULATEXT(ON11),ON9&amp;"!",""),"=","")</f>
        <v>P625</v>
      </c>
      <c r="OO10" s="137" t="str">
        <f t="shared" ref="OO10" ca="1" si="431">SUBSTITUTE(SUBSTITUTE(_xlfn.FORMULATEXT(OO11),OO9&amp;"!",""),"=","")</f>
        <v>Y625</v>
      </c>
      <c r="OP10" s="137" t="str">
        <f t="shared" ref="OP10" ca="1" si="432">SUBSTITUTE(SUBSTITUTE(_xlfn.FORMULATEXT(OP11),OP9&amp;"!",""),"=","")</f>
        <v>P626</v>
      </c>
      <c r="OQ10" s="137" t="str">
        <f t="shared" ref="OQ10" ca="1" si="433">SUBSTITUTE(SUBSTITUTE(_xlfn.FORMULATEXT(OQ11),OQ9&amp;"!",""),"=","")</f>
        <v>Y626</v>
      </c>
      <c r="OR10" s="137" t="str">
        <f t="shared" ref="OR10" ca="1" si="434">SUBSTITUTE(SUBSTITUTE(_xlfn.FORMULATEXT(OR11),OR9&amp;"!",""),"=","")</f>
        <v>P627</v>
      </c>
      <c r="OS10" s="137" t="str">
        <f t="shared" ref="OS10" ca="1" si="435">SUBSTITUTE(SUBSTITUTE(_xlfn.FORMULATEXT(OS11),OS9&amp;"!",""),"=","")</f>
        <v>Y627</v>
      </c>
      <c r="OT10" s="137" t="str">
        <f t="shared" ref="OT10" ca="1" si="436">SUBSTITUTE(SUBSTITUTE(_xlfn.FORMULATEXT(OT11),OT9&amp;"!",""),"=","")</f>
        <v>P628</v>
      </c>
      <c r="OU10" s="137" t="str">
        <f t="shared" ref="OU10" ca="1" si="437">SUBSTITUTE(SUBSTITUTE(_xlfn.FORMULATEXT(OU11),OU9&amp;"!",""),"=","")</f>
        <v>Y628</v>
      </c>
      <c r="OV10" s="137" t="str">
        <f t="shared" ref="OV10" ca="1" si="438">SUBSTITUTE(SUBSTITUTE(_xlfn.FORMULATEXT(OV11),OV9&amp;"!",""),"=","")</f>
        <v>P629</v>
      </c>
      <c r="OW10" s="137" t="str">
        <f t="shared" ref="OW10" ca="1" si="439">SUBSTITUTE(SUBSTITUTE(_xlfn.FORMULATEXT(OW11),OW9&amp;"!",""),"=","")</f>
        <v>Y629</v>
      </c>
      <c r="OX10" s="137" t="str">
        <f t="shared" ref="OX10" ca="1" si="440">SUBSTITUTE(SUBSTITUTE(_xlfn.FORMULATEXT(OX11),OX9&amp;"!",""),"=","")</f>
        <v>P630</v>
      </c>
      <c r="OY10" s="137" t="str">
        <f t="shared" ref="OY10" ca="1" si="441">SUBSTITUTE(SUBSTITUTE(_xlfn.FORMULATEXT(OY11),OY9&amp;"!",""),"=","")</f>
        <v>Y630</v>
      </c>
      <c r="OZ10" s="137" t="str">
        <f t="shared" ref="OZ10" ca="1" si="442">SUBSTITUTE(SUBSTITUTE(_xlfn.FORMULATEXT(OZ11),OZ9&amp;"!",""),"=","")</f>
        <v>P631</v>
      </c>
      <c r="PA10" s="137" t="str">
        <f t="shared" ref="PA10" ca="1" si="443">SUBSTITUTE(SUBSTITUTE(_xlfn.FORMULATEXT(PA11),PA9&amp;"!",""),"=","")</f>
        <v>Y631</v>
      </c>
      <c r="PB10" s="137" t="str">
        <f t="shared" ref="PB10" ca="1" si="444">SUBSTITUTE(SUBSTITUTE(_xlfn.FORMULATEXT(PB11),PB9&amp;"!",""),"=","")</f>
        <v>P632</v>
      </c>
      <c r="PC10" s="137" t="str">
        <f t="shared" ref="PC10" ca="1" si="445">SUBSTITUTE(SUBSTITUTE(_xlfn.FORMULATEXT(PC11),PC9&amp;"!",""),"=","")</f>
        <v>Y632</v>
      </c>
      <c r="PD10" s="137" t="str">
        <f t="shared" ref="PD10" ca="1" si="446">SUBSTITUTE(SUBSTITUTE(_xlfn.FORMULATEXT(PD11),PD9&amp;"!",""),"=","")</f>
        <v>P633</v>
      </c>
      <c r="PE10" s="137" t="str">
        <f t="shared" ref="PE10" ca="1" si="447">SUBSTITUTE(SUBSTITUTE(_xlfn.FORMULATEXT(PE11),PE9&amp;"!",""),"=","")</f>
        <v>Y633</v>
      </c>
      <c r="PF10" s="137" t="str">
        <f t="shared" ref="PF10" ca="1" si="448">SUBSTITUTE(SUBSTITUTE(_xlfn.FORMULATEXT(PF11),PF9&amp;"!",""),"=","")</f>
        <v>P634</v>
      </c>
      <c r="PG10" s="137" t="str">
        <f t="shared" ref="PG10" ca="1" si="449">SUBSTITUTE(SUBSTITUTE(_xlfn.FORMULATEXT(PG11),PG9&amp;"!",""),"=","")</f>
        <v>W639</v>
      </c>
      <c r="PH10" s="137" t="str">
        <f t="shared" ref="PH10" ca="1" si="450">SUBSTITUTE(SUBSTITUTE(_xlfn.FORMULATEXT(PH11),PH9&amp;"!",""),"=","")</f>
        <v>P644</v>
      </c>
      <c r="PI10" s="137" t="str">
        <f t="shared" ref="PI10" ca="1" si="451">SUBSTITUTE(SUBSTITUTE(_xlfn.FORMULATEXT(PI11),PI9&amp;"!",""),"=","")</f>
        <v>Y644</v>
      </c>
      <c r="PJ10" s="137" t="str">
        <f t="shared" ref="PJ10" ca="1" si="452">SUBSTITUTE(SUBSTITUTE(_xlfn.FORMULATEXT(PJ11),PJ9&amp;"!",""),"=","")</f>
        <v>P645</v>
      </c>
      <c r="PK10" s="137" t="str">
        <f t="shared" ref="PK10" ca="1" si="453">SUBSTITUTE(SUBSTITUTE(_xlfn.FORMULATEXT(PK11),PK9&amp;"!",""),"=","")</f>
        <v>Y645</v>
      </c>
      <c r="PL10" s="137" t="str">
        <f t="shared" ref="PL10" ca="1" si="454">SUBSTITUTE(SUBSTITUTE(_xlfn.FORMULATEXT(PL11),PL9&amp;"!",""),"=","")</f>
        <v>P646</v>
      </c>
      <c r="PM10" s="137" t="str">
        <f t="shared" ref="PM10" ca="1" si="455">SUBSTITUTE(SUBSTITUTE(_xlfn.FORMULATEXT(PM11),PM9&amp;"!",""),"=","")</f>
        <v>Y646</v>
      </c>
      <c r="PN10" s="137" t="str">
        <f t="shared" ref="PN10" ca="1" si="456">SUBSTITUTE(SUBSTITUTE(_xlfn.FORMULATEXT(PN11),PN9&amp;"!",""),"=","")</f>
        <v>P647</v>
      </c>
      <c r="PO10" s="137" t="str">
        <f t="shared" ref="PO10" ca="1" si="457">SUBSTITUTE(SUBSTITUTE(_xlfn.FORMULATEXT(PO11),PO9&amp;"!",""),"=","")</f>
        <v>Y647</v>
      </c>
      <c r="PP10" s="137" t="str">
        <f t="shared" ref="PP10" ca="1" si="458">SUBSTITUTE(SUBSTITUTE(_xlfn.FORMULATEXT(PP11),PP9&amp;"!",""),"=","")</f>
        <v>P648</v>
      </c>
      <c r="PQ10" s="137" t="str">
        <f t="shared" ref="PQ10" ca="1" si="459">SUBSTITUTE(SUBSTITUTE(_xlfn.FORMULATEXT(PQ11),PQ9&amp;"!",""),"=","")</f>
        <v>Y648</v>
      </c>
      <c r="PR10" s="137" t="str">
        <f t="shared" ref="PR10" ca="1" si="460">SUBSTITUTE(SUBSTITUTE(_xlfn.FORMULATEXT(PR11),PR9&amp;"!",""),"=","")</f>
        <v>P649</v>
      </c>
      <c r="PS10" s="137" t="str">
        <f t="shared" ref="PS10" ca="1" si="461">SUBSTITUTE(SUBSTITUTE(_xlfn.FORMULATEXT(PS11),PS9&amp;"!",""),"=","")</f>
        <v>Y649</v>
      </c>
      <c r="PT10" s="137" t="str">
        <f t="shared" ref="PT10" ca="1" si="462">SUBSTITUTE(SUBSTITUTE(_xlfn.FORMULATEXT(PT11),PT9&amp;"!",""),"=","")</f>
        <v>P651</v>
      </c>
      <c r="PU10" s="137" t="str">
        <f t="shared" ref="PU10" ca="1" si="463">SUBSTITUTE(SUBSTITUTE(_xlfn.FORMULATEXT(PU11),PU9&amp;"!",""),"=","")</f>
        <v>Y651</v>
      </c>
      <c r="PV10" s="137" t="str">
        <f t="shared" ref="PV10" ca="1" si="464">SUBSTITUTE(SUBSTITUTE(_xlfn.FORMULATEXT(PV11),PV9&amp;"!",""),"=","")</f>
        <v>P652</v>
      </c>
      <c r="PW10" s="137" t="str">
        <f t="shared" ref="PW10" ca="1" si="465">SUBSTITUTE(SUBSTITUTE(_xlfn.FORMULATEXT(PW11),PW9&amp;"!",""),"=","")</f>
        <v>Y652</v>
      </c>
      <c r="PX10" s="137" t="str">
        <f t="shared" ref="PX10" ca="1" si="466">SUBSTITUTE(SUBSTITUTE(_xlfn.FORMULATEXT(PX11),PX9&amp;"!",""),"=","")</f>
        <v>P653</v>
      </c>
      <c r="PY10" s="137" t="str">
        <f t="shared" ref="PY10" ca="1" si="467">SUBSTITUTE(SUBSTITUTE(_xlfn.FORMULATEXT(PY11),PY9&amp;"!",""),"=","")</f>
        <v>Y653</v>
      </c>
      <c r="PZ10" s="137" t="str">
        <f t="shared" ref="PZ10" ca="1" si="468">SUBSTITUTE(SUBSTITUTE(_xlfn.FORMULATEXT(PZ11),PZ9&amp;"!",""),"=","")</f>
        <v>P654</v>
      </c>
      <c r="QA10" s="137" t="str">
        <f t="shared" ref="QA10" ca="1" si="469">SUBSTITUTE(SUBSTITUTE(_xlfn.FORMULATEXT(QA11),QA9&amp;"!",""),"=","")</f>
        <v>Y654</v>
      </c>
      <c r="QB10" s="137" t="str">
        <f t="shared" ref="QB10" ca="1" si="470">SUBSTITUTE(SUBSTITUTE(_xlfn.FORMULATEXT(QB11),QB9&amp;"!",""),"=","")</f>
        <v>P655</v>
      </c>
      <c r="QC10" s="137" t="str">
        <f t="shared" ref="QC10" ca="1" si="471">SUBSTITUTE(SUBSTITUTE(_xlfn.FORMULATEXT(QC11),QC9&amp;"!",""),"=","")</f>
        <v>Y655</v>
      </c>
      <c r="QD10" s="137" t="str">
        <f t="shared" ref="QD10" ca="1" si="472">SUBSTITUTE(SUBSTITUTE(_xlfn.FORMULATEXT(QD11),QD9&amp;"!",""),"=","")</f>
        <v>P656</v>
      </c>
      <c r="QE10" s="137" t="str">
        <f t="shared" ref="QE10" ca="1" si="473">SUBSTITUTE(SUBSTITUTE(_xlfn.FORMULATEXT(QE11),QE9&amp;"!",""),"=","")</f>
        <v>Y656</v>
      </c>
      <c r="QF10" s="137" t="str">
        <f t="shared" ref="QF10" ca="1" si="474">SUBSTITUTE(SUBSTITUTE(_xlfn.FORMULATEXT(QF11),QF9&amp;"!",""),"=","")</f>
        <v>P657</v>
      </c>
      <c r="QG10" s="137" t="str">
        <f t="shared" ref="QG10" ca="1" si="475">SUBSTITUTE(SUBSTITUTE(_xlfn.FORMULATEXT(QG11),QG9&amp;"!",""),"=","")</f>
        <v>Y657</v>
      </c>
      <c r="QH10" s="137" t="str">
        <f t="shared" ref="QH10" ca="1" si="476">SUBSTITUTE(SUBSTITUTE(_xlfn.FORMULATEXT(QH11),QH9&amp;"!",""),"=","")</f>
        <v>P658</v>
      </c>
      <c r="QI10" s="137" t="str">
        <f t="shared" ref="QI10" ca="1" si="477">SUBSTITUTE(SUBSTITUTE(_xlfn.FORMULATEXT(QI11),QI9&amp;"!",""),"=","")</f>
        <v>Y658</v>
      </c>
      <c r="QJ10" s="137" t="str">
        <f t="shared" ref="QJ10" ca="1" si="478">SUBSTITUTE(SUBSTITUTE(_xlfn.FORMULATEXT(QJ11),QJ9&amp;"!",""),"=","")</f>
        <v>P659</v>
      </c>
      <c r="QK10" s="137" t="str">
        <f t="shared" ref="QK10" ca="1" si="479">SUBSTITUTE(SUBSTITUTE(_xlfn.FORMULATEXT(QK11),QK9&amp;"!",""),"=","")</f>
        <v>Y659</v>
      </c>
      <c r="QL10" s="137" t="str">
        <f t="shared" ref="QL10" ca="1" si="480">SUBSTITUTE(SUBSTITUTE(_xlfn.FORMULATEXT(QL11),QL9&amp;"!",""),"=","")</f>
        <v>P660</v>
      </c>
      <c r="QM10" s="137" t="str">
        <f t="shared" ref="QM10" ca="1" si="481">SUBSTITUTE(SUBSTITUTE(_xlfn.FORMULATEXT(QM11),QM9&amp;"!",""),"=","")</f>
        <v>Y660</v>
      </c>
      <c r="QN10" s="137" t="str">
        <f t="shared" ref="QN10" ca="1" si="482">SUBSTITUTE(SUBSTITUTE(_xlfn.FORMULATEXT(QN11),QN9&amp;"!",""),"=","")</f>
        <v>P661</v>
      </c>
      <c r="QO10" s="137" t="str">
        <f t="shared" ref="QO10" ca="1" si="483">SUBSTITUTE(SUBSTITUTE(_xlfn.FORMULATEXT(QO11),QO9&amp;"!",""),"=","")</f>
        <v>Y661</v>
      </c>
      <c r="QP10" s="137" t="str">
        <f t="shared" ref="QP10" ca="1" si="484">SUBSTITUTE(SUBSTITUTE(_xlfn.FORMULATEXT(QP11),QP9&amp;"!",""),"=","")</f>
        <v>P662</v>
      </c>
      <c r="QQ10" s="137" t="str">
        <f t="shared" ref="QQ10" ca="1" si="485">SUBSTITUTE(SUBSTITUTE(_xlfn.FORMULATEXT(QQ11),QQ9&amp;"!",""),"=","")</f>
        <v>Y662</v>
      </c>
      <c r="QR10" s="137" t="str">
        <f t="shared" ref="QR10" ca="1" si="486">SUBSTITUTE(SUBSTITUTE(_xlfn.FORMULATEXT(QR11),QR9&amp;"!",""),"=","")</f>
        <v>P663</v>
      </c>
      <c r="QS10" s="137" t="str">
        <f t="shared" ref="QS10" ca="1" si="487">SUBSTITUTE(SUBSTITUTE(_xlfn.FORMULATEXT(QS11),QS9&amp;"!",""),"=","")</f>
        <v>W668</v>
      </c>
      <c r="QT10" s="137" t="str">
        <f t="shared" ref="QT10" ca="1" si="488">SUBSTITUTE(SUBSTITUTE(_xlfn.FORMULATEXT(QT11),QT9&amp;"!",""),"=","")</f>
        <v>P672</v>
      </c>
      <c r="QU10" s="137" t="str">
        <f t="shared" ref="QU10" ca="1" si="489">SUBSTITUTE(SUBSTITUTE(_xlfn.FORMULATEXT(QU11),QU9&amp;"!",""),"=","")</f>
        <v>Y672</v>
      </c>
      <c r="QV10" s="137" t="str">
        <f t="shared" ref="QV10" ca="1" si="490">SUBSTITUTE(SUBSTITUTE(_xlfn.FORMULATEXT(QV11),QV9&amp;"!",""),"=","")</f>
        <v>P673</v>
      </c>
      <c r="QW10" s="137" t="str">
        <f t="shared" ref="QW10" ca="1" si="491">SUBSTITUTE(SUBSTITUTE(_xlfn.FORMULATEXT(QW11),QW9&amp;"!",""),"=","")</f>
        <v>Y673</v>
      </c>
      <c r="QX10" s="137" t="str">
        <f t="shared" ref="QX10" ca="1" si="492">SUBSTITUTE(SUBSTITUTE(_xlfn.FORMULATEXT(QX11),QX9&amp;"!",""),"=","")</f>
        <v>P674</v>
      </c>
      <c r="QY10" s="137" t="str">
        <f t="shared" ref="QY10" ca="1" si="493">SUBSTITUTE(SUBSTITUTE(_xlfn.FORMULATEXT(QY11),QY9&amp;"!",""),"=","")</f>
        <v>Y674</v>
      </c>
      <c r="QZ10" s="137" t="str">
        <f t="shared" ref="QZ10" ca="1" si="494">SUBSTITUTE(SUBSTITUTE(_xlfn.FORMULATEXT(QZ11),QZ9&amp;"!",""),"=","")</f>
        <v>P675</v>
      </c>
      <c r="RA10" s="137" t="str">
        <f t="shared" ref="RA10" ca="1" si="495">SUBSTITUTE(SUBSTITUTE(_xlfn.FORMULATEXT(RA11),RA9&amp;"!",""),"=","")</f>
        <v>Y675</v>
      </c>
      <c r="RB10" s="137" t="str">
        <f t="shared" ref="RB10" ca="1" si="496">SUBSTITUTE(SUBSTITUTE(_xlfn.FORMULATEXT(RB11),RB9&amp;"!",""),"=","")</f>
        <v>P676</v>
      </c>
      <c r="RC10" s="137" t="str">
        <f t="shared" ref="RC10" ca="1" si="497">SUBSTITUTE(SUBSTITUTE(_xlfn.FORMULATEXT(RC11),RC9&amp;"!",""),"=","")</f>
        <v>Y676</v>
      </c>
      <c r="RD10" s="137" t="str">
        <f t="shared" ref="RD10" ca="1" si="498">SUBSTITUTE(SUBSTITUTE(_xlfn.FORMULATEXT(RD11),RD9&amp;"!",""),"=","")</f>
        <v>P677</v>
      </c>
      <c r="RE10" s="137" t="str">
        <f t="shared" ref="RE10" ca="1" si="499">SUBSTITUTE(SUBSTITUTE(_xlfn.FORMULATEXT(RE11),RE9&amp;"!",""),"=","")</f>
        <v>Y677</v>
      </c>
      <c r="RF10" s="137" t="str">
        <f t="shared" ref="RF10" ca="1" si="500">SUBSTITUTE(SUBSTITUTE(_xlfn.FORMULATEXT(RF11),RF9&amp;"!",""),"=","")</f>
        <v>P678</v>
      </c>
      <c r="RG10" s="137" t="str">
        <f t="shared" ref="RG10" ca="1" si="501">SUBSTITUTE(SUBSTITUTE(_xlfn.FORMULATEXT(RG11),RG9&amp;"!",""),"=","")</f>
        <v>Y678</v>
      </c>
      <c r="RH10" s="137" t="str">
        <f t="shared" ref="RH10" ca="1" si="502">SUBSTITUTE(SUBSTITUTE(_xlfn.FORMULATEXT(RH11),RH9&amp;"!",""),"=","")</f>
        <v>P679</v>
      </c>
      <c r="RI10" s="137" t="str">
        <f t="shared" ref="RI10" ca="1" si="503">SUBSTITUTE(SUBSTITUTE(_xlfn.FORMULATEXT(RI11),RI9&amp;"!",""),"=","")</f>
        <v>Y679</v>
      </c>
      <c r="RJ10" s="137" t="str">
        <f t="shared" ref="RJ10" ca="1" si="504">SUBSTITUTE(SUBSTITUTE(_xlfn.FORMULATEXT(RJ11),RJ9&amp;"!",""),"=","")</f>
        <v>P680</v>
      </c>
      <c r="RK10" s="137" t="str">
        <f t="shared" ref="RK10" ca="1" si="505">SUBSTITUTE(SUBSTITUTE(_xlfn.FORMULATEXT(RK11),RK9&amp;"!",""),"=","")</f>
        <v>Y680</v>
      </c>
      <c r="RL10" s="137" t="str">
        <f t="shared" ref="RL10" ca="1" si="506">SUBSTITUTE(SUBSTITUTE(_xlfn.FORMULATEXT(RL11),RL9&amp;"!",""),"=","")</f>
        <v>P681</v>
      </c>
      <c r="RM10" s="137" t="str">
        <f t="shared" ref="RM10" ca="1" si="507">SUBSTITUTE(SUBSTITUTE(_xlfn.FORMULATEXT(RM11),RM9&amp;"!",""),"=","")</f>
        <v>Y681</v>
      </c>
      <c r="RN10" s="137" t="str">
        <f t="shared" ref="RN10" ca="1" si="508">SUBSTITUTE(SUBSTITUTE(_xlfn.FORMULATEXT(RN11),RN9&amp;"!",""),"=","")</f>
        <v>P682</v>
      </c>
      <c r="RO10" s="137" t="str">
        <f t="shared" ref="RO10" ca="1" si="509">SUBSTITUTE(SUBSTITUTE(_xlfn.FORMULATEXT(RO11),RO9&amp;"!",""),"=","")</f>
        <v>Y682</v>
      </c>
      <c r="RP10" s="137" t="str">
        <f t="shared" ref="RP10" ca="1" si="510">SUBSTITUTE(SUBSTITUTE(_xlfn.FORMULATEXT(RP11),RP9&amp;"!",""),"=","")</f>
        <v>P683</v>
      </c>
      <c r="RQ10" s="137" t="str">
        <f t="shared" ref="RQ10" ca="1" si="511">SUBSTITUTE(SUBSTITUTE(_xlfn.FORMULATEXT(RQ11),RQ9&amp;"!",""),"=","")</f>
        <v>Y683</v>
      </c>
      <c r="RR10" s="137" t="str">
        <f t="shared" ref="RR10" ca="1" si="512">SUBSTITUTE(SUBSTITUTE(_xlfn.FORMULATEXT(RR11),RR9&amp;"!",""),"=","")</f>
        <v>P686</v>
      </c>
      <c r="RS10" s="137" t="str">
        <f t="shared" ref="RS10" ca="1" si="513">SUBSTITUTE(SUBSTITUTE(_xlfn.FORMULATEXT(RS11),RS9&amp;"!",""),"=","")</f>
        <v>Y686</v>
      </c>
      <c r="RT10" s="137" t="str">
        <f t="shared" ref="RT10" ca="1" si="514">SUBSTITUTE(SUBSTITUTE(_xlfn.FORMULATEXT(RT11),RT9&amp;"!",""),"=","")</f>
        <v>P687</v>
      </c>
      <c r="RU10" s="137" t="str">
        <f t="shared" ref="RU10" ca="1" si="515">SUBSTITUTE(SUBSTITUTE(_xlfn.FORMULATEXT(RU11),RU9&amp;"!",""),"=","")</f>
        <v>Y687</v>
      </c>
      <c r="RV10" s="137" t="str">
        <f t="shared" ref="RV10" ca="1" si="516">SUBSTITUTE(SUBSTITUTE(_xlfn.FORMULATEXT(RV11),RV9&amp;"!",""),"=","")</f>
        <v>P688</v>
      </c>
      <c r="RW10" s="137" t="str">
        <f t="shared" ref="RW10" ca="1" si="517">SUBSTITUTE(SUBSTITUTE(_xlfn.FORMULATEXT(RW11),RW9&amp;"!",""),"=","")</f>
        <v>Y688</v>
      </c>
      <c r="RX10" s="137" t="str">
        <f t="shared" ref="RX10" ca="1" si="518">SUBSTITUTE(SUBSTITUTE(_xlfn.FORMULATEXT(RX11),RX9&amp;"!",""),"=","")</f>
        <v>P689</v>
      </c>
      <c r="RY10" s="137" t="str">
        <f t="shared" ref="RY10" ca="1" si="519">SUBSTITUTE(SUBSTITUTE(_xlfn.FORMULATEXT(RY11),RY9&amp;"!",""),"=","")</f>
        <v>Y689</v>
      </c>
      <c r="RZ10" s="137" t="str">
        <f t="shared" ref="RZ10" ca="1" si="520">SUBSTITUTE(SUBSTITUTE(_xlfn.FORMULATEXT(RZ11),RZ9&amp;"!",""),"=","")</f>
        <v>P690</v>
      </c>
      <c r="SA10" s="137" t="str">
        <f t="shared" ref="SA10" ca="1" si="521">SUBSTITUTE(SUBSTITUTE(_xlfn.FORMULATEXT(SA11),SA9&amp;"!",""),"=","")</f>
        <v>Y690</v>
      </c>
      <c r="SB10" s="137" t="str">
        <f t="shared" ref="SB10" ca="1" si="522">SUBSTITUTE(SUBSTITUTE(_xlfn.FORMULATEXT(SB11),SB9&amp;"!",""),"=","")</f>
        <v>P691</v>
      </c>
      <c r="SC10" s="137" t="str">
        <f t="shared" ref="SC10" ca="1" si="523">SUBSTITUTE(SUBSTITUTE(_xlfn.FORMULATEXT(SC11),SC9&amp;"!",""),"=","")</f>
        <v>Y691</v>
      </c>
      <c r="SD10" s="137" t="str">
        <f t="shared" ref="SD10" ca="1" si="524">SUBSTITUTE(SUBSTITUTE(_xlfn.FORMULATEXT(SD11),SD9&amp;"!",""),"=","")</f>
        <v>P692</v>
      </c>
      <c r="SE10" s="137" t="str">
        <f t="shared" ref="SE10" ca="1" si="525">SUBSTITUTE(SUBSTITUTE(_xlfn.FORMULATEXT(SE11),SE9&amp;"!",""),"=","")</f>
        <v>AJ695</v>
      </c>
      <c r="SF10" s="137" t="str">
        <f t="shared" ref="SF10" ca="1" si="526">SUBSTITUTE(SUBSTITUTE(_xlfn.FORMULATEXT(SF11),SF9&amp;"!",""),"=","")</f>
        <v>AJ697</v>
      </c>
      <c r="SG10" s="137" t="str">
        <f t="shared" ref="SG10" ca="1" si="527">SUBSTITUTE(SUBSTITUTE(_xlfn.FORMULATEXT(SG11),SG9&amp;"!",""),"=","")</f>
        <v>AJ704</v>
      </c>
      <c r="SH10" s="137" t="str">
        <f t="shared" ref="SH10" ca="1" si="528">SUBSTITUTE(SUBSTITUTE(_xlfn.FORMULATEXT(SH11),SH9&amp;"!",""),"=","")</f>
        <v>B707</v>
      </c>
      <c r="SI10" s="137" t="str">
        <f t="shared" ref="SI10" ca="1" si="529">SUBSTITUTE(SUBSTITUTE(_xlfn.FORMULATEXT(SI11),SI9&amp;"!",""),"=","")</f>
        <v>L707</v>
      </c>
      <c r="SJ10" s="137" t="str">
        <f t="shared" ref="SJ10" ca="1" si="530">SUBSTITUTE(SUBSTITUTE(_xlfn.FORMULATEXT(SJ11),SJ9&amp;"!",""),"=","")</f>
        <v>U707</v>
      </c>
      <c r="SK10" s="137" t="str">
        <f t="shared" ref="SK10" ca="1" si="531">SUBSTITUTE(SUBSTITUTE(_xlfn.FORMULATEXT(SK11),SK9&amp;"!",""),"=","")</f>
        <v>AJ709</v>
      </c>
      <c r="SL10" s="137" t="str">
        <f t="shared" ref="SL10" ca="1" si="532">SUBSTITUTE(SUBSTITUTE(_xlfn.FORMULATEXT(SL11),SL9&amp;"!",""),"=","")</f>
        <v>B712</v>
      </c>
      <c r="SM10" s="137" t="str">
        <f t="shared" ref="SM10" ca="1" si="533">SUBSTITUTE(SUBSTITUTE(_xlfn.FORMULATEXT(SM11),SM9&amp;"!",""),"=","")</f>
        <v>L712</v>
      </c>
      <c r="SN10" s="137" t="str">
        <f t="shared" ref="SN10" ca="1" si="534">SUBSTITUTE(SUBSTITUTE(_xlfn.FORMULATEXT(SN11),SN9&amp;"!",""),"=","")</f>
        <v>U712</v>
      </c>
      <c r="SO10" s="137" t="str">
        <f t="shared" ref="SO10" ca="1" si="535">SUBSTITUTE(SUBSTITUTE(_xlfn.FORMULATEXT(SO11),SO9&amp;"!",""),"=","")</f>
        <v>U715</v>
      </c>
      <c r="SP10" s="137" t="str">
        <f t="shared" ref="SP10" ca="1" si="536">SUBSTITUTE(SUBSTITUTE(_xlfn.FORMULATEXT(SP11),SP9&amp;"!",""),"=","")</f>
        <v>AG715</v>
      </c>
      <c r="SQ10" s="137" t="str">
        <f t="shared" ref="SQ10" ca="1" si="537">SUBSTITUTE(SUBSTITUTE(_xlfn.FORMULATEXT(SQ11),SQ9&amp;"!",""),"=","")</f>
        <v>U716</v>
      </c>
      <c r="SR10" s="137" t="str">
        <f t="shared" ref="SR10" ca="1" si="538">SUBSTITUTE(SUBSTITUTE(_xlfn.FORMULATEXT(SR11),SR9&amp;"!",""),"=","")</f>
        <v>AG716</v>
      </c>
      <c r="SS10" s="137" t="str">
        <f t="shared" ref="SS10" ca="1" si="539">SUBSTITUTE(SUBSTITUTE(_xlfn.FORMULATEXT(SS11),SS9&amp;"!",""),"=","")</f>
        <v>U717</v>
      </c>
      <c r="ST10" s="137" t="str">
        <f t="shared" ref="ST10" ca="1" si="540">SUBSTITUTE(SUBSTITUTE(_xlfn.FORMULATEXT(ST11),ST9&amp;"!",""),"=","")</f>
        <v>AG717</v>
      </c>
      <c r="SU10" s="137" t="str">
        <f t="shared" ref="SU10" ca="1" si="541">SUBSTITUTE(SUBSTITUTE(_xlfn.FORMULATEXT(SU11),SU9&amp;"!",""),"=","")</f>
        <v>U718</v>
      </c>
      <c r="SV10" s="137" t="str">
        <f t="shared" ref="SV10" ca="1" si="542">SUBSTITUTE(SUBSTITUTE(_xlfn.FORMULATEXT(SV11),SV9&amp;"!",""),"=","")</f>
        <v>AG718</v>
      </c>
      <c r="SW10" s="137" t="str">
        <f t="shared" ref="SW10" ca="1" si="543">SUBSTITUTE(SUBSTITUTE(_xlfn.FORMULATEXT(SW11),SW9&amp;"!",""),"=","")</f>
        <v>AJ722</v>
      </c>
      <c r="SX10" s="137" t="str">
        <f t="shared" ref="SX10" ca="1" si="544">SUBSTITUTE(SUBSTITUTE(_xlfn.FORMULATEXT(SX11),SX9&amp;"!",""),"=","")</f>
        <v>B725</v>
      </c>
      <c r="SY10" s="137" t="str">
        <f t="shared" ref="SY10" ca="1" si="545">SUBSTITUTE(SUBSTITUTE(_xlfn.FORMULATEXT(SY11),SY9&amp;"!",""),"=","")</f>
        <v>L725</v>
      </c>
      <c r="SZ10" s="137" t="str">
        <f t="shared" ref="SZ10" ca="1" si="546">SUBSTITUTE(SUBSTITUTE(_xlfn.FORMULATEXT(SZ11),SZ9&amp;"!",""),"=","")</f>
        <v>U725</v>
      </c>
      <c r="TA10" s="137" t="str">
        <f t="shared" ref="TA10" ca="1" si="547">SUBSTITUTE(SUBSTITUTE(_xlfn.FORMULATEXT(TA11),TA9&amp;"!",""),"=","")</f>
        <v>AJ728</v>
      </c>
      <c r="TB10" s="137" t="str">
        <f t="shared" ref="TB10" ca="1" si="548">SUBSTITUTE(SUBSTITUTE(_xlfn.FORMULATEXT(TB11),TB9&amp;"!",""),"=","")</f>
        <v>B731</v>
      </c>
      <c r="TC10" s="137" t="str">
        <f t="shared" ref="TC10" ca="1" si="549">SUBSTITUTE(SUBSTITUTE(_xlfn.FORMULATEXT(TC11),TC9&amp;"!",""),"=","")</f>
        <v>L731</v>
      </c>
      <c r="TD10" s="137" t="str">
        <f t="shared" ref="TD10" ca="1" si="550">SUBSTITUTE(SUBSTITUTE(_xlfn.FORMULATEXT(TD11),TD9&amp;"!",""),"=","")</f>
        <v>U731</v>
      </c>
      <c r="TE10" s="137" t="str">
        <f t="shared" ref="TE10" ca="1" si="551">SUBSTITUTE(SUBSTITUTE(_xlfn.FORMULATEXT(TE11),TE9&amp;"!",""),"=","")</f>
        <v>AJ733</v>
      </c>
      <c r="TF10" s="137" t="str">
        <f t="shared" ref="TF10" ca="1" si="552">SUBSTITUTE(SUBSTITUTE(_xlfn.FORMULATEXT(TF11),TF9&amp;"!",""),"=","")</f>
        <v>AJ737</v>
      </c>
      <c r="TG10" s="137" t="str">
        <f t="shared" ref="TG10" ca="1" si="553">SUBSTITUTE(SUBSTITUTE(_xlfn.FORMULATEXT(TG11),TG9&amp;"!",""),"=","")</f>
        <v>B740</v>
      </c>
      <c r="TH10" s="137" t="str">
        <f t="shared" ref="TH10" ca="1" si="554">SUBSTITUTE(SUBSTITUTE(_xlfn.FORMULATEXT(TH11),TH9&amp;"!",""),"=","")</f>
        <v>L740</v>
      </c>
      <c r="TI10" s="137" t="str">
        <f t="shared" ref="TI10" ca="1" si="555">SUBSTITUTE(SUBSTITUTE(_xlfn.FORMULATEXT(TI11),TI9&amp;"!",""),"=","")</f>
        <v>U740</v>
      </c>
      <c r="TJ10" s="137" t="str">
        <f t="shared" ref="TJ10" ca="1" si="556">SUBSTITUTE(SUBSTITUTE(_xlfn.FORMULATEXT(TJ11),TJ9&amp;"!",""),"=","")</f>
        <v>H743</v>
      </c>
      <c r="TK10" s="137" t="str">
        <f t="shared" ref="TK10" ca="1" si="557">SUBSTITUTE(SUBSTITUTE(_xlfn.FORMULATEXT(TK11),TK9&amp;"!",""),"=","")</f>
        <v>I744</v>
      </c>
      <c r="TL10" s="137" t="str">
        <f t="shared" ref="TL10" ca="1" si="558">SUBSTITUTE(SUBSTITUTE(_xlfn.FORMULATEXT(TL11),TL9&amp;"!",""),"=","")</f>
        <v>U744</v>
      </c>
      <c r="TM10" s="137" t="str">
        <f t="shared" ref="TM10" ca="1" si="559">SUBSTITUTE(SUBSTITUTE(_xlfn.FORMULATEXT(TM11),TM9&amp;"!",""),"=","")</f>
        <v>AF744</v>
      </c>
      <c r="TN10" s="137" t="str">
        <f t="shared" ref="TN10" ca="1" si="560">SUBSTITUTE(SUBSTITUTE(_xlfn.FORMULATEXT(TN11),TN9&amp;"!",""),"=","")</f>
        <v>'表１（新基準）'!D6</v>
      </c>
      <c r="TO10" s="137" t="str">
        <f t="shared" ref="TO10" ca="1" si="561">SUBSTITUTE(SUBSTITUTE(_xlfn.FORMULATEXT(TO11),TO9&amp;"!",""),"=","")</f>
        <v>'表１（新基準）'!P9</v>
      </c>
      <c r="TP10" s="137" t="str">
        <f t="shared" ref="TP10" ca="1" si="562">SUBSTITUTE(SUBSTITUTE(_xlfn.FORMULATEXT(TP11),TP9&amp;"!",""),"=","")</f>
        <v>'表１（新基準）'!G12</v>
      </c>
      <c r="TQ10" s="137" t="str">
        <f t="shared" ref="TQ10" ca="1" si="563">SUBSTITUTE(SUBSTITUTE(_xlfn.FORMULATEXT(TQ11),TQ9&amp;"!",""),"=","")</f>
        <v>'表１（新基準）'!H12</v>
      </c>
      <c r="TR10" s="137" t="str">
        <f t="shared" ref="TR10" ca="1" si="564">SUBSTITUTE(SUBSTITUTE(_xlfn.FORMULATEXT(TR11),TR9&amp;"!",""),"=","")</f>
        <v>'表１（新基準）'!I12</v>
      </c>
      <c r="TS10" s="137" t="str">
        <f t="shared" ref="TS10" ca="1" si="565">SUBSTITUTE(SUBSTITUTE(_xlfn.FORMULATEXT(TS11),TS9&amp;"!",""),"=","")</f>
        <v>'表１（新基準）'!K12</v>
      </c>
      <c r="TT10" s="137" t="str">
        <f ca="1">SUBSTITUTE(SUBSTITUTE(_xlfn.FORMULATEXT(TT11),TT9&amp;"!",""),"=","")</f>
        <v>'表１（新基準）'!G13</v>
      </c>
      <c r="TU10" s="137" t="str">
        <f ca="1">SUBSTITUTE(SUBSTITUTE(_xlfn.FORMULATEXT(TU11),TU9&amp;"!",""),"=","")</f>
        <v>'表１（新基準）'!H13</v>
      </c>
      <c r="TV10" s="137" t="str">
        <f ca="1">SUBSTITUTE(SUBSTITUTE(_xlfn.FORMULATEXT(TV11),TV9&amp;"!",""),"=","")</f>
        <v>'表１（新基準）'!I13</v>
      </c>
      <c r="TW10" s="137" t="str">
        <f t="shared" ref="TW10" ca="1" si="566">SUBSTITUTE(SUBSTITUTE(_xlfn.FORMULATEXT(TW11),TW9&amp;"!",""),"=","")</f>
        <v>'表１（新基準）'!G14</v>
      </c>
      <c r="TX10" s="137" t="str">
        <f t="shared" ref="TX10" ca="1" si="567">SUBSTITUTE(SUBSTITUTE(_xlfn.FORMULATEXT(TX11),TX9&amp;"!",""),"=","")</f>
        <v>'表１（新基準）'!H14</v>
      </c>
      <c r="TY10" s="137" t="str">
        <f t="shared" ref="TY10" ca="1" si="568">SUBSTITUTE(SUBSTITUTE(_xlfn.FORMULATEXT(TY11),TY9&amp;"!",""),"=","")</f>
        <v>'表１（新基準）'!I14</v>
      </c>
      <c r="TZ10" s="137" t="str">
        <f t="shared" ref="TZ10" ca="1" si="569">SUBSTITUTE(SUBSTITUTE(_xlfn.FORMULATEXT(TZ11),TZ9&amp;"!",""),"=","")</f>
        <v>'表１（新基準）'!K13</v>
      </c>
      <c r="UA10" s="137" t="str">
        <f t="shared" ref="UA10" ca="1" si="570">SUBSTITUTE(SUBSTITUTE(_xlfn.FORMULATEXT(UA11),UA9&amp;"!",""),"=","")</f>
        <v>'表１（新基準）'!G15</v>
      </c>
      <c r="UB10" s="137" t="str">
        <f t="shared" ref="UB10" ca="1" si="571">SUBSTITUTE(SUBSTITUTE(_xlfn.FORMULATEXT(UB11),UB9&amp;"!",""),"=","")</f>
        <v>'表１（新基準）'!H15</v>
      </c>
      <c r="UC10" s="137" t="str">
        <f t="shared" ref="UC10" ca="1" si="572">SUBSTITUTE(SUBSTITUTE(_xlfn.FORMULATEXT(UC11),UC9&amp;"!",""),"=","")</f>
        <v>'表１（新基準）'!I15</v>
      </c>
      <c r="UD10" s="137" t="str">
        <f t="shared" ref="UD10" ca="1" si="573">SUBSTITUTE(SUBSTITUTE(_xlfn.FORMULATEXT(UD11),UD9&amp;"!",""),"=","")</f>
        <v>'表１（新基準）'!K15</v>
      </c>
      <c r="UE10" s="137" t="str">
        <f t="shared" ref="UE10" ca="1" si="574">SUBSTITUTE(SUBSTITUTE(_xlfn.FORMULATEXT(UE11),UE9&amp;"!",""),"=","")</f>
        <v>'表１（新基準）'!G16</v>
      </c>
      <c r="UF10" s="137" t="str">
        <f t="shared" ref="UF10" ca="1" si="575">SUBSTITUTE(SUBSTITUTE(_xlfn.FORMULATEXT(UF11),UF9&amp;"!",""),"=","")</f>
        <v>'表１（新基準）'!H16</v>
      </c>
      <c r="UG10" s="137" t="str">
        <f t="shared" ref="UG10" ca="1" si="576">SUBSTITUTE(SUBSTITUTE(_xlfn.FORMULATEXT(UG11),UG9&amp;"!",""),"=","")</f>
        <v>'表１（新基準）'!I16</v>
      </c>
      <c r="UH10" s="137" t="str">
        <f t="shared" ref="UH10" ca="1" si="577">SUBSTITUTE(SUBSTITUTE(_xlfn.FORMULATEXT(UH11),UH9&amp;"!",""),"=","")</f>
        <v>'表１（新基準）'!K16</v>
      </c>
      <c r="UI10" s="137" t="str">
        <f t="shared" ref="UI10" ca="1" si="578">SUBSTITUTE(SUBSTITUTE(_xlfn.FORMULATEXT(UI11),UI9&amp;"!",""),"=","")</f>
        <v>'表１（新基準）'!G17</v>
      </c>
      <c r="UJ10" s="137" t="str">
        <f t="shared" ref="UJ10" ca="1" si="579">SUBSTITUTE(SUBSTITUTE(_xlfn.FORMULATEXT(UJ11),UJ9&amp;"!",""),"=","")</f>
        <v>'表１（新基準）'!H17</v>
      </c>
      <c r="UK10" s="137" t="str">
        <f t="shared" ref="UK10" ca="1" si="580">SUBSTITUTE(SUBSTITUTE(_xlfn.FORMULATEXT(UK11),UK9&amp;"!",""),"=","")</f>
        <v>'表１（新基準）'!I17</v>
      </c>
      <c r="UL10" s="137" t="str">
        <f t="shared" ref="UL10" ca="1" si="581">SUBSTITUTE(SUBSTITUTE(_xlfn.FORMULATEXT(UL11),UL9&amp;"!",""),"=","")</f>
        <v>'表１（新基準）'!K17</v>
      </c>
      <c r="UM10" s="137" t="str">
        <f ca="1">SUBSTITUTE(SUBSTITUTE(_xlfn.FORMULATEXT(UM11),UM9&amp;"!",""),"=","")</f>
        <v>'表１（新基準）'!K19</v>
      </c>
      <c r="UN10" s="137" t="str">
        <f t="shared" ref="UN10" ca="1" si="582">SUBSTITUTE(SUBSTITUTE(_xlfn.FORMULATEXT(UN11),UN9&amp;"!",""),"=","")</f>
        <v>'表１（新基準）'!K21</v>
      </c>
      <c r="UO10" s="137" t="str">
        <f t="shared" ref="UO10:UP10" ca="1" si="583">SUBSTITUTE(SUBSTITUTE(_xlfn.FORMULATEXT(UO11),UO9&amp;"!",""),"=","")</f>
        <v>'表１（新基準）'!K22</v>
      </c>
      <c r="UP10" s="137" t="str">
        <f t="shared" ca="1" si="583"/>
        <v>'表１（新基準）'!K23</v>
      </c>
      <c r="UQ10" s="137" t="str">
        <f t="shared" ref="UQ10" ca="1" si="584">SUBSTITUTE(SUBSTITUTE(_xlfn.FORMULATEXT(UQ11),UQ9&amp;"!",""),"=","")</f>
        <v>'表１（新基準）'!M12</v>
      </c>
      <c r="UR10" s="137" t="str">
        <f t="shared" ref="UR10" ca="1" si="585">SUBSTITUTE(SUBSTITUTE(_xlfn.FORMULATEXT(UR11),UR9&amp;"!",""),"=","")</f>
        <v>'表１（新基準）'!O12</v>
      </c>
      <c r="US10" s="137" t="str">
        <f t="shared" ref="US10" ca="1" si="586">SUBSTITUTE(SUBSTITUTE(_xlfn.FORMULATEXT(US11),US9&amp;"!",""),"=","")</f>
        <v>'表１（新基準）'!Q12</v>
      </c>
      <c r="UT10" s="137" t="str">
        <f t="shared" ref="UT10" ca="1" si="587">SUBSTITUTE(SUBSTITUTE(_xlfn.FORMULATEXT(UT11),UT9&amp;"!",""),"=","")</f>
        <v>'表１（新基準）'!S12</v>
      </c>
      <c r="UU10" s="137" t="str">
        <f t="shared" ref="UU10" ca="1" si="588">SUBSTITUTE(SUBSTITUTE(_xlfn.FORMULATEXT(UU11),UU9&amp;"!",""),"=","")</f>
        <v>'表１（新基準）'!M13</v>
      </c>
      <c r="UV10" s="137" t="str">
        <f t="shared" ref="UV10" ca="1" si="589">SUBSTITUTE(SUBSTITUTE(_xlfn.FORMULATEXT(UV11),UV9&amp;"!",""),"=","")</f>
        <v>'表１（新基準）'!O13</v>
      </c>
      <c r="UW10" s="137" t="str">
        <f t="shared" ref="UW10" ca="1" si="590">SUBSTITUTE(SUBSTITUTE(_xlfn.FORMULATEXT(UW11),UW9&amp;"!",""),"=","")</f>
        <v>'表１（新基準）'!Q13</v>
      </c>
      <c r="UX10" s="137" t="str">
        <f t="shared" ref="UX10" ca="1" si="591">SUBSTITUTE(SUBSTITUTE(_xlfn.FORMULATEXT(UX11),UX9&amp;"!",""),"=","")</f>
        <v>'表１（新基準）'!M14</v>
      </c>
      <c r="UY10" s="137" t="str">
        <f t="shared" ref="UY10" ca="1" si="592">SUBSTITUTE(SUBSTITUTE(_xlfn.FORMULATEXT(UY11),UY9&amp;"!",""),"=","")</f>
        <v>'表１（新基準）'!O14</v>
      </c>
      <c r="UZ10" s="137" t="str">
        <f t="shared" ref="UZ10" ca="1" si="593">SUBSTITUTE(SUBSTITUTE(_xlfn.FORMULATEXT(UZ11),UZ9&amp;"!",""),"=","")</f>
        <v>'表１（新基準）'!Q14</v>
      </c>
      <c r="VA10" s="137" t="str">
        <f t="shared" ref="VA10" ca="1" si="594">SUBSTITUTE(SUBSTITUTE(_xlfn.FORMULATEXT(VA11),VA9&amp;"!",""),"=","")</f>
        <v>'表１（新基準）'!S13</v>
      </c>
      <c r="VB10" s="137" t="str">
        <f t="shared" ref="VB10" ca="1" si="595">SUBSTITUTE(SUBSTITUTE(_xlfn.FORMULATEXT(VB11),VB9&amp;"!",""),"=","")</f>
        <v>'表１（新基準）'!M15</v>
      </c>
      <c r="VC10" s="137" t="str">
        <f t="shared" ref="VC10" ca="1" si="596">SUBSTITUTE(SUBSTITUTE(_xlfn.FORMULATEXT(VC11),VC9&amp;"!",""),"=","")</f>
        <v>'表１（新基準）'!O15</v>
      </c>
      <c r="VD10" s="137" t="str">
        <f t="shared" ref="VD10" ca="1" si="597">SUBSTITUTE(SUBSTITUTE(_xlfn.FORMULATEXT(VD11),VD9&amp;"!",""),"=","")</f>
        <v>'表１（新基準）'!Q15</v>
      </c>
      <c r="VE10" s="137" t="str">
        <f t="shared" ref="VE10" ca="1" si="598">SUBSTITUTE(SUBSTITUTE(_xlfn.FORMULATEXT(VE11),VE9&amp;"!",""),"=","")</f>
        <v>'表１（新基準）'!S15</v>
      </c>
      <c r="VF10" s="137" t="str">
        <f t="shared" ref="VF10" ca="1" si="599">SUBSTITUTE(SUBSTITUTE(_xlfn.FORMULATEXT(VF11),VF9&amp;"!",""),"=","")</f>
        <v>'表１（新基準）'!M16</v>
      </c>
      <c r="VG10" s="137" t="str">
        <f t="shared" ref="VG10" ca="1" si="600">SUBSTITUTE(SUBSTITUTE(_xlfn.FORMULATEXT(VG11),VG9&amp;"!",""),"=","")</f>
        <v>'表１（新基準）'!O16</v>
      </c>
      <c r="VH10" s="137" t="str">
        <f t="shared" ref="VH10" ca="1" si="601">SUBSTITUTE(SUBSTITUTE(_xlfn.FORMULATEXT(VH11),VH9&amp;"!",""),"=","")</f>
        <v>'表１（新基準）'!Q16</v>
      </c>
      <c r="VI10" s="137" t="str">
        <f t="shared" ref="VI10" ca="1" si="602">SUBSTITUTE(SUBSTITUTE(_xlfn.FORMULATEXT(VI11),VI9&amp;"!",""),"=","")</f>
        <v>'表１（新基準）'!S16</v>
      </c>
      <c r="VJ10" s="137" t="str">
        <f t="shared" ref="VJ10" ca="1" si="603">SUBSTITUTE(SUBSTITUTE(_xlfn.FORMULATEXT(VJ11),VJ9&amp;"!",""),"=","")</f>
        <v>'表１（新基準）'!M17</v>
      </c>
      <c r="VK10" s="137" t="str">
        <f t="shared" ref="VK10" ca="1" si="604">SUBSTITUTE(SUBSTITUTE(_xlfn.FORMULATEXT(VK11),VK9&amp;"!",""),"=","")</f>
        <v>'表１（新基準）'!O17</v>
      </c>
      <c r="VL10" s="137" t="str">
        <f t="shared" ref="VL10" ca="1" si="605">SUBSTITUTE(SUBSTITUTE(_xlfn.FORMULATEXT(VL11),VL9&amp;"!",""),"=","")</f>
        <v>'表１（新基準）'!Q17</v>
      </c>
      <c r="VM10" s="137" t="str">
        <f t="shared" ref="VM10" ca="1" si="606">SUBSTITUTE(SUBSTITUTE(_xlfn.FORMULATEXT(VM11),VM9&amp;"!",""),"=","")</f>
        <v>'表１（新基準）'!S17</v>
      </c>
      <c r="VN10" s="137" t="str">
        <f t="shared" ref="VN10" ca="1" si="607">SUBSTITUTE(SUBSTITUTE(_xlfn.FORMULATEXT(VN11),VN9&amp;"!",""),"=","")</f>
        <v>'表１（新基準）'!S19</v>
      </c>
      <c r="VO10" s="137" t="str">
        <f t="shared" ref="VO10" ca="1" si="608">SUBSTITUTE(SUBSTITUTE(_xlfn.FORMULATEXT(VO11),VO9&amp;"!",""),"=","")</f>
        <v>'表１（新基準）'!S21</v>
      </c>
      <c r="VP10" s="137" t="str">
        <f t="shared" ref="VP10:VQ10" ca="1" si="609">SUBSTITUTE(SUBSTITUTE(_xlfn.FORMULATEXT(VP11),VP9&amp;"!",""),"=","")</f>
        <v>'表１（新基準）'!S22</v>
      </c>
      <c r="VQ10" s="137" t="str">
        <f t="shared" ca="1" si="609"/>
        <v>'表１（新基準）'!S23</v>
      </c>
      <c r="VR10" s="137" t="str">
        <f t="shared" ref="VR10" ca="1" si="610">SUBSTITUTE(SUBSTITUTE(_xlfn.FORMULATEXT(VR11),VR9&amp;"!",""),"=","")</f>
        <v>'表１（新基準）'!I31</v>
      </c>
      <c r="VS10" s="137" t="str">
        <f t="shared" ref="VS10" ca="1" si="611">SUBSTITUTE(SUBSTITUTE(_xlfn.FORMULATEXT(VS11),VS9&amp;"!",""),"=","")</f>
        <v>'表１（新基準）'!I32</v>
      </c>
      <c r="VT10" s="137" t="str">
        <f t="shared" ref="VT10" ca="1" si="612">SUBSTITUTE(SUBSTITUTE(_xlfn.FORMULATEXT(VT11),VT9&amp;"!",""),"=","")</f>
        <v>'表１（新基準）'!I33</v>
      </c>
      <c r="VU10" s="137" t="str">
        <f t="shared" ref="VU10" ca="1" si="613">SUBSTITUTE(SUBSTITUTE(_xlfn.FORMULATEXT(VU11),VU9&amp;"!",""),"=","")</f>
        <v>'表１（新基準）'!I34</v>
      </c>
      <c r="VV10" s="137" t="str">
        <f t="shared" ref="VV10:VW10" ca="1" si="614">SUBSTITUTE(SUBSTITUTE(_xlfn.FORMULATEXT(VV11),VV9&amp;"!",""),"=","")</f>
        <v>'表１（新基準）'!I35</v>
      </c>
      <c r="VW10" s="137" t="str">
        <f t="shared" ca="1" si="614"/>
        <v>'表１（新基準）'!I36</v>
      </c>
      <c r="VX10" s="137" t="str">
        <f t="shared" ref="VX10" ca="1" si="615">SUBSTITUTE(SUBSTITUTE(_xlfn.FORMULATEXT(VX11),VX9&amp;"!",""),"=","")</f>
        <v>'表１（新基準）'!L31</v>
      </c>
      <c r="VY10" s="137" t="str">
        <f t="shared" ref="VY10" ca="1" si="616">SUBSTITUTE(SUBSTITUTE(_xlfn.FORMULATEXT(VY11),VY9&amp;"!",""),"=","")</f>
        <v>'表１（新基準）'!L32</v>
      </c>
      <c r="VZ10" s="137" t="str">
        <f t="shared" ref="VZ10" ca="1" si="617">SUBSTITUTE(SUBSTITUTE(_xlfn.FORMULATEXT(VZ11),VZ9&amp;"!",""),"=","")</f>
        <v>'表１（新基準）'!L33</v>
      </c>
      <c r="WA10" s="137" t="str">
        <f t="shared" ref="WA10" ca="1" si="618">SUBSTITUTE(SUBSTITUTE(_xlfn.FORMULATEXT(WA11),WA9&amp;"!",""),"=","")</f>
        <v>'表１（新基準）'!L34</v>
      </c>
      <c r="WB10" s="137" t="str">
        <f t="shared" ref="WB10:WC10" ca="1" si="619">SUBSTITUTE(SUBSTITUTE(_xlfn.FORMULATEXT(WB11),WB9&amp;"!",""),"=","")</f>
        <v>'表１（新基準）'!L35</v>
      </c>
      <c r="WC10" s="137" t="str">
        <f t="shared" ca="1" si="619"/>
        <v>'表１（新基準）'!L36</v>
      </c>
      <c r="WD10" s="137" t="str">
        <f t="shared" ref="WD10" ca="1" si="620">SUBSTITUTE(SUBSTITUTE(_xlfn.FORMULATEXT(WD11),WD9&amp;"!",""),"=","")</f>
        <v>'表１（新基準）'!O31</v>
      </c>
      <c r="WE10" s="137" t="str">
        <f t="shared" ref="WE10" ca="1" si="621">SUBSTITUTE(SUBSTITUTE(_xlfn.FORMULATEXT(WE11),WE9&amp;"!",""),"=","")</f>
        <v>'表１（新基準）'!O32</v>
      </c>
      <c r="WF10" s="137" t="str">
        <f t="shared" ref="WF10" ca="1" si="622">SUBSTITUTE(SUBSTITUTE(_xlfn.FORMULATEXT(WF11),WF9&amp;"!",""),"=","")</f>
        <v>'表１（新基準）'!I33</v>
      </c>
      <c r="WG10" s="137" t="str">
        <f t="shared" ref="WG10" ca="1" si="623">SUBSTITUTE(SUBSTITUTE(_xlfn.FORMULATEXT(WG11),WG9&amp;"!",""),"=","")</f>
        <v>'表１（新基準）'!I34</v>
      </c>
      <c r="WH10" s="137" t="str">
        <f t="shared" ref="WH10" ca="1" si="624">SUBSTITUTE(SUBSTITUTE(_xlfn.FORMULATEXT(WH11),WH9&amp;"!",""),"=","")</f>
        <v>'表１（新基準）'!I35</v>
      </c>
      <c r="WI10" s="137" t="str">
        <f t="shared" ref="WI10" ca="1" si="625">SUBSTITUTE(SUBSTITUTE(_xlfn.FORMULATEXT(WI11),WI9&amp;"!",""),"=","")</f>
        <v>'表１（新基準）'!O36</v>
      </c>
      <c r="WJ10" s="137" t="str">
        <f t="shared" ref="WJ10" ca="1" si="626">SUBSTITUTE(SUBSTITUTE(_xlfn.FORMULATEXT(WJ11),WJ9&amp;"!",""),"=","")</f>
        <v>'表１（新基準）'!R31</v>
      </c>
      <c r="WK10" s="137" t="str">
        <f t="shared" ref="WK10" ca="1" si="627">SUBSTITUTE(SUBSTITUTE(_xlfn.FORMULATEXT(WK11),WK9&amp;"!",""),"=","")</f>
        <v>'表１（新基準）'!R32</v>
      </c>
      <c r="WL10" s="137" t="str">
        <f t="shared" ref="WL10" ca="1" si="628">SUBSTITUTE(SUBSTITUTE(_xlfn.FORMULATEXT(WL11),WL9&amp;"!",""),"=","")</f>
        <v>'表１（新基準）'!R33</v>
      </c>
      <c r="WM10" s="137" t="str">
        <f t="shared" ref="WM10" ca="1" si="629">SUBSTITUTE(SUBSTITUTE(_xlfn.FORMULATEXT(WM11),WM9&amp;"!",""),"=","")</f>
        <v>'表１（新基準）'!R34</v>
      </c>
      <c r="WN10" s="137" t="str">
        <f t="shared" ref="WN10" ca="1" si="630">SUBSTITUTE(SUBSTITUTE(_xlfn.FORMULATEXT(WN11),WN9&amp;"!",""),"=","")</f>
        <v>'表１（新基準）'!R35</v>
      </c>
      <c r="WO10" s="137" t="str">
        <f t="shared" ref="WO10" ca="1" si="631">SUBSTITUTE(SUBSTITUTE(_xlfn.FORMULATEXT(WO11),WO9&amp;"!",""),"=","")</f>
        <v>'表１（新基準）'!R36</v>
      </c>
      <c r="WP10" s="424"/>
      <c r="WQ10" s="137" t="str">
        <f t="shared" ref="WQ10" ca="1" si="632">SUBSTITUTE(SUBSTITUTE(_xlfn.FORMULATEXT(WQ11),WQ9&amp;"!",""),"=","")</f>
        <v>E10</v>
      </c>
      <c r="WR10" s="137" t="str">
        <f t="shared" ref="WR10:WS10" ca="1" si="633">SUBSTITUTE(SUBSTITUTE(_xlfn.FORMULATEXT(WR11),WR9&amp;"!",""),"=","")</f>
        <v>F10</v>
      </c>
      <c r="WS10" s="277" t="str">
        <f t="shared" ca="1" si="633"/>
        <v>G10</v>
      </c>
      <c r="WT10" s="137" t="str">
        <f t="shared" ref="WT10" ca="1" si="634">SUBSTITUTE(SUBSTITUTE(_xlfn.FORMULATEXT(WT11),WT9&amp;"!",""),"=","")</f>
        <v>H10</v>
      </c>
      <c r="WU10" s="137" t="str">
        <f t="shared" ref="WU10" ca="1" si="635">SUBSTITUTE(SUBSTITUTE(_xlfn.FORMULATEXT(WU11),WU9&amp;"!",""),"=","")</f>
        <v>I10</v>
      </c>
      <c r="WV10" s="137" t="str">
        <f t="shared" ref="WV10" ca="1" si="636">SUBSTITUTE(SUBSTITUTE(_xlfn.FORMULATEXT(WV11),WV9&amp;"!",""),"=","")</f>
        <v>J10</v>
      </c>
      <c r="WW10" s="137" t="str">
        <f t="shared" ref="WW10" ca="1" si="637">SUBSTITUTE(SUBSTITUTE(_xlfn.FORMULATEXT(WW11),WW9&amp;"!",""),"=","")</f>
        <v>K10</v>
      </c>
      <c r="WX10" s="137" t="str">
        <f t="shared" ref="WX10" ca="1" si="638">SUBSTITUTE(SUBSTITUTE(_xlfn.FORMULATEXT(WX11),WX9&amp;"!",""),"=","")</f>
        <v>E11</v>
      </c>
      <c r="WY10" s="137" t="str">
        <f t="shared" ref="WY10:WZ10" ca="1" si="639">SUBSTITUTE(SUBSTITUTE(_xlfn.FORMULATEXT(WY11),WY9&amp;"!",""),"=","")</f>
        <v>F11</v>
      </c>
      <c r="WZ10" s="277" t="str">
        <f t="shared" ca="1" si="639"/>
        <v>G11</v>
      </c>
      <c r="XA10" s="137" t="str">
        <f t="shared" ref="XA10" ca="1" si="640">SUBSTITUTE(SUBSTITUTE(_xlfn.FORMULATEXT(XA11),XA9&amp;"!",""),"=","")</f>
        <v>H11</v>
      </c>
      <c r="XB10" s="137" t="str">
        <f t="shared" ref="XB10" ca="1" si="641">SUBSTITUTE(SUBSTITUTE(_xlfn.FORMULATEXT(XB11),XB9&amp;"!",""),"=","")</f>
        <v>I11</v>
      </c>
      <c r="XC10" s="137" t="str">
        <f t="shared" ref="XC10" ca="1" si="642">SUBSTITUTE(SUBSTITUTE(_xlfn.FORMULATEXT(XC11),XC9&amp;"!",""),"=","")</f>
        <v>J11</v>
      </c>
      <c r="XD10" s="137" t="str">
        <f t="shared" ref="XD10" ca="1" si="643">SUBSTITUTE(SUBSTITUTE(_xlfn.FORMULATEXT(XD11),XD9&amp;"!",""),"=","")</f>
        <v>K11</v>
      </c>
      <c r="XE10" s="137" t="str">
        <f t="shared" ref="XE10" ca="1" si="644">SUBSTITUTE(SUBSTITUTE(_xlfn.FORMULATEXT(XE11),XE9&amp;"!",""),"=","")</f>
        <v>E12</v>
      </c>
      <c r="XF10" s="137" t="str">
        <f t="shared" ref="XF10:XG10" ca="1" si="645">SUBSTITUTE(SUBSTITUTE(_xlfn.FORMULATEXT(XF11),XF9&amp;"!",""),"=","")</f>
        <v>F12</v>
      </c>
      <c r="XG10" s="277" t="str">
        <f t="shared" ca="1" si="645"/>
        <v>G12</v>
      </c>
      <c r="XH10" s="137" t="str">
        <f t="shared" ref="XH10" ca="1" si="646">SUBSTITUTE(SUBSTITUTE(_xlfn.FORMULATEXT(XH11),XH9&amp;"!",""),"=","")</f>
        <v>H12</v>
      </c>
      <c r="XI10" s="137" t="str">
        <f t="shared" ref="XI10" ca="1" si="647">SUBSTITUTE(SUBSTITUTE(_xlfn.FORMULATEXT(XI11),XI9&amp;"!",""),"=","")</f>
        <v>I12</v>
      </c>
      <c r="XJ10" s="137" t="str">
        <f t="shared" ref="XJ10" ca="1" si="648">SUBSTITUTE(SUBSTITUTE(_xlfn.FORMULATEXT(XJ11),XJ9&amp;"!",""),"=","")</f>
        <v>J12</v>
      </c>
      <c r="XK10" s="137" t="str">
        <f t="shared" ref="XK10" ca="1" si="649">SUBSTITUTE(SUBSTITUTE(_xlfn.FORMULATEXT(XK11),XK9&amp;"!",""),"=","")</f>
        <v>K12</v>
      </c>
      <c r="XL10" s="137" t="str">
        <f t="shared" ref="XL10" ca="1" si="650">SUBSTITUTE(SUBSTITUTE(_xlfn.FORMULATEXT(XL11),XL9&amp;"!",""),"=","")</f>
        <v>E13</v>
      </c>
      <c r="XM10" s="137" t="str">
        <f t="shared" ref="XM10:XN10" ca="1" si="651">SUBSTITUTE(SUBSTITUTE(_xlfn.FORMULATEXT(XM11),XM9&amp;"!",""),"=","")</f>
        <v>F13</v>
      </c>
      <c r="XN10" s="277" t="str">
        <f t="shared" ca="1" si="651"/>
        <v>G13</v>
      </c>
      <c r="XO10" s="137" t="str">
        <f t="shared" ref="XO10" ca="1" si="652">SUBSTITUTE(SUBSTITUTE(_xlfn.FORMULATEXT(XO11),XO9&amp;"!",""),"=","")</f>
        <v>H13</v>
      </c>
      <c r="XP10" s="137" t="str">
        <f t="shared" ref="XP10" ca="1" si="653">SUBSTITUTE(SUBSTITUTE(_xlfn.FORMULATEXT(XP11),XP9&amp;"!",""),"=","")</f>
        <v>I13</v>
      </c>
      <c r="XQ10" s="137" t="str">
        <f t="shared" ref="XQ10" ca="1" si="654">SUBSTITUTE(SUBSTITUTE(_xlfn.FORMULATEXT(XQ11),XQ9&amp;"!",""),"=","")</f>
        <v>J13</v>
      </c>
      <c r="XR10" s="137" t="str">
        <f t="shared" ref="XR10" ca="1" si="655">SUBSTITUTE(SUBSTITUTE(_xlfn.FORMULATEXT(XR11),XR9&amp;"!",""),"=","")</f>
        <v>K13</v>
      </c>
      <c r="XS10" s="137" t="str">
        <f t="shared" ref="XS10" ca="1" si="656">SUBSTITUTE(SUBSTITUTE(_xlfn.FORMULATEXT(XS11),XS9&amp;"!",""),"=","")</f>
        <v>E14</v>
      </c>
      <c r="XT10" s="137" t="str">
        <f t="shared" ref="XT10:XU10" ca="1" si="657">SUBSTITUTE(SUBSTITUTE(_xlfn.FORMULATEXT(XT11),XT9&amp;"!",""),"=","")</f>
        <v>F14</v>
      </c>
      <c r="XU10" s="277" t="str">
        <f t="shared" ca="1" si="657"/>
        <v>G14</v>
      </c>
      <c r="XV10" s="137" t="str">
        <f t="shared" ref="XV10" ca="1" si="658">SUBSTITUTE(SUBSTITUTE(_xlfn.FORMULATEXT(XV11),XV9&amp;"!",""),"=","")</f>
        <v>H14</v>
      </c>
      <c r="XW10" s="137" t="str">
        <f t="shared" ref="XW10" ca="1" si="659">SUBSTITUTE(SUBSTITUTE(_xlfn.FORMULATEXT(XW11),XW9&amp;"!",""),"=","")</f>
        <v>I14</v>
      </c>
      <c r="XX10" s="137" t="str">
        <f t="shared" ref="XX10" ca="1" si="660">SUBSTITUTE(SUBSTITUTE(_xlfn.FORMULATEXT(XX11),XX9&amp;"!",""),"=","")</f>
        <v>J14</v>
      </c>
      <c r="XY10" s="137" t="str">
        <f t="shared" ref="XY10" ca="1" si="661">SUBSTITUTE(SUBSTITUTE(_xlfn.FORMULATEXT(XY11),XY9&amp;"!",""),"=","")</f>
        <v>K14</v>
      </c>
      <c r="XZ10" s="137" t="str">
        <f t="shared" ref="XZ10" ca="1" si="662">SUBSTITUTE(SUBSTITUTE(_xlfn.FORMULATEXT(XZ11),XZ9&amp;"!",""),"=","")</f>
        <v>E15</v>
      </c>
      <c r="YA10" s="137" t="str">
        <f t="shared" ref="YA10:YB10" ca="1" si="663">SUBSTITUTE(SUBSTITUTE(_xlfn.FORMULATEXT(YA11),YA9&amp;"!",""),"=","")</f>
        <v>F15</v>
      </c>
      <c r="YB10" s="277" t="str">
        <f t="shared" ca="1" si="663"/>
        <v>G15</v>
      </c>
      <c r="YC10" s="137" t="str">
        <f t="shared" ref="YC10" ca="1" si="664">SUBSTITUTE(SUBSTITUTE(_xlfn.FORMULATEXT(YC11),YC9&amp;"!",""),"=","")</f>
        <v>H15</v>
      </c>
      <c r="YD10" s="137" t="str">
        <f t="shared" ref="YD10" ca="1" si="665">SUBSTITUTE(SUBSTITUTE(_xlfn.FORMULATEXT(YD11),YD9&amp;"!",""),"=","")</f>
        <v>I15</v>
      </c>
      <c r="YE10" s="137" t="str">
        <f t="shared" ref="YE10" ca="1" si="666">SUBSTITUTE(SUBSTITUTE(_xlfn.FORMULATEXT(YE11),YE9&amp;"!",""),"=","")</f>
        <v>J15</v>
      </c>
      <c r="YF10" s="137" t="str">
        <f t="shared" ref="YF10" ca="1" si="667">SUBSTITUTE(SUBSTITUTE(_xlfn.FORMULATEXT(YF11),YF9&amp;"!",""),"=","")</f>
        <v>K15</v>
      </c>
      <c r="YG10" s="137" t="str">
        <f t="shared" ref="YG10" ca="1" si="668">SUBSTITUTE(SUBSTITUTE(_xlfn.FORMULATEXT(YG11),YG9&amp;"!",""),"=","")</f>
        <v>E16</v>
      </c>
      <c r="YH10" s="137" t="str">
        <f t="shared" ref="YH10:YI10" ca="1" si="669">SUBSTITUTE(SUBSTITUTE(_xlfn.FORMULATEXT(YH11),YH9&amp;"!",""),"=","")</f>
        <v>F16</v>
      </c>
      <c r="YI10" s="277" t="str">
        <f t="shared" ca="1" si="669"/>
        <v>G16</v>
      </c>
      <c r="YJ10" s="137" t="str">
        <f t="shared" ref="YJ10" ca="1" si="670">SUBSTITUTE(SUBSTITUTE(_xlfn.FORMULATEXT(YJ11),YJ9&amp;"!",""),"=","")</f>
        <v>H16</v>
      </c>
      <c r="YK10" s="137" t="str">
        <f t="shared" ref="YK10" ca="1" si="671">SUBSTITUTE(SUBSTITUTE(_xlfn.FORMULATEXT(YK11),YK9&amp;"!",""),"=","")</f>
        <v>I16</v>
      </c>
      <c r="YL10" s="137" t="str">
        <f t="shared" ref="YL10" ca="1" si="672">SUBSTITUTE(SUBSTITUTE(_xlfn.FORMULATEXT(YL11),YL9&amp;"!",""),"=","")</f>
        <v>J16</v>
      </c>
      <c r="YM10" s="137" t="str">
        <f t="shared" ref="YM10" ca="1" si="673">SUBSTITUTE(SUBSTITUTE(_xlfn.FORMULATEXT(YM11),YM9&amp;"!",""),"=","")</f>
        <v>K16</v>
      </c>
      <c r="YN10" s="137" t="str">
        <f t="shared" ref="YN10" ca="1" si="674">SUBSTITUTE(SUBSTITUTE(_xlfn.FORMULATEXT(YN11),YN9&amp;"!",""),"=","")</f>
        <v>E17</v>
      </c>
      <c r="YO10" s="137" t="str">
        <f t="shared" ref="YO10:YP10" ca="1" si="675">SUBSTITUTE(SUBSTITUTE(_xlfn.FORMULATEXT(YO11),YO9&amp;"!",""),"=","")</f>
        <v>F17</v>
      </c>
      <c r="YP10" s="277" t="str">
        <f t="shared" ca="1" si="675"/>
        <v>G17</v>
      </c>
      <c r="YQ10" s="137" t="str">
        <f t="shared" ref="YQ10" ca="1" si="676">SUBSTITUTE(SUBSTITUTE(_xlfn.FORMULATEXT(YQ11),YQ9&amp;"!",""),"=","")</f>
        <v>H17</v>
      </c>
      <c r="YR10" s="137" t="str">
        <f t="shared" ref="YR10" ca="1" si="677">SUBSTITUTE(SUBSTITUTE(_xlfn.FORMULATEXT(YR11),YR9&amp;"!",""),"=","")</f>
        <v>I17</v>
      </c>
      <c r="YS10" s="137" t="str">
        <f t="shared" ref="YS10" ca="1" si="678">SUBSTITUTE(SUBSTITUTE(_xlfn.FORMULATEXT(YS11),YS9&amp;"!",""),"=","")</f>
        <v>J17</v>
      </c>
      <c r="YT10" s="137" t="str">
        <f t="shared" ref="YT10" ca="1" si="679">SUBSTITUTE(SUBSTITUTE(_xlfn.FORMULATEXT(YT11),YT9&amp;"!",""),"=","")</f>
        <v>K17</v>
      </c>
      <c r="YU10" s="137" t="str">
        <f t="shared" ref="YU10" ca="1" si="680">SUBSTITUTE(SUBSTITUTE(_xlfn.FORMULATEXT(YU11),YU9&amp;"!",""),"=","")</f>
        <v>E18</v>
      </c>
      <c r="YV10" s="137" t="str">
        <f t="shared" ref="YV10:YW10" ca="1" si="681">SUBSTITUTE(SUBSTITUTE(_xlfn.FORMULATEXT(YV11),YV9&amp;"!",""),"=","")</f>
        <v>F18</v>
      </c>
      <c r="YW10" s="277" t="str">
        <f t="shared" ca="1" si="681"/>
        <v>G18</v>
      </c>
      <c r="YX10" s="137" t="str">
        <f t="shared" ref="YX10" ca="1" si="682">SUBSTITUTE(SUBSTITUTE(_xlfn.FORMULATEXT(YX11),YX9&amp;"!",""),"=","")</f>
        <v>H18</v>
      </c>
      <c r="YY10" s="137" t="str">
        <f t="shared" ref="YY10" ca="1" si="683">SUBSTITUTE(SUBSTITUTE(_xlfn.FORMULATEXT(YY11),YY9&amp;"!",""),"=","")</f>
        <v>I18</v>
      </c>
      <c r="YZ10" s="137" t="str">
        <f t="shared" ref="YZ10" ca="1" si="684">SUBSTITUTE(SUBSTITUTE(_xlfn.FORMULATEXT(YZ11),YZ9&amp;"!",""),"=","")</f>
        <v>J18</v>
      </c>
      <c r="ZA10" s="137" t="str">
        <f t="shared" ref="ZA10" ca="1" si="685">SUBSTITUTE(SUBSTITUTE(_xlfn.FORMULATEXT(ZA11),ZA9&amp;"!",""),"=","")</f>
        <v>K18</v>
      </c>
      <c r="ZB10" s="137" t="str">
        <f t="shared" ref="ZB10" ca="1" si="686">SUBSTITUTE(SUBSTITUTE(_xlfn.FORMULATEXT(ZB11),ZB9&amp;"!",""),"=","")</f>
        <v>E19</v>
      </c>
      <c r="ZC10" s="137" t="str">
        <f t="shared" ref="ZC10:ZD10" ca="1" si="687">SUBSTITUTE(SUBSTITUTE(_xlfn.FORMULATEXT(ZC11),ZC9&amp;"!",""),"=","")</f>
        <v>F19</v>
      </c>
      <c r="ZD10" s="277" t="str">
        <f t="shared" ca="1" si="687"/>
        <v>G19</v>
      </c>
      <c r="ZE10" s="137" t="str">
        <f t="shared" ref="ZE10" ca="1" si="688">SUBSTITUTE(SUBSTITUTE(_xlfn.FORMULATEXT(ZE11),ZE9&amp;"!",""),"=","")</f>
        <v>H19</v>
      </c>
      <c r="ZF10" s="137" t="str">
        <f t="shared" ref="ZF10" ca="1" si="689">SUBSTITUTE(SUBSTITUTE(_xlfn.FORMULATEXT(ZF11),ZF9&amp;"!",""),"=","")</f>
        <v>I19</v>
      </c>
      <c r="ZG10" s="137" t="str">
        <f t="shared" ref="ZG10" ca="1" si="690">SUBSTITUTE(SUBSTITUTE(_xlfn.FORMULATEXT(ZG11),ZG9&amp;"!",""),"=","")</f>
        <v>J19</v>
      </c>
      <c r="ZH10" s="137" t="str">
        <f t="shared" ref="ZH10" ca="1" si="691">SUBSTITUTE(SUBSTITUTE(_xlfn.FORMULATEXT(ZH11),ZH9&amp;"!",""),"=","")</f>
        <v>K19</v>
      </c>
      <c r="ZI10" s="137" t="str">
        <f t="shared" ref="ZI10" ca="1" si="692">SUBSTITUTE(SUBSTITUTE(_xlfn.FORMULATEXT(ZI11),ZI9&amp;"!",""),"=","")</f>
        <v>E20</v>
      </c>
      <c r="ZJ10" s="137" t="str">
        <f t="shared" ref="ZJ10:ZK10" ca="1" si="693">SUBSTITUTE(SUBSTITUTE(_xlfn.FORMULATEXT(ZJ11),ZJ9&amp;"!",""),"=","")</f>
        <v>F20</v>
      </c>
      <c r="ZK10" s="277" t="str">
        <f t="shared" ca="1" si="693"/>
        <v>G20</v>
      </c>
      <c r="ZL10" s="137" t="str">
        <f t="shared" ref="ZL10" ca="1" si="694">SUBSTITUTE(SUBSTITUTE(_xlfn.FORMULATEXT(ZL11),ZL9&amp;"!",""),"=","")</f>
        <v>H20</v>
      </c>
      <c r="ZM10" s="137" t="str">
        <f t="shared" ref="ZM10" ca="1" si="695">SUBSTITUTE(SUBSTITUTE(_xlfn.FORMULATEXT(ZM11),ZM9&amp;"!",""),"=","")</f>
        <v>I20</v>
      </c>
      <c r="ZN10" s="137" t="str">
        <f t="shared" ref="ZN10" ca="1" si="696">SUBSTITUTE(SUBSTITUTE(_xlfn.FORMULATEXT(ZN11),ZN9&amp;"!",""),"=","")</f>
        <v>E22</v>
      </c>
      <c r="ZO10" s="137" t="str">
        <f t="shared" ref="ZO10:ZS10" ca="1" si="697">SUBSTITUTE(SUBSTITUTE(_xlfn.FORMULATEXT(ZO11),ZO9&amp;"!",""),"=","")</f>
        <v>E24</v>
      </c>
      <c r="ZP10" s="137" t="str">
        <f t="shared" ca="1" si="697"/>
        <v>E25</v>
      </c>
      <c r="ZQ10" s="137" t="str">
        <f t="shared" ca="1" si="697"/>
        <v>E26</v>
      </c>
      <c r="ZR10" s="137" t="str">
        <f t="shared" ca="1" si="697"/>
        <v>K27</v>
      </c>
      <c r="ZS10" s="137" t="str">
        <f t="shared" ca="1" si="697"/>
        <v>K31</v>
      </c>
      <c r="ZT10" s="137" t="str">
        <f t="shared" ref="ZT10" ca="1" si="698">SUBSTITUTE(SUBSTITUTE(_xlfn.FORMULATEXT(ZT11),ZT9&amp;"!",""),"=","")</f>
        <v>E36</v>
      </c>
      <c r="ZU10" s="137" t="str">
        <f t="shared" ref="ZU10:ZV10" ca="1" si="699">SUBSTITUTE(SUBSTITUTE(_xlfn.FORMULATEXT(ZU11),ZU9&amp;"!",""),"=","")</f>
        <v>J36</v>
      </c>
      <c r="ZV10" s="137" t="str">
        <f t="shared" ca="1" si="699"/>
        <v>J42</v>
      </c>
      <c r="ZW10" s="137" t="str">
        <f t="shared" ref="ZW10" ca="1" si="700">SUBSTITUTE(SUBSTITUTE(_xlfn.FORMULATEXT(ZW11),ZW9&amp;"!",""),"=","")</f>
        <v>D10</v>
      </c>
      <c r="ZX10" s="137" t="str">
        <f t="shared" ref="ZX10" ca="1" si="701">SUBSTITUTE(SUBSTITUTE(_xlfn.FORMULATEXT(ZX11),ZX9&amp;"!",""),"=","")</f>
        <v>E10</v>
      </c>
      <c r="ZY10" s="137" t="str">
        <f t="shared" ref="ZY10" ca="1" si="702">SUBSTITUTE(SUBSTITUTE(_xlfn.FORMULATEXT(ZY11),ZY9&amp;"!",""),"=","")</f>
        <v>G10</v>
      </c>
      <c r="ZZ10" s="137" t="str">
        <f t="shared" ref="ZZ10" ca="1" si="703">SUBSTITUTE(SUBSTITUTE(_xlfn.FORMULATEXT(ZZ11),ZZ9&amp;"!",""),"=","")</f>
        <v>I10</v>
      </c>
      <c r="AAA10" s="137" t="str">
        <f t="shared" ref="AAA10" ca="1" si="704">SUBSTITUTE(SUBSTITUTE(_xlfn.FORMULATEXT(AAA11),AAA9&amp;"!",""),"=","")</f>
        <v>K10</v>
      </c>
      <c r="AAB10" s="137" t="str">
        <f t="shared" ref="AAB10" ca="1" si="705">SUBSTITUTE(SUBSTITUTE(_xlfn.FORMULATEXT(AAB11),AAB9&amp;"!",""),"=","")</f>
        <v>M10</v>
      </c>
      <c r="AAC10" s="137" t="str">
        <f t="shared" ref="AAC10" ca="1" si="706">SUBSTITUTE(SUBSTITUTE(_xlfn.FORMULATEXT(AAC11),AAC9&amp;"!",""),"=","")</f>
        <v>O10</v>
      </c>
      <c r="AAD10" s="137" t="str">
        <f t="shared" ref="AAD10" ca="1" si="707">SUBSTITUTE(SUBSTITUTE(_xlfn.FORMULATEXT(AAD11),AAD9&amp;"!",""),"=","")</f>
        <v>Q10</v>
      </c>
      <c r="AAE10" s="137" t="str">
        <f t="shared" ref="AAE10" ca="1" si="708">SUBSTITUTE(SUBSTITUTE(_xlfn.FORMULATEXT(AAE11),AAE9&amp;"!",""),"=","")</f>
        <v>H18</v>
      </c>
      <c r="AAF10" s="137" t="str">
        <f t="shared" ref="AAF10" ca="1" si="709">SUBSTITUTE(SUBSTITUTE(_xlfn.FORMULATEXT(AAF11),AAF9&amp;"!",""),"=","")</f>
        <v>K18</v>
      </c>
      <c r="AAG10" s="137" t="str">
        <f t="shared" ref="AAG10" ca="1" si="710">SUBSTITUTE(SUBSTITUTE(_xlfn.FORMULATEXT(AAG11),AAG9&amp;"!",""),"=","")</f>
        <v>H19</v>
      </c>
      <c r="AAH10" s="137" t="str">
        <f t="shared" ref="AAH10" ca="1" si="711">SUBSTITUTE(SUBSTITUTE(_xlfn.FORMULATEXT(AAH11),AAH9&amp;"!",""),"=","")</f>
        <v>K19</v>
      </c>
      <c r="AAI10" s="137" t="str">
        <f t="shared" ref="AAI10" ca="1" si="712">SUBSTITUTE(SUBSTITUTE(_xlfn.FORMULATEXT(AAI11),AAI9&amp;"!",""),"=","")</f>
        <v>K20</v>
      </c>
      <c r="AAJ10" s="137" t="str">
        <f t="shared" ref="AAJ10" ca="1" si="713">SUBSTITUTE(SUBSTITUTE(_xlfn.FORMULATEXT(AAJ11),AAJ9&amp;"!",""),"=","")</f>
        <v>P18</v>
      </c>
      <c r="AAK10" s="137" t="str">
        <f t="shared" ref="AAK10" ca="1" si="714">SUBSTITUTE(SUBSTITUTE(_xlfn.FORMULATEXT(AAK11),AAK9&amp;"!",""),"=","")</f>
        <v>P19</v>
      </c>
      <c r="AAL10" s="137" t="str">
        <f t="shared" ref="AAL10" ca="1" si="715">SUBSTITUTE(SUBSTITUTE(_xlfn.FORMULATEXT(AAL11),AAL9&amp;"!",""),"=","")</f>
        <v>P20</v>
      </c>
      <c r="AAM10" s="137" t="str">
        <f t="shared" ref="AAM10" ca="1" si="716">SUBSTITUTE(SUBSTITUTE(_xlfn.FORMULATEXT(AAM11),AAM9&amp;"!",""),"=","")</f>
        <v>H21</v>
      </c>
      <c r="AAN10" s="137" t="str">
        <f t="shared" ref="AAN10" ca="1" si="717">SUBSTITUTE(SUBSTITUTE(_xlfn.FORMULATEXT(AAN11),AAN9&amp;"!",""),"=","")</f>
        <v>K21</v>
      </c>
      <c r="AAO10" s="137" t="str">
        <f t="shared" ref="AAO10" ca="1" si="718">SUBSTITUTE(SUBSTITUTE(_xlfn.FORMULATEXT(AAO11),AAO9&amp;"!",""),"=","")</f>
        <v>H22</v>
      </c>
      <c r="AAP10" s="137" t="str">
        <f t="shared" ref="AAP10" ca="1" si="719">SUBSTITUTE(SUBSTITUTE(_xlfn.FORMULATEXT(AAP11),AAP9&amp;"!",""),"=","")</f>
        <v>K22</v>
      </c>
      <c r="AAQ10" s="137" t="str">
        <f t="shared" ref="AAQ10" ca="1" si="720">SUBSTITUTE(SUBSTITUTE(_xlfn.FORMULATEXT(AAQ11),AAQ9&amp;"!",""),"=","")</f>
        <v>P21</v>
      </c>
      <c r="AAR10" s="137" t="str">
        <f t="shared" ref="AAR10:ABC10" ca="1" si="721">SUBSTITUTE(SUBSTITUTE(_xlfn.FORMULATEXT(AAR11),AAR9&amp;"!",""),"=","")</f>
        <v>P22</v>
      </c>
      <c r="AAS10" s="137" t="str">
        <f t="shared" ca="1" si="721"/>
        <v>C10</v>
      </c>
      <c r="AAT10" s="137" t="str">
        <f t="shared" ca="1" si="721"/>
        <v>D10</v>
      </c>
      <c r="AAU10" s="137" t="str">
        <f t="shared" ca="1" si="721"/>
        <v>E10</v>
      </c>
      <c r="AAV10" s="137" t="str">
        <f t="shared" ca="1" si="721"/>
        <v>F10</v>
      </c>
      <c r="AAW10" s="137" t="str">
        <f t="shared" ca="1" si="721"/>
        <v>G10</v>
      </c>
      <c r="AAX10" s="137" t="str">
        <f t="shared" ca="1" si="721"/>
        <v>H10</v>
      </c>
      <c r="AAY10" s="137" t="str">
        <f t="shared" ca="1" si="721"/>
        <v>I10</v>
      </c>
      <c r="AAZ10" s="137" t="str">
        <f t="shared" ca="1" si="721"/>
        <v>J10</v>
      </c>
      <c r="ABA10" s="137" t="str">
        <f t="shared" ca="1" si="721"/>
        <v>K10</v>
      </c>
      <c r="ABB10" s="137" t="str">
        <f t="shared" ca="1" si="721"/>
        <v>L10</v>
      </c>
      <c r="ABC10" s="137" t="str">
        <f t="shared" ca="1" si="721"/>
        <v>M10</v>
      </c>
      <c r="ABD10" s="137" t="str">
        <f t="shared" ref="ABD10:ABN10" ca="1" si="722">SUBSTITUTE(SUBSTITUTE(_xlfn.FORMULATEXT(ABD11),ABD9&amp;"!",""),"=","")</f>
        <v>C11</v>
      </c>
      <c r="ABE10" s="137" t="str">
        <f t="shared" ca="1" si="722"/>
        <v>D11</v>
      </c>
      <c r="ABF10" s="137" t="str">
        <f t="shared" ca="1" si="722"/>
        <v>E11</v>
      </c>
      <c r="ABG10" s="137" t="str">
        <f t="shared" ca="1" si="722"/>
        <v>F11</v>
      </c>
      <c r="ABH10" s="137" t="str">
        <f t="shared" ca="1" si="722"/>
        <v>G11</v>
      </c>
      <c r="ABI10" s="137" t="str">
        <f t="shared" ca="1" si="722"/>
        <v>H11</v>
      </c>
      <c r="ABJ10" s="137" t="str">
        <f t="shared" ca="1" si="722"/>
        <v>I11</v>
      </c>
      <c r="ABK10" s="137" t="str">
        <f t="shared" ca="1" si="722"/>
        <v>J11</v>
      </c>
      <c r="ABL10" s="137" t="str">
        <f t="shared" ca="1" si="722"/>
        <v>K11</v>
      </c>
      <c r="ABM10" s="137" t="str">
        <f t="shared" ca="1" si="722"/>
        <v>L11</v>
      </c>
      <c r="ABN10" s="137" t="str">
        <f t="shared" ca="1" si="722"/>
        <v>M11</v>
      </c>
      <c r="ABO10" s="137" t="str">
        <f t="shared" ref="ABO10:ADZ10" ca="1" si="723">SUBSTITUTE(SUBSTITUTE(_xlfn.FORMULATEXT(ABO11),ABO9&amp;"!",""),"=","")</f>
        <v>C12</v>
      </c>
      <c r="ABP10" s="137" t="str">
        <f t="shared" ca="1" si="723"/>
        <v>D12</v>
      </c>
      <c r="ABQ10" s="137" t="str">
        <f t="shared" ca="1" si="723"/>
        <v>E12</v>
      </c>
      <c r="ABR10" s="137" t="str">
        <f t="shared" ca="1" si="723"/>
        <v>F12</v>
      </c>
      <c r="ABS10" s="137" t="str">
        <f t="shared" ca="1" si="723"/>
        <v>G12</v>
      </c>
      <c r="ABT10" s="137" t="str">
        <f t="shared" ca="1" si="723"/>
        <v>H12</v>
      </c>
      <c r="ABU10" s="137" t="str">
        <f t="shared" ca="1" si="723"/>
        <v>I12</v>
      </c>
      <c r="ABV10" s="137" t="str">
        <f t="shared" ca="1" si="723"/>
        <v>J12</v>
      </c>
      <c r="ABW10" s="137" t="str">
        <f t="shared" ca="1" si="723"/>
        <v>K12</v>
      </c>
      <c r="ABX10" s="137" t="str">
        <f t="shared" ca="1" si="723"/>
        <v>L12</v>
      </c>
      <c r="ABY10" s="137" t="str">
        <f t="shared" ca="1" si="723"/>
        <v>M12</v>
      </c>
      <c r="ABZ10" s="137" t="str">
        <f t="shared" ca="1" si="723"/>
        <v>C13</v>
      </c>
      <c r="ACA10" s="137" t="str">
        <f t="shared" ca="1" si="723"/>
        <v>D13</v>
      </c>
      <c r="ACB10" s="137" t="str">
        <f t="shared" ca="1" si="723"/>
        <v>E13</v>
      </c>
      <c r="ACC10" s="137" t="str">
        <f t="shared" ca="1" si="723"/>
        <v>F13</v>
      </c>
      <c r="ACD10" s="137" t="str">
        <f t="shared" ca="1" si="723"/>
        <v>G13</v>
      </c>
      <c r="ACE10" s="137" t="str">
        <f t="shared" ca="1" si="723"/>
        <v>H13</v>
      </c>
      <c r="ACF10" s="137" t="str">
        <f t="shared" ca="1" si="723"/>
        <v>I13</v>
      </c>
      <c r="ACG10" s="137" t="str">
        <f t="shared" ca="1" si="723"/>
        <v>J13</v>
      </c>
      <c r="ACH10" s="137" t="str">
        <f t="shared" ca="1" si="723"/>
        <v>K13</v>
      </c>
      <c r="ACI10" s="137" t="str">
        <f t="shared" ca="1" si="723"/>
        <v>L13</v>
      </c>
      <c r="ACJ10" s="137" t="str">
        <f t="shared" ca="1" si="723"/>
        <v>M13</v>
      </c>
      <c r="ACK10" s="137" t="str">
        <f t="shared" ca="1" si="723"/>
        <v>C14</v>
      </c>
      <c r="ACL10" s="137" t="str">
        <f t="shared" ca="1" si="723"/>
        <v>D14</v>
      </c>
      <c r="ACM10" s="137" t="str">
        <f t="shared" ca="1" si="723"/>
        <v>E14</v>
      </c>
      <c r="ACN10" s="137" t="str">
        <f t="shared" ca="1" si="723"/>
        <v>F14</v>
      </c>
      <c r="ACO10" s="137" t="str">
        <f t="shared" ca="1" si="723"/>
        <v>G14</v>
      </c>
      <c r="ACP10" s="137" t="str">
        <f t="shared" ca="1" si="723"/>
        <v>H14</v>
      </c>
      <c r="ACQ10" s="137" t="str">
        <f t="shared" ca="1" si="723"/>
        <v>I14</v>
      </c>
      <c r="ACR10" s="137" t="str">
        <f t="shared" ca="1" si="723"/>
        <v>J14</v>
      </c>
      <c r="ACS10" s="137" t="str">
        <f t="shared" ca="1" si="723"/>
        <v>K14</v>
      </c>
      <c r="ACT10" s="137" t="str">
        <f t="shared" ca="1" si="723"/>
        <v>L14</v>
      </c>
      <c r="ACU10" s="137" t="str">
        <f t="shared" ca="1" si="723"/>
        <v>M14</v>
      </c>
      <c r="ACV10" s="137" t="str">
        <f t="shared" ca="1" si="723"/>
        <v>C15</v>
      </c>
      <c r="ACW10" s="137" t="str">
        <f t="shared" ca="1" si="723"/>
        <v>D15</v>
      </c>
      <c r="ACX10" s="137" t="str">
        <f t="shared" ca="1" si="723"/>
        <v>E15</v>
      </c>
      <c r="ACY10" s="137" t="str">
        <f t="shared" ca="1" si="723"/>
        <v>F15</v>
      </c>
      <c r="ACZ10" s="137" t="str">
        <f t="shared" ca="1" si="723"/>
        <v>G15</v>
      </c>
      <c r="ADA10" s="137" t="str">
        <f t="shared" ca="1" si="723"/>
        <v>H15</v>
      </c>
      <c r="ADB10" s="137" t="str">
        <f t="shared" ca="1" si="723"/>
        <v>I15</v>
      </c>
      <c r="ADC10" s="137" t="str">
        <f t="shared" ca="1" si="723"/>
        <v>J15</v>
      </c>
      <c r="ADD10" s="137" t="str">
        <f t="shared" ca="1" si="723"/>
        <v>K15</v>
      </c>
      <c r="ADE10" s="137" t="str">
        <f t="shared" ca="1" si="723"/>
        <v>L15</v>
      </c>
      <c r="ADF10" s="137" t="str">
        <f t="shared" ca="1" si="723"/>
        <v>M15</v>
      </c>
      <c r="ADG10" s="137" t="str">
        <f t="shared" ca="1" si="723"/>
        <v>C16</v>
      </c>
      <c r="ADH10" s="137" t="str">
        <f t="shared" ca="1" si="723"/>
        <v>D16</v>
      </c>
      <c r="ADI10" s="137" t="str">
        <f t="shared" ca="1" si="723"/>
        <v>E16</v>
      </c>
      <c r="ADJ10" s="137" t="str">
        <f t="shared" ca="1" si="723"/>
        <v>F16</v>
      </c>
      <c r="ADK10" s="137" t="str">
        <f t="shared" ca="1" si="723"/>
        <v>G16</v>
      </c>
      <c r="ADL10" s="137" t="str">
        <f t="shared" ca="1" si="723"/>
        <v>H16</v>
      </c>
      <c r="ADM10" s="137" t="str">
        <f t="shared" ca="1" si="723"/>
        <v>I16</v>
      </c>
      <c r="ADN10" s="137" t="str">
        <f t="shared" ca="1" si="723"/>
        <v>J16</v>
      </c>
      <c r="ADO10" s="137" t="str">
        <f t="shared" ca="1" si="723"/>
        <v>K16</v>
      </c>
      <c r="ADP10" s="137" t="str">
        <f t="shared" ca="1" si="723"/>
        <v>L16</v>
      </c>
      <c r="ADQ10" s="137" t="str">
        <f t="shared" ca="1" si="723"/>
        <v>M16</v>
      </c>
      <c r="ADR10" s="137" t="str">
        <f t="shared" ca="1" si="723"/>
        <v>C17</v>
      </c>
      <c r="ADS10" s="137" t="str">
        <f t="shared" ca="1" si="723"/>
        <v>D17</v>
      </c>
      <c r="ADT10" s="137" t="str">
        <f t="shared" ca="1" si="723"/>
        <v>E17</v>
      </c>
      <c r="ADU10" s="137" t="str">
        <f t="shared" ca="1" si="723"/>
        <v>F17</v>
      </c>
      <c r="ADV10" s="137" t="str">
        <f t="shared" ca="1" si="723"/>
        <v>G17</v>
      </c>
      <c r="ADW10" s="137" t="str">
        <f t="shared" ca="1" si="723"/>
        <v>H17</v>
      </c>
      <c r="ADX10" s="137" t="str">
        <f t="shared" ca="1" si="723"/>
        <v>I17</v>
      </c>
      <c r="ADY10" s="137" t="str">
        <f t="shared" ca="1" si="723"/>
        <v>J17</v>
      </c>
      <c r="ADZ10" s="137" t="str">
        <f t="shared" ca="1" si="723"/>
        <v>K17</v>
      </c>
      <c r="AEA10" s="137" t="str">
        <f t="shared" ref="AEA10:AGL10" ca="1" si="724">SUBSTITUTE(SUBSTITUTE(_xlfn.FORMULATEXT(AEA11),AEA9&amp;"!",""),"=","")</f>
        <v>L17</v>
      </c>
      <c r="AEB10" s="137" t="str">
        <f t="shared" ca="1" si="724"/>
        <v>M17</v>
      </c>
      <c r="AEC10" s="137" t="str">
        <f t="shared" ca="1" si="724"/>
        <v>C18</v>
      </c>
      <c r="AED10" s="137" t="str">
        <f t="shared" ca="1" si="724"/>
        <v>D18</v>
      </c>
      <c r="AEE10" s="137" t="str">
        <f t="shared" ca="1" si="724"/>
        <v>E18</v>
      </c>
      <c r="AEF10" s="137" t="str">
        <f t="shared" ca="1" si="724"/>
        <v>F18</v>
      </c>
      <c r="AEG10" s="137" t="str">
        <f t="shared" ca="1" si="724"/>
        <v>G18</v>
      </c>
      <c r="AEH10" s="137" t="str">
        <f t="shared" ca="1" si="724"/>
        <v>H18</v>
      </c>
      <c r="AEI10" s="137" t="str">
        <f t="shared" ca="1" si="724"/>
        <v>I18</v>
      </c>
      <c r="AEJ10" s="137" t="str">
        <f t="shared" ca="1" si="724"/>
        <v>J18</v>
      </c>
      <c r="AEK10" s="137" t="str">
        <f t="shared" ca="1" si="724"/>
        <v>K18</v>
      </c>
      <c r="AEL10" s="137" t="str">
        <f t="shared" ca="1" si="724"/>
        <v>L18</v>
      </c>
      <c r="AEM10" s="137" t="str">
        <f t="shared" ca="1" si="724"/>
        <v>M18</v>
      </c>
      <c r="AEN10" s="137" t="str">
        <f t="shared" ca="1" si="724"/>
        <v>C19</v>
      </c>
      <c r="AEO10" s="137" t="str">
        <f t="shared" ca="1" si="724"/>
        <v>D19</v>
      </c>
      <c r="AEP10" s="137" t="str">
        <f t="shared" ca="1" si="724"/>
        <v>E19</v>
      </c>
      <c r="AEQ10" s="137" t="str">
        <f t="shared" ca="1" si="724"/>
        <v>F19</v>
      </c>
      <c r="AER10" s="137" t="str">
        <f t="shared" ca="1" si="724"/>
        <v>G19</v>
      </c>
      <c r="AES10" s="137" t="str">
        <f t="shared" ca="1" si="724"/>
        <v>H19</v>
      </c>
      <c r="AET10" s="137" t="str">
        <f t="shared" ca="1" si="724"/>
        <v>I19</v>
      </c>
      <c r="AEU10" s="137" t="str">
        <f t="shared" ca="1" si="724"/>
        <v>J19</v>
      </c>
      <c r="AEV10" s="137" t="str">
        <f t="shared" ca="1" si="724"/>
        <v>K19</v>
      </c>
      <c r="AEW10" s="137" t="str">
        <f t="shared" ca="1" si="724"/>
        <v>L19</v>
      </c>
      <c r="AEX10" s="137" t="str">
        <f t="shared" ca="1" si="724"/>
        <v>M19</v>
      </c>
      <c r="AEY10" s="137" t="str">
        <f t="shared" ca="1" si="724"/>
        <v>C20</v>
      </c>
      <c r="AEZ10" s="137" t="str">
        <f t="shared" ca="1" si="724"/>
        <v>D20</v>
      </c>
      <c r="AFA10" s="137" t="str">
        <f t="shared" ca="1" si="724"/>
        <v>E20</v>
      </c>
      <c r="AFB10" s="137" t="str">
        <f t="shared" ca="1" si="724"/>
        <v>F20</v>
      </c>
      <c r="AFC10" s="137" t="str">
        <f t="shared" ca="1" si="724"/>
        <v>G20</v>
      </c>
      <c r="AFD10" s="137" t="str">
        <f t="shared" ca="1" si="724"/>
        <v>H20</v>
      </c>
      <c r="AFE10" s="137" t="str">
        <f t="shared" ca="1" si="724"/>
        <v>I20</v>
      </c>
      <c r="AFF10" s="137" t="str">
        <f t="shared" ca="1" si="724"/>
        <v>J20</v>
      </c>
      <c r="AFG10" s="137" t="str">
        <f t="shared" ca="1" si="724"/>
        <v>K20</v>
      </c>
      <c r="AFH10" s="137" t="str">
        <f t="shared" ca="1" si="724"/>
        <v>L20</v>
      </c>
      <c r="AFI10" s="137" t="str">
        <f t="shared" ca="1" si="724"/>
        <v>M20</v>
      </c>
      <c r="AFJ10" s="137" t="str">
        <f t="shared" ca="1" si="724"/>
        <v>C21</v>
      </c>
      <c r="AFK10" s="137" t="str">
        <f t="shared" ca="1" si="724"/>
        <v>D21</v>
      </c>
      <c r="AFL10" s="137" t="str">
        <f t="shared" ca="1" si="724"/>
        <v>E21</v>
      </c>
      <c r="AFM10" s="137" t="str">
        <f t="shared" ca="1" si="724"/>
        <v>F21</v>
      </c>
      <c r="AFN10" s="137" t="str">
        <f t="shared" ca="1" si="724"/>
        <v>G21</v>
      </c>
      <c r="AFO10" s="137" t="str">
        <f t="shared" ca="1" si="724"/>
        <v>H21</v>
      </c>
      <c r="AFP10" s="137" t="str">
        <f t="shared" ca="1" si="724"/>
        <v>I21</v>
      </c>
      <c r="AFQ10" s="137" t="str">
        <f t="shared" ca="1" si="724"/>
        <v>J21</v>
      </c>
      <c r="AFR10" s="137" t="str">
        <f t="shared" ca="1" si="724"/>
        <v>K21</v>
      </c>
      <c r="AFS10" s="137" t="str">
        <f t="shared" ca="1" si="724"/>
        <v>L21</v>
      </c>
      <c r="AFT10" s="137" t="str">
        <f t="shared" ca="1" si="724"/>
        <v>M21</v>
      </c>
      <c r="AFU10" s="137" t="str">
        <f t="shared" ca="1" si="724"/>
        <v>C22</v>
      </c>
      <c r="AFV10" s="137" t="str">
        <f t="shared" ca="1" si="724"/>
        <v>D22</v>
      </c>
      <c r="AFW10" s="137" t="str">
        <f t="shared" ca="1" si="724"/>
        <v>E22</v>
      </c>
      <c r="AFX10" s="137" t="str">
        <f t="shared" ca="1" si="724"/>
        <v>F22</v>
      </c>
      <c r="AFY10" s="137" t="str">
        <f t="shared" ca="1" si="724"/>
        <v>G22</v>
      </c>
      <c r="AFZ10" s="137" t="str">
        <f t="shared" ca="1" si="724"/>
        <v>H22</v>
      </c>
      <c r="AGA10" s="137" t="str">
        <f t="shared" ca="1" si="724"/>
        <v>I22</v>
      </c>
      <c r="AGB10" s="137" t="str">
        <f t="shared" ca="1" si="724"/>
        <v>J22</v>
      </c>
      <c r="AGC10" s="137" t="str">
        <f t="shared" ca="1" si="724"/>
        <v>K22</v>
      </c>
      <c r="AGD10" s="137" t="str">
        <f t="shared" ca="1" si="724"/>
        <v>L22</v>
      </c>
      <c r="AGE10" s="137" t="str">
        <f t="shared" ca="1" si="724"/>
        <v>M22</v>
      </c>
      <c r="AGF10" s="137" t="str">
        <f t="shared" ca="1" si="724"/>
        <v>C23</v>
      </c>
      <c r="AGG10" s="137" t="str">
        <f t="shared" ca="1" si="724"/>
        <v>D23</v>
      </c>
      <c r="AGH10" s="137" t="str">
        <f t="shared" ca="1" si="724"/>
        <v>E23</v>
      </c>
      <c r="AGI10" s="137" t="str">
        <f t="shared" ca="1" si="724"/>
        <v>F23</v>
      </c>
      <c r="AGJ10" s="137" t="str">
        <f t="shared" ca="1" si="724"/>
        <v>G23</v>
      </c>
      <c r="AGK10" s="137" t="str">
        <f t="shared" ca="1" si="724"/>
        <v>H23</v>
      </c>
      <c r="AGL10" s="137" t="str">
        <f t="shared" ca="1" si="724"/>
        <v>I23</v>
      </c>
      <c r="AGM10" s="137" t="str">
        <f t="shared" ref="AGM10:AIX10" ca="1" si="725">SUBSTITUTE(SUBSTITUTE(_xlfn.FORMULATEXT(AGM11),AGM9&amp;"!",""),"=","")</f>
        <v>J23</v>
      </c>
      <c r="AGN10" s="137" t="str">
        <f t="shared" ca="1" si="725"/>
        <v>K23</v>
      </c>
      <c r="AGO10" s="137" t="str">
        <f t="shared" ca="1" si="725"/>
        <v>L23</v>
      </c>
      <c r="AGP10" s="137" t="str">
        <f t="shared" ca="1" si="725"/>
        <v>M23</v>
      </c>
      <c r="AGQ10" s="137" t="str">
        <f t="shared" ca="1" si="725"/>
        <v>C24</v>
      </c>
      <c r="AGR10" s="137" t="str">
        <f t="shared" ca="1" si="725"/>
        <v>D24</v>
      </c>
      <c r="AGS10" s="137" t="str">
        <f t="shared" ca="1" si="725"/>
        <v>E24</v>
      </c>
      <c r="AGT10" s="137" t="str">
        <f t="shared" ca="1" si="725"/>
        <v>F24</v>
      </c>
      <c r="AGU10" s="137" t="str">
        <f t="shared" ca="1" si="725"/>
        <v>G24</v>
      </c>
      <c r="AGV10" s="137" t="str">
        <f t="shared" ca="1" si="725"/>
        <v>H24</v>
      </c>
      <c r="AGW10" s="137" t="str">
        <f t="shared" ca="1" si="725"/>
        <v>I24</v>
      </c>
      <c r="AGX10" s="137" t="str">
        <f t="shared" ca="1" si="725"/>
        <v>J24</v>
      </c>
      <c r="AGY10" s="137" t="str">
        <f t="shared" ca="1" si="725"/>
        <v>K24</v>
      </c>
      <c r="AGZ10" s="137" t="str">
        <f t="shared" ca="1" si="725"/>
        <v>L24</v>
      </c>
      <c r="AHA10" s="137" t="str">
        <f t="shared" ca="1" si="725"/>
        <v>M24</v>
      </c>
      <c r="AHB10" s="137" t="str">
        <f t="shared" ca="1" si="725"/>
        <v>C25</v>
      </c>
      <c r="AHC10" s="137" t="str">
        <f t="shared" ca="1" si="725"/>
        <v>D25</v>
      </c>
      <c r="AHD10" s="137" t="str">
        <f t="shared" ca="1" si="725"/>
        <v>E25</v>
      </c>
      <c r="AHE10" s="137" t="str">
        <f t="shared" ca="1" si="725"/>
        <v>F25</v>
      </c>
      <c r="AHF10" s="137" t="str">
        <f t="shared" ca="1" si="725"/>
        <v>G25</v>
      </c>
      <c r="AHG10" s="137" t="str">
        <f t="shared" ca="1" si="725"/>
        <v>H25</v>
      </c>
      <c r="AHH10" s="137" t="str">
        <f t="shared" ca="1" si="725"/>
        <v>I25</v>
      </c>
      <c r="AHI10" s="137" t="str">
        <f t="shared" ca="1" si="725"/>
        <v>J25</v>
      </c>
      <c r="AHJ10" s="137" t="str">
        <f t="shared" ca="1" si="725"/>
        <v>K25</v>
      </c>
      <c r="AHK10" s="137" t="str">
        <f t="shared" ca="1" si="725"/>
        <v>L25</v>
      </c>
      <c r="AHL10" s="137" t="str">
        <f t="shared" ca="1" si="725"/>
        <v>M25</v>
      </c>
      <c r="AHM10" s="137" t="str">
        <f t="shared" ca="1" si="725"/>
        <v>C26</v>
      </c>
      <c r="AHN10" s="137" t="str">
        <f t="shared" ca="1" si="725"/>
        <v>D26</v>
      </c>
      <c r="AHO10" s="137" t="str">
        <f t="shared" ca="1" si="725"/>
        <v>E26</v>
      </c>
      <c r="AHP10" s="137" t="str">
        <f t="shared" ca="1" si="725"/>
        <v>F26</v>
      </c>
      <c r="AHQ10" s="137" t="str">
        <f t="shared" ca="1" si="725"/>
        <v>G26</v>
      </c>
      <c r="AHR10" s="137" t="str">
        <f t="shared" ca="1" si="725"/>
        <v>H26</v>
      </c>
      <c r="AHS10" s="137" t="str">
        <f t="shared" ca="1" si="725"/>
        <v>I26</v>
      </c>
      <c r="AHT10" s="137" t="str">
        <f t="shared" ca="1" si="725"/>
        <v>J26</v>
      </c>
      <c r="AHU10" s="137" t="str">
        <f t="shared" ca="1" si="725"/>
        <v>K26</v>
      </c>
      <c r="AHV10" s="137" t="str">
        <f t="shared" ca="1" si="725"/>
        <v>L26</v>
      </c>
      <c r="AHW10" s="137" t="str">
        <f t="shared" ca="1" si="725"/>
        <v>M26</v>
      </c>
      <c r="AHX10" s="137" t="str">
        <f t="shared" ca="1" si="725"/>
        <v>C27</v>
      </c>
      <c r="AHY10" s="137" t="str">
        <f t="shared" ca="1" si="725"/>
        <v>D27</v>
      </c>
      <c r="AHZ10" s="137" t="str">
        <f t="shared" ca="1" si="725"/>
        <v>E27</v>
      </c>
      <c r="AIA10" s="137" t="str">
        <f t="shared" ca="1" si="725"/>
        <v>F27</v>
      </c>
      <c r="AIB10" s="137" t="str">
        <f t="shared" ca="1" si="725"/>
        <v>G27</v>
      </c>
      <c r="AIC10" s="137" t="str">
        <f t="shared" ca="1" si="725"/>
        <v>H27</v>
      </c>
      <c r="AID10" s="137" t="str">
        <f t="shared" ca="1" si="725"/>
        <v>I27</v>
      </c>
      <c r="AIE10" s="137" t="str">
        <f t="shared" ca="1" si="725"/>
        <v>J27</v>
      </c>
      <c r="AIF10" s="137" t="str">
        <f t="shared" ca="1" si="725"/>
        <v>K27</v>
      </c>
      <c r="AIG10" s="137" t="str">
        <f t="shared" ca="1" si="725"/>
        <v>L27</v>
      </c>
      <c r="AIH10" s="137" t="str">
        <f t="shared" ca="1" si="725"/>
        <v>M27</v>
      </c>
      <c r="AII10" s="137" t="str">
        <f t="shared" ca="1" si="725"/>
        <v>C28</v>
      </c>
      <c r="AIJ10" s="137" t="str">
        <f t="shared" ca="1" si="725"/>
        <v>D28</v>
      </c>
      <c r="AIK10" s="137" t="str">
        <f t="shared" ca="1" si="725"/>
        <v>E28</v>
      </c>
      <c r="AIL10" s="137" t="str">
        <f t="shared" ca="1" si="725"/>
        <v>F28</v>
      </c>
      <c r="AIM10" s="137" t="str">
        <f t="shared" ca="1" si="725"/>
        <v>G28</v>
      </c>
      <c r="AIN10" s="137" t="str">
        <f t="shared" ca="1" si="725"/>
        <v>H28</v>
      </c>
      <c r="AIO10" s="137" t="str">
        <f t="shared" ca="1" si="725"/>
        <v>I28</v>
      </c>
      <c r="AIP10" s="137" t="str">
        <f t="shared" ca="1" si="725"/>
        <v>J28</v>
      </c>
      <c r="AIQ10" s="137" t="str">
        <f t="shared" ca="1" si="725"/>
        <v>K28</v>
      </c>
      <c r="AIR10" s="137" t="str">
        <f t="shared" ca="1" si="725"/>
        <v>L28</v>
      </c>
      <c r="AIS10" s="137" t="str">
        <f t="shared" ca="1" si="725"/>
        <v>M28</v>
      </c>
      <c r="AIT10" s="137" t="str">
        <f t="shared" ca="1" si="725"/>
        <v>C29</v>
      </c>
      <c r="AIU10" s="137" t="str">
        <f t="shared" ca="1" si="725"/>
        <v>D29</v>
      </c>
      <c r="AIV10" s="137" t="str">
        <f t="shared" ca="1" si="725"/>
        <v>E29</v>
      </c>
      <c r="AIW10" s="137" t="str">
        <f t="shared" ca="1" si="725"/>
        <v>F29</v>
      </c>
      <c r="AIX10" s="137" t="str">
        <f t="shared" ca="1" si="725"/>
        <v>G29</v>
      </c>
      <c r="AIY10" s="137" t="str">
        <f t="shared" ref="AIY10:ALJ10" ca="1" si="726">SUBSTITUTE(SUBSTITUTE(_xlfn.FORMULATEXT(AIY11),AIY9&amp;"!",""),"=","")</f>
        <v>H29</v>
      </c>
      <c r="AIZ10" s="137" t="str">
        <f t="shared" ca="1" si="726"/>
        <v>I29</v>
      </c>
      <c r="AJA10" s="137" t="str">
        <f t="shared" ca="1" si="726"/>
        <v>J29</v>
      </c>
      <c r="AJB10" s="137" t="str">
        <f t="shared" ca="1" si="726"/>
        <v>K29</v>
      </c>
      <c r="AJC10" s="137" t="str">
        <f t="shared" ca="1" si="726"/>
        <v>L29</v>
      </c>
      <c r="AJD10" s="137" t="str">
        <f t="shared" ca="1" si="726"/>
        <v>M29</v>
      </c>
      <c r="AJE10" s="137" t="str">
        <f t="shared" ca="1" si="726"/>
        <v>C30</v>
      </c>
      <c r="AJF10" s="137" t="str">
        <f t="shared" ca="1" si="726"/>
        <v>D30</v>
      </c>
      <c r="AJG10" s="137" t="str">
        <f t="shared" ca="1" si="726"/>
        <v>E30</v>
      </c>
      <c r="AJH10" s="137" t="str">
        <f t="shared" ca="1" si="726"/>
        <v>F30</v>
      </c>
      <c r="AJI10" s="137" t="str">
        <f t="shared" ca="1" si="726"/>
        <v>G30</v>
      </c>
      <c r="AJJ10" s="137" t="str">
        <f t="shared" ca="1" si="726"/>
        <v>H30</v>
      </c>
      <c r="AJK10" s="137" t="str">
        <f t="shared" ca="1" si="726"/>
        <v>I30</v>
      </c>
      <c r="AJL10" s="137" t="str">
        <f t="shared" ca="1" si="726"/>
        <v>J30</v>
      </c>
      <c r="AJM10" s="137" t="str">
        <f t="shared" ca="1" si="726"/>
        <v>K30</v>
      </c>
      <c r="AJN10" s="137" t="str">
        <f t="shared" ca="1" si="726"/>
        <v>L30</v>
      </c>
      <c r="AJO10" s="137" t="str">
        <f t="shared" ca="1" si="726"/>
        <v>M30</v>
      </c>
      <c r="AJP10" s="137" t="str">
        <f t="shared" ca="1" si="726"/>
        <v>C31</v>
      </c>
      <c r="AJQ10" s="137" t="str">
        <f t="shared" ca="1" si="726"/>
        <v>D31</v>
      </c>
      <c r="AJR10" s="137" t="str">
        <f t="shared" ca="1" si="726"/>
        <v>E31</v>
      </c>
      <c r="AJS10" s="137" t="str">
        <f t="shared" ca="1" si="726"/>
        <v>F31</v>
      </c>
      <c r="AJT10" s="137" t="str">
        <f t="shared" ca="1" si="726"/>
        <v>G31</v>
      </c>
      <c r="AJU10" s="137" t="str">
        <f t="shared" ca="1" si="726"/>
        <v>H31</v>
      </c>
      <c r="AJV10" s="137" t="str">
        <f t="shared" ca="1" si="726"/>
        <v>I31</v>
      </c>
      <c r="AJW10" s="137" t="str">
        <f t="shared" ca="1" si="726"/>
        <v>J31</v>
      </c>
      <c r="AJX10" s="137" t="str">
        <f t="shared" ca="1" si="726"/>
        <v>K31</v>
      </c>
      <c r="AJY10" s="137" t="str">
        <f t="shared" ca="1" si="726"/>
        <v>L31</v>
      </c>
      <c r="AJZ10" s="137" t="str">
        <f t="shared" ca="1" si="726"/>
        <v>M31</v>
      </c>
      <c r="AKA10" s="137" t="str">
        <f t="shared" ca="1" si="726"/>
        <v>C32</v>
      </c>
      <c r="AKB10" s="137" t="str">
        <f t="shared" ca="1" si="726"/>
        <v>D32</v>
      </c>
      <c r="AKC10" s="137" t="str">
        <f t="shared" ca="1" si="726"/>
        <v>E32</v>
      </c>
      <c r="AKD10" s="137" t="str">
        <f t="shared" ca="1" si="726"/>
        <v>F32</v>
      </c>
      <c r="AKE10" s="137" t="str">
        <f t="shared" ca="1" si="726"/>
        <v>G32</v>
      </c>
      <c r="AKF10" s="137" t="str">
        <f t="shared" ca="1" si="726"/>
        <v>H32</v>
      </c>
      <c r="AKG10" s="137" t="str">
        <f t="shared" ca="1" si="726"/>
        <v>I32</v>
      </c>
      <c r="AKH10" s="137" t="str">
        <f t="shared" ca="1" si="726"/>
        <v>J32</v>
      </c>
      <c r="AKI10" s="137" t="str">
        <f t="shared" ca="1" si="726"/>
        <v>K32</v>
      </c>
      <c r="AKJ10" s="137" t="str">
        <f t="shared" ca="1" si="726"/>
        <v>L32</v>
      </c>
      <c r="AKK10" s="137" t="str">
        <f t="shared" ca="1" si="726"/>
        <v>M32</v>
      </c>
      <c r="AKL10" s="137" t="str">
        <f t="shared" ca="1" si="726"/>
        <v>C33</v>
      </c>
      <c r="AKM10" s="137" t="str">
        <f t="shared" ca="1" si="726"/>
        <v>D33</v>
      </c>
      <c r="AKN10" s="137" t="str">
        <f t="shared" ca="1" si="726"/>
        <v>E33</v>
      </c>
      <c r="AKO10" s="137" t="str">
        <f t="shared" ca="1" si="726"/>
        <v>F33</v>
      </c>
      <c r="AKP10" s="137" t="str">
        <f t="shared" ca="1" si="726"/>
        <v>G33</v>
      </c>
      <c r="AKQ10" s="137" t="str">
        <f t="shared" ca="1" si="726"/>
        <v>H33</v>
      </c>
      <c r="AKR10" s="137" t="str">
        <f t="shared" ca="1" si="726"/>
        <v>I33</v>
      </c>
      <c r="AKS10" s="137" t="str">
        <f t="shared" ca="1" si="726"/>
        <v>J33</v>
      </c>
      <c r="AKT10" s="137" t="str">
        <f t="shared" ca="1" si="726"/>
        <v>K33</v>
      </c>
      <c r="AKU10" s="137" t="str">
        <f t="shared" ca="1" si="726"/>
        <v>L33</v>
      </c>
      <c r="AKV10" s="137" t="str">
        <f t="shared" ca="1" si="726"/>
        <v>M33</v>
      </c>
      <c r="AKW10" s="137" t="str">
        <f t="shared" ca="1" si="726"/>
        <v>C34</v>
      </c>
      <c r="AKX10" s="137" t="str">
        <f t="shared" ca="1" si="726"/>
        <v>D34</v>
      </c>
      <c r="AKY10" s="137" t="str">
        <f t="shared" ca="1" si="726"/>
        <v>E34</v>
      </c>
      <c r="AKZ10" s="137" t="str">
        <f t="shared" ca="1" si="726"/>
        <v>F34</v>
      </c>
      <c r="ALA10" s="137" t="str">
        <f t="shared" ca="1" si="726"/>
        <v>G34</v>
      </c>
      <c r="ALB10" s="137" t="str">
        <f t="shared" ca="1" si="726"/>
        <v>H34</v>
      </c>
      <c r="ALC10" s="137" t="str">
        <f t="shared" ca="1" si="726"/>
        <v>I34</v>
      </c>
      <c r="ALD10" s="137" t="str">
        <f t="shared" ca="1" si="726"/>
        <v>J34</v>
      </c>
      <c r="ALE10" s="137" t="str">
        <f t="shared" ca="1" si="726"/>
        <v>K34</v>
      </c>
      <c r="ALF10" s="137" t="str">
        <f t="shared" ca="1" si="726"/>
        <v>L34</v>
      </c>
      <c r="ALG10" s="137" t="str">
        <f t="shared" ca="1" si="726"/>
        <v>M34</v>
      </c>
      <c r="ALH10" s="137" t="str">
        <f t="shared" ca="1" si="726"/>
        <v>C35</v>
      </c>
      <c r="ALI10" s="137" t="str">
        <f t="shared" ca="1" si="726"/>
        <v>D35</v>
      </c>
      <c r="ALJ10" s="137" t="str">
        <f t="shared" ca="1" si="726"/>
        <v>E35</v>
      </c>
      <c r="ALK10" s="137" t="str">
        <f t="shared" ref="ALK10:ANV10" ca="1" si="727">SUBSTITUTE(SUBSTITUTE(_xlfn.FORMULATEXT(ALK11),ALK9&amp;"!",""),"=","")</f>
        <v>F35</v>
      </c>
      <c r="ALL10" s="137" t="str">
        <f t="shared" ca="1" si="727"/>
        <v>G35</v>
      </c>
      <c r="ALM10" s="137" t="str">
        <f t="shared" ca="1" si="727"/>
        <v>H35</v>
      </c>
      <c r="ALN10" s="137" t="str">
        <f t="shared" ca="1" si="727"/>
        <v>I35</v>
      </c>
      <c r="ALO10" s="137" t="str">
        <f t="shared" ca="1" si="727"/>
        <v>J35</v>
      </c>
      <c r="ALP10" s="137" t="str">
        <f t="shared" ca="1" si="727"/>
        <v>K35</v>
      </c>
      <c r="ALQ10" s="137" t="str">
        <f t="shared" ca="1" si="727"/>
        <v>L35</v>
      </c>
      <c r="ALR10" s="137" t="str">
        <f t="shared" ca="1" si="727"/>
        <v>M35</v>
      </c>
      <c r="ALS10" s="137" t="str">
        <f t="shared" ca="1" si="727"/>
        <v>C36</v>
      </c>
      <c r="ALT10" s="137" t="str">
        <f t="shared" ca="1" si="727"/>
        <v>D36</v>
      </c>
      <c r="ALU10" s="137" t="str">
        <f t="shared" ca="1" si="727"/>
        <v>E36</v>
      </c>
      <c r="ALV10" s="137" t="str">
        <f t="shared" ca="1" si="727"/>
        <v>F36</v>
      </c>
      <c r="ALW10" s="137" t="str">
        <f t="shared" ca="1" si="727"/>
        <v>G36</v>
      </c>
      <c r="ALX10" s="137" t="str">
        <f t="shared" ca="1" si="727"/>
        <v>H36</v>
      </c>
      <c r="ALY10" s="137" t="str">
        <f t="shared" ca="1" si="727"/>
        <v>I36</v>
      </c>
      <c r="ALZ10" s="137" t="str">
        <f t="shared" ca="1" si="727"/>
        <v>J36</v>
      </c>
      <c r="AMA10" s="137" t="str">
        <f t="shared" ca="1" si="727"/>
        <v>K36</v>
      </c>
      <c r="AMB10" s="137" t="str">
        <f t="shared" ca="1" si="727"/>
        <v>L36</v>
      </c>
      <c r="AMC10" s="137" t="str">
        <f t="shared" ca="1" si="727"/>
        <v>M36</v>
      </c>
      <c r="AMD10" s="137" t="str">
        <f t="shared" ca="1" si="727"/>
        <v>C37</v>
      </c>
      <c r="AME10" s="137" t="str">
        <f t="shared" ca="1" si="727"/>
        <v>D37</v>
      </c>
      <c r="AMF10" s="137" t="str">
        <f t="shared" ca="1" si="727"/>
        <v>E37</v>
      </c>
      <c r="AMG10" s="137" t="str">
        <f t="shared" ca="1" si="727"/>
        <v>F37</v>
      </c>
      <c r="AMH10" s="137" t="str">
        <f t="shared" ca="1" si="727"/>
        <v>G37</v>
      </c>
      <c r="AMI10" s="137" t="str">
        <f t="shared" ca="1" si="727"/>
        <v>H37</v>
      </c>
      <c r="AMJ10" s="137" t="str">
        <f t="shared" ca="1" si="727"/>
        <v>I37</v>
      </c>
      <c r="AMK10" s="137" t="str">
        <f t="shared" ca="1" si="727"/>
        <v>J37</v>
      </c>
      <c r="AML10" s="137" t="str">
        <f t="shared" ca="1" si="727"/>
        <v>K37</v>
      </c>
      <c r="AMM10" s="137" t="str">
        <f t="shared" ca="1" si="727"/>
        <v>L37</v>
      </c>
      <c r="AMN10" s="137" t="str">
        <f t="shared" ca="1" si="727"/>
        <v>M37</v>
      </c>
      <c r="AMO10" s="137" t="str">
        <f t="shared" ca="1" si="727"/>
        <v>C38</v>
      </c>
      <c r="AMP10" s="137" t="str">
        <f t="shared" ca="1" si="727"/>
        <v>D38</v>
      </c>
      <c r="AMQ10" s="137" t="str">
        <f t="shared" ca="1" si="727"/>
        <v>E38</v>
      </c>
      <c r="AMR10" s="137" t="str">
        <f t="shared" ca="1" si="727"/>
        <v>F38</v>
      </c>
      <c r="AMS10" s="137" t="str">
        <f t="shared" ca="1" si="727"/>
        <v>G38</v>
      </c>
      <c r="AMT10" s="137" t="str">
        <f t="shared" ca="1" si="727"/>
        <v>H38</v>
      </c>
      <c r="AMU10" s="137" t="str">
        <f t="shared" ca="1" si="727"/>
        <v>I38</v>
      </c>
      <c r="AMV10" s="137" t="str">
        <f t="shared" ca="1" si="727"/>
        <v>J38</v>
      </c>
      <c r="AMW10" s="137" t="str">
        <f t="shared" ca="1" si="727"/>
        <v>K38</v>
      </c>
      <c r="AMX10" s="137" t="str">
        <f t="shared" ca="1" si="727"/>
        <v>L38</v>
      </c>
      <c r="AMY10" s="137" t="str">
        <f t="shared" ca="1" si="727"/>
        <v>M38</v>
      </c>
      <c r="AMZ10" s="137" t="str">
        <f t="shared" ca="1" si="727"/>
        <v>C39</v>
      </c>
      <c r="ANA10" s="137" t="str">
        <f t="shared" ca="1" si="727"/>
        <v>D39</v>
      </c>
      <c r="ANB10" s="137" t="str">
        <f t="shared" ca="1" si="727"/>
        <v>E39</v>
      </c>
      <c r="ANC10" s="137" t="str">
        <f t="shared" ca="1" si="727"/>
        <v>F39</v>
      </c>
      <c r="AND10" s="137" t="str">
        <f t="shared" ca="1" si="727"/>
        <v>G39</v>
      </c>
      <c r="ANE10" s="137" t="str">
        <f t="shared" ca="1" si="727"/>
        <v>H39</v>
      </c>
      <c r="ANF10" s="137" t="str">
        <f t="shared" ca="1" si="727"/>
        <v>I39</v>
      </c>
      <c r="ANG10" s="137" t="str">
        <f t="shared" ca="1" si="727"/>
        <v>J39</v>
      </c>
      <c r="ANH10" s="137" t="str">
        <f t="shared" ca="1" si="727"/>
        <v>K39</v>
      </c>
      <c r="ANI10" s="137" t="str">
        <f t="shared" ca="1" si="727"/>
        <v>L39</v>
      </c>
      <c r="ANJ10" s="137" t="str">
        <f t="shared" ca="1" si="727"/>
        <v>M39</v>
      </c>
      <c r="ANK10" s="137" t="str">
        <f t="shared" ca="1" si="727"/>
        <v>C40</v>
      </c>
      <c r="ANL10" s="137" t="str">
        <f t="shared" ca="1" si="727"/>
        <v>D40</v>
      </c>
      <c r="ANM10" s="137" t="str">
        <f t="shared" ca="1" si="727"/>
        <v>E40</v>
      </c>
      <c r="ANN10" s="137" t="str">
        <f t="shared" ca="1" si="727"/>
        <v>F40</v>
      </c>
      <c r="ANO10" s="137" t="str">
        <f t="shared" ca="1" si="727"/>
        <v>G40</v>
      </c>
      <c r="ANP10" s="137" t="str">
        <f t="shared" ca="1" si="727"/>
        <v>H40</v>
      </c>
      <c r="ANQ10" s="137" t="str">
        <f t="shared" ca="1" si="727"/>
        <v>I40</v>
      </c>
      <c r="ANR10" s="137" t="str">
        <f t="shared" ca="1" si="727"/>
        <v>J40</v>
      </c>
      <c r="ANS10" s="137" t="str">
        <f t="shared" ca="1" si="727"/>
        <v>K40</v>
      </c>
      <c r="ANT10" s="137" t="str">
        <f t="shared" ca="1" si="727"/>
        <v>L40</v>
      </c>
      <c r="ANU10" s="137" t="str">
        <f t="shared" ca="1" si="727"/>
        <v>M40</v>
      </c>
      <c r="ANV10" s="137" t="str">
        <f t="shared" ca="1" si="727"/>
        <v>C41</v>
      </c>
      <c r="ANW10" s="137" t="str">
        <f t="shared" ref="ANW10:AQH10" ca="1" si="728">SUBSTITUTE(SUBSTITUTE(_xlfn.FORMULATEXT(ANW11),ANW9&amp;"!",""),"=","")</f>
        <v>D41</v>
      </c>
      <c r="ANX10" s="137" t="str">
        <f t="shared" ca="1" si="728"/>
        <v>E41</v>
      </c>
      <c r="ANY10" s="137" t="str">
        <f t="shared" ca="1" si="728"/>
        <v>F41</v>
      </c>
      <c r="ANZ10" s="137" t="str">
        <f t="shared" ca="1" si="728"/>
        <v>G41</v>
      </c>
      <c r="AOA10" s="137" t="str">
        <f t="shared" ca="1" si="728"/>
        <v>H41</v>
      </c>
      <c r="AOB10" s="137" t="str">
        <f t="shared" ca="1" si="728"/>
        <v>I41</v>
      </c>
      <c r="AOC10" s="137" t="str">
        <f t="shared" ca="1" si="728"/>
        <v>J41</v>
      </c>
      <c r="AOD10" s="137" t="str">
        <f t="shared" ca="1" si="728"/>
        <v>K41</v>
      </c>
      <c r="AOE10" s="137" t="str">
        <f t="shared" ca="1" si="728"/>
        <v>L41</v>
      </c>
      <c r="AOF10" s="137" t="str">
        <f t="shared" ca="1" si="728"/>
        <v>M41</v>
      </c>
      <c r="AOG10" s="137" t="str">
        <f t="shared" ca="1" si="728"/>
        <v>C42</v>
      </c>
      <c r="AOH10" s="137" t="str">
        <f t="shared" ca="1" si="728"/>
        <v>D42</v>
      </c>
      <c r="AOI10" s="137" t="str">
        <f t="shared" ca="1" si="728"/>
        <v>E42</v>
      </c>
      <c r="AOJ10" s="137" t="str">
        <f t="shared" ca="1" si="728"/>
        <v>F42</v>
      </c>
      <c r="AOK10" s="137" t="str">
        <f t="shared" ca="1" si="728"/>
        <v>G42</v>
      </c>
      <c r="AOL10" s="137" t="str">
        <f t="shared" ca="1" si="728"/>
        <v>H42</v>
      </c>
      <c r="AOM10" s="137" t="str">
        <f t="shared" ca="1" si="728"/>
        <v>I42</v>
      </c>
      <c r="AON10" s="137" t="str">
        <f t="shared" ca="1" si="728"/>
        <v>J42</v>
      </c>
      <c r="AOO10" s="137" t="str">
        <f t="shared" ca="1" si="728"/>
        <v>K42</v>
      </c>
      <c r="AOP10" s="137" t="str">
        <f t="shared" ca="1" si="728"/>
        <v>L42</v>
      </c>
      <c r="AOQ10" s="137" t="str">
        <f t="shared" ca="1" si="728"/>
        <v>M42</v>
      </c>
      <c r="AOR10" s="137" t="str">
        <f t="shared" ca="1" si="728"/>
        <v>C43</v>
      </c>
      <c r="AOS10" s="137" t="str">
        <f t="shared" ca="1" si="728"/>
        <v>D43</v>
      </c>
      <c r="AOT10" s="137" t="str">
        <f t="shared" ca="1" si="728"/>
        <v>E43</v>
      </c>
      <c r="AOU10" s="137" t="str">
        <f t="shared" ca="1" si="728"/>
        <v>F43</v>
      </c>
      <c r="AOV10" s="137" t="str">
        <f t="shared" ca="1" si="728"/>
        <v>G43</v>
      </c>
      <c r="AOW10" s="137" t="str">
        <f t="shared" ca="1" si="728"/>
        <v>H43</v>
      </c>
      <c r="AOX10" s="137" t="str">
        <f t="shared" ca="1" si="728"/>
        <v>I43</v>
      </c>
      <c r="AOY10" s="137" t="str">
        <f t="shared" ca="1" si="728"/>
        <v>J43</v>
      </c>
      <c r="AOZ10" s="137" t="str">
        <f t="shared" ca="1" si="728"/>
        <v>K43</v>
      </c>
      <c r="APA10" s="137" t="str">
        <f t="shared" ca="1" si="728"/>
        <v>L43</v>
      </c>
      <c r="APB10" s="137" t="str">
        <f t="shared" ca="1" si="728"/>
        <v>M43</v>
      </c>
      <c r="APC10" s="137" t="str">
        <f t="shared" ca="1" si="728"/>
        <v>C44</v>
      </c>
      <c r="APD10" s="137" t="str">
        <f t="shared" ca="1" si="728"/>
        <v>D44</v>
      </c>
      <c r="APE10" s="137" t="str">
        <f t="shared" ca="1" si="728"/>
        <v>E44</v>
      </c>
      <c r="APF10" s="137" t="str">
        <f t="shared" ca="1" si="728"/>
        <v>F44</v>
      </c>
      <c r="APG10" s="137" t="str">
        <f t="shared" ca="1" si="728"/>
        <v>G44</v>
      </c>
      <c r="APH10" s="137" t="str">
        <f t="shared" ca="1" si="728"/>
        <v>H44</v>
      </c>
      <c r="API10" s="137" t="str">
        <f t="shared" ca="1" si="728"/>
        <v>I44</v>
      </c>
      <c r="APJ10" s="137" t="str">
        <f t="shared" ca="1" si="728"/>
        <v>J44</v>
      </c>
      <c r="APK10" s="137" t="str">
        <f t="shared" ca="1" si="728"/>
        <v>K44</v>
      </c>
      <c r="APL10" s="137" t="str">
        <f t="shared" ca="1" si="728"/>
        <v>L44</v>
      </c>
      <c r="APM10" s="137" t="str">
        <f t="shared" ca="1" si="728"/>
        <v>M44</v>
      </c>
      <c r="APN10" s="137" t="str">
        <f t="shared" ca="1" si="728"/>
        <v>C45</v>
      </c>
      <c r="APO10" s="137" t="str">
        <f t="shared" ca="1" si="728"/>
        <v>D45</v>
      </c>
      <c r="APP10" s="137" t="str">
        <f t="shared" ca="1" si="728"/>
        <v>E45</v>
      </c>
      <c r="APQ10" s="137" t="str">
        <f t="shared" ca="1" si="728"/>
        <v>F45</v>
      </c>
      <c r="APR10" s="137" t="str">
        <f t="shared" ca="1" si="728"/>
        <v>G45</v>
      </c>
      <c r="APS10" s="137" t="str">
        <f t="shared" ca="1" si="728"/>
        <v>H45</v>
      </c>
      <c r="APT10" s="137" t="str">
        <f t="shared" ca="1" si="728"/>
        <v>I45</v>
      </c>
      <c r="APU10" s="137" t="str">
        <f t="shared" ca="1" si="728"/>
        <v>J45</v>
      </c>
      <c r="APV10" s="137" t="str">
        <f t="shared" ca="1" si="728"/>
        <v>K45</v>
      </c>
      <c r="APW10" s="137" t="str">
        <f t="shared" ca="1" si="728"/>
        <v>L45</v>
      </c>
      <c r="APX10" s="137" t="str">
        <f t="shared" ca="1" si="728"/>
        <v>M45</v>
      </c>
      <c r="APY10" s="137" t="str">
        <f t="shared" ca="1" si="728"/>
        <v>C46</v>
      </c>
      <c r="APZ10" s="137" t="str">
        <f t="shared" ca="1" si="728"/>
        <v>D46</v>
      </c>
      <c r="AQA10" s="137" t="str">
        <f t="shared" ca="1" si="728"/>
        <v>E46</v>
      </c>
      <c r="AQB10" s="137" t="str">
        <f t="shared" ca="1" si="728"/>
        <v>F46</v>
      </c>
      <c r="AQC10" s="137" t="str">
        <f t="shared" ca="1" si="728"/>
        <v>G46</v>
      </c>
      <c r="AQD10" s="137" t="str">
        <f t="shared" ca="1" si="728"/>
        <v>H46</v>
      </c>
      <c r="AQE10" s="137" t="str">
        <f t="shared" ca="1" si="728"/>
        <v>I46</v>
      </c>
      <c r="AQF10" s="137" t="str">
        <f t="shared" ca="1" si="728"/>
        <v>J46</v>
      </c>
      <c r="AQG10" s="137" t="str">
        <f t="shared" ca="1" si="728"/>
        <v>K46</v>
      </c>
      <c r="AQH10" s="137" t="str">
        <f t="shared" ca="1" si="728"/>
        <v>L46</v>
      </c>
      <c r="AQI10" s="137" t="str">
        <f t="shared" ref="AQI10:AST10" ca="1" si="729">SUBSTITUTE(SUBSTITUTE(_xlfn.FORMULATEXT(AQI11),AQI9&amp;"!",""),"=","")</f>
        <v>M46</v>
      </c>
      <c r="AQJ10" s="137" t="str">
        <f t="shared" ca="1" si="729"/>
        <v>C47</v>
      </c>
      <c r="AQK10" s="137" t="str">
        <f t="shared" ca="1" si="729"/>
        <v>D47</v>
      </c>
      <c r="AQL10" s="137" t="str">
        <f t="shared" ca="1" si="729"/>
        <v>E47</v>
      </c>
      <c r="AQM10" s="137" t="str">
        <f t="shared" ca="1" si="729"/>
        <v>F47</v>
      </c>
      <c r="AQN10" s="137" t="str">
        <f t="shared" ca="1" si="729"/>
        <v>G47</v>
      </c>
      <c r="AQO10" s="137" t="str">
        <f t="shared" ca="1" si="729"/>
        <v>H47</v>
      </c>
      <c r="AQP10" s="137" t="str">
        <f t="shared" ca="1" si="729"/>
        <v>I47</v>
      </c>
      <c r="AQQ10" s="137" t="str">
        <f t="shared" ca="1" si="729"/>
        <v>J47</v>
      </c>
      <c r="AQR10" s="137" t="str">
        <f t="shared" ca="1" si="729"/>
        <v>K47</v>
      </c>
      <c r="AQS10" s="137" t="str">
        <f t="shared" ca="1" si="729"/>
        <v>L47</v>
      </c>
      <c r="AQT10" s="137" t="str">
        <f t="shared" ca="1" si="729"/>
        <v>M47</v>
      </c>
      <c r="AQU10" s="137" t="str">
        <f t="shared" ca="1" si="729"/>
        <v>C48</v>
      </c>
      <c r="AQV10" s="137" t="str">
        <f t="shared" ca="1" si="729"/>
        <v>D48</v>
      </c>
      <c r="AQW10" s="137" t="str">
        <f t="shared" ca="1" si="729"/>
        <v>E48</v>
      </c>
      <c r="AQX10" s="137" t="str">
        <f t="shared" ca="1" si="729"/>
        <v>F48</v>
      </c>
      <c r="AQY10" s="137" t="str">
        <f t="shared" ca="1" si="729"/>
        <v>G48</v>
      </c>
      <c r="AQZ10" s="137" t="str">
        <f t="shared" ca="1" si="729"/>
        <v>H48</v>
      </c>
      <c r="ARA10" s="137" t="str">
        <f t="shared" ca="1" si="729"/>
        <v>I48</v>
      </c>
      <c r="ARB10" s="137" t="str">
        <f t="shared" ca="1" si="729"/>
        <v>J48</v>
      </c>
      <c r="ARC10" s="137" t="str">
        <f t="shared" ca="1" si="729"/>
        <v>K48</v>
      </c>
      <c r="ARD10" s="137" t="str">
        <f t="shared" ca="1" si="729"/>
        <v>L48</v>
      </c>
      <c r="ARE10" s="137" t="str">
        <f t="shared" ca="1" si="729"/>
        <v>M48</v>
      </c>
      <c r="ARF10" s="137" t="str">
        <f t="shared" ca="1" si="729"/>
        <v>C49</v>
      </c>
      <c r="ARG10" s="137" t="str">
        <f t="shared" ca="1" si="729"/>
        <v>D49</v>
      </c>
      <c r="ARH10" s="137" t="str">
        <f t="shared" ca="1" si="729"/>
        <v>E49</v>
      </c>
      <c r="ARI10" s="137" t="str">
        <f t="shared" ca="1" si="729"/>
        <v>F49</v>
      </c>
      <c r="ARJ10" s="137" t="str">
        <f t="shared" ca="1" si="729"/>
        <v>G49</v>
      </c>
      <c r="ARK10" s="137" t="str">
        <f t="shared" ca="1" si="729"/>
        <v>H49</v>
      </c>
      <c r="ARL10" s="137" t="str">
        <f t="shared" ca="1" si="729"/>
        <v>I49</v>
      </c>
      <c r="ARM10" s="137" t="str">
        <f t="shared" ca="1" si="729"/>
        <v>J49</v>
      </c>
      <c r="ARN10" s="137" t="str">
        <f t="shared" ca="1" si="729"/>
        <v>K49</v>
      </c>
      <c r="ARO10" s="137" t="str">
        <f t="shared" ca="1" si="729"/>
        <v>L49</v>
      </c>
      <c r="ARP10" s="137" t="str">
        <f t="shared" ca="1" si="729"/>
        <v>M49</v>
      </c>
      <c r="ARQ10" s="137" t="str">
        <f t="shared" ca="1" si="729"/>
        <v>C50</v>
      </c>
      <c r="ARR10" s="137" t="str">
        <f t="shared" ca="1" si="729"/>
        <v>D50</v>
      </c>
      <c r="ARS10" s="137" t="str">
        <f t="shared" ca="1" si="729"/>
        <v>E50</v>
      </c>
      <c r="ART10" s="137" t="str">
        <f t="shared" ca="1" si="729"/>
        <v>F50</v>
      </c>
      <c r="ARU10" s="137" t="str">
        <f t="shared" ca="1" si="729"/>
        <v>G50</v>
      </c>
      <c r="ARV10" s="137" t="str">
        <f t="shared" ca="1" si="729"/>
        <v>H50</v>
      </c>
      <c r="ARW10" s="137" t="str">
        <f t="shared" ca="1" si="729"/>
        <v>I50</v>
      </c>
      <c r="ARX10" s="137" t="str">
        <f t="shared" ca="1" si="729"/>
        <v>J50</v>
      </c>
      <c r="ARY10" s="137" t="str">
        <f t="shared" ca="1" si="729"/>
        <v>K50</v>
      </c>
      <c r="ARZ10" s="137" t="str">
        <f t="shared" ca="1" si="729"/>
        <v>L50</v>
      </c>
      <c r="ASA10" s="137" t="str">
        <f t="shared" ca="1" si="729"/>
        <v>M50</v>
      </c>
      <c r="ASB10" s="137" t="str">
        <f t="shared" ca="1" si="729"/>
        <v>C51</v>
      </c>
      <c r="ASC10" s="137" t="str">
        <f t="shared" ca="1" si="729"/>
        <v>D51</v>
      </c>
      <c r="ASD10" s="137" t="str">
        <f t="shared" ca="1" si="729"/>
        <v>E51</v>
      </c>
      <c r="ASE10" s="137" t="str">
        <f t="shared" ca="1" si="729"/>
        <v>F51</v>
      </c>
      <c r="ASF10" s="137" t="str">
        <f t="shared" ca="1" si="729"/>
        <v>G51</v>
      </c>
      <c r="ASG10" s="137" t="str">
        <f t="shared" ca="1" si="729"/>
        <v>H51</v>
      </c>
      <c r="ASH10" s="137" t="str">
        <f t="shared" ca="1" si="729"/>
        <v>I51</v>
      </c>
      <c r="ASI10" s="137" t="str">
        <f t="shared" ca="1" si="729"/>
        <v>J51</v>
      </c>
      <c r="ASJ10" s="137" t="str">
        <f t="shared" ca="1" si="729"/>
        <v>K51</v>
      </c>
      <c r="ASK10" s="137" t="str">
        <f t="shared" ca="1" si="729"/>
        <v>L51</v>
      </c>
      <c r="ASL10" s="137" t="str">
        <f t="shared" ca="1" si="729"/>
        <v>M51</v>
      </c>
      <c r="ASM10" s="137" t="str">
        <f t="shared" ca="1" si="729"/>
        <v>C52</v>
      </c>
      <c r="ASN10" s="137" t="str">
        <f t="shared" ca="1" si="729"/>
        <v>D52</v>
      </c>
      <c r="ASO10" s="137" t="str">
        <f t="shared" ca="1" si="729"/>
        <v>E52</v>
      </c>
      <c r="ASP10" s="137" t="str">
        <f t="shared" ca="1" si="729"/>
        <v>F52</v>
      </c>
      <c r="ASQ10" s="137" t="str">
        <f t="shared" ca="1" si="729"/>
        <v>G52</v>
      </c>
      <c r="ASR10" s="137" t="str">
        <f t="shared" ca="1" si="729"/>
        <v>H52</v>
      </c>
      <c r="ASS10" s="137" t="str">
        <f t="shared" ca="1" si="729"/>
        <v>I52</v>
      </c>
      <c r="AST10" s="137" t="str">
        <f t="shared" ca="1" si="729"/>
        <v>J52</v>
      </c>
      <c r="ASU10" s="137" t="str">
        <f t="shared" ref="ASU10:AVF10" ca="1" si="730">SUBSTITUTE(SUBSTITUTE(_xlfn.FORMULATEXT(ASU11),ASU9&amp;"!",""),"=","")</f>
        <v>K52</v>
      </c>
      <c r="ASV10" s="137" t="str">
        <f t="shared" ca="1" si="730"/>
        <v>L52</v>
      </c>
      <c r="ASW10" s="137" t="str">
        <f t="shared" ca="1" si="730"/>
        <v>M52</v>
      </c>
      <c r="ASX10" s="137" t="str">
        <f t="shared" ca="1" si="730"/>
        <v>C53</v>
      </c>
      <c r="ASY10" s="137" t="str">
        <f t="shared" ca="1" si="730"/>
        <v>D53</v>
      </c>
      <c r="ASZ10" s="137" t="str">
        <f t="shared" ca="1" si="730"/>
        <v>E53</v>
      </c>
      <c r="ATA10" s="137" t="str">
        <f t="shared" ca="1" si="730"/>
        <v>F53</v>
      </c>
      <c r="ATB10" s="137" t="str">
        <f t="shared" ca="1" si="730"/>
        <v>G53</v>
      </c>
      <c r="ATC10" s="137" t="str">
        <f t="shared" ca="1" si="730"/>
        <v>H53</v>
      </c>
      <c r="ATD10" s="137" t="str">
        <f t="shared" ca="1" si="730"/>
        <v>I53</v>
      </c>
      <c r="ATE10" s="137" t="str">
        <f t="shared" ca="1" si="730"/>
        <v>J53</v>
      </c>
      <c r="ATF10" s="137" t="str">
        <f t="shared" ca="1" si="730"/>
        <v>K53</v>
      </c>
      <c r="ATG10" s="137" t="str">
        <f t="shared" ca="1" si="730"/>
        <v>L53</v>
      </c>
      <c r="ATH10" s="137" t="str">
        <f t="shared" ca="1" si="730"/>
        <v>M53</v>
      </c>
      <c r="ATI10" s="137" t="str">
        <f t="shared" ca="1" si="730"/>
        <v>C54</v>
      </c>
      <c r="ATJ10" s="137" t="str">
        <f t="shared" ca="1" si="730"/>
        <v>D54</v>
      </c>
      <c r="ATK10" s="137" t="str">
        <f t="shared" ca="1" si="730"/>
        <v>E54</v>
      </c>
      <c r="ATL10" s="137" t="str">
        <f t="shared" ca="1" si="730"/>
        <v>F54</v>
      </c>
      <c r="ATM10" s="137" t="str">
        <f t="shared" ca="1" si="730"/>
        <v>G54</v>
      </c>
      <c r="ATN10" s="137" t="str">
        <f t="shared" ca="1" si="730"/>
        <v>H54</v>
      </c>
      <c r="ATO10" s="137" t="str">
        <f t="shared" ca="1" si="730"/>
        <v>I54</v>
      </c>
      <c r="ATP10" s="137" t="str">
        <f t="shared" ca="1" si="730"/>
        <v>J54</v>
      </c>
      <c r="ATQ10" s="137" t="str">
        <f t="shared" ca="1" si="730"/>
        <v>K54</v>
      </c>
      <c r="ATR10" s="137" t="str">
        <f t="shared" ca="1" si="730"/>
        <v>L54</v>
      </c>
      <c r="ATS10" s="137" t="str">
        <f t="shared" ca="1" si="730"/>
        <v>M54</v>
      </c>
      <c r="ATT10" s="137" t="str">
        <f t="shared" ca="1" si="730"/>
        <v>C55</v>
      </c>
      <c r="ATU10" s="137" t="str">
        <f t="shared" ca="1" si="730"/>
        <v>D55</v>
      </c>
      <c r="ATV10" s="137" t="str">
        <f t="shared" ca="1" si="730"/>
        <v>E55</v>
      </c>
      <c r="ATW10" s="137" t="str">
        <f t="shared" ca="1" si="730"/>
        <v>F55</v>
      </c>
      <c r="ATX10" s="137" t="str">
        <f t="shared" ca="1" si="730"/>
        <v>G55</v>
      </c>
      <c r="ATY10" s="137" t="str">
        <f t="shared" ca="1" si="730"/>
        <v>H55</v>
      </c>
      <c r="ATZ10" s="137" t="str">
        <f t="shared" ca="1" si="730"/>
        <v>I55</v>
      </c>
      <c r="AUA10" s="137" t="str">
        <f t="shared" ca="1" si="730"/>
        <v>J55</v>
      </c>
      <c r="AUB10" s="137" t="str">
        <f t="shared" ca="1" si="730"/>
        <v>K55</v>
      </c>
      <c r="AUC10" s="137" t="str">
        <f t="shared" ca="1" si="730"/>
        <v>L55</v>
      </c>
      <c r="AUD10" s="137" t="str">
        <f t="shared" ca="1" si="730"/>
        <v>M55</v>
      </c>
      <c r="AUE10" s="137" t="str">
        <f t="shared" ca="1" si="730"/>
        <v>C56</v>
      </c>
      <c r="AUF10" s="137" t="str">
        <f t="shared" ca="1" si="730"/>
        <v>D56</v>
      </c>
      <c r="AUG10" s="137" t="str">
        <f t="shared" ca="1" si="730"/>
        <v>E56</v>
      </c>
      <c r="AUH10" s="137" t="str">
        <f t="shared" ca="1" si="730"/>
        <v>F56</v>
      </c>
      <c r="AUI10" s="137" t="str">
        <f t="shared" ca="1" si="730"/>
        <v>G56</v>
      </c>
      <c r="AUJ10" s="137" t="str">
        <f t="shared" ca="1" si="730"/>
        <v>H56</v>
      </c>
      <c r="AUK10" s="137" t="str">
        <f t="shared" ca="1" si="730"/>
        <v>I56</v>
      </c>
      <c r="AUL10" s="137" t="str">
        <f t="shared" ca="1" si="730"/>
        <v>J56</v>
      </c>
      <c r="AUM10" s="137" t="str">
        <f t="shared" ca="1" si="730"/>
        <v>K56</v>
      </c>
      <c r="AUN10" s="137" t="str">
        <f t="shared" ca="1" si="730"/>
        <v>L56</v>
      </c>
      <c r="AUO10" s="137" t="str">
        <f t="shared" ca="1" si="730"/>
        <v>M56</v>
      </c>
      <c r="AUP10" s="137" t="str">
        <f t="shared" ca="1" si="730"/>
        <v>C57</v>
      </c>
      <c r="AUQ10" s="137" t="str">
        <f t="shared" ca="1" si="730"/>
        <v>D57</v>
      </c>
      <c r="AUR10" s="137" t="str">
        <f t="shared" ca="1" si="730"/>
        <v>E57</v>
      </c>
      <c r="AUS10" s="137" t="str">
        <f t="shared" ca="1" si="730"/>
        <v>F57</v>
      </c>
      <c r="AUT10" s="137" t="str">
        <f t="shared" ca="1" si="730"/>
        <v>G57</v>
      </c>
      <c r="AUU10" s="137" t="str">
        <f t="shared" ca="1" si="730"/>
        <v>H57</v>
      </c>
      <c r="AUV10" s="137" t="str">
        <f t="shared" ca="1" si="730"/>
        <v>I57</v>
      </c>
      <c r="AUW10" s="137" t="str">
        <f t="shared" ca="1" si="730"/>
        <v>J57</v>
      </c>
      <c r="AUX10" s="137" t="str">
        <f t="shared" ca="1" si="730"/>
        <v>K57</v>
      </c>
      <c r="AUY10" s="137" t="str">
        <f t="shared" ca="1" si="730"/>
        <v>L57</v>
      </c>
      <c r="AUZ10" s="137" t="str">
        <f t="shared" ca="1" si="730"/>
        <v>M57</v>
      </c>
      <c r="AVA10" s="137" t="str">
        <f t="shared" ca="1" si="730"/>
        <v>C58</v>
      </c>
      <c r="AVB10" s="137" t="str">
        <f t="shared" ca="1" si="730"/>
        <v>D58</v>
      </c>
      <c r="AVC10" s="137" t="str">
        <f t="shared" ca="1" si="730"/>
        <v>E58</v>
      </c>
      <c r="AVD10" s="137" t="str">
        <f t="shared" ca="1" si="730"/>
        <v>F58</v>
      </c>
      <c r="AVE10" s="137" t="str">
        <f t="shared" ca="1" si="730"/>
        <v>G58</v>
      </c>
      <c r="AVF10" s="137" t="str">
        <f t="shared" ca="1" si="730"/>
        <v>H58</v>
      </c>
      <c r="AVG10" s="137" t="str">
        <f t="shared" ref="AVG10:AXR10" ca="1" si="731">SUBSTITUTE(SUBSTITUTE(_xlfn.FORMULATEXT(AVG11),AVG9&amp;"!",""),"=","")</f>
        <v>I58</v>
      </c>
      <c r="AVH10" s="137" t="str">
        <f t="shared" ca="1" si="731"/>
        <v>J58</v>
      </c>
      <c r="AVI10" s="137" t="str">
        <f t="shared" ca="1" si="731"/>
        <v>K58</v>
      </c>
      <c r="AVJ10" s="137" t="str">
        <f t="shared" ca="1" si="731"/>
        <v>L58</v>
      </c>
      <c r="AVK10" s="137" t="str">
        <f t="shared" ca="1" si="731"/>
        <v>M58</v>
      </c>
      <c r="AVL10" s="137" t="str">
        <f t="shared" ca="1" si="731"/>
        <v>C59</v>
      </c>
      <c r="AVM10" s="137" t="str">
        <f t="shared" ca="1" si="731"/>
        <v>D59</v>
      </c>
      <c r="AVN10" s="137" t="str">
        <f t="shared" ca="1" si="731"/>
        <v>E59</v>
      </c>
      <c r="AVO10" s="137" t="str">
        <f t="shared" ca="1" si="731"/>
        <v>F59</v>
      </c>
      <c r="AVP10" s="137" t="str">
        <f t="shared" ca="1" si="731"/>
        <v>G59</v>
      </c>
      <c r="AVQ10" s="137" t="str">
        <f t="shared" ca="1" si="731"/>
        <v>H59</v>
      </c>
      <c r="AVR10" s="137" t="str">
        <f t="shared" ca="1" si="731"/>
        <v>I59</v>
      </c>
      <c r="AVS10" s="137" t="str">
        <f t="shared" ca="1" si="731"/>
        <v>J59</v>
      </c>
      <c r="AVT10" s="137" t="str">
        <f t="shared" ca="1" si="731"/>
        <v>K59</v>
      </c>
      <c r="AVU10" s="137" t="str">
        <f t="shared" ca="1" si="731"/>
        <v>L59</v>
      </c>
      <c r="AVV10" s="137" t="str">
        <f t="shared" ca="1" si="731"/>
        <v>M59</v>
      </c>
      <c r="AVW10" s="137" t="str">
        <f t="shared" ca="1" si="731"/>
        <v>C60</v>
      </c>
      <c r="AVX10" s="137" t="str">
        <f t="shared" ca="1" si="731"/>
        <v>D60</v>
      </c>
      <c r="AVY10" s="137" t="str">
        <f t="shared" ca="1" si="731"/>
        <v>E60</v>
      </c>
      <c r="AVZ10" s="137" t="str">
        <f t="shared" ca="1" si="731"/>
        <v>F60</v>
      </c>
      <c r="AWA10" s="137" t="str">
        <f t="shared" ca="1" si="731"/>
        <v>G60</v>
      </c>
      <c r="AWB10" s="137" t="str">
        <f t="shared" ca="1" si="731"/>
        <v>H60</v>
      </c>
      <c r="AWC10" s="137" t="str">
        <f t="shared" ca="1" si="731"/>
        <v>I60</v>
      </c>
      <c r="AWD10" s="137" t="str">
        <f t="shared" ca="1" si="731"/>
        <v>J60</v>
      </c>
      <c r="AWE10" s="137" t="str">
        <f t="shared" ca="1" si="731"/>
        <v>K60</v>
      </c>
      <c r="AWF10" s="137" t="str">
        <f t="shared" ca="1" si="731"/>
        <v>L60</v>
      </c>
      <c r="AWG10" s="137" t="str">
        <f t="shared" ca="1" si="731"/>
        <v>M60</v>
      </c>
      <c r="AWH10" s="137" t="str">
        <f t="shared" ca="1" si="731"/>
        <v>C61</v>
      </c>
      <c r="AWI10" s="137" t="str">
        <f t="shared" ca="1" si="731"/>
        <v>D61</v>
      </c>
      <c r="AWJ10" s="137" t="str">
        <f t="shared" ca="1" si="731"/>
        <v>E61</v>
      </c>
      <c r="AWK10" s="137" t="str">
        <f t="shared" ca="1" si="731"/>
        <v>F61</v>
      </c>
      <c r="AWL10" s="137" t="str">
        <f t="shared" ca="1" si="731"/>
        <v>G61</v>
      </c>
      <c r="AWM10" s="137" t="str">
        <f t="shared" ca="1" si="731"/>
        <v>H61</v>
      </c>
      <c r="AWN10" s="137" t="str">
        <f t="shared" ca="1" si="731"/>
        <v>I61</v>
      </c>
      <c r="AWO10" s="137" t="str">
        <f t="shared" ca="1" si="731"/>
        <v>J61</v>
      </c>
      <c r="AWP10" s="137" t="str">
        <f t="shared" ca="1" si="731"/>
        <v>K61</v>
      </c>
      <c r="AWQ10" s="137" t="str">
        <f t="shared" ca="1" si="731"/>
        <v>L61</v>
      </c>
      <c r="AWR10" s="137" t="str">
        <f t="shared" ca="1" si="731"/>
        <v>M61</v>
      </c>
      <c r="AWS10" s="137" t="str">
        <f t="shared" ca="1" si="731"/>
        <v>C62</v>
      </c>
      <c r="AWT10" s="137" t="str">
        <f t="shared" ca="1" si="731"/>
        <v>D62</v>
      </c>
      <c r="AWU10" s="137" t="str">
        <f t="shared" ca="1" si="731"/>
        <v>E62</v>
      </c>
      <c r="AWV10" s="137" t="str">
        <f t="shared" ca="1" si="731"/>
        <v>F62</v>
      </c>
      <c r="AWW10" s="137" t="str">
        <f t="shared" ca="1" si="731"/>
        <v>G62</v>
      </c>
      <c r="AWX10" s="137" t="str">
        <f t="shared" ca="1" si="731"/>
        <v>H62</v>
      </c>
      <c r="AWY10" s="137" t="str">
        <f t="shared" ca="1" si="731"/>
        <v>I62</v>
      </c>
      <c r="AWZ10" s="137" t="str">
        <f t="shared" ca="1" si="731"/>
        <v>J62</v>
      </c>
      <c r="AXA10" s="137" t="str">
        <f t="shared" ca="1" si="731"/>
        <v>K62</v>
      </c>
      <c r="AXB10" s="137" t="str">
        <f t="shared" ca="1" si="731"/>
        <v>L62</v>
      </c>
      <c r="AXC10" s="137" t="str">
        <f t="shared" ca="1" si="731"/>
        <v>M62</v>
      </c>
      <c r="AXD10" s="137" t="str">
        <f t="shared" ca="1" si="731"/>
        <v>C63</v>
      </c>
      <c r="AXE10" s="137" t="str">
        <f t="shared" ca="1" si="731"/>
        <v>D63</v>
      </c>
      <c r="AXF10" s="137" t="str">
        <f t="shared" ca="1" si="731"/>
        <v>E63</v>
      </c>
      <c r="AXG10" s="137" t="str">
        <f t="shared" ca="1" si="731"/>
        <v>F63</v>
      </c>
      <c r="AXH10" s="137" t="str">
        <f t="shared" ca="1" si="731"/>
        <v>G63</v>
      </c>
      <c r="AXI10" s="137" t="str">
        <f t="shared" ca="1" si="731"/>
        <v>H63</v>
      </c>
      <c r="AXJ10" s="137" t="str">
        <f t="shared" ca="1" si="731"/>
        <v>I63</v>
      </c>
      <c r="AXK10" s="137" t="str">
        <f t="shared" ca="1" si="731"/>
        <v>J63</v>
      </c>
      <c r="AXL10" s="137" t="str">
        <f t="shared" ca="1" si="731"/>
        <v>K63</v>
      </c>
      <c r="AXM10" s="137" t="str">
        <f t="shared" ca="1" si="731"/>
        <v>L63</v>
      </c>
      <c r="AXN10" s="137" t="str">
        <f t="shared" ca="1" si="731"/>
        <v>M63</v>
      </c>
      <c r="AXO10" s="137" t="str">
        <f t="shared" ca="1" si="731"/>
        <v>C64</v>
      </c>
      <c r="AXP10" s="137" t="str">
        <f t="shared" ca="1" si="731"/>
        <v>D64</v>
      </c>
      <c r="AXQ10" s="137" t="str">
        <f t="shared" ca="1" si="731"/>
        <v>E64</v>
      </c>
      <c r="AXR10" s="137" t="str">
        <f t="shared" ca="1" si="731"/>
        <v>F64</v>
      </c>
      <c r="AXS10" s="137" t="str">
        <f t="shared" ref="AXS10:BAD10" ca="1" si="732">SUBSTITUTE(SUBSTITUTE(_xlfn.FORMULATEXT(AXS11),AXS9&amp;"!",""),"=","")</f>
        <v>G64</v>
      </c>
      <c r="AXT10" s="137" t="str">
        <f t="shared" ca="1" si="732"/>
        <v>H64</v>
      </c>
      <c r="AXU10" s="137" t="str">
        <f t="shared" ca="1" si="732"/>
        <v>I64</v>
      </c>
      <c r="AXV10" s="137" t="str">
        <f t="shared" ca="1" si="732"/>
        <v>J64</v>
      </c>
      <c r="AXW10" s="137" t="str">
        <f t="shared" ca="1" si="732"/>
        <v>K64</v>
      </c>
      <c r="AXX10" s="137" t="str">
        <f t="shared" ca="1" si="732"/>
        <v>L64</v>
      </c>
      <c r="AXY10" s="137" t="str">
        <f t="shared" ca="1" si="732"/>
        <v>M64</v>
      </c>
      <c r="AXZ10" s="137" t="str">
        <f t="shared" ca="1" si="732"/>
        <v>C65</v>
      </c>
      <c r="AYA10" s="137" t="str">
        <f t="shared" ca="1" si="732"/>
        <v>D65</v>
      </c>
      <c r="AYB10" s="137" t="str">
        <f t="shared" ca="1" si="732"/>
        <v>E65</v>
      </c>
      <c r="AYC10" s="137" t="str">
        <f t="shared" ca="1" si="732"/>
        <v>F65</v>
      </c>
      <c r="AYD10" s="137" t="str">
        <f t="shared" ca="1" si="732"/>
        <v>G65</v>
      </c>
      <c r="AYE10" s="137" t="str">
        <f t="shared" ca="1" si="732"/>
        <v>H65</v>
      </c>
      <c r="AYF10" s="137" t="str">
        <f t="shared" ca="1" si="732"/>
        <v>I65</v>
      </c>
      <c r="AYG10" s="137" t="str">
        <f t="shared" ca="1" si="732"/>
        <v>J65</v>
      </c>
      <c r="AYH10" s="137" t="str">
        <f t="shared" ca="1" si="732"/>
        <v>K65</v>
      </c>
      <c r="AYI10" s="137" t="str">
        <f t="shared" ca="1" si="732"/>
        <v>L65</v>
      </c>
      <c r="AYJ10" s="137" t="str">
        <f t="shared" ca="1" si="732"/>
        <v>M65</v>
      </c>
      <c r="AYK10" s="137" t="str">
        <f t="shared" ca="1" si="732"/>
        <v>C66</v>
      </c>
      <c r="AYL10" s="137" t="str">
        <f t="shared" ca="1" si="732"/>
        <v>D66</v>
      </c>
      <c r="AYM10" s="137" t="str">
        <f t="shared" ca="1" si="732"/>
        <v>E66</v>
      </c>
      <c r="AYN10" s="137" t="str">
        <f t="shared" ca="1" si="732"/>
        <v>F66</v>
      </c>
      <c r="AYO10" s="137" t="str">
        <f t="shared" ca="1" si="732"/>
        <v>G66</v>
      </c>
      <c r="AYP10" s="137" t="str">
        <f t="shared" ca="1" si="732"/>
        <v>H66</v>
      </c>
      <c r="AYQ10" s="137" t="str">
        <f t="shared" ca="1" si="732"/>
        <v>I66</v>
      </c>
      <c r="AYR10" s="137" t="str">
        <f t="shared" ca="1" si="732"/>
        <v>J66</v>
      </c>
      <c r="AYS10" s="137" t="str">
        <f t="shared" ca="1" si="732"/>
        <v>K66</v>
      </c>
      <c r="AYT10" s="137" t="str">
        <f t="shared" ca="1" si="732"/>
        <v>L66</v>
      </c>
      <c r="AYU10" s="137" t="str">
        <f t="shared" ca="1" si="732"/>
        <v>M66</v>
      </c>
      <c r="AYV10" s="137" t="str">
        <f t="shared" ca="1" si="732"/>
        <v>C67</v>
      </c>
      <c r="AYW10" s="137" t="str">
        <f t="shared" ca="1" si="732"/>
        <v>D67</v>
      </c>
      <c r="AYX10" s="137" t="str">
        <f t="shared" ca="1" si="732"/>
        <v>E67</v>
      </c>
      <c r="AYY10" s="137" t="str">
        <f t="shared" ca="1" si="732"/>
        <v>F67</v>
      </c>
      <c r="AYZ10" s="137" t="str">
        <f t="shared" ca="1" si="732"/>
        <v>G67</v>
      </c>
      <c r="AZA10" s="137" t="str">
        <f t="shared" ca="1" si="732"/>
        <v>H67</v>
      </c>
      <c r="AZB10" s="137" t="str">
        <f t="shared" ca="1" si="732"/>
        <v>I67</v>
      </c>
      <c r="AZC10" s="137" t="str">
        <f t="shared" ca="1" si="732"/>
        <v>J67</v>
      </c>
      <c r="AZD10" s="137" t="str">
        <f t="shared" ca="1" si="732"/>
        <v>K67</v>
      </c>
      <c r="AZE10" s="137" t="str">
        <f t="shared" ca="1" si="732"/>
        <v>L67</v>
      </c>
      <c r="AZF10" s="137" t="str">
        <f t="shared" ca="1" si="732"/>
        <v>M67</v>
      </c>
      <c r="AZG10" s="137" t="str">
        <f t="shared" ca="1" si="732"/>
        <v>C68</v>
      </c>
      <c r="AZH10" s="137" t="str">
        <f t="shared" ca="1" si="732"/>
        <v>D68</v>
      </c>
      <c r="AZI10" s="137" t="str">
        <f t="shared" ca="1" si="732"/>
        <v>E68</v>
      </c>
      <c r="AZJ10" s="137" t="str">
        <f t="shared" ca="1" si="732"/>
        <v>F68</v>
      </c>
      <c r="AZK10" s="137" t="str">
        <f t="shared" ca="1" si="732"/>
        <v>G68</v>
      </c>
      <c r="AZL10" s="137" t="str">
        <f t="shared" ca="1" si="732"/>
        <v>H68</v>
      </c>
      <c r="AZM10" s="137" t="str">
        <f t="shared" ca="1" si="732"/>
        <v>I68</v>
      </c>
      <c r="AZN10" s="137" t="str">
        <f t="shared" ca="1" si="732"/>
        <v>J68</v>
      </c>
      <c r="AZO10" s="137" t="str">
        <f t="shared" ca="1" si="732"/>
        <v>K68</v>
      </c>
      <c r="AZP10" s="137" t="str">
        <f t="shared" ca="1" si="732"/>
        <v>L68</v>
      </c>
      <c r="AZQ10" s="137" t="str">
        <f t="shared" ca="1" si="732"/>
        <v>M68</v>
      </c>
      <c r="AZR10" s="137" t="str">
        <f t="shared" ca="1" si="732"/>
        <v>C69</v>
      </c>
      <c r="AZS10" s="137" t="str">
        <f t="shared" ca="1" si="732"/>
        <v>D69</v>
      </c>
      <c r="AZT10" s="137" t="str">
        <f t="shared" ca="1" si="732"/>
        <v>E69</v>
      </c>
      <c r="AZU10" s="137" t="str">
        <f t="shared" ca="1" si="732"/>
        <v>F69</v>
      </c>
      <c r="AZV10" s="137" t="str">
        <f t="shared" ca="1" si="732"/>
        <v>G69</v>
      </c>
      <c r="AZW10" s="137" t="str">
        <f t="shared" ca="1" si="732"/>
        <v>H69</v>
      </c>
      <c r="AZX10" s="137" t="str">
        <f t="shared" ca="1" si="732"/>
        <v>I69</v>
      </c>
      <c r="AZY10" s="137" t="str">
        <f t="shared" ca="1" si="732"/>
        <v>J69</v>
      </c>
      <c r="AZZ10" s="137" t="str">
        <f t="shared" ca="1" si="732"/>
        <v>K69</v>
      </c>
      <c r="BAA10" s="137" t="str">
        <f t="shared" ca="1" si="732"/>
        <v>L69</v>
      </c>
      <c r="BAB10" s="137" t="str">
        <f t="shared" ca="1" si="732"/>
        <v>M69</v>
      </c>
      <c r="BAC10" s="137" t="str">
        <f t="shared" ca="1" si="732"/>
        <v>C70</v>
      </c>
      <c r="BAD10" s="137" t="str">
        <f t="shared" ca="1" si="732"/>
        <v>D70</v>
      </c>
      <c r="BAE10" s="137" t="str">
        <f t="shared" ref="BAE10:BCP10" ca="1" si="733">SUBSTITUTE(SUBSTITUTE(_xlfn.FORMULATEXT(BAE11),BAE9&amp;"!",""),"=","")</f>
        <v>E70</v>
      </c>
      <c r="BAF10" s="137" t="str">
        <f t="shared" ca="1" si="733"/>
        <v>F70</v>
      </c>
      <c r="BAG10" s="137" t="str">
        <f t="shared" ca="1" si="733"/>
        <v>G70</v>
      </c>
      <c r="BAH10" s="137" t="str">
        <f t="shared" ca="1" si="733"/>
        <v>H70</v>
      </c>
      <c r="BAI10" s="137" t="str">
        <f t="shared" ca="1" si="733"/>
        <v>I70</v>
      </c>
      <c r="BAJ10" s="137" t="str">
        <f t="shared" ca="1" si="733"/>
        <v>J70</v>
      </c>
      <c r="BAK10" s="137" t="str">
        <f t="shared" ca="1" si="733"/>
        <v>K70</v>
      </c>
      <c r="BAL10" s="137" t="str">
        <f t="shared" ca="1" si="733"/>
        <v>L70</v>
      </c>
      <c r="BAM10" s="137" t="str">
        <f t="shared" ca="1" si="733"/>
        <v>M70</v>
      </c>
      <c r="BAN10" s="137" t="str">
        <f t="shared" ca="1" si="733"/>
        <v>C71</v>
      </c>
      <c r="BAO10" s="137" t="str">
        <f t="shared" ca="1" si="733"/>
        <v>D71</v>
      </c>
      <c r="BAP10" s="137" t="str">
        <f t="shared" ca="1" si="733"/>
        <v>E71</v>
      </c>
      <c r="BAQ10" s="137" t="str">
        <f t="shared" ca="1" si="733"/>
        <v>F71</v>
      </c>
      <c r="BAR10" s="137" t="str">
        <f t="shared" ca="1" si="733"/>
        <v>G71</v>
      </c>
      <c r="BAS10" s="137" t="str">
        <f t="shared" ca="1" si="733"/>
        <v>H71</v>
      </c>
      <c r="BAT10" s="137" t="str">
        <f t="shared" ca="1" si="733"/>
        <v>I71</v>
      </c>
      <c r="BAU10" s="137" t="str">
        <f t="shared" ca="1" si="733"/>
        <v>J71</v>
      </c>
      <c r="BAV10" s="137" t="str">
        <f t="shared" ca="1" si="733"/>
        <v>K71</v>
      </c>
      <c r="BAW10" s="137" t="str">
        <f t="shared" ca="1" si="733"/>
        <v>L71</v>
      </c>
      <c r="BAX10" s="137" t="str">
        <f t="shared" ca="1" si="733"/>
        <v>M71</v>
      </c>
      <c r="BAY10" s="137" t="str">
        <f t="shared" ca="1" si="733"/>
        <v>C72</v>
      </c>
      <c r="BAZ10" s="137" t="str">
        <f t="shared" ca="1" si="733"/>
        <v>D72</v>
      </c>
      <c r="BBA10" s="137" t="str">
        <f t="shared" ca="1" si="733"/>
        <v>E72</v>
      </c>
      <c r="BBB10" s="137" t="str">
        <f t="shared" ca="1" si="733"/>
        <v>F72</v>
      </c>
      <c r="BBC10" s="137" t="str">
        <f t="shared" ca="1" si="733"/>
        <v>G72</v>
      </c>
      <c r="BBD10" s="137" t="str">
        <f t="shared" ca="1" si="733"/>
        <v>H72</v>
      </c>
      <c r="BBE10" s="137" t="str">
        <f t="shared" ca="1" si="733"/>
        <v>I72</v>
      </c>
      <c r="BBF10" s="137" t="str">
        <f t="shared" ca="1" si="733"/>
        <v>J72</v>
      </c>
      <c r="BBG10" s="137" t="str">
        <f t="shared" ca="1" si="733"/>
        <v>K72</v>
      </c>
      <c r="BBH10" s="137" t="str">
        <f t="shared" ca="1" si="733"/>
        <v>L72</v>
      </c>
      <c r="BBI10" s="137" t="str">
        <f t="shared" ca="1" si="733"/>
        <v>M72</v>
      </c>
      <c r="BBJ10" s="137" t="str">
        <f t="shared" ca="1" si="733"/>
        <v>C73</v>
      </c>
      <c r="BBK10" s="137" t="str">
        <f t="shared" ca="1" si="733"/>
        <v>D73</v>
      </c>
      <c r="BBL10" s="137" t="str">
        <f t="shared" ca="1" si="733"/>
        <v>E73</v>
      </c>
      <c r="BBM10" s="137" t="str">
        <f t="shared" ca="1" si="733"/>
        <v>F73</v>
      </c>
      <c r="BBN10" s="137" t="str">
        <f t="shared" ca="1" si="733"/>
        <v>G73</v>
      </c>
      <c r="BBO10" s="137" t="str">
        <f t="shared" ca="1" si="733"/>
        <v>H73</v>
      </c>
      <c r="BBP10" s="137" t="str">
        <f t="shared" ca="1" si="733"/>
        <v>I73</v>
      </c>
      <c r="BBQ10" s="137" t="str">
        <f t="shared" ca="1" si="733"/>
        <v>J73</v>
      </c>
      <c r="BBR10" s="137" t="str">
        <f t="shared" ca="1" si="733"/>
        <v>K73</v>
      </c>
      <c r="BBS10" s="137" t="str">
        <f t="shared" ca="1" si="733"/>
        <v>L73</v>
      </c>
      <c r="BBT10" s="137" t="str">
        <f t="shared" ca="1" si="733"/>
        <v>M73</v>
      </c>
      <c r="BBU10" s="137" t="str">
        <f t="shared" ca="1" si="733"/>
        <v>C74</v>
      </c>
      <c r="BBV10" s="137" t="str">
        <f t="shared" ca="1" si="733"/>
        <v>D74</v>
      </c>
      <c r="BBW10" s="137" t="str">
        <f t="shared" ca="1" si="733"/>
        <v>E74</v>
      </c>
      <c r="BBX10" s="137" t="str">
        <f t="shared" ca="1" si="733"/>
        <v>F74</v>
      </c>
      <c r="BBY10" s="137" t="str">
        <f t="shared" ca="1" si="733"/>
        <v>G74</v>
      </c>
      <c r="BBZ10" s="137" t="str">
        <f t="shared" ca="1" si="733"/>
        <v>H74</v>
      </c>
      <c r="BCA10" s="137" t="str">
        <f t="shared" ca="1" si="733"/>
        <v>I74</v>
      </c>
      <c r="BCB10" s="137" t="str">
        <f t="shared" ca="1" si="733"/>
        <v>J74</v>
      </c>
      <c r="BCC10" s="137" t="str">
        <f t="shared" ca="1" si="733"/>
        <v>K74</v>
      </c>
      <c r="BCD10" s="137" t="str">
        <f t="shared" ca="1" si="733"/>
        <v>L74</v>
      </c>
      <c r="BCE10" s="137" t="str">
        <f t="shared" ca="1" si="733"/>
        <v>M74</v>
      </c>
      <c r="BCF10" s="137" t="str">
        <f t="shared" ca="1" si="733"/>
        <v>C75</v>
      </c>
      <c r="BCG10" s="137" t="str">
        <f t="shared" ca="1" si="733"/>
        <v>D75</v>
      </c>
      <c r="BCH10" s="137" t="str">
        <f t="shared" ca="1" si="733"/>
        <v>E75</v>
      </c>
      <c r="BCI10" s="137" t="str">
        <f t="shared" ca="1" si="733"/>
        <v>F75</v>
      </c>
      <c r="BCJ10" s="137" t="str">
        <f t="shared" ca="1" si="733"/>
        <v>G75</v>
      </c>
      <c r="BCK10" s="137" t="str">
        <f t="shared" ca="1" si="733"/>
        <v>H75</v>
      </c>
      <c r="BCL10" s="137" t="str">
        <f t="shared" ca="1" si="733"/>
        <v>I75</v>
      </c>
      <c r="BCM10" s="137" t="str">
        <f t="shared" ca="1" si="733"/>
        <v>J75</v>
      </c>
      <c r="BCN10" s="137" t="str">
        <f t="shared" ca="1" si="733"/>
        <v>K75</v>
      </c>
      <c r="BCO10" s="137" t="str">
        <f t="shared" ca="1" si="733"/>
        <v>L75</v>
      </c>
      <c r="BCP10" s="137" t="str">
        <f t="shared" ca="1" si="733"/>
        <v>M75</v>
      </c>
      <c r="BCQ10" s="137" t="str">
        <f t="shared" ref="BCQ10:BFB10" ca="1" si="734">SUBSTITUTE(SUBSTITUTE(_xlfn.FORMULATEXT(BCQ11),BCQ9&amp;"!",""),"=","")</f>
        <v>C76</v>
      </c>
      <c r="BCR10" s="137" t="str">
        <f t="shared" ca="1" si="734"/>
        <v>D76</v>
      </c>
      <c r="BCS10" s="137" t="str">
        <f t="shared" ca="1" si="734"/>
        <v>E76</v>
      </c>
      <c r="BCT10" s="137" t="str">
        <f t="shared" ca="1" si="734"/>
        <v>F76</v>
      </c>
      <c r="BCU10" s="137" t="str">
        <f t="shared" ca="1" si="734"/>
        <v>G76</v>
      </c>
      <c r="BCV10" s="137" t="str">
        <f t="shared" ca="1" si="734"/>
        <v>H76</v>
      </c>
      <c r="BCW10" s="137" t="str">
        <f t="shared" ca="1" si="734"/>
        <v>I76</v>
      </c>
      <c r="BCX10" s="137" t="str">
        <f t="shared" ca="1" si="734"/>
        <v>J76</v>
      </c>
      <c r="BCY10" s="137" t="str">
        <f t="shared" ca="1" si="734"/>
        <v>K76</v>
      </c>
      <c r="BCZ10" s="137" t="str">
        <f t="shared" ca="1" si="734"/>
        <v>L76</v>
      </c>
      <c r="BDA10" s="137" t="str">
        <f t="shared" ca="1" si="734"/>
        <v>M76</v>
      </c>
      <c r="BDB10" s="137" t="str">
        <f t="shared" ca="1" si="734"/>
        <v>C77</v>
      </c>
      <c r="BDC10" s="137" t="str">
        <f t="shared" ca="1" si="734"/>
        <v>D77</v>
      </c>
      <c r="BDD10" s="137" t="str">
        <f t="shared" ca="1" si="734"/>
        <v>E77</v>
      </c>
      <c r="BDE10" s="137" t="str">
        <f t="shared" ca="1" si="734"/>
        <v>F77</v>
      </c>
      <c r="BDF10" s="137" t="str">
        <f t="shared" ca="1" si="734"/>
        <v>G77</v>
      </c>
      <c r="BDG10" s="137" t="str">
        <f t="shared" ca="1" si="734"/>
        <v>H77</v>
      </c>
      <c r="BDH10" s="137" t="str">
        <f t="shared" ca="1" si="734"/>
        <v>I77</v>
      </c>
      <c r="BDI10" s="137" t="str">
        <f t="shared" ca="1" si="734"/>
        <v>J77</v>
      </c>
      <c r="BDJ10" s="137" t="str">
        <f t="shared" ca="1" si="734"/>
        <v>K77</v>
      </c>
      <c r="BDK10" s="137" t="str">
        <f t="shared" ca="1" si="734"/>
        <v>L77</v>
      </c>
      <c r="BDL10" s="137" t="str">
        <f t="shared" ca="1" si="734"/>
        <v>M77</v>
      </c>
      <c r="BDM10" s="137" t="str">
        <f t="shared" ca="1" si="734"/>
        <v>C78</v>
      </c>
      <c r="BDN10" s="137" t="str">
        <f t="shared" ca="1" si="734"/>
        <v>D78</v>
      </c>
      <c r="BDO10" s="137" t="str">
        <f t="shared" ca="1" si="734"/>
        <v>E78</v>
      </c>
      <c r="BDP10" s="137" t="str">
        <f t="shared" ca="1" si="734"/>
        <v>F78</v>
      </c>
      <c r="BDQ10" s="137" t="str">
        <f t="shared" ca="1" si="734"/>
        <v>G78</v>
      </c>
      <c r="BDR10" s="137" t="str">
        <f t="shared" ca="1" si="734"/>
        <v>H78</v>
      </c>
      <c r="BDS10" s="137" t="str">
        <f t="shared" ca="1" si="734"/>
        <v>I78</v>
      </c>
      <c r="BDT10" s="137" t="str">
        <f t="shared" ca="1" si="734"/>
        <v>J78</v>
      </c>
      <c r="BDU10" s="137" t="str">
        <f t="shared" ca="1" si="734"/>
        <v>K78</v>
      </c>
      <c r="BDV10" s="137" t="str">
        <f t="shared" ca="1" si="734"/>
        <v>L78</v>
      </c>
      <c r="BDW10" s="137" t="str">
        <f t="shared" ca="1" si="734"/>
        <v>M78</v>
      </c>
      <c r="BDX10" s="137" t="str">
        <f t="shared" ca="1" si="734"/>
        <v>C79</v>
      </c>
      <c r="BDY10" s="137" t="str">
        <f t="shared" ca="1" si="734"/>
        <v>D79</v>
      </c>
      <c r="BDZ10" s="137" t="str">
        <f t="shared" ca="1" si="734"/>
        <v>E79</v>
      </c>
      <c r="BEA10" s="137" t="str">
        <f t="shared" ca="1" si="734"/>
        <v>F79</v>
      </c>
      <c r="BEB10" s="137" t="str">
        <f t="shared" ca="1" si="734"/>
        <v>G79</v>
      </c>
      <c r="BEC10" s="137" t="str">
        <f t="shared" ca="1" si="734"/>
        <v>H79</v>
      </c>
      <c r="BED10" s="137" t="str">
        <f t="shared" ca="1" si="734"/>
        <v>I79</v>
      </c>
      <c r="BEE10" s="137" t="str">
        <f t="shared" ca="1" si="734"/>
        <v>J79</v>
      </c>
      <c r="BEF10" s="137" t="str">
        <f t="shared" ca="1" si="734"/>
        <v>K79</v>
      </c>
      <c r="BEG10" s="137" t="str">
        <f t="shared" ca="1" si="734"/>
        <v>L79</v>
      </c>
      <c r="BEH10" s="137" t="str">
        <f t="shared" ca="1" si="734"/>
        <v>M79</v>
      </c>
      <c r="BEI10" s="137" t="str">
        <f t="shared" ca="1" si="734"/>
        <v>C80</v>
      </c>
      <c r="BEJ10" s="137" t="str">
        <f t="shared" ca="1" si="734"/>
        <v>D80</v>
      </c>
      <c r="BEK10" s="137" t="str">
        <f t="shared" ca="1" si="734"/>
        <v>E80</v>
      </c>
      <c r="BEL10" s="137" t="str">
        <f t="shared" ca="1" si="734"/>
        <v>F80</v>
      </c>
      <c r="BEM10" s="137" t="str">
        <f t="shared" ca="1" si="734"/>
        <v>G80</v>
      </c>
      <c r="BEN10" s="137" t="str">
        <f t="shared" ca="1" si="734"/>
        <v>H80</v>
      </c>
      <c r="BEO10" s="137" t="str">
        <f t="shared" ca="1" si="734"/>
        <v>I80</v>
      </c>
      <c r="BEP10" s="137" t="str">
        <f t="shared" ca="1" si="734"/>
        <v>J80</v>
      </c>
      <c r="BEQ10" s="137" t="str">
        <f t="shared" ca="1" si="734"/>
        <v>K80</v>
      </c>
      <c r="BER10" s="137" t="str">
        <f t="shared" ca="1" si="734"/>
        <v>L80</v>
      </c>
      <c r="BES10" s="137" t="str">
        <f t="shared" ca="1" si="734"/>
        <v>M80</v>
      </c>
      <c r="BET10" s="137" t="str">
        <f t="shared" ca="1" si="734"/>
        <v>C81</v>
      </c>
      <c r="BEU10" s="137" t="str">
        <f t="shared" ca="1" si="734"/>
        <v>D81</v>
      </c>
      <c r="BEV10" s="137" t="str">
        <f t="shared" ca="1" si="734"/>
        <v>E81</v>
      </c>
      <c r="BEW10" s="137" t="str">
        <f t="shared" ca="1" si="734"/>
        <v>F81</v>
      </c>
      <c r="BEX10" s="137" t="str">
        <f t="shared" ca="1" si="734"/>
        <v>G81</v>
      </c>
      <c r="BEY10" s="137" t="str">
        <f t="shared" ca="1" si="734"/>
        <v>H81</v>
      </c>
      <c r="BEZ10" s="137" t="str">
        <f t="shared" ca="1" si="734"/>
        <v>I81</v>
      </c>
      <c r="BFA10" s="137" t="str">
        <f t="shared" ca="1" si="734"/>
        <v>J81</v>
      </c>
      <c r="BFB10" s="137" t="str">
        <f t="shared" ca="1" si="734"/>
        <v>K81</v>
      </c>
      <c r="BFC10" s="137" t="str">
        <f t="shared" ref="BFC10:BHN10" ca="1" si="735">SUBSTITUTE(SUBSTITUTE(_xlfn.FORMULATEXT(BFC11),BFC9&amp;"!",""),"=","")</f>
        <v>L81</v>
      </c>
      <c r="BFD10" s="137" t="str">
        <f t="shared" ca="1" si="735"/>
        <v>M81</v>
      </c>
      <c r="BFE10" s="137" t="str">
        <f t="shared" ca="1" si="735"/>
        <v>C82</v>
      </c>
      <c r="BFF10" s="137" t="str">
        <f t="shared" ca="1" si="735"/>
        <v>D82</v>
      </c>
      <c r="BFG10" s="137" t="str">
        <f t="shared" ca="1" si="735"/>
        <v>E82</v>
      </c>
      <c r="BFH10" s="137" t="str">
        <f t="shared" ca="1" si="735"/>
        <v>F82</v>
      </c>
      <c r="BFI10" s="137" t="str">
        <f t="shared" ca="1" si="735"/>
        <v>G82</v>
      </c>
      <c r="BFJ10" s="137" t="str">
        <f t="shared" ca="1" si="735"/>
        <v>H82</v>
      </c>
      <c r="BFK10" s="137" t="str">
        <f t="shared" ca="1" si="735"/>
        <v>I82</v>
      </c>
      <c r="BFL10" s="137" t="str">
        <f t="shared" ca="1" si="735"/>
        <v>J82</v>
      </c>
      <c r="BFM10" s="137" t="str">
        <f t="shared" ca="1" si="735"/>
        <v>K82</v>
      </c>
      <c r="BFN10" s="137" t="str">
        <f t="shared" ca="1" si="735"/>
        <v>L82</v>
      </c>
      <c r="BFO10" s="137" t="str">
        <f t="shared" ca="1" si="735"/>
        <v>M82</v>
      </c>
      <c r="BFP10" s="137" t="str">
        <f t="shared" ca="1" si="735"/>
        <v>C83</v>
      </c>
      <c r="BFQ10" s="137" t="str">
        <f t="shared" ca="1" si="735"/>
        <v>D83</v>
      </c>
      <c r="BFR10" s="137" t="str">
        <f t="shared" ca="1" si="735"/>
        <v>E83</v>
      </c>
      <c r="BFS10" s="137" t="str">
        <f t="shared" ca="1" si="735"/>
        <v>F83</v>
      </c>
      <c r="BFT10" s="137" t="str">
        <f t="shared" ca="1" si="735"/>
        <v>G83</v>
      </c>
      <c r="BFU10" s="137" t="str">
        <f t="shared" ca="1" si="735"/>
        <v>H83</v>
      </c>
      <c r="BFV10" s="137" t="str">
        <f t="shared" ca="1" si="735"/>
        <v>I83</v>
      </c>
      <c r="BFW10" s="137" t="str">
        <f t="shared" ca="1" si="735"/>
        <v>J83</v>
      </c>
      <c r="BFX10" s="137" t="str">
        <f t="shared" ca="1" si="735"/>
        <v>K83</v>
      </c>
      <c r="BFY10" s="137" t="str">
        <f t="shared" ca="1" si="735"/>
        <v>L83</v>
      </c>
      <c r="BFZ10" s="137" t="str">
        <f t="shared" ca="1" si="735"/>
        <v>M83</v>
      </c>
      <c r="BGA10" s="137" t="str">
        <f t="shared" ca="1" si="735"/>
        <v>C84</v>
      </c>
      <c r="BGB10" s="137" t="str">
        <f t="shared" ca="1" si="735"/>
        <v>D84</v>
      </c>
      <c r="BGC10" s="137" t="str">
        <f t="shared" ca="1" si="735"/>
        <v>E84</v>
      </c>
      <c r="BGD10" s="137" t="str">
        <f t="shared" ca="1" si="735"/>
        <v>F84</v>
      </c>
      <c r="BGE10" s="137" t="str">
        <f t="shared" ca="1" si="735"/>
        <v>G84</v>
      </c>
      <c r="BGF10" s="137" t="str">
        <f t="shared" ca="1" si="735"/>
        <v>H84</v>
      </c>
      <c r="BGG10" s="137" t="str">
        <f t="shared" ca="1" si="735"/>
        <v>I84</v>
      </c>
      <c r="BGH10" s="137" t="str">
        <f t="shared" ca="1" si="735"/>
        <v>J84</v>
      </c>
      <c r="BGI10" s="137" t="str">
        <f t="shared" ca="1" si="735"/>
        <v>K84</v>
      </c>
      <c r="BGJ10" s="137" t="str">
        <f t="shared" ca="1" si="735"/>
        <v>L84</v>
      </c>
      <c r="BGK10" s="137" t="str">
        <f t="shared" ca="1" si="735"/>
        <v>M84</v>
      </c>
      <c r="BGL10" s="137" t="str">
        <f t="shared" ca="1" si="735"/>
        <v>C85</v>
      </c>
      <c r="BGM10" s="137" t="str">
        <f t="shared" ca="1" si="735"/>
        <v>D85</v>
      </c>
      <c r="BGN10" s="137" t="str">
        <f t="shared" ca="1" si="735"/>
        <v>E85</v>
      </c>
      <c r="BGO10" s="137" t="str">
        <f t="shared" ca="1" si="735"/>
        <v>F85</v>
      </c>
      <c r="BGP10" s="137" t="str">
        <f t="shared" ca="1" si="735"/>
        <v>G85</v>
      </c>
      <c r="BGQ10" s="137" t="str">
        <f t="shared" ca="1" si="735"/>
        <v>H85</v>
      </c>
      <c r="BGR10" s="137" t="str">
        <f t="shared" ca="1" si="735"/>
        <v>I85</v>
      </c>
      <c r="BGS10" s="137" t="str">
        <f t="shared" ca="1" si="735"/>
        <v>J85</v>
      </c>
      <c r="BGT10" s="137" t="str">
        <f t="shared" ca="1" si="735"/>
        <v>K85</v>
      </c>
      <c r="BGU10" s="137" t="str">
        <f t="shared" ca="1" si="735"/>
        <v>L85</v>
      </c>
      <c r="BGV10" s="137" t="str">
        <f t="shared" ca="1" si="735"/>
        <v>M85</v>
      </c>
      <c r="BGW10" s="137" t="str">
        <f t="shared" ca="1" si="735"/>
        <v>C86</v>
      </c>
      <c r="BGX10" s="137" t="str">
        <f t="shared" ca="1" si="735"/>
        <v>D86</v>
      </c>
      <c r="BGY10" s="137" t="str">
        <f t="shared" ca="1" si="735"/>
        <v>E86</v>
      </c>
      <c r="BGZ10" s="137" t="str">
        <f t="shared" ca="1" si="735"/>
        <v>F86</v>
      </c>
      <c r="BHA10" s="137" t="str">
        <f t="shared" ca="1" si="735"/>
        <v>G86</v>
      </c>
      <c r="BHB10" s="137" t="str">
        <f t="shared" ca="1" si="735"/>
        <v>H86</v>
      </c>
      <c r="BHC10" s="137" t="str">
        <f t="shared" ca="1" si="735"/>
        <v>I86</v>
      </c>
      <c r="BHD10" s="137" t="str">
        <f t="shared" ca="1" si="735"/>
        <v>J86</v>
      </c>
      <c r="BHE10" s="137" t="str">
        <f t="shared" ca="1" si="735"/>
        <v>K86</v>
      </c>
      <c r="BHF10" s="137" t="str">
        <f t="shared" ca="1" si="735"/>
        <v>L86</v>
      </c>
      <c r="BHG10" s="137" t="str">
        <f t="shared" ca="1" si="735"/>
        <v>M86</v>
      </c>
      <c r="BHH10" s="137" t="str">
        <f t="shared" ca="1" si="735"/>
        <v>C87</v>
      </c>
      <c r="BHI10" s="137" t="str">
        <f t="shared" ca="1" si="735"/>
        <v>D87</v>
      </c>
      <c r="BHJ10" s="137" t="str">
        <f t="shared" ca="1" si="735"/>
        <v>E87</v>
      </c>
      <c r="BHK10" s="137" t="str">
        <f t="shared" ca="1" si="735"/>
        <v>F87</v>
      </c>
      <c r="BHL10" s="137" t="str">
        <f t="shared" ca="1" si="735"/>
        <v>G87</v>
      </c>
      <c r="BHM10" s="137" t="str">
        <f t="shared" ca="1" si="735"/>
        <v>H87</v>
      </c>
      <c r="BHN10" s="137" t="str">
        <f t="shared" ca="1" si="735"/>
        <v>I87</v>
      </c>
      <c r="BHO10" s="137" t="str">
        <f t="shared" ref="BHO10:BJZ10" ca="1" si="736">SUBSTITUTE(SUBSTITUTE(_xlfn.FORMULATEXT(BHO11),BHO9&amp;"!",""),"=","")</f>
        <v>J87</v>
      </c>
      <c r="BHP10" s="137" t="str">
        <f t="shared" ca="1" si="736"/>
        <v>K87</v>
      </c>
      <c r="BHQ10" s="137" t="str">
        <f t="shared" ca="1" si="736"/>
        <v>L87</v>
      </c>
      <c r="BHR10" s="137" t="str">
        <f t="shared" ca="1" si="736"/>
        <v>M87</v>
      </c>
      <c r="BHS10" s="137" t="str">
        <f t="shared" ca="1" si="736"/>
        <v>C88</v>
      </c>
      <c r="BHT10" s="137" t="str">
        <f t="shared" ca="1" si="736"/>
        <v>D88</v>
      </c>
      <c r="BHU10" s="137" t="str">
        <f t="shared" ca="1" si="736"/>
        <v>E88</v>
      </c>
      <c r="BHV10" s="137" t="str">
        <f t="shared" ca="1" si="736"/>
        <v>F88</v>
      </c>
      <c r="BHW10" s="137" t="str">
        <f t="shared" ca="1" si="736"/>
        <v>G88</v>
      </c>
      <c r="BHX10" s="137" t="str">
        <f t="shared" ca="1" si="736"/>
        <v>H88</v>
      </c>
      <c r="BHY10" s="137" t="str">
        <f t="shared" ca="1" si="736"/>
        <v>I88</v>
      </c>
      <c r="BHZ10" s="137" t="str">
        <f t="shared" ca="1" si="736"/>
        <v>J88</v>
      </c>
      <c r="BIA10" s="137" t="str">
        <f t="shared" ca="1" si="736"/>
        <v>K88</v>
      </c>
      <c r="BIB10" s="137" t="str">
        <f t="shared" ca="1" si="736"/>
        <v>L88</v>
      </c>
      <c r="BIC10" s="137" t="str">
        <f t="shared" ca="1" si="736"/>
        <v>M88</v>
      </c>
      <c r="BID10" s="137" t="str">
        <f t="shared" ca="1" si="736"/>
        <v>C89</v>
      </c>
      <c r="BIE10" s="137" t="str">
        <f t="shared" ca="1" si="736"/>
        <v>D89</v>
      </c>
      <c r="BIF10" s="137" t="str">
        <f t="shared" ca="1" si="736"/>
        <v>E89</v>
      </c>
      <c r="BIG10" s="137" t="str">
        <f t="shared" ca="1" si="736"/>
        <v>F89</v>
      </c>
      <c r="BIH10" s="137" t="str">
        <f t="shared" ca="1" si="736"/>
        <v>G89</v>
      </c>
      <c r="BII10" s="137" t="str">
        <f t="shared" ca="1" si="736"/>
        <v>H89</v>
      </c>
      <c r="BIJ10" s="137" t="str">
        <f t="shared" ca="1" si="736"/>
        <v>I89</v>
      </c>
      <c r="BIK10" s="137" t="str">
        <f t="shared" ca="1" si="736"/>
        <v>J89</v>
      </c>
      <c r="BIL10" s="137" t="str">
        <f t="shared" ca="1" si="736"/>
        <v>K89</v>
      </c>
      <c r="BIM10" s="137" t="str">
        <f t="shared" ca="1" si="736"/>
        <v>L89</v>
      </c>
      <c r="BIN10" s="137" t="str">
        <f t="shared" ca="1" si="736"/>
        <v>M89</v>
      </c>
      <c r="BIO10" s="137" t="str">
        <f t="shared" ca="1" si="736"/>
        <v>C90</v>
      </c>
      <c r="BIP10" s="137" t="str">
        <f t="shared" ca="1" si="736"/>
        <v>D90</v>
      </c>
      <c r="BIQ10" s="137" t="str">
        <f t="shared" ca="1" si="736"/>
        <v>E90</v>
      </c>
      <c r="BIR10" s="137" t="str">
        <f t="shared" ca="1" si="736"/>
        <v>F90</v>
      </c>
      <c r="BIS10" s="137" t="str">
        <f t="shared" ca="1" si="736"/>
        <v>G90</v>
      </c>
      <c r="BIT10" s="137" t="str">
        <f t="shared" ca="1" si="736"/>
        <v>H90</v>
      </c>
      <c r="BIU10" s="137" t="str">
        <f t="shared" ca="1" si="736"/>
        <v>I90</v>
      </c>
      <c r="BIV10" s="137" t="str">
        <f t="shared" ca="1" si="736"/>
        <v>J90</v>
      </c>
      <c r="BIW10" s="137" t="str">
        <f t="shared" ca="1" si="736"/>
        <v>K90</v>
      </c>
      <c r="BIX10" s="137" t="str">
        <f t="shared" ca="1" si="736"/>
        <v>L90</v>
      </c>
      <c r="BIY10" s="137" t="str">
        <f t="shared" ca="1" si="736"/>
        <v>M90</v>
      </c>
      <c r="BIZ10" s="137" t="str">
        <f t="shared" ca="1" si="736"/>
        <v>C91</v>
      </c>
      <c r="BJA10" s="137" t="str">
        <f t="shared" ca="1" si="736"/>
        <v>D91</v>
      </c>
      <c r="BJB10" s="137" t="str">
        <f t="shared" ca="1" si="736"/>
        <v>E91</v>
      </c>
      <c r="BJC10" s="137" t="str">
        <f t="shared" ca="1" si="736"/>
        <v>F91</v>
      </c>
      <c r="BJD10" s="137" t="str">
        <f t="shared" ca="1" si="736"/>
        <v>G91</v>
      </c>
      <c r="BJE10" s="137" t="str">
        <f t="shared" ca="1" si="736"/>
        <v>H91</v>
      </c>
      <c r="BJF10" s="137" t="str">
        <f t="shared" ca="1" si="736"/>
        <v>I91</v>
      </c>
      <c r="BJG10" s="137" t="str">
        <f t="shared" ca="1" si="736"/>
        <v>J91</v>
      </c>
      <c r="BJH10" s="137" t="str">
        <f t="shared" ca="1" si="736"/>
        <v>K91</v>
      </c>
      <c r="BJI10" s="137" t="str">
        <f t="shared" ca="1" si="736"/>
        <v>L91</v>
      </c>
      <c r="BJJ10" s="137" t="str">
        <f t="shared" ca="1" si="736"/>
        <v>M91</v>
      </c>
      <c r="BJK10" s="137" t="str">
        <f t="shared" ca="1" si="736"/>
        <v>C92</v>
      </c>
      <c r="BJL10" s="137" t="str">
        <f t="shared" ca="1" si="736"/>
        <v>D92</v>
      </c>
      <c r="BJM10" s="137" t="str">
        <f t="shared" ca="1" si="736"/>
        <v>E92</v>
      </c>
      <c r="BJN10" s="137" t="str">
        <f t="shared" ca="1" si="736"/>
        <v>F92</v>
      </c>
      <c r="BJO10" s="137" t="str">
        <f t="shared" ca="1" si="736"/>
        <v>G92</v>
      </c>
      <c r="BJP10" s="137" t="str">
        <f t="shared" ca="1" si="736"/>
        <v>H92</v>
      </c>
      <c r="BJQ10" s="137" t="str">
        <f t="shared" ca="1" si="736"/>
        <v>I92</v>
      </c>
      <c r="BJR10" s="137" t="str">
        <f t="shared" ca="1" si="736"/>
        <v>J92</v>
      </c>
      <c r="BJS10" s="137" t="str">
        <f t="shared" ca="1" si="736"/>
        <v>K92</v>
      </c>
      <c r="BJT10" s="137" t="str">
        <f t="shared" ca="1" si="736"/>
        <v>L92</v>
      </c>
      <c r="BJU10" s="137" t="str">
        <f t="shared" ca="1" si="736"/>
        <v>M92</v>
      </c>
      <c r="BJV10" s="137" t="str">
        <f t="shared" ca="1" si="736"/>
        <v>C93</v>
      </c>
      <c r="BJW10" s="137" t="str">
        <f t="shared" ca="1" si="736"/>
        <v>D93</v>
      </c>
      <c r="BJX10" s="137" t="str">
        <f t="shared" ca="1" si="736"/>
        <v>E93</v>
      </c>
      <c r="BJY10" s="137" t="str">
        <f t="shared" ca="1" si="736"/>
        <v>F93</v>
      </c>
      <c r="BJZ10" s="137" t="str">
        <f t="shared" ca="1" si="736"/>
        <v>G93</v>
      </c>
      <c r="BKA10" s="137" t="str">
        <f t="shared" ref="BKA10:BML10" ca="1" si="737">SUBSTITUTE(SUBSTITUTE(_xlfn.FORMULATEXT(BKA11),BKA9&amp;"!",""),"=","")</f>
        <v>H93</v>
      </c>
      <c r="BKB10" s="137" t="str">
        <f t="shared" ca="1" si="737"/>
        <v>I93</v>
      </c>
      <c r="BKC10" s="137" t="str">
        <f t="shared" ca="1" si="737"/>
        <v>J93</v>
      </c>
      <c r="BKD10" s="137" t="str">
        <f t="shared" ca="1" si="737"/>
        <v>K93</v>
      </c>
      <c r="BKE10" s="137" t="str">
        <f t="shared" ca="1" si="737"/>
        <v>L93</v>
      </c>
      <c r="BKF10" s="137" t="str">
        <f t="shared" ca="1" si="737"/>
        <v>M93</v>
      </c>
      <c r="BKG10" s="137" t="str">
        <f t="shared" ca="1" si="737"/>
        <v>C94</v>
      </c>
      <c r="BKH10" s="137" t="str">
        <f t="shared" ca="1" si="737"/>
        <v>D94</v>
      </c>
      <c r="BKI10" s="137" t="str">
        <f t="shared" ca="1" si="737"/>
        <v>E94</v>
      </c>
      <c r="BKJ10" s="137" t="str">
        <f t="shared" ca="1" si="737"/>
        <v>F94</v>
      </c>
      <c r="BKK10" s="137" t="str">
        <f t="shared" ca="1" si="737"/>
        <v>G94</v>
      </c>
      <c r="BKL10" s="137" t="str">
        <f t="shared" ca="1" si="737"/>
        <v>H94</v>
      </c>
      <c r="BKM10" s="137" t="str">
        <f t="shared" ca="1" si="737"/>
        <v>I94</v>
      </c>
      <c r="BKN10" s="137" t="str">
        <f t="shared" ca="1" si="737"/>
        <v>J94</v>
      </c>
      <c r="BKO10" s="137" t="str">
        <f t="shared" ca="1" si="737"/>
        <v>K94</v>
      </c>
      <c r="BKP10" s="137" t="str">
        <f t="shared" ca="1" si="737"/>
        <v>L94</v>
      </c>
      <c r="BKQ10" s="137" t="str">
        <f t="shared" ca="1" si="737"/>
        <v>M94</v>
      </c>
      <c r="BKR10" s="137" t="str">
        <f t="shared" ca="1" si="737"/>
        <v>C95</v>
      </c>
      <c r="BKS10" s="137" t="str">
        <f t="shared" ca="1" si="737"/>
        <v>D95</v>
      </c>
      <c r="BKT10" s="137" t="str">
        <f t="shared" ca="1" si="737"/>
        <v>E95</v>
      </c>
      <c r="BKU10" s="137" t="str">
        <f t="shared" ca="1" si="737"/>
        <v>F95</v>
      </c>
      <c r="BKV10" s="137" t="str">
        <f t="shared" ca="1" si="737"/>
        <v>G95</v>
      </c>
      <c r="BKW10" s="137" t="str">
        <f t="shared" ca="1" si="737"/>
        <v>H95</v>
      </c>
      <c r="BKX10" s="137" t="str">
        <f t="shared" ca="1" si="737"/>
        <v>I95</v>
      </c>
      <c r="BKY10" s="137" t="str">
        <f t="shared" ca="1" si="737"/>
        <v>J95</v>
      </c>
      <c r="BKZ10" s="137" t="str">
        <f t="shared" ca="1" si="737"/>
        <v>K95</v>
      </c>
      <c r="BLA10" s="137" t="str">
        <f t="shared" ca="1" si="737"/>
        <v>L95</v>
      </c>
      <c r="BLB10" s="137" t="str">
        <f t="shared" ca="1" si="737"/>
        <v>M95</v>
      </c>
      <c r="BLC10" s="137" t="str">
        <f t="shared" ca="1" si="737"/>
        <v>C96</v>
      </c>
      <c r="BLD10" s="137" t="str">
        <f t="shared" ca="1" si="737"/>
        <v>D96</v>
      </c>
      <c r="BLE10" s="137" t="str">
        <f t="shared" ca="1" si="737"/>
        <v>E96</v>
      </c>
      <c r="BLF10" s="137" t="str">
        <f t="shared" ca="1" si="737"/>
        <v>F96</v>
      </c>
      <c r="BLG10" s="137" t="str">
        <f t="shared" ca="1" si="737"/>
        <v>G96</v>
      </c>
      <c r="BLH10" s="137" t="str">
        <f t="shared" ca="1" si="737"/>
        <v>H96</v>
      </c>
      <c r="BLI10" s="137" t="str">
        <f t="shared" ca="1" si="737"/>
        <v>I96</v>
      </c>
      <c r="BLJ10" s="137" t="str">
        <f t="shared" ca="1" si="737"/>
        <v>J96</v>
      </c>
      <c r="BLK10" s="137" t="str">
        <f t="shared" ca="1" si="737"/>
        <v>K96</v>
      </c>
      <c r="BLL10" s="137" t="str">
        <f t="shared" ca="1" si="737"/>
        <v>L96</v>
      </c>
      <c r="BLM10" s="137" t="str">
        <f t="shared" ca="1" si="737"/>
        <v>M96</v>
      </c>
      <c r="BLN10" s="137" t="str">
        <f t="shared" ca="1" si="737"/>
        <v>C97</v>
      </c>
      <c r="BLO10" s="137" t="str">
        <f t="shared" ca="1" si="737"/>
        <v>D97</v>
      </c>
      <c r="BLP10" s="137" t="str">
        <f t="shared" ca="1" si="737"/>
        <v>E97</v>
      </c>
      <c r="BLQ10" s="137" t="str">
        <f t="shared" ca="1" si="737"/>
        <v>F97</v>
      </c>
      <c r="BLR10" s="137" t="str">
        <f t="shared" ca="1" si="737"/>
        <v>G97</v>
      </c>
      <c r="BLS10" s="137" t="str">
        <f t="shared" ca="1" si="737"/>
        <v>H97</v>
      </c>
      <c r="BLT10" s="137" t="str">
        <f t="shared" ca="1" si="737"/>
        <v>I97</v>
      </c>
      <c r="BLU10" s="137" t="str">
        <f t="shared" ca="1" si="737"/>
        <v>J97</v>
      </c>
      <c r="BLV10" s="137" t="str">
        <f t="shared" ca="1" si="737"/>
        <v>K97</v>
      </c>
      <c r="BLW10" s="137" t="str">
        <f t="shared" ca="1" si="737"/>
        <v>L97</v>
      </c>
      <c r="BLX10" s="137" t="str">
        <f t="shared" ca="1" si="737"/>
        <v>M97</v>
      </c>
      <c r="BLY10" s="137" t="str">
        <f t="shared" ca="1" si="737"/>
        <v>C98</v>
      </c>
      <c r="BLZ10" s="137" t="str">
        <f t="shared" ca="1" si="737"/>
        <v>D98</v>
      </c>
      <c r="BMA10" s="137" t="str">
        <f t="shared" ca="1" si="737"/>
        <v>E98</v>
      </c>
      <c r="BMB10" s="137" t="str">
        <f t="shared" ca="1" si="737"/>
        <v>F98</v>
      </c>
      <c r="BMC10" s="137" t="str">
        <f t="shared" ca="1" si="737"/>
        <v>G98</v>
      </c>
      <c r="BMD10" s="137" t="str">
        <f t="shared" ca="1" si="737"/>
        <v>H98</v>
      </c>
      <c r="BME10" s="137" t="str">
        <f t="shared" ca="1" si="737"/>
        <v>I98</v>
      </c>
      <c r="BMF10" s="137" t="str">
        <f t="shared" ca="1" si="737"/>
        <v>J98</v>
      </c>
      <c r="BMG10" s="137" t="str">
        <f t="shared" ca="1" si="737"/>
        <v>K98</v>
      </c>
      <c r="BMH10" s="137" t="str">
        <f t="shared" ca="1" si="737"/>
        <v>L98</v>
      </c>
      <c r="BMI10" s="137" t="str">
        <f t="shared" ca="1" si="737"/>
        <v>M98</v>
      </c>
      <c r="BMJ10" s="137" t="str">
        <f t="shared" ca="1" si="737"/>
        <v>C99</v>
      </c>
      <c r="BMK10" s="137" t="str">
        <f t="shared" ca="1" si="737"/>
        <v>D99</v>
      </c>
      <c r="BML10" s="137" t="str">
        <f t="shared" ca="1" si="737"/>
        <v>E99</v>
      </c>
      <c r="BMM10" s="137" t="str">
        <f t="shared" ref="BMM10:BOX10" ca="1" si="738">SUBSTITUTE(SUBSTITUTE(_xlfn.FORMULATEXT(BMM11),BMM9&amp;"!",""),"=","")</f>
        <v>F99</v>
      </c>
      <c r="BMN10" s="137" t="str">
        <f t="shared" ca="1" si="738"/>
        <v>G99</v>
      </c>
      <c r="BMO10" s="137" t="str">
        <f t="shared" ca="1" si="738"/>
        <v>H99</v>
      </c>
      <c r="BMP10" s="137" t="str">
        <f t="shared" ca="1" si="738"/>
        <v>I99</v>
      </c>
      <c r="BMQ10" s="137" t="str">
        <f t="shared" ca="1" si="738"/>
        <v>J99</v>
      </c>
      <c r="BMR10" s="137" t="str">
        <f t="shared" ca="1" si="738"/>
        <v>K99</v>
      </c>
      <c r="BMS10" s="137" t="str">
        <f t="shared" ca="1" si="738"/>
        <v>L99</v>
      </c>
      <c r="BMT10" s="137" t="str">
        <f t="shared" ca="1" si="738"/>
        <v>M99</v>
      </c>
      <c r="BMU10" s="137" t="str">
        <f t="shared" ca="1" si="738"/>
        <v>C100</v>
      </c>
      <c r="BMV10" s="137" t="str">
        <f t="shared" ca="1" si="738"/>
        <v>D100</v>
      </c>
      <c r="BMW10" s="137" t="str">
        <f t="shared" ca="1" si="738"/>
        <v>E100</v>
      </c>
      <c r="BMX10" s="137" t="str">
        <f t="shared" ca="1" si="738"/>
        <v>F100</v>
      </c>
      <c r="BMY10" s="137" t="str">
        <f t="shared" ca="1" si="738"/>
        <v>G100</v>
      </c>
      <c r="BMZ10" s="137" t="str">
        <f t="shared" ca="1" si="738"/>
        <v>H100</v>
      </c>
      <c r="BNA10" s="137" t="str">
        <f t="shared" ca="1" si="738"/>
        <v>I100</v>
      </c>
      <c r="BNB10" s="137" t="str">
        <f t="shared" ca="1" si="738"/>
        <v>J100</v>
      </c>
      <c r="BNC10" s="137" t="str">
        <f t="shared" ca="1" si="738"/>
        <v>K100</v>
      </c>
      <c r="BND10" s="137" t="str">
        <f t="shared" ca="1" si="738"/>
        <v>L100</v>
      </c>
      <c r="BNE10" s="137" t="str">
        <f t="shared" ca="1" si="738"/>
        <v>M100</v>
      </c>
      <c r="BNF10" s="137" t="str">
        <f t="shared" ca="1" si="738"/>
        <v>C101</v>
      </c>
      <c r="BNG10" s="137" t="str">
        <f t="shared" ca="1" si="738"/>
        <v>D101</v>
      </c>
      <c r="BNH10" s="137" t="str">
        <f t="shared" ca="1" si="738"/>
        <v>E101</v>
      </c>
      <c r="BNI10" s="137" t="str">
        <f t="shared" ca="1" si="738"/>
        <v>F101</v>
      </c>
      <c r="BNJ10" s="137" t="str">
        <f t="shared" ca="1" si="738"/>
        <v>G101</v>
      </c>
      <c r="BNK10" s="137" t="str">
        <f t="shared" ca="1" si="738"/>
        <v>H101</v>
      </c>
      <c r="BNL10" s="137" t="str">
        <f t="shared" ca="1" si="738"/>
        <v>I101</v>
      </c>
      <c r="BNM10" s="137" t="str">
        <f t="shared" ca="1" si="738"/>
        <v>J101</v>
      </c>
      <c r="BNN10" s="137" t="str">
        <f t="shared" ca="1" si="738"/>
        <v>K101</v>
      </c>
      <c r="BNO10" s="137" t="str">
        <f t="shared" ca="1" si="738"/>
        <v>L101</v>
      </c>
      <c r="BNP10" s="137" t="str">
        <f t="shared" ca="1" si="738"/>
        <v>M101</v>
      </c>
      <c r="BNQ10" s="137" t="str">
        <f t="shared" ca="1" si="738"/>
        <v>C102</v>
      </c>
      <c r="BNR10" s="137" t="str">
        <f t="shared" ca="1" si="738"/>
        <v>D102</v>
      </c>
      <c r="BNS10" s="137" t="str">
        <f t="shared" ca="1" si="738"/>
        <v>E102</v>
      </c>
      <c r="BNT10" s="137" t="str">
        <f t="shared" ca="1" si="738"/>
        <v>F102</v>
      </c>
      <c r="BNU10" s="137" t="str">
        <f t="shared" ca="1" si="738"/>
        <v>G102</v>
      </c>
      <c r="BNV10" s="137" t="str">
        <f t="shared" ca="1" si="738"/>
        <v>H102</v>
      </c>
      <c r="BNW10" s="137" t="str">
        <f t="shared" ca="1" si="738"/>
        <v>I102</v>
      </c>
      <c r="BNX10" s="137" t="str">
        <f t="shared" ca="1" si="738"/>
        <v>J102</v>
      </c>
      <c r="BNY10" s="137" t="str">
        <f t="shared" ca="1" si="738"/>
        <v>K102</v>
      </c>
      <c r="BNZ10" s="137" t="str">
        <f t="shared" ca="1" si="738"/>
        <v>L102</v>
      </c>
      <c r="BOA10" s="137" t="str">
        <f t="shared" ca="1" si="738"/>
        <v>M102</v>
      </c>
      <c r="BOB10" s="137" t="str">
        <f t="shared" ca="1" si="738"/>
        <v>C103</v>
      </c>
      <c r="BOC10" s="137" t="str">
        <f t="shared" ca="1" si="738"/>
        <v>D103</v>
      </c>
      <c r="BOD10" s="137" t="str">
        <f t="shared" ca="1" si="738"/>
        <v>E103</v>
      </c>
      <c r="BOE10" s="137" t="str">
        <f t="shared" ca="1" si="738"/>
        <v>F103</v>
      </c>
      <c r="BOF10" s="137" t="str">
        <f t="shared" ca="1" si="738"/>
        <v>G103</v>
      </c>
      <c r="BOG10" s="137" t="str">
        <f t="shared" ca="1" si="738"/>
        <v>H103</v>
      </c>
      <c r="BOH10" s="137" t="str">
        <f t="shared" ca="1" si="738"/>
        <v>I103</v>
      </c>
      <c r="BOI10" s="137" t="str">
        <f t="shared" ca="1" si="738"/>
        <v>J103</v>
      </c>
      <c r="BOJ10" s="137" t="str">
        <f t="shared" ca="1" si="738"/>
        <v>K103</v>
      </c>
      <c r="BOK10" s="137" t="str">
        <f t="shared" ca="1" si="738"/>
        <v>L103</v>
      </c>
      <c r="BOL10" s="137" t="str">
        <f t="shared" ca="1" si="738"/>
        <v>M103</v>
      </c>
      <c r="BOM10" s="137" t="str">
        <f t="shared" ca="1" si="738"/>
        <v>C104</v>
      </c>
      <c r="BON10" s="137" t="str">
        <f t="shared" ca="1" si="738"/>
        <v>D104</v>
      </c>
      <c r="BOO10" s="137" t="str">
        <f t="shared" ca="1" si="738"/>
        <v>E104</v>
      </c>
      <c r="BOP10" s="137" t="str">
        <f t="shared" ca="1" si="738"/>
        <v>F104</v>
      </c>
      <c r="BOQ10" s="137" t="str">
        <f t="shared" ca="1" si="738"/>
        <v>G104</v>
      </c>
      <c r="BOR10" s="137" t="str">
        <f t="shared" ca="1" si="738"/>
        <v>H104</v>
      </c>
      <c r="BOS10" s="137" t="str">
        <f t="shared" ca="1" si="738"/>
        <v>I104</v>
      </c>
      <c r="BOT10" s="137" t="str">
        <f t="shared" ca="1" si="738"/>
        <v>J104</v>
      </c>
      <c r="BOU10" s="137" t="str">
        <f t="shared" ca="1" si="738"/>
        <v>K104</v>
      </c>
      <c r="BOV10" s="137" t="str">
        <f t="shared" ca="1" si="738"/>
        <v>L104</v>
      </c>
      <c r="BOW10" s="137" t="str">
        <f t="shared" ca="1" si="738"/>
        <v>M104</v>
      </c>
      <c r="BOX10" s="137" t="str">
        <f t="shared" ca="1" si="738"/>
        <v>C105</v>
      </c>
      <c r="BOY10" s="137" t="str">
        <f t="shared" ref="BOY10:BQZ10" ca="1" si="739">SUBSTITUTE(SUBSTITUTE(_xlfn.FORMULATEXT(BOY11),BOY9&amp;"!",""),"=","")</f>
        <v>D105</v>
      </c>
      <c r="BOZ10" s="137" t="str">
        <f t="shared" ca="1" si="739"/>
        <v>E105</v>
      </c>
      <c r="BPA10" s="137" t="str">
        <f t="shared" ca="1" si="739"/>
        <v>F105</v>
      </c>
      <c r="BPB10" s="137" t="str">
        <f t="shared" ca="1" si="739"/>
        <v>G105</v>
      </c>
      <c r="BPC10" s="137" t="str">
        <f t="shared" ca="1" si="739"/>
        <v>H105</v>
      </c>
      <c r="BPD10" s="137" t="str">
        <f t="shared" ca="1" si="739"/>
        <v>I105</v>
      </c>
      <c r="BPE10" s="137" t="str">
        <f t="shared" ca="1" si="739"/>
        <v>J105</v>
      </c>
      <c r="BPF10" s="137" t="str">
        <f t="shared" ca="1" si="739"/>
        <v>K105</v>
      </c>
      <c r="BPG10" s="137" t="str">
        <f t="shared" ca="1" si="739"/>
        <v>L105</v>
      </c>
      <c r="BPH10" s="137" t="str">
        <f t="shared" ca="1" si="739"/>
        <v>M105</v>
      </c>
      <c r="BPI10" s="137" t="str">
        <f t="shared" ca="1" si="739"/>
        <v>C106</v>
      </c>
      <c r="BPJ10" s="137" t="str">
        <f t="shared" ca="1" si="739"/>
        <v>D106</v>
      </c>
      <c r="BPK10" s="137" t="str">
        <f t="shared" ca="1" si="739"/>
        <v>E106</v>
      </c>
      <c r="BPL10" s="137" t="str">
        <f t="shared" ca="1" si="739"/>
        <v>F106</v>
      </c>
      <c r="BPM10" s="137" t="str">
        <f t="shared" ca="1" si="739"/>
        <v>G106</v>
      </c>
      <c r="BPN10" s="137" t="str">
        <f t="shared" ca="1" si="739"/>
        <v>H106</v>
      </c>
      <c r="BPO10" s="137" t="str">
        <f t="shared" ca="1" si="739"/>
        <v>I106</v>
      </c>
      <c r="BPP10" s="137" t="str">
        <f t="shared" ca="1" si="739"/>
        <v>J106</v>
      </c>
      <c r="BPQ10" s="137" t="str">
        <f t="shared" ca="1" si="739"/>
        <v>K106</v>
      </c>
      <c r="BPR10" s="137" t="str">
        <f t="shared" ca="1" si="739"/>
        <v>L106</v>
      </c>
      <c r="BPS10" s="137" t="str">
        <f t="shared" ca="1" si="739"/>
        <v>M106</v>
      </c>
      <c r="BPT10" s="137" t="str">
        <f t="shared" ca="1" si="739"/>
        <v>C107</v>
      </c>
      <c r="BPU10" s="137" t="str">
        <f t="shared" ca="1" si="739"/>
        <v>D107</v>
      </c>
      <c r="BPV10" s="137" t="str">
        <f t="shared" ca="1" si="739"/>
        <v>E107</v>
      </c>
      <c r="BPW10" s="137" t="str">
        <f t="shared" ca="1" si="739"/>
        <v>F107</v>
      </c>
      <c r="BPX10" s="137" t="str">
        <f t="shared" ca="1" si="739"/>
        <v>G107</v>
      </c>
      <c r="BPY10" s="137" t="str">
        <f t="shared" ca="1" si="739"/>
        <v>H107</v>
      </c>
      <c r="BPZ10" s="137" t="str">
        <f t="shared" ca="1" si="739"/>
        <v>I107</v>
      </c>
      <c r="BQA10" s="137" t="str">
        <f t="shared" ca="1" si="739"/>
        <v>J107</v>
      </c>
      <c r="BQB10" s="137" t="str">
        <f t="shared" ca="1" si="739"/>
        <v>K107</v>
      </c>
      <c r="BQC10" s="137" t="str">
        <f t="shared" ca="1" si="739"/>
        <v>L107</v>
      </c>
      <c r="BQD10" s="137" t="str">
        <f t="shared" ca="1" si="739"/>
        <v>M107</v>
      </c>
      <c r="BQE10" s="137" t="str">
        <f t="shared" ca="1" si="739"/>
        <v>C108</v>
      </c>
      <c r="BQF10" s="137" t="str">
        <f t="shared" ca="1" si="739"/>
        <v>D108</v>
      </c>
      <c r="BQG10" s="137" t="str">
        <f t="shared" ca="1" si="739"/>
        <v>E108</v>
      </c>
      <c r="BQH10" s="137" t="str">
        <f t="shared" ca="1" si="739"/>
        <v>F108</v>
      </c>
      <c r="BQI10" s="137" t="str">
        <f t="shared" ca="1" si="739"/>
        <v>G108</v>
      </c>
      <c r="BQJ10" s="137" t="str">
        <f t="shared" ca="1" si="739"/>
        <v>H108</v>
      </c>
      <c r="BQK10" s="137" t="str">
        <f t="shared" ca="1" si="739"/>
        <v>I108</v>
      </c>
      <c r="BQL10" s="137" t="str">
        <f t="shared" ca="1" si="739"/>
        <v>J108</v>
      </c>
      <c r="BQM10" s="137" t="str">
        <f t="shared" ca="1" si="739"/>
        <v>K108</v>
      </c>
      <c r="BQN10" s="137" t="str">
        <f t="shared" ca="1" si="739"/>
        <v>L108</v>
      </c>
      <c r="BQO10" s="137" t="str">
        <f t="shared" ca="1" si="739"/>
        <v>M108</v>
      </c>
      <c r="BQP10" s="137" t="str">
        <f t="shared" ca="1" si="739"/>
        <v>C109</v>
      </c>
      <c r="BQQ10" s="137" t="str">
        <f t="shared" ca="1" si="739"/>
        <v>D109</v>
      </c>
      <c r="BQR10" s="137" t="str">
        <f t="shared" ca="1" si="739"/>
        <v>E109</v>
      </c>
      <c r="BQS10" s="137" t="str">
        <f t="shared" ca="1" si="739"/>
        <v>F109</v>
      </c>
      <c r="BQT10" s="137" t="str">
        <f t="shared" ca="1" si="739"/>
        <v>G109</v>
      </c>
      <c r="BQU10" s="137" t="str">
        <f t="shared" ca="1" si="739"/>
        <v>H109</v>
      </c>
      <c r="BQV10" s="137" t="str">
        <f t="shared" ca="1" si="739"/>
        <v>I109</v>
      </c>
      <c r="BQW10" s="137" t="str">
        <f t="shared" ca="1" si="739"/>
        <v>J109</v>
      </c>
      <c r="BQX10" s="137" t="str">
        <f t="shared" ca="1" si="739"/>
        <v>K109</v>
      </c>
      <c r="BQY10" s="137" t="str">
        <f t="shared" ca="1" si="739"/>
        <v>L109</v>
      </c>
      <c r="BQZ10" s="137" t="str">
        <f t="shared" ca="1" si="739"/>
        <v>M109</v>
      </c>
    </row>
    <row r="11" spans="1:1820" x14ac:dyDescent="0.4">
      <c r="A11" s="137" t="s">
        <v>382</v>
      </c>
      <c r="B11" s="137">
        <f>表紙!C5</f>
        <v>0</v>
      </c>
      <c r="C11" s="137">
        <f>表紙!C6</f>
        <v>0</v>
      </c>
      <c r="D11" s="137">
        <f>表紙!C7</f>
        <v>0</v>
      </c>
      <c r="E11" s="137">
        <f>表紙!C4</f>
        <v>0</v>
      </c>
      <c r="F11" s="137">
        <f>表紙!C11</f>
        <v>0</v>
      </c>
      <c r="G11" s="137">
        <f>監査調書!AJ12</f>
        <v>0</v>
      </c>
      <c r="H11" s="137">
        <f>監査調書!AJ13</f>
        <v>0</v>
      </c>
      <c r="I11" s="137">
        <f>監査調書!AJ14</f>
        <v>0</v>
      </c>
      <c r="J11" s="137">
        <f>監査調書!AJ15</f>
        <v>0</v>
      </c>
      <c r="K11" s="137">
        <f>監査調書!AJ16</f>
        <v>0</v>
      </c>
      <c r="L11" s="137">
        <f>監査調書!AJ17</f>
        <v>0</v>
      </c>
      <c r="M11" s="137">
        <f>監査調書!AJ18</f>
        <v>0</v>
      </c>
      <c r="N11" s="137">
        <f>監査調書!AJ19</f>
        <v>0</v>
      </c>
      <c r="O11" s="137">
        <f>監査調書!AJ20</f>
        <v>0</v>
      </c>
      <c r="P11" s="137">
        <f>監査調書!AJ21</f>
        <v>0</v>
      </c>
      <c r="Q11" s="137">
        <f>監査調書!AJ22</f>
        <v>0</v>
      </c>
      <c r="R11" s="137">
        <f>監査調書!AJ25</f>
        <v>0</v>
      </c>
      <c r="S11" s="137">
        <f>監査調書!AJ27</f>
        <v>0</v>
      </c>
      <c r="T11" s="137">
        <f>監査調書!AJ31</f>
        <v>0</v>
      </c>
      <c r="U11" s="137">
        <f>監査調書!J32</f>
        <v>0</v>
      </c>
      <c r="V11" s="137">
        <f>監査調書!V32</f>
        <v>0</v>
      </c>
      <c r="W11" s="137">
        <f>監査調書!AJ37</f>
        <v>0</v>
      </c>
      <c r="X11" s="137">
        <f>監査調書!AJ42</f>
        <v>0</v>
      </c>
      <c r="Y11" s="137">
        <f>監査調書!AJ43</f>
        <v>0</v>
      </c>
      <c r="Z11" s="277" t="str">
        <f>監査調書!I44</f>
        <v>□</v>
      </c>
      <c r="AA11" s="277" t="str">
        <f>監査調書!M44</f>
        <v>□</v>
      </c>
      <c r="AB11" s="277" t="str">
        <f>監査調書!R44</f>
        <v>□</v>
      </c>
      <c r="AC11" s="277">
        <f>監査調書!AJ45</f>
        <v>0</v>
      </c>
      <c r="AD11" s="137">
        <f>監査調書!AJ46</f>
        <v>0</v>
      </c>
      <c r="AE11" s="277">
        <f>監査調書!L47</f>
        <v>0</v>
      </c>
      <c r="AF11" s="277">
        <f>監査調書!Q47</f>
        <v>0</v>
      </c>
      <c r="AG11" s="277">
        <f>監査調書!V47</f>
        <v>0</v>
      </c>
      <c r="AH11" s="137">
        <f>監査調書!AJ49</f>
        <v>0</v>
      </c>
      <c r="AI11" s="137">
        <f>監査調書!AJ50</f>
        <v>0</v>
      </c>
      <c r="AJ11" s="277">
        <f>監査調書!AJ51</f>
        <v>0</v>
      </c>
      <c r="AK11" s="137">
        <f>監査調書!AJ53</f>
        <v>0</v>
      </c>
      <c r="AL11" s="137">
        <f>監査調書!AJ54</f>
        <v>0</v>
      </c>
      <c r="AM11" s="277">
        <f>監査調書!AJ55</f>
        <v>0</v>
      </c>
      <c r="AN11" s="137">
        <f>監査調書!AJ56</f>
        <v>0</v>
      </c>
      <c r="AO11" s="137">
        <f>監査調書!B58</f>
        <v>0</v>
      </c>
      <c r="AP11" s="137">
        <f>監査調書!AJ62</f>
        <v>0</v>
      </c>
      <c r="AQ11" s="277">
        <f>監査調書!AJ63</f>
        <v>0</v>
      </c>
      <c r="AR11" s="137">
        <f>監査調書!AJ66</f>
        <v>0</v>
      </c>
      <c r="AS11" s="277">
        <f>監査調書!AJ67</f>
        <v>0</v>
      </c>
      <c r="AT11" s="137">
        <f>監査調書!H76</f>
        <v>0</v>
      </c>
      <c r="AU11" s="137">
        <f>監査調書!M76</f>
        <v>0</v>
      </c>
      <c r="AV11" s="137">
        <f>監査調書!R76</f>
        <v>0</v>
      </c>
      <c r="AW11" s="137">
        <f>監査調書!H77</f>
        <v>0</v>
      </c>
      <c r="AX11" s="137">
        <f>監査調書!M77</f>
        <v>0</v>
      </c>
      <c r="AY11" s="137">
        <f>監査調書!R77</f>
        <v>0</v>
      </c>
      <c r="AZ11" s="137">
        <f>監査調書!B79</f>
        <v>0</v>
      </c>
      <c r="BA11" s="277">
        <f>監査調書!AJ83</f>
        <v>0</v>
      </c>
      <c r="BB11" s="137">
        <f>監査調書!AJ88</f>
        <v>0</v>
      </c>
      <c r="BC11" s="137">
        <f>監査調書!AJ89</f>
        <v>0</v>
      </c>
      <c r="BD11" s="137">
        <f>監査調書!AJ92</f>
        <v>0</v>
      </c>
      <c r="BE11" s="137">
        <f>監査調書!AJ96</f>
        <v>0</v>
      </c>
      <c r="BF11" s="137">
        <f>監査調書!AJ100</f>
        <v>0</v>
      </c>
      <c r="BG11" s="137">
        <f>監査調書!AJ101</f>
        <v>0</v>
      </c>
      <c r="BH11" s="137">
        <f>監査調書!AJ102</f>
        <v>0</v>
      </c>
      <c r="BI11" s="137">
        <f>監査調書!AJ106</f>
        <v>0</v>
      </c>
      <c r="BJ11" s="137">
        <f>監査調書!AJ108</f>
        <v>0</v>
      </c>
      <c r="BK11" s="137">
        <f>監査調書!AJ109</f>
        <v>0</v>
      </c>
      <c r="BL11" s="137">
        <f>監査調書!AJ112</f>
        <v>0</v>
      </c>
      <c r="BM11" s="137">
        <f>監査調書!AJ117</f>
        <v>0</v>
      </c>
      <c r="BN11" s="137">
        <f>監査調書!AJ118</f>
        <v>0</v>
      </c>
      <c r="BO11" s="137">
        <f>監査調書!AJ119</f>
        <v>0</v>
      </c>
      <c r="BP11" s="277">
        <f>監査調書!AJ120</f>
        <v>0</v>
      </c>
      <c r="BQ11" s="137">
        <f>監査調書!AJ123</f>
        <v>0</v>
      </c>
      <c r="BR11" s="137">
        <f>監査調書!AJ124</f>
        <v>0</v>
      </c>
      <c r="BS11" s="137">
        <f>監査調書!AJ127</f>
        <v>0</v>
      </c>
      <c r="BT11" s="137">
        <f>監査調書!R128</f>
        <v>0</v>
      </c>
      <c r="BU11" s="137">
        <f>監査調書!R129</f>
        <v>0</v>
      </c>
      <c r="BV11" s="137">
        <f>監査調書!R130</f>
        <v>0</v>
      </c>
      <c r="BW11" s="137">
        <f>監査調書!AJ132</f>
        <v>0</v>
      </c>
      <c r="BX11" s="137">
        <f>監査調書!AJ135</f>
        <v>0</v>
      </c>
      <c r="BY11" s="137">
        <f>監査調書!AJ136</f>
        <v>0</v>
      </c>
      <c r="BZ11" s="137">
        <f>監査調書!R137</f>
        <v>0</v>
      </c>
      <c r="CA11" s="137">
        <f>監査調書!R138</f>
        <v>0</v>
      </c>
      <c r="CB11" s="137">
        <f>監査調書!AJ140</f>
        <v>0</v>
      </c>
      <c r="CC11" s="137">
        <f>監査調書!AJ142</f>
        <v>0</v>
      </c>
      <c r="CD11" s="137">
        <f>監査調書!AJ143</f>
        <v>0</v>
      </c>
      <c r="CE11" s="137">
        <f>監査調書!AJ144</f>
        <v>0</v>
      </c>
      <c r="CF11" s="137">
        <f>監査調書!R146</f>
        <v>0</v>
      </c>
      <c r="CG11" s="137">
        <f>監査調書!R147</f>
        <v>0</v>
      </c>
      <c r="CH11" s="137">
        <f>監査調書!R148</f>
        <v>0</v>
      </c>
      <c r="CI11" s="137">
        <f>監査調書!R149</f>
        <v>0</v>
      </c>
      <c r="CJ11" s="137">
        <f>監査調書!R150</f>
        <v>0</v>
      </c>
      <c r="CK11" s="277">
        <f>監査調書!S153</f>
        <v>0</v>
      </c>
      <c r="CL11" s="277">
        <f>監査調書!S155</f>
        <v>0</v>
      </c>
      <c r="CM11" s="101">
        <f>監査調書!AJ156</f>
        <v>0</v>
      </c>
      <c r="CN11" s="101">
        <f>監査調書!AJ158</f>
        <v>0</v>
      </c>
      <c r="CO11" s="277">
        <f>監査調書!AJ160</f>
        <v>0</v>
      </c>
      <c r="CP11" s="137">
        <f>監査調書!AJ162</f>
        <v>0</v>
      </c>
      <c r="CQ11" s="277">
        <f>監査調書!AJ163</f>
        <v>0</v>
      </c>
      <c r="CR11" s="137">
        <f>監査調書!AJ167</f>
        <v>0</v>
      </c>
      <c r="CS11" s="137">
        <f>監査調書!AJ168</f>
        <v>0</v>
      </c>
      <c r="CT11" s="137">
        <f>監査調書!AJ169</f>
        <v>0</v>
      </c>
      <c r="CU11" s="137">
        <f>監査調書!AJ174</f>
        <v>0</v>
      </c>
      <c r="CV11" s="137" t="str">
        <f>監査調書!G177</f>
        <v>□</v>
      </c>
      <c r="CW11" s="137">
        <f>監査調書!K177</f>
        <v>0</v>
      </c>
      <c r="CX11" s="137" t="str">
        <f>監査調書!O177</f>
        <v>□</v>
      </c>
      <c r="CY11" s="137" t="str">
        <f>監査調書!U177</f>
        <v>□</v>
      </c>
      <c r="CZ11" s="137" t="str">
        <f>監査調書!AA177</f>
        <v>□</v>
      </c>
      <c r="DA11" s="137" t="str">
        <f>監査調書!G178</f>
        <v>□</v>
      </c>
      <c r="DB11" s="137" t="str">
        <f>監査調書!AC178</f>
        <v>□</v>
      </c>
      <c r="DC11" s="137" t="str">
        <f>監査調書!G179</f>
        <v>□</v>
      </c>
      <c r="DD11" s="137" t="str">
        <f>監査調書!K179</f>
        <v>□</v>
      </c>
      <c r="DE11" s="137" t="str">
        <f>監査調書!P179</f>
        <v>□</v>
      </c>
      <c r="DF11" s="137" t="str">
        <f>監査調書!U179</f>
        <v>□</v>
      </c>
      <c r="DG11" s="137" t="str">
        <f>監査調書!Z179</f>
        <v>□</v>
      </c>
      <c r="DH11" s="137">
        <f>監査調書!AE179</f>
        <v>0</v>
      </c>
      <c r="DI11" s="137" t="str">
        <f>監査調書!G180</f>
        <v>□</v>
      </c>
      <c r="DJ11" s="137" t="str">
        <f>監査調書!M180</f>
        <v>□</v>
      </c>
      <c r="DK11" s="137" t="str">
        <f>監査調書!R180</f>
        <v>□</v>
      </c>
      <c r="DL11" s="137" t="str">
        <f>監査調書!V180</f>
        <v>□</v>
      </c>
      <c r="DM11" s="137" t="str">
        <f>監査調書!AA180</f>
        <v>□</v>
      </c>
      <c r="DN11" s="277">
        <f>監査調書!K183</f>
        <v>0</v>
      </c>
      <c r="DO11" s="277">
        <f>監査調書!AJ185</f>
        <v>0</v>
      </c>
      <c r="DP11" s="137">
        <f>監査調書!AJ187</f>
        <v>0</v>
      </c>
      <c r="DQ11" s="137">
        <f>監査調書!AJ188</f>
        <v>0</v>
      </c>
      <c r="DR11" s="137">
        <f>監査調書!AJ190</f>
        <v>0</v>
      </c>
      <c r="DS11" s="137">
        <f>監査調書!AJ191</f>
        <v>0</v>
      </c>
      <c r="DT11" s="277">
        <f>監査調書!M194</f>
        <v>0</v>
      </c>
      <c r="DU11" s="277">
        <f>監査調書!N196</f>
        <v>0</v>
      </c>
      <c r="DV11" s="277">
        <f>監査調書!O197</f>
        <v>0</v>
      </c>
      <c r="DW11" s="277">
        <f>監査調書!P198</f>
        <v>0</v>
      </c>
      <c r="DX11" s="137">
        <f>監査調書!AJ200</f>
        <v>0</v>
      </c>
      <c r="DY11" s="137">
        <f>監査調書!AJ201</f>
        <v>0</v>
      </c>
      <c r="DZ11" s="137">
        <f>監査調書!AJ203</f>
        <v>0</v>
      </c>
      <c r="EA11" s="137">
        <f>監査調書!AJ205</f>
        <v>0</v>
      </c>
      <c r="EB11" s="277">
        <f>監査調書!AK207</f>
        <v>0</v>
      </c>
      <c r="EC11" s="137">
        <f>監査調書!AJ208</f>
        <v>0</v>
      </c>
      <c r="ED11" s="137">
        <f>監査調書!G211</f>
        <v>0</v>
      </c>
      <c r="EE11" s="137">
        <f>監査調書!AA211</f>
        <v>0</v>
      </c>
      <c r="EF11" s="137">
        <f>監査調書!AJ212</f>
        <v>0</v>
      </c>
      <c r="EG11" s="137">
        <f>監査調書!AJ213</f>
        <v>0</v>
      </c>
      <c r="EH11" s="137">
        <f>監査調書!K214</f>
        <v>0</v>
      </c>
      <c r="EI11" s="137">
        <f>監査調書!P214</f>
        <v>0</v>
      </c>
      <c r="EJ11" s="137">
        <f>監査調書!U214</f>
        <v>0</v>
      </c>
      <c r="EK11" s="137">
        <f>監査調書!AJ216</f>
        <v>0</v>
      </c>
      <c r="EL11" s="137">
        <f>監査調書!AJ217</f>
        <v>0</v>
      </c>
      <c r="EM11" s="137">
        <f>監査調書!AJ218</f>
        <v>0</v>
      </c>
      <c r="EN11" s="137">
        <f>監査調書!AJ220</f>
        <v>0</v>
      </c>
      <c r="EO11" s="277">
        <f>監査調書!AJ221</f>
        <v>0</v>
      </c>
      <c r="EP11" s="137">
        <f>監査調書!AJ222</f>
        <v>0</v>
      </c>
      <c r="EQ11" s="277">
        <f>監査調書!AJ224</f>
        <v>0</v>
      </c>
      <c r="ER11" s="277">
        <f>監査調書!AJ225</f>
        <v>0</v>
      </c>
      <c r="ES11" s="277">
        <f>監査調書!AJ226</f>
        <v>0</v>
      </c>
      <c r="ET11" s="277">
        <f>監査調書!AJ229</f>
        <v>0</v>
      </c>
      <c r="EU11" s="277">
        <f>監査調書!AJ231</f>
        <v>0</v>
      </c>
      <c r="EV11" s="277">
        <f>監査調書!AJ232</f>
        <v>0</v>
      </c>
      <c r="EW11" s="277">
        <f>監査調書!AJ233</f>
        <v>0</v>
      </c>
      <c r="EX11" s="277">
        <f>監査調書!AJ235</f>
        <v>0</v>
      </c>
      <c r="EY11" s="277">
        <f>監査調書!AJ236</f>
        <v>0</v>
      </c>
      <c r="EZ11" s="277">
        <f>監査調書!AJ237</f>
        <v>0</v>
      </c>
      <c r="FA11" s="277">
        <f>監査調書!AJ238</f>
        <v>0</v>
      </c>
      <c r="FB11" s="277">
        <f>監査調書!AJ239</f>
        <v>0</v>
      </c>
      <c r="FC11" s="277">
        <f>監査調書!AJ242</f>
        <v>0</v>
      </c>
      <c r="FD11" s="277">
        <f>監査調書!AJ243</f>
        <v>0</v>
      </c>
      <c r="FE11" s="277">
        <f>監査調書!AJ244</f>
        <v>0</v>
      </c>
      <c r="FF11" s="277">
        <f>監査調書!AJ245</f>
        <v>0</v>
      </c>
      <c r="FG11" s="277">
        <f>監査調書!AJ246</f>
        <v>0</v>
      </c>
      <c r="FH11" s="137">
        <f>監査調書!AJ250</f>
        <v>0</v>
      </c>
      <c r="FI11" s="137">
        <f>監査調書!AJ252</f>
        <v>0</v>
      </c>
      <c r="FJ11" s="277">
        <f>監査調書!AK253</f>
        <v>0</v>
      </c>
      <c r="FK11" s="137">
        <f>監査調書!AJ254</f>
        <v>0</v>
      </c>
      <c r="FL11" s="277">
        <f>監査調書!AK257</f>
        <v>0</v>
      </c>
      <c r="FM11" s="277">
        <f>監査調書!AL261</f>
        <v>0</v>
      </c>
      <c r="FN11" s="137">
        <f>監査調書!AJ264</f>
        <v>0</v>
      </c>
      <c r="FO11" s="137">
        <f>監査調書!AJ265</f>
        <v>0</v>
      </c>
      <c r="FP11" s="137">
        <f>監査調書!AJ269</f>
        <v>0</v>
      </c>
      <c r="FQ11" s="137">
        <f>監査調書!AJ270</f>
        <v>0</v>
      </c>
      <c r="FR11" s="137">
        <f>監査調書!AJ271</f>
        <v>0</v>
      </c>
      <c r="FS11" s="277">
        <f>監査調書!AJ272</f>
        <v>0</v>
      </c>
      <c r="FT11" s="137">
        <f>監査調書!AJ277</f>
        <v>0</v>
      </c>
      <c r="FU11" s="137">
        <f>監査調書!H278</f>
        <v>0</v>
      </c>
      <c r="FV11" s="137">
        <f>監査調書!Q279</f>
        <v>0</v>
      </c>
      <c r="FW11" s="137">
        <f>監査調書!AJ280</f>
        <v>0</v>
      </c>
      <c r="FX11" s="137">
        <f>監査調書!H281</f>
        <v>0</v>
      </c>
      <c r="FY11" s="137">
        <f>監査調書!AJ282</f>
        <v>0</v>
      </c>
      <c r="FZ11" s="137">
        <f>監査調書!AJ286</f>
        <v>0</v>
      </c>
      <c r="GA11" s="137">
        <f>監査調書!AJ288</f>
        <v>0</v>
      </c>
      <c r="GB11" s="137">
        <f>監査調書!AJ291</f>
        <v>0</v>
      </c>
      <c r="GC11" s="137">
        <f>監査調書!AJ292</f>
        <v>0</v>
      </c>
      <c r="GD11" s="277">
        <f>監査調書!AJ296</f>
        <v>0</v>
      </c>
      <c r="GE11" s="137">
        <f>監査調書!AJ297</f>
        <v>0</v>
      </c>
      <c r="GF11" s="137">
        <f>監査調書!AJ300</f>
        <v>0</v>
      </c>
      <c r="GG11" s="277">
        <f>監査調書!AJ301</f>
        <v>0</v>
      </c>
      <c r="GH11" s="277">
        <f>監査調書!AJ306</f>
        <v>0</v>
      </c>
      <c r="GI11" s="137">
        <f>監査調書!AJ309</f>
        <v>0</v>
      </c>
      <c r="GJ11" s="137">
        <f>監査調書!AJ310</f>
        <v>0</v>
      </c>
      <c r="GK11" s="137">
        <f>監査調書!I315</f>
        <v>0</v>
      </c>
      <c r="GL11" s="137">
        <f>監査調書!Q315</f>
        <v>0</v>
      </c>
      <c r="GM11" s="137">
        <f>監査調書!AB315</f>
        <v>0</v>
      </c>
      <c r="GN11" s="137">
        <f>監査調書!Q316</f>
        <v>0</v>
      </c>
      <c r="GO11" s="137">
        <f>監査調書!AB316</f>
        <v>0</v>
      </c>
      <c r="GP11" s="277">
        <f>監査調書!AB319</f>
        <v>0</v>
      </c>
      <c r="GQ11" s="277">
        <f>監査調書!AB320</f>
        <v>0</v>
      </c>
      <c r="GR11" s="137">
        <f>監査調書!AJ324</f>
        <v>0</v>
      </c>
      <c r="GS11" s="137">
        <f>監査調書!AJ325</f>
        <v>0</v>
      </c>
      <c r="GT11" s="137">
        <f>監査調書!AJ326</f>
        <v>0</v>
      </c>
      <c r="GU11" s="137">
        <f>監査調書!AJ330</f>
        <v>0</v>
      </c>
      <c r="GV11" s="137">
        <f>監査調書!G333</f>
        <v>0</v>
      </c>
      <c r="GW11" s="137">
        <f>監査調書!G336</f>
        <v>0</v>
      </c>
      <c r="GX11" s="137">
        <f>監査調書!G339</f>
        <v>0</v>
      </c>
      <c r="GY11" s="277">
        <f>監査調書!AJ343</f>
        <v>0</v>
      </c>
      <c r="GZ11" s="277">
        <f>監査調書!AJ344</f>
        <v>0</v>
      </c>
      <c r="HA11" s="137">
        <f>監査調書!AJ347</f>
        <v>0</v>
      </c>
      <c r="HB11" s="137">
        <f>監査調書!AJ352</f>
        <v>0</v>
      </c>
      <c r="HC11" s="137">
        <f>監査調書!AJ353</f>
        <v>0</v>
      </c>
      <c r="HD11" s="137">
        <f>監査調書!AJ354</f>
        <v>0</v>
      </c>
      <c r="HE11" s="137">
        <f>監査調書!AJ355</f>
        <v>0</v>
      </c>
      <c r="HF11" s="137">
        <f>監査調書!AJ381</f>
        <v>0</v>
      </c>
      <c r="HG11" s="137">
        <f>監査調書!N359</f>
        <v>0</v>
      </c>
      <c r="HH11" s="137">
        <f>監査調書!P359</f>
        <v>0</v>
      </c>
      <c r="HI11" s="137">
        <f>監査調書!R359</f>
        <v>0</v>
      </c>
      <c r="HJ11" s="137">
        <f>監査調書!T359</f>
        <v>0</v>
      </c>
      <c r="HK11" s="137">
        <f>監査調書!V359</f>
        <v>0</v>
      </c>
      <c r="HL11" s="137">
        <f>監査調書!X359</f>
        <v>0</v>
      </c>
      <c r="HM11" s="137">
        <f>監査調書!Z359</f>
        <v>0</v>
      </c>
      <c r="HN11" s="137">
        <f>監査調書!AB359</f>
        <v>0</v>
      </c>
      <c r="HO11" s="137">
        <f>監査調書!AD359</f>
        <v>0</v>
      </c>
      <c r="HP11" s="137">
        <f>監査調書!AF359</f>
        <v>0</v>
      </c>
      <c r="HQ11" s="137">
        <f>監査調書!AH359</f>
        <v>0</v>
      </c>
      <c r="HR11" s="137">
        <f>監査調書!AJ359</f>
        <v>0</v>
      </c>
      <c r="HS11" s="137">
        <f>監査調書!N360</f>
        <v>0</v>
      </c>
      <c r="HT11" s="137">
        <f>監査調書!P360</f>
        <v>0</v>
      </c>
      <c r="HU11" s="137">
        <f>監査調書!R360</f>
        <v>0</v>
      </c>
      <c r="HV11" s="137">
        <f>監査調書!T360</f>
        <v>0</v>
      </c>
      <c r="HW11" s="137">
        <f>監査調書!V360</f>
        <v>0</v>
      </c>
      <c r="HX11" s="137">
        <f>監査調書!X360</f>
        <v>0</v>
      </c>
      <c r="HY11" s="137">
        <f>監査調書!Z360</f>
        <v>0</v>
      </c>
      <c r="HZ11" s="137">
        <f>監査調書!AB360</f>
        <v>0</v>
      </c>
      <c r="IA11" s="137">
        <f>監査調書!AD360</f>
        <v>0</v>
      </c>
      <c r="IB11" s="137">
        <f>監査調書!AF360</f>
        <v>0</v>
      </c>
      <c r="IC11" s="137">
        <f>監査調書!AH360</f>
        <v>0</v>
      </c>
      <c r="ID11" s="137">
        <f>監査調書!AJ360</f>
        <v>0</v>
      </c>
      <c r="IE11" s="137">
        <f>監査調書!N361</f>
        <v>0</v>
      </c>
      <c r="IF11" s="137">
        <f>監査調書!P361</f>
        <v>0</v>
      </c>
      <c r="IG11" s="137">
        <f>監査調書!R361</f>
        <v>0</v>
      </c>
      <c r="IH11" s="137">
        <f>監査調書!T361</f>
        <v>0</v>
      </c>
      <c r="II11" s="137">
        <f>監査調書!V361</f>
        <v>0</v>
      </c>
      <c r="IJ11" s="137">
        <f>監査調書!X361</f>
        <v>0</v>
      </c>
      <c r="IK11" s="137">
        <f>監査調書!Z361</f>
        <v>0</v>
      </c>
      <c r="IL11" s="137">
        <f>監査調書!AB361</f>
        <v>0</v>
      </c>
      <c r="IM11" s="137">
        <f>監査調書!AD361</f>
        <v>0</v>
      </c>
      <c r="IN11" s="137">
        <f>監査調書!AF361</f>
        <v>0</v>
      </c>
      <c r="IO11" s="137">
        <f>監査調書!AH361</f>
        <v>0</v>
      </c>
      <c r="IP11" s="137">
        <f>監査調書!AJ361</f>
        <v>0</v>
      </c>
      <c r="IQ11" s="137">
        <f>監査調書!N362</f>
        <v>0</v>
      </c>
      <c r="IR11" s="137">
        <f>監査調書!P362</f>
        <v>0</v>
      </c>
      <c r="IS11" s="137">
        <f>監査調書!R362</f>
        <v>0</v>
      </c>
      <c r="IT11" s="137">
        <f>監査調書!T362</f>
        <v>0</v>
      </c>
      <c r="IU11" s="137">
        <f>監査調書!V362</f>
        <v>0</v>
      </c>
      <c r="IV11" s="137">
        <f>監査調書!X362</f>
        <v>0</v>
      </c>
      <c r="IW11" s="137">
        <f>監査調書!Z362</f>
        <v>0</v>
      </c>
      <c r="IX11" s="137">
        <f>監査調書!AB362</f>
        <v>0</v>
      </c>
      <c r="IY11" s="137">
        <f>監査調書!AD362</f>
        <v>0</v>
      </c>
      <c r="IZ11" s="137">
        <f>監査調書!AF362</f>
        <v>0</v>
      </c>
      <c r="JA11" s="137">
        <f>監査調書!AH362</f>
        <v>0</v>
      </c>
      <c r="JB11" s="137">
        <f>監査調書!AJ362</f>
        <v>0</v>
      </c>
      <c r="JC11" s="137">
        <f>監査調書!N363</f>
        <v>0</v>
      </c>
      <c r="JD11" s="137">
        <f>監査調書!P363</f>
        <v>0</v>
      </c>
      <c r="JE11" s="137">
        <f>監査調書!R363</f>
        <v>0</v>
      </c>
      <c r="JF11" s="137">
        <f>監査調書!T363</f>
        <v>0</v>
      </c>
      <c r="JG11" s="137">
        <f>監査調書!V363</f>
        <v>0</v>
      </c>
      <c r="JH11" s="137">
        <f>監査調書!X363</f>
        <v>0</v>
      </c>
      <c r="JI11" s="137">
        <f>監査調書!Z363</f>
        <v>0</v>
      </c>
      <c r="JJ11" s="137">
        <f>監査調書!AB363</f>
        <v>0</v>
      </c>
      <c r="JK11" s="137">
        <f>監査調書!AD363</f>
        <v>0</v>
      </c>
      <c r="JL11" s="137">
        <f>監査調書!AF363</f>
        <v>0</v>
      </c>
      <c r="JM11" s="137">
        <f>監査調書!AH363</f>
        <v>0</v>
      </c>
      <c r="JN11" s="137">
        <f>監査調書!AJ363</f>
        <v>0</v>
      </c>
      <c r="JO11" s="137">
        <f>監査調書!N364</f>
        <v>0</v>
      </c>
      <c r="JP11" s="137">
        <f>監査調書!P364</f>
        <v>0</v>
      </c>
      <c r="JQ11" s="137">
        <f>監査調書!R364</f>
        <v>0</v>
      </c>
      <c r="JR11" s="137">
        <f>監査調書!T364</f>
        <v>0</v>
      </c>
      <c r="JS11" s="137">
        <f>監査調書!V364</f>
        <v>0</v>
      </c>
      <c r="JT11" s="137">
        <f>監査調書!X364</f>
        <v>0</v>
      </c>
      <c r="JU11" s="137">
        <f>監査調書!Z364</f>
        <v>0</v>
      </c>
      <c r="JV11" s="137">
        <f>監査調書!AB364</f>
        <v>0</v>
      </c>
      <c r="JW11" s="137">
        <f>監査調書!AD364</f>
        <v>0</v>
      </c>
      <c r="JX11" s="137">
        <f>監査調書!AF364</f>
        <v>0</v>
      </c>
      <c r="JY11" s="137">
        <f>監査調書!AH364</f>
        <v>0</v>
      </c>
      <c r="JZ11" s="137">
        <f>監査調書!AJ364</f>
        <v>0</v>
      </c>
      <c r="KA11" s="137">
        <f>監査調書!N365</f>
        <v>0</v>
      </c>
      <c r="KB11" s="137">
        <f>監査調書!P365</f>
        <v>0</v>
      </c>
      <c r="KC11" s="137">
        <f>監査調書!R365</f>
        <v>0</v>
      </c>
      <c r="KD11" s="137">
        <f>監査調書!T365</f>
        <v>0</v>
      </c>
      <c r="KE11" s="137">
        <f>監査調書!V365</f>
        <v>0</v>
      </c>
      <c r="KF11" s="137">
        <f>監査調書!X365</f>
        <v>0</v>
      </c>
      <c r="KG11" s="137">
        <f>監査調書!Z365</f>
        <v>0</v>
      </c>
      <c r="KH11" s="137">
        <f>監査調書!AB365</f>
        <v>0</v>
      </c>
      <c r="KI11" s="137">
        <f>監査調書!AD365</f>
        <v>0</v>
      </c>
      <c r="KJ11" s="137">
        <f>監査調書!AF365</f>
        <v>0</v>
      </c>
      <c r="KK11" s="137">
        <f>監査調書!AH365</f>
        <v>0</v>
      </c>
      <c r="KL11" s="137">
        <f>監査調書!AJ365</f>
        <v>0</v>
      </c>
      <c r="KM11" s="137">
        <f>監査調書!N366</f>
        <v>0</v>
      </c>
      <c r="KN11" s="137">
        <f>監査調書!P366</f>
        <v>0</v>
      </c>
      <c r="KO11" s="137">
        <f>監査調書!R366</f>
        <v>0</v>
      </c>
      <c r="KP11" s="137">
        <f>監査調書!T366</f>
        <v>0</v>
      </c>
      <c r="KQ11" s="137">
        <f>監査調書!V366</f>
        <v>0</v>
      </c>
      <c r="KR11" s="137">
        <f>監査調書!X366</f>
        <v>0</v>
      </c>
      <c r="KS11" s="137">
        <f>監査調書!Z366</f>
        <v>0</v>
      </c>
      <c r="KT11" s="137">
        <f>監査調書!AB366</f>
        <v>0</v>
      </c>
      <c r="KU11" s="137">
        <f>監査調書!AD366</f>
        <v>0</v>
      </c>
      <c r="KV11" s="137">
        <f>監査調書!AF366</f>
        <v>0</v>
      </c>
      <c r="KW11" s="137">
        <f>監査調書!AH366</f>
        <v>0</v>
      </c>
      <c r="KX11" s="137">
        <f>監査調書!AJ366</f>
        <v>0</v>
      </c>
      <c r="KY11" s="137">
        <f>監査調書!AJ384</f>
        <v>0</v>
      </c>
      <c r="KZ11" s="137">
        <f>監査調書!AJ386</f>
        <v>0</v>
      </c>
      <c r="LA11" s="137">
        <f>監査調書!AJ387</f>
        <v>0</v>
      </c>
      <c r="LB11" s="137">
        <f>監査調書!AJ393</f>
        <v>0</v>
      </c>
      <c r="LC11" s="137">
        <f>監査調書!AJ394</f>
        <v>0</v>
      </c>
      <c r="LD11" s="277">
        <f>監査調書!AJ401</f>
        <v>0</v>
      </c>
      <c r="LE11" s="277">
        <f>監査調書!AJ411</f>
        <v>0</v>
      </c>
      <c r="LF11" s="277">
        <f>監査調書!AJ412</f>
        <v>0</v>
      </c>
      <c r="LG11" s="277">
        <f>監査調書!AJ413</f>
        <v>0</v>
      </c>
      <c r="LH11" s="277">
        <f>監査調書!AJ414</f>
        <v>0</v>
      </c>
      <c r="LI11" s="277">
        <f>監査調書!AJ417</f>
        <v>0</v>
      </c>
      <c r="LJ11" s="277">
        <f>監査調書!AJ418</f>
        <v>0</v>
      </c>
      <c r="LK11" s="277">
        <f>監査調書!AJ419</f>
        <v>0</v>
      </c>
      <c r="LL11" s="277">
        <f>監査調書!AJ420</f>
        <v>0</v>
      </c>
      <c r="LM11" s="277">
        <f>監査調書!AJ421</f>
        <v>0</v>
      </c>
      <c r="LN11" s="277">
        <f>監査調書!AJ422</f>
        <v>0</v>
      </c>
      <c r="LO11" s="277">
        <f>監査調書!AJ424</f>
        <v>0</v>
      </c>
      <c r="LP11" s="277">
        <f>監査調書!AJ427</f>
        <v>0</v>
      </c>
      <c r="LQ11" s="277">
        <f>監査調書!AJ428</f>
        <v>0</v>
      </c>
      <c r="LR11" s="277">
        <f>監査調書!AJ429</f>
        <v>0</v>
      </c>
      <c r="LS11" s="277">
        <f>監査調書!AJ433</f>
        <v>0</v>
      </c>
      <c r="LT11" s="277">
        <f>監査調書!AJ434</f>
        <v>0</v>
      </c>
      <c r="LU11" s="277">
        <f>監査調書!AJ435</f>
        <v>0</v>
      </c>
      <c r="LV11" s="277">
        <f>監査調書!AJ436</f>
        <v>0</v>
      </c>
      <c r="LW11" s="277">
        <f>監査調書!AJ439</f>
        <v>0</v>
      </c>
      <c r="LX11" s="277">
        <f>監査調書!AJ440</f>
        <v>0</v>
      </c>
      <c r="LY11" s="137">
        <f>監査調書!AJ441</f>
        <v>0</v>
      </c>
      <c r="LZ11" s="137">
        <f>監査調書!AJ443</f>
        <v>0</v>
      </c>
      <c r="MA11" s="137">
        <f>監査調書!AJ445</f>
        <v>0</v>
      </c>
      <c r="MB11" s="137">
        <f>監査調書!AJ447</f>
        <v>0</v>
      </c>
      <c r="MC11" s="277">
        <f>監査調書!AJ448</f>
        <v>0</v>
      </c>
      <c r="MD11" s="137">
        <f>監査調書!AJ460</f>
        <v>0</v>
      </c>
      <c r="ME11" s="137">
        <f>監査調書!AJ474</f>
        <v>0</v>
      </c>
      <c r="MF11" s="137">
        <f>監査調書!AJ487</f>
        <v>0</v>
      </c>
      <c r="MG11" s="137">
        <f>監査調書!AJ505</f>
        <v>0</v>
      </c>
      <c r="MH11" s="137">
        <f>監査調書!AJ506</f>
        <v>0</v>
      </c>
      <c r="MI11" s="137">
        <f>監査調書!AJ507</f>
        <v>0</v>
      </c>
      <c r="MJ11" s="137">
        <f>監査調書!AJ510</f>
        <v>0</v>
      </c>
      <c r="MK11" s="137">
        <f>監査調書!B513</f>
        <v>0</v>
      </c>
      <c r="ML11" s="137">
        <f>監査調書!I513</f>
        <v>0</v>
      </c>
      <c r="MM11" s="137">
        <f>監査調書!Q513</f>
        <v>0</v>
      </c>
      <c r="MN11" s="137">
        <f>監査調書!AJ516</f>
        <v>0</v>
      </c>
      <c r="MO11" s="277">
        <f>監査調書!AJ518</f>
        <v>0</v>
      </c>
      <c r="MP11" s="137">
        <f>監査調書!AJ519</f>
        <v>0</v>
      </c>
      <c r="MQ11" s="137">
        <f>監査調書!AJ520</f>
        <v>0</v>
      </c>
      <c r="MR11" s="137">
        <f>監査調書!AJ521</f>
        <v>0</v>
      </c>
      <c r="MS11" s="137">
        <f>監査調書!AJ522</f>
        <v>0</v>
      </c>
      <c r="MT11" s="137">
        <f>監査調書!AJ523</f>
        <v>0</v>
      </c>
      <c r="MU11" s="137">
        <f>監査調書!U527</f>
        <v>0</v>
      </c>
      <c r="MV11" s="216">
        <f>監査調書!AG527</f>
        <v>0</v>
      </c>
      <c r="MW11" s="137">
        <f>監査調書!U528</f>
        <v>0</v>
      </c>
      <c r="MX11" s="216">
        <f>監査調書!AG528</f>
        <v>0</v>
      </c>
      <c r="MY11" s="137">
        <f>監査調書!U529</f>
        <v>0</v>
      </c>
      <c r="MZ11" s="216">
        <f>監査調書!AG529</f>
        <v>0</v>
      </c>
      <c r="NA11" s="137">
        <f>監査調書!U530</f>
        <v>0</v>
      </c>
      <c r="NB11" s="216">
        <f>監査調書!AG530</f>
        <v>0</v>
      </c>
      <c r="NC11" s="137">
        <f>監査調書!AJ532</f>
        <v>0</v>
      </c>
      <c r="ND11" s="137">
        <f>監査調書!AJ538</f>
        <v>0</v>
      </c>
      <c r="NE11" s="137">
        <f>監査調書!B541</f>
        <v>0</v>
      </c>
      <c r="NF11" s="137">
        <f>監査調書!L541</f>
        <v>0</v>
      </c>
      <c r="NG11" s="137">
        <f>監査調書!U541</f>
        <v>0</v>
      </c>
      <c r="NH11" s="137">
        <f>監査調書!B542</f>
        <v>0</v>
      </c>
      <c r="NI11" s="137">
        <f>監査調書!L542</f>
        <v>0</v>
      </c>
      <c r="NJ11" s="137">
        <f>監査調書!U542</f>
        <v>0</v>
      </c>
      <c r="NK11" s="137">
        <f>監査調書!AJ545</f>
        <v>0</v>
      </c>
      <c r="NL11" s="137">
        <f>監査調書!B548</f>
        <v>0</v>
      </c>
      <c r="NM11" s="137">
        <f>監査調書!L548</f>
        <v>0</v>
      </c>
      <c r="NN11" s="137">
        <f>監査調書!U548</f>
        <v>0</v>
      </c>
      <c r="NO11" s="137">
        <f>監査調書!B549</f>
        <v>0</v>
      </c>
      <c r="NP11" s="137">
        <f>監査調書!L549</f>
        <v>0</v>
      </c>
      <c r="NQ11" s="137">
        <f>監査調書!U549</f>
        <v>0</v>
      </c>
      <c r="NR11" s="137">
        <f>監査調書!AJ564</f>
        <v>0</v>
      </c>
      <c r="NS11" s="137">
        <f>監査調書!AJ568</f>
        <v>0</v>
      </c>
      <c r="NT11" s="137">
        <f>監査調書!B571</f>
        <v>0</v>
      </c>
      <c r="NU11" s="137">
        <f>監査調書!L571</f>
        <v>0</v>
      </c>
      <c r="NV11" s="137">
        <f>監査調書!U571</f>
        <v>0</v>
      </c>
      <c r="NW11" s="137">
        <f>監査調書!AJ574</f>
        <v>0</v>
      </c>
      <c r="NX11" s="137" t="e">
        <f>監査調書!H593</f>
        <v>#DIV/0!</v>
      </c>
      <c r="NY11" s="216">
        <f>監査調書!I594</f>
        <v>0</v>
      </c>
      <c r="NZ11" s="216">
        <f>監査調書!U594</f>
        <v>0</v>
      </c>
      <c r="OA11" s="216">
        <f>監査調書!AF594</f>
        <v>0</v>
      </c>
      <c r="OB11" s="137">
        <f>監査調書!B600</f>
        <v>0</v>
      </c>
      <c r="OC11" s="216">
        <f>監査調書!I606</f>
        <v>0</v>
      </c>
      <c r="OD11" s="216">
        <f>監査調書!U606</f>
        <v>0</v>
      </c>
      <c r="OE11" s="137" t="e">
        <f>監査調書!AG606</f>
        <v>#DIV/0!</v>
      </c>
      <c r="OF11" s="137">
        <f>監査調書!AJ612</f>
        <v>0</v>
      </c>
      <c r="OG11" s="216">
        <f>監査調書!W618</f>
        <v>0</v>
      </c>
      <c r="OH11" s="137">
        <f>監査調書!P622</f>
        <v>0</v>
      </c>
      <c r="OI11" s="137">
        <f>監査調書!Y622</f>
        <v>0</v>
      </c>
      <c r="OJ11" s="137">
        <f>監査調書!P623</f>
        <v>0</v>
      </c>
      <c r="OK11" s="137">
        <f>監査調書!Y623</f>
        <v>0</v>
      </c>
      <c r="OL11" s="137">
        <f>監査調書!P624</f>
        <v>0</v>
      </c>
      <c r="OM11" s="137">
        <f>監査調書!Y624</f>
        <v>0</v>
      </c>
      <c r="ON11" s="137">
        <f>監査調書!P625</f>
        <v>0</v>
      </c>
      <c r="OO11" s="137">
        <f>監査調書!Y625</f>
        <v>0</v>
      </c>
      <c r="OP11" s="137">
        <f>監査調書!P626</f>
        <v>0</v>
      </c>
      <c r="OQ11" s="137">
        <f>監査調書!Y626</f>
        <v>0</v>
      </c>
      <c r="OR11" s="137">
        <f>監査調書!P627</f>
        <v>0</v>
      </c>
      <c r="OS11" s="137">
        <f>監査調書!Y627</f>
        <v>0</v>
      </c>
      <c r="OT11" s="137">
        <f>監査調書!P628</f>
        <v>0</v>
      </c>
      <c r="OU11" s="137">
        <f>監査調書!Y628</f>
        <v>0</v>
      </c>
      <c r="OV11" s="137">
        <f>監査調書!P629</f>
        <v>0</v>
      </c>
      <c r="OW11" s="137">
        <f>監査調書!Y629</f>
        <v>0</v>
      </c>
      <c r="OX11" s="137">
        <f>監査調書!P630</f>
        <v>0</v>
      </c>
      <c r="OY11" s="137">
        <f>監査調書!Y630</f>
        <v>0</v>
      </c>
      <c r="OZ11" s="137">
        <f>監査調書!P631</f>
        <v>0</v>
      </c>
      <c r="PA11" s="137">
        <f>監査調書!Y631</f>
        <v>0</v>
      </c>
      <c r="PB11" s="137">
        <f>監査調書!P632</f>
        <v>0</v>
      </c>
      <c r="PC11" s="137">
        <f>監査調書!Y632</f>
        <v>0</v>
      </c>
      <c r="PD11" s="137">
        <f>監査調書!P633</f>
        <v>0</v>
      </c>
      <c r="PE11" s="137">
        <f>監査調書!Y633</f>
        <v>0</v>
      </c>
      <c r="PF11" s="216">
        <f>監査調書!P634</f>
        <v>0</v>
      </c>
      <c r="PG11" s="216">
        <f>監査調書!W639</f>
        <v>0</v>
      </c>
      <c r="PH11" s="137">
        <f>監査調書!P644</f>
        <v>0</v>
      </c>
      <c r="PI11" s="137">
        <f>監査調書!Y644</f>
        <v>0</v>
      </c>
      <c r="PJ11" s="137">
        <f>監査調書!P645</f>
        <v>0</v>
      </c>
      <c r="PK11" s="137">
        <f>監査調書!Y645</f>
        <v>0</v>
      </c>
      <c r="PL11" s="137">
        <f>監査調書!P646</f>
        <v>0</v>
      </c>
      <c r="PM11" s="137">
        <f>監査調書!Y646</f>
        <v>0</v>
      </c>
      <c r="PN11" s="137">
        <f>監査調書!P647</f>
        <v>0</v>
      </c>
      <c r="PO11" s="137">
        <f>監査調書!Y647</f>
        <v>0</v>
      </c>
      <c r="PP11" s="137">
        <f>監査調書!P648</f>
        <v>0</v>
      </c>
      <c r="PQ11" s="137">
        <f>監査調書!Y648</f>
        <v>0</v>
      </c>
      <c r="PR11" s="137">
        <f>監査調書!P649</f>
        <v>0</v>
      </c>
      <c r="PS11" s="137">
        <f>監査調書!Y649</f>
        <v>0</v>
      </c>
      <c r="PT11" s="137">
        <f>監査調書!P651</f>
        <v>0</v>
      </c>
      <c r="PU11" s="137">
        <f>監査調書!Y651</f>
        <v>0</v>
      </c>
      <c r="PV11" s="137">
        <f>監査調書!P652</f>
        <v>0</v>
      </c>
      <c r="PW11" s="137">
        <f>監査調書!Y652</f>
        <v>0</v>
      </c>
      <c r="PX11" s="137">
        <f>監査調書!P653</f>
        <v>0</v>
      </c>
      <c r="PY11" s="137">
        <f>監査調書!Y653</f>
        <v>0</v>
      </c>
      <c r="PZ11" s="137">
        <f>監査調書!P654</f>
        <v>0</v>
      </c>
      <c r="QA11" s="137">
        <f>監査調書!Y654</f>
        <v>0</v>
      </c>
      <c r="QB11" s="137">
        <f>監査調書!P655</f>
        <v>0</v>
      </c>
      <c r="QC11" s="137">
        <f>監査調書!Y655</f>
        <v>0</v>
      </c>
      <c r="QD11" s="137">
        <f>監査調書!P656</f>
        <v>0</v>
      </c>
      <c r="QE11" s="137">
        <f>監査調書!Y656</f>
        <v>0</v>
      </c>
      <c r="QF11" s="137">
        <f>監査調書!P657</f>
        <v>0</v>
      </c>
      <c r="QG11" s="137">
        <f>監査調書!Y657</f>
        <v>0</v>
      </c>
      <c r="QH11" s="137">
        <f>監査調書!P658</f>
        <v>0</v>
      </c>
      <c r="QI11" s="137">
        <f>監査調書!Y658</f>
        <v>0</v>
      </c>
      <c r="QJ11" s="137">
        <f>監査調書!P659</f>
        <v>0</v>
      </c>
      <c r="QK11" s="137">
        <f>監査調書!Y659</f>
        <v>0</v>
      </c>
      <c r="QL11" s="137">
        <f>監査調書!P660</f>
        <v>0</v>
      </c>
      <c r="QM11" s="137">
        <f>監査調書!Y660</f>
        <v>0</v>
      </c>
      <c r="QN11" s="137">
        <f>監査調書!P661</f>
        <v>0</v>
      </c>
      <c r="QO11" s="137">
        <f>監査調書!Y661</f>
        <v>0</v>
      </c>
      <c r="QP11" s="137">
        <f>監査調書!P662</f>
        <v>0</v>
      </c>
      <c r="QQ11" s="137">
        <f>監査調書!Y662</f>
        <v>0</v>
      </c>
      <c r="QR11" s="216">
        <f>監査調書!P663</f>
        <v>0</v>
      </c>
      <c r="QS11" s="216">
        <f>監査調書!W668</f>
        <v>0</v>
      </c>
      <c r="QT11" s="137">
        <f>監査調書!P672</f>
        <v>0</v>
      </c>
      <c r="QU11" s="137">
        <f>監査調書!Y672</f>
        <v>0</v>
      </c>
      <c r="QV11" s="137">
        <f>監査調書!P673</f>
        <v>0</v>
      </c>
      <c r="QW11" s="137">
        <f>監査調書!Y673</f>
        <v>0</v>
      </c>
      <c r="QX11" s="137">
        <f>監査調書!P674</f>
        <v>0</v>
      </c>
      <c r="QY11" s="137">
        <f>監査調書!Y674</f>
        <v>0</v>
      </c>
      <c r="QZ11" s="137">
        <f>監査調書!P675</f>
        <v>0</v>
      </c>
      <c r="RA11" s="137">
        <f>監査調書!Y675</f>
        <v>0</v>
      </c>
      <c r="RB11" s="137">
        <f>監査調書!P676</f>
        <v>0</v>
      </c>
      <c r="RC11" s="137">
        <f>監査調書!Y676</f>
        <v>0</v>
      </c>
      <c r="RD11" s="137">
        <f>監査調書!P677</f>
        <v>0</v>
      </c>
      <c r="RE11" s="137">
        <f>監査調書!Y677</f>
        <v>0</v>
      </c>
      <c r="RF11" s="137">
        <f>監査調書!P678</f>
        <v>0</v>
      </c>
      <c r="RG11" s="137">
        <f>監査調書!Y678</f>
        <v>0</v>
      </c>
      <c r="RH11" s="137">
        <f>監査調書!P679</f>
        <v>0</v>
      </c>
      <c r="RI11" s="137">
        <f>監査調書!Y679</f>
        <v>0</v>
      </c>
      <c r="RJ11" s="137">
        <f>監査調書!P680</f>
        <v>0</v>
      </c>
      <c r="RK11" s="137">
        <f>監査調書!Y680</f>
        <v>0</v>
      </c>
      <c r="RL11" s="137">
        <f>監査調書!P681</f>
        <v>0</v>
      </c>
      <c r="RM11" s="137">
        <f>監査調書!Y681</f>
        <v>0</v>
      </c>
      <c r="RN11" s="137">
        <f>監査調書!P682</f>
        <v>0</v>
      </c>
      <c r="RO11" s="137">
        <f>監査調書!Y682</f>
        <v>0</v>
      </c>
      <c r="RP11" s="137">
        <f>監査調書!P683</f>
        <v>0</v>
      </c>
      <c r="RQ11" s="137">
        <f>監査調書!Y683</f>
        <v>0</v>
      </c>
      <c r="RR11" s="137">
        <f>監査調書!P686</f>
        <v>0</v>
      </c>
      <c r="RS11" s="137">
        <f>監査調書!Y686</f>
        <v>0</v>
      </c>
      <c r="RT11" s="137">
        <f>監査調書!P687</f>
        <v>0</v>
      </c>
      <c r="RU11" s="137">
        <f>監査調書!Y687</f>
        <v>0</v>
      </c>
      <c r="RV11" s="137">
        <f>監査調書!P688</f>
        <v>0</v>
      </c>
      <c r="RW11" s="137">
        <f>監査調書!Y688</f>
        <v>0</v>
      </c>
      <c r="RX11" s="137">
        <f>監査調書!P689</f>
        <v>0</v>
      </c>
      <c r="RY11" s="137">
        <f>監査調書!Y689</f>
        <v>0</v>
      </c>
      <c r="RZ11" s="137">
        <f>監査調書!P690</f>
        <v>0</v>
      </c>
      <c r="SA11" s="137">
        <f>監査調書!Y690</f>
        <v>0</v>
      </c>
      <c r="SB11" s="137">
        <f>監査調書!P691</f>
        <v>0</v>
      </c>
      <c r="SC11" s="137">
        <f>監査調書!Y691</f>
        <v>0</v>
      </c>
      <c r="SD11" s="216">
        <f>監査調書!P692</f>
        <v>0</v>
      </c>
      <c r="SE11" s="137">
        <f>監査調書!AJ695</f>
        <v>0</v>
      </c>
      <c r="SF11" s="137">
        <f>監査調書!AJ697</f>
        <v>0</v>
      </c>
      <c r="SG11" s="137">
        <f>監査調書!AJ704</f>
        <v>0</v>
      </c>
      <c r="SH11" s="137">
        <f>監査調書!B707</f>
        <v>0</v>
      </c>
      <c r="SI11" s="216">
        <f>監査調書!L707</f>
        <v>0</v>
      </c>
      <c r="SJ11" s="137">
        <f>監査調書!U707</f>
        <v>0</v>
      </c>
      <c r="SK11" s="137">
        <f>監査調書!AJ709</f>
        <v>0</v>
      </c>
      <c r="SL11" s="137">
        <f>監査調書!B712</f>
        <v>0</v>
      </c>
      <c r="SM11" s="216">
        <f>監査調書!L712</f>
        <v>0</v>
      </c>
      <c r="SN11" s="137">
        <f>監査調書!U712</f>
        <v>0</v>
      </c>
      <c r="SO11" s="137">
        <f>監査調書!U715</f>
        <v>0</v>
      </c>
      <c r="SP11" s="216">
        <f>監査調書!AG715</f>
        <v>0</v>
      </c>
      <c r="SQ11" s="137">
        <f>監査調書!U716</f>
        <v>0</v>
      </c>
      <c r="SR11" s="216">
        <f>監査調書!AG716</f>
        <v>0</v>
      </c>
      <c r="SS11" s="137">
        <f>監査調書!U717</f>
        <v>0</v>
      </c>
      <c r="ST11" s="216">
        <f>監査調書!AG717</f>
        <v>0</v>
      </c>
      <c r="SU11" s="137">
        <f>監査調書!U718</f>
        <v>0</v>
      </c>
      <c r="SV11" s="216">
        <f>監査調書!AG718</f>
        <v>0</v>
      </c>
      <c r="SW11" s="137">
        <f>監査調書!AJ722</f>
        <v>0</v>
      </c>
      <c r="SX11" s="137">
        <f>監査調書!B725</f>
        <v>0</v>
      </c>
      <c r="SY11" s="137">
        <f>監査調書!L725</f>
        <v>0</v>
      </c>
      <c r="SZ11" s="137">
        <f>監査調書!U725</f>
        <v>0</v>
      </c>
      <c r="TA11" s="137">
        <f>監査調書!AJ728</f>
        <v>0</v>
      </c>
      <c r="TB11" s="137">
        <f>監査調書!B731</f>
        <v>0</v>
      </c>
      <c r="TC11" s="137">
        <f>監査調書!L731</f>
        <v>0</v>
      </c>
      <c r="TD11" s="137">
        <f>監査調書!U731</f>
        <v>0</v>
      </c>
      <c r="TE11" s="137">
        <f>監査調書!AJ733</f>
        <v>0</v>
      </c>
      <c r="TF11" s="137">
        <f>監査調書!AJ737</f>
        <v>0</v>
      </c>
      <c r="TG11" s="137">
        <f>監査調書!B740</f>
        <v>0</v>
      </c>
      <c r="TH11" s="137">
        <f>監査調書!L740</f>
        <v>0</v>
      </c>
      <c r="TI11" s="137">
        <f>監査調書!U740</f>
        <v>0</v>
      </c>
      <c r="TJ11" s="137" t="e">
        <f>監査調書!H743</f>
        <v>#DIV/0!</v>
      </c>
      <c r="TK11" s="216">
        <f>監査調書!I744</f>
        <v>0</v>
      </c>
      <c r="TL11" s="216">
        <f>監査調書!U744</f>
        <v>0</v>
      </c>
      <c r="TM11" s="216">
        <f>監査調書!AF744</f>
        <v>0</v>
      </c>
      <c r="TN11" s="137">
        <f>'表１（新基準）'!D6</f>
        <v>0</v>
      </c>
      <c r="TO11" s="137">
        <f>'表１（新基準）'!P9</f>
        <v>0</v>
      </c>
      <c r="TP11" s="137">
        <f>'表１（新基準）'!G12</f>
        <v>0</v>
      </c>
      <c r="TQ11" s="137">
        <f>'表１（新基準）'!H12</f>
        <v>0</v>
      </c>
      <c r="TR11" s="137">
        <f>'表１（新基準）'!I12</f>
        <v>0</v>
      </c>
      <c r="TS11" s="137">
        <f>'表１（新基準）'!K12</f>
        <v>0</v>
      </c>
      <c r="TT11" s="137">
        <f>'表１（新基準）'!G13</f>
        <v>0</v>
      </c>
      <c r="TU11" s="137">
        <f>'表１（新基準）'!H13</f>
        <v>0</v>
      </c>
      <c r="TV11" s="137">
        <f>'表１（新基準）'!I13</f>
        <v>0</v>
      </c>
      <c r="TW11" s="137">
        <f>'表１（新基準）'!G14</f>
        <v>0</v>
      </c>
      <c r="TX11" s="137">
        <f>'表１（新基準）'!H14</f>
        <v>0</v>
      </c>
      <c r="TY11" s="137">
        <f>'表１（新基準）'!I14</f>
        <v>0</v>
      </c>
      <c r="TZ11" s="137">
        <f>'表１（新基準）'!K13</f>
        <v>0</v>
      </c>
      <c r="UA11" s="137">
        <f>'表１（新基準）'!G15</f>
        <v>0</v>
      </c>
      <c r="UB11" s="137">
        <f>'表１（新基準）'!H15</f>
        <v>0</v>
      </c>
      <c r="UC11" s="137">
        <f>'表１（新基準）'!I15</f>
        <v>0</v>
      </c>
      <c r="UD11" s="137">
        <f>'表１（新基準）'!K15</f>
        <v>0</v>
      </c>
      <c r="UE11" s="137">
        <f>'表１（新基準）'!G16</f>
        <v>0</v>
      </c>
      <c r="UF11" s="137">
        <f>'表１（新基準）'!H16</f>
        <v>0</v>
      </c>
      <c r="UG11" s="137">
        <f>'表１（新基準）'!I16</f>
        <v>0</v>
      </c>
      <c r="UH11" s="137">
        <f>'表１（新基準）'!K16</f>
        <v>0</v>
      </c>
      <c r="UI11" s="137">
        <f>'表１（新基準）'!G17</f>
        <v>0</v>
      </c>
      <c r="UJ11" s="137">
        <f>'表１（新基準）'!H17</f>
        <v>0</v>
      </c>
      <c r="UK11" s="137">
        <f>'表１（新基準）'!I17</f>
        <v>0</v>
      </c>
      <c r="UL11" s="137">
        <f>'表１（新基準）'!K17</f>
        <v>0</v>
      </c>
      <c r="UM11" s="137">
        <f>'表１（新基準）'!K19</f>
        <v>0</v>
      </c>
      <c r="UN11" s="137">
        <f>'表１（新基準）'!K21</f>
        <v>0</v>
      </c>
      <c r="UO11" s="137">
        <f>'表１（新基準）'!K22</f>
        <v>0</v>
      </c>
      <c r="UP11" s="137">
        <f>'表１（新基準）'!K23</f>
        <v>0</v>
      </c>
      <c r="UQ11" s="137">
        <f>'表１（新基準）'!M12</f>
        <v>0</v>
      </c>
      <c r="UR11" s="137">
        <f>'表１（新基準）'!O12</f>
        <v>0</v>
      </c>
      <c r="US11" s="137">
        <f>'表１（新基準）'!Q12</f>
        <v>0</v>
      </c>
      <c r="UT11" s="137">
        <f>'表１（新基準）'!S12</f>
        <v>0</v>
      </c>
      <c r="UU11" s="137">
        <f>'表１（新基準）'!M13</f>
        <v>0</v>
      </c>
      <c r="UV11" s="137">
        <f>'表１（新基準）'!O13</f>
        <v>0</v>
      </c>
      <c r="UW11" s="137">
        <f>'表１（新基準）'!Q13</f>
        <v>0</v>
      </c>
      <c r="UX11" s="137">
        <f>'表１（新基準）'!M14</f>
        <v>0</v>
      </c>
      <c r="UY11" s="137">
        <f>'表１（新基準）'!O14</f>
        <v>0</v>
      </c>
      <c r="UZ11" s="137">
        <f>'表１（新基準）'!Q14</f>
        <v>0</v>
      </c>
      <c r="VA11" s="137">
        <f>'表１（新基準）'!S13</f>
        <v>0</v>
      </c>
      <c r="VB11" s="137">
        <f>'表１（新基準）'!M15</f>
        <v>0</v>
      </c>
      <c r="VC11" s="137">
        <f>'表１（新基準）'!O15</f>
        <v>0</v>
      </c>
      <c r="VD11" s="137">
        <f>'表１（新基準）'!Q15</f>
        <v>0</v>
      </c>
      <c r="VE11" s="137">
        <f>'表１（新基準）'!S15</f>
        <v>0</v>
      </c>
      <c r="VF11" s="137">
        <f>'表１（新基準）'!M16</f>
        <v>0</v>
      </c>
      <c r="VG11" s="137">
        <f>'表１（新基準）'!O16</f>
        <v>0</v>
      </c>
      <c r="VH11" s="137">
        <f>'表１（新基準）'!Q16</f>
        <v>0</v>
      </c>
      <c r="VI11" s="137">
        <f>'表１（新基準）'!S16</f>
        <v>0</v>
      </c>
      <c r="VJ11" s="137">
        <f>'表１（新基準）'!M17</f>
        <v>0</v>
      </c>
      <c r="VK11" s="137">
        <f>'表１（新基準）'!O17</f>
        <v>0</v>
      </c>
      <c r="VL11" s="137">
        <f>'表１（新基準）'!Q17</f>
        <v>0</v>
      </c>
      <c r="VM11" s="137">
        <f>'表１（新基準）'!S17</f>
        <v>0</v>
      </c>
      <c r="VN11" s="137">
        <f>'表１（新基準）'!S19</f>
        <v>0</v>
      </c>
      <c r="VO11" s="137">
        <f>'表１（新基準）'!S21</f>
        <v>0</v>
      </c>
      <c r="VP11" s="137">
        <f>'表１（新基準）'!S22</f>
        <v>0</v>
      </c>
      <c r="VQ11" s="137">
        <f>'表１（新基準）'!S23</f>
        <v>0</v>
      </c>
      <c r="VR11" s="137">
        <f>'表１（新基準）'!I31</f>
        <v>0</v>
      </c>
      <c r="VS11" s="137">
        <f>'表１（新基準）'!I32</f>
        <v>0</v>
      </c>
      <c r="VT11" s="137">
        <f>'表１（新基準）'!I33</f>
        <v>0</v>
      </c>
      <c r="VU11" s="137">
        <f>'表１（新基準）'!I34</f>
        <v>0</v>
      </c>
      <c r="VV11" s="137">
        <f>'表１（新基準）'!I35</f>
        <v>0</v>
      </c>
      <c r="VW11" s="137">
        <f>'表１（新基準）'!I36</f>
        <v>0</v>
      </c>
      <c r="VX11" s="137">
        <f>'表１（新基準）'!L31</f>
        <v>0</v>
      </c>
      <c r="VY11" s="137">
        <f>'表１（新基準）'!L32</f>
        <v>0</v>
      </c>
      <c r="VZ11" s="137">
        <f>'表１（新基準）'!L33</f>
        <v>0</v>
      </c>
      <c r="WA11" s="137">
        <f>'表１（新基準）'!L34</f>
        <v>0</v>
      </c>
      <c r="WB11" s="137">
        <f>'表１（新基準）'!L35</f>
        <v>0</v>
      </c>
      <c r="WC11" s="137">
        <f>'表１（新基準）'!L36</f>
        <v>0</v>
      </c>
      <c r="WD11" s="137">
        <f>'表１（新基準）'!O31</f>
        <v>0</v>
      </c>
      <c r="WE11" s="137">
        <f>'表１（新基準）'!O32</f>
        <v>0</v>
      </c>
      <c r="WF11" s="137">
        <f>'表１（新基準）'!I33</f>
        <v>0</v>
      </c>
      <c r="WG11" s="137">
        <f>'表１（新基準）'!I34</f>
        <v>0</v>
      </c>
      <c r="WH11" s="137">
        <f>'表１（新基準）'!I35</f>
        <v>0</v>
      </c>
      <c r="WI11" s="137">
        <f>'表１（新基準）'!O36</f>
        <v>0</v>
      </c>
      <c r="WJ11" s="137">
        <f>'表１（新基準）'!R31</f>
        <v>0</v>
      </c>
      <c r="WK11" s="137">
        <f>'表１（新基準）'!R32</f>
        <v>0</v>
      </c>
      <c r="WL11" s="137">
        <f>'表１（新基準）'!R33</f>
        <v>0</v>
      </c>
      <c r="WM11" s="137">
        <f>'表１（新基準）'!R34</f>
        <v>0</v>
      </c>
      <c r="WN11" s="137">
        <f>'表１（新基準）'!R35</f>
        <v>0</v>
      </c>
      <c r="WO11" s="137">
        <f>'表１（新基準）'!R36</f>
        <v>0</v>
      </c>
      <c r="WP11" s="424"/>
      <c r="WQ11" s="137">
        <f>表２!E10</f>
        <v>0</v>
      </c>
      <c r="WR11" s="137">
        <f>表２!F10</f>
        <v>0</v>
      </c>
      <c r="WS11" s="277">
        <f>表２!G10</f>
        <v>0</v>
      </c>
      <c r="WT11" s="137">
        <f>表２!H10</f>
        <v>0</v>
      </c>
      <c r="WU11" s="137">
        <f>表２!I10</f>
        <v>0</v>
      </c>
      <c r="WV11" s="137">
        <f>表２!J10</f>
        <v>0</v>
      </c>
      <c r="WW11" s="137">
        <f>表２!K10</f>
        <v>0</v>
      </c>
      <c r="WX11" s="137">
        <f>表２!E11</f>
        <v>0</v>
      </c>
      <c r="WY11" s="137">
        <f>表２!F11</f>
        <v>0</v>
      </c>
      <c r="WZ11" s="277">
        <f>表２!G11</f>
        <v>0</v>
      </c>
      <c r="XA11" s="137">
        <f>表２!H11</f>
        <v>0</v>
      </c>
      <c r="XB11" s="137">
        <f>表２!I11</f>
        <v>0</v>
      </c>
      <c r="XC11" s="137">
        <f>表２!J11</f>
        <v>0</v>
      </c>
      <c r="XD11" s="137">
        <f>表２!K11</f>
        <v>0</v>
      </c>
      <c r="XE11" s="137">
        <f>表２!E12</f>
        <v>0</v>
      </c>
      <c r="XF11" s="137">
        <f>表２!F12</f>
        <v>0</v>
      </c>
      <c r="XG11" s="277">
        <f>表２!G12</f>
        <v>0</v>
      </c>
      <c r="XH11" s="137">
        <f>表２!H12</f>
        <v>0</v>
      </c>
      <c r="XI11" s="137">
        <f>表２!I12</f>
        <v>0</v>
      </c>
      <c r="XJ11" s="137">
        <f>表２!J12</f>
        <v>0</v>
      </c>
      <c r="XK11" s="137">
        <f>表２!K12</f>
        <v>0</v>
      </c>
      <c r="XL11" s="137">
        <f>表２!E13</f>
        <v>0</v>
      </c>
      <c r="XM11" s="137">
        <f>表２!F13</f>
        <v>0</v>
      </c>
      <c r="XN11" s="277">
        <f>表２!G13</f>
        <v>0</v>
      </c>
      <c r="XO11" s="137">
        <f>表２!H13</f>
        <v>0</v>
      </c>
      <c r="XP11" s="137">
        <f>表２!I13</f>
        <v>0</v>
      </c>
      <c r="XQ11" s="137">
        <f>表２!J13</f>
        <v>0</v>
      </c>
      <c r="XR11" s="137">
        <f>表２!K13</f>
        <v>0</v>
      </c>
      <c r="XS11" s="137">
        <f>表２!E14</f>
        <v>0</v>
      </c>
      <c r="XT11" s="137">
        <f>表２!F14</f>
        <v>0</v>
      </c>
      <c r="XU11" s="277">
        <f>表２!G14</f>
        <v>0</v>
      </c>
      <c r="XV11" s="137">
        <f>表２!H14</f>
        <v>0</v>
      </c>
      <c r="XW11" s="137">
        <f>表２!I14</f>
        <v>0</v>
      </c>
      <c r="XX11" s="137">
        <f>表２!J14</f>
        <v>0</v>
      </c>
      <c r="XY11" s="137">
        <f>表２!K14</f>
        <v>0</v>
      </c>
      <c r="XZ11" s="137">
        <f>表２!E15</f>
        <v>0</v>
      </c>
      <c r="YA11" s="137">
        <f>表２!F15</f>
        <v>0</v>
      </c>
      <c r="YB11" s="277">
        <f>表２!G15</f>
        <v>0</v>
      </c>
      <c r="YC11" s="137">
        <f>表２!H15</f>
        <v>0</v>
      </c>
      <c r="YD11" s="137">
        <f>表２!I15</f>
        <v>0</v>
      </c>
      <c r="YE11" s="137">
        <f>表２!J15</f>
        <v>0</v>
      </c>
      <c r="YF11" s="137">
        <f>表２!K15</f>
        <v>0</v>
      </c>
      <c r="YG11" s="137">
        <f>表２!E16</f>
        <v>0</v>
      </c>
      <c r="YH11" s="137">
        <f>表２!F16</f>
        <v>0</v>
      </c>
      <c r="YI11" s="277">
        <f>表２!G16</f>
        <v>0</v>
      </c>
      <c r="YJ11" s="137">
        <f>表２!H16</f>
        <v>0</v>
      </c>
      <c r="YK11" s="137">
        <f>表２!I16</f>
        <v>0</v>
      </c>
      <c r="YL11" s="137">
        <f>表２!J16</f>
        <v>0</v>
      </c>
      <c r="YM11" s="137">
        <f>表２!K16</f>
        <v>0</v>
      </c>
      <c r="YN11" s="137">
        <f>表２!E17</f>
        <v>0</v>
      </c>
      <c r="YO11" s="137">
        <f>表２!F17</f>
        <v>0</v>
      </c>
      <c r="YP11" s="277">
        <f>表２!G17</f>
        <v>0</v>
      </c>
      <c r="YQ11" s="137">
        <f>表２!H17</f>
        <v>0</v>
      </c>
      <c r="YR11" s="137">
        <f>表２!I17</f>
        <v>0</v>
      </c>
      <c r="YS11" s="137">
        <f>表２!J17</f>
        <v>0</v>
      </c>
      <c r="YT11" s="137">
        <f>表２!K17</f>
        <v>0</v>
      </c>
      <c r="YU11" s="137">
        <f>表２!E18</f>
        <v>0</v>
      </c>
      <c r="YV11" s="137">
        <f>表２!F18</f>
        <v>0</v>
      </c>
      <c r="YW11" s="277">
        <f>表２!G18</f>
        <v>0</v>
      </c>
      <c r="YX11" s="137">
        <f>表２!H18</f>
        <v>0</v>
      </c>
      <c r="YY11" s="137">
        <f>表２!I18</f>
        <v>0</v>
      </c>
      <c r="YZ11" s="137">
        <f>表２!J18</f>
        <v>0</v>
      </c>
      <c r="ZA11" s="137">
        <f>表２!K18</f>
        <v>0</v>
      </c>
      <c r="ZB11" s="137">
        <f>表２!E19</f>
        <v>0</v>
      </c>
      <c r="ZC11" s="137">
        <f>表２!F19</f>
        <v>0</v>
      </c>
      <c r="ZD11" s="277">
        <f>表２!G19</f>
        <v>0</v>
      </c>
      <c r="ZE11" s="137">
        <f>表２!H19</f>
        <v>0</v>
      </c>
      <c r="ZF11" s="137">
        <f>表２!I19</f>
        <v>0</v>
      </c>
      <c r="ZG11" s="137">
        <f>表２!J19</f>
        <v>0</v>
      </c>
      <c r="ZH11" s="137">
        <f>表２!K19</f>
        <v>0</v>
      </c>
      <c r="ZI11" s="137">
        <f>表２!E20</f>
        <v>0</v>
      </c>
      <c r="ZJ11" s="137">
        <f>表２!F20</f>
        <v>0</v>
      </c>
      <c r="ZK11" s="277">
        <f>表２!G20</f>
        <v>0</v>
      </c>
      <c r="ZL11" s="137">
        <f>表２!H20</f>
        <v>0</v>
      </c>
      <c r="ZM11" s="137">
        <f>表２!I20</f>
        <v>0</v>
      </c>
      <c r="ZN11" s="137" t="str">
        <f>表２!E22</f>
        <v/>
      </c>
      <c r="ZO11" s="137" t="str">
        <f>表２!E24</f>
        <v/>
      </c>
      <c r="ZP11" s="137">
        <f>表２!E25</f>
        <v>0</v>
      </c>
      <c r="ZQ11" s="137">
        <f>表２!E26</f>
        <v>0</v>
      </c>
      <c r="ZR11" s="137">
        <f>表３!K27</f>
        <v>0</v>
      </c>
      <c r="ZS11" s="137">
        <f>表３!K31</f>
        <v>0</v>
      </c>
      <c r="ZT11" s="137">
        <f>表３!E36</f>
        <v>0</v>
      </c>
      <c r="ZU11" s="137" t="str">
        <f>表３!J36</f>
        <v/>
      </c>
      <c r="ZV11" s="137" t="str">
        <f>表３!J42</f>
        <v/>
      </c>
      <c r="ZW11" s="137">
        <f>表４!D10</f>
        <v>0</v>
      </c>
      <c r="ZX11" s="137">
        <f>表４!E10</f>
        <v>0</v>
      </c>
      <c r="ZY11" s="137">
        <f>表４!G10</f>
        <v>0</v>
      </c>
      <c r="ZZ11" s="137">
        <f>表４!I10</f>
        <v>0</v>
      </c>
      <c r="AAA11" s="137">
        <f>表４!K10</f>
        <v>0</v>
      </c>
      <c r="AAB11" s="137">
        <f>表４!M10</f>
        <v>0</v>
      </c>
      <c r="AAC11" s="137">
        <f>表４!O10</f>
        <v>0</v>
      </c>
      <c r="AAD11" s="137">
        <f>表４!Q10</f>
        <v>0</v>
      </c>
      <c r="AAE11" s="137">
        <f>表４!H18</f>
        <v>0</v>
      </c>
      <c r="AAF11" s="137">
        <f>表４!K18</f>
        <v>0</v>
      </c>
      <c r="AAG11" s="137">
        <f>表４!H19</f>
        <v>0</v>
      </c>
      <c r="AAH11" s="137">
        <f>表４!K19</f>
        <v>0</v>
      </c>
      <c r="AAI11" s="137">
        <f>表４!K20</f>
        <v>0</v>
      </c>
      <c r="AAJ11" s="137">
        <f>表４!P18</f>
        <v>0</v>
      </c>
      <c r="AAK11" s="137">
        <f>表４!P19</f>
        <v>0</v>
      </c>
      <c r="AAL11" s="137">
        <f>表４!P20</f>
        <v>0</v>
      </c>
      <c r="AAM11" s="137">
        <f>表４!H21</f>
        <v>0</v>
      </c>
      <c r="AAN11" s="137">
        <f>表４!K21</f>
        <v>0</v>
      </c>
      <c r="AAO11" s="137">
        <f>表４!H22</f>
        <v>0</v>
      </c>
      <c r="AAP11" s="137">
        <f>表４!K22</f>
        <v>0</v>
      </c>
      <c r="AAQ11" s="137">
        <f>表４!P21</f>
        <v>0</v>
      </c>
      <c r="AAR11" s="137">
        <f>表４!P22</f>
        <v>0</v>
      </c>
      <c r="AAS11" s="137" t="str">
        <f>職員名簿!C10</f>
        <v/>
      </c>
      <c r="AAT11" s="137">
        <f>職員名簿!D10</f>
        <v>0</v>
      </c>
      <c r="AAU11" s="137">
        <f>職員名簿!E10</f>
        <v>0</v>
      </c>
      <c r="AAV11" s="137">
        <f>職員名簿!F10</f>
        <v>0</v>
      </c>
      <c r="AAW11" s="137">
        <f>職員名簿!G10</f>
        <v>0</v>
      </c>
      <c r="AAX11" s="137">
        <f>職員名簿!H10</f>
        <v>0</v>
      </c>
      <c r="AAY11" s="137">
        <f>職員名簿!I10</f>
        <v>0</v>
      </c>
      <c r="AAZ11" s="137">
        <f>職員名簿!J10</f>
        <v>0</v>
      </c>
      <c r="ABA11" s="137">
        <f>職員名簿!K10</f>
        <v>0</v>
      </c>
      <c r="ABB11" s="137">
        <f>職員名簿!L10</f>
        <v>0</v>
      </c>
      <c r="ABC11" s="137">
        <f>職員名簿!M10</f>
        <v>0</v>
      </c>
      <c r="ABD11" s="137" t="str">
        <f>職員名簿!C11</f>
        <v/>
      </c>
      <c r="ABE11" s="137">
        <f>職員名簿!D11</f>
        <v>0</v>
      </c>
      <c r="ABF11" s="137">
        <f>職員名簿!E11</f>
        <v>0</v>
      </c>
      <c r="ABG11" s="137">
        <f>職員名簿!F11</f>
        <v>0</v>
      </c>
      <c r="ABH11" s="137">
        <f>職員名簿!G11</f>
        <v>0</v>
      </c>
      <c r="ABI11" s="137">
        <f>職員名簿!H11</f>
        <v>0</v>
      </c>
      <c r="ABJ11" s="137">
        <f>職員名簿!I11</f>
        <v>0</v>
      </c>
      <c r="ABK11" s="137">
        <f>職員名簿!J11</f>
        <v>0</v>
      </c>
      <c r="ABL11" s="137">
        <f>職員名簿!K11</f>
        <v>0</v>
      </c>
      <c r="ABM11" s="137">
        <f>職員名簿!L11</f>
        <v>0</v>
      </c>
      <c r="ABN11" s="137">
        <f>職員名簿!M11</f>
        <v>0</v>
      </c>
      <c r="ABO11" s="137" t="str">
        <f>職員名簿!C12</f>
        <v/>
      </c>
      <c r="ABP11" s="137">
        <f>職員名簿!D12</f>
        <v>0</v>
      </c>
      <c r="ABQ11" s="137">
        <f>職員名簿!E12</f>
        <v>0</v>
      </c>
      <c r="ABR11" s="137">
        <f>職員名簿!F12</f>
        <v>0</v>
      </c>
      <c r="ABS11" s="137">
        <f>職員名簿!G12</f>
        <v>0</v>
      </c>
      <c r="ABT11" s="137">
        <f>職員名簿!H12</f>
        <v>0</v>
      </c>
      <c r="ABU11" s="137">
        <f>職員名簿!I12</f>
        <v>0</v>
      </c>
      <c r="ABV11" s="137">
        <f>職員名簿!J12</f>
        <v>0</v>
      </c>
      <c r="ABW11" s="137">
        <f>職員名簿!K12</f>
        <v>0</v>
      </c>
      <c r="ABX11" s="137">
        <f>職員名簿!L12</f>
        <v>0</v>
      </c>
      <c r="ABY11" s="137">
        <f>職員名簿!M12</f>
        <v>0</v>
      </c>
      <c r="ABZ11" s="137" t="str">
        <f>職員名簿!C13</f>
        <v/>
      </c>
      <c r="ACA11" s="137">
        <f>職員名簿!D13</f>
        <v>0</v>
      </c>
      <c r="ACB11" s="137">
        <f>職員名簿!E13</f>
        <v>0</v>
      </c>
      <c r="ACC11" s="137">
        <f>職員名簿!F13</f>
        <v>0</v>
      </c>
      <c r="ACD11" s="137">
        <f>職員名簿!G13</f>
        <v>0</v>
      </c>
      <c r="ACE11" s="137">
        <f>職員名簿!H13</f>
        <v>0</v>
      </c>
      <c r="ACF11" s="137">
        <f>職員名簿!I13</f>
        <v>0</v>
      </c>
      <c r="ACG11" s="137">
        <f>職員名簿!J13</f>
        <v>0</v>
      </c>
      <c r="ACH11" s="137">
        <f>職員名簿!K13</f>
        <v>0</v>
      </c>
      <c r="ACI11" s="137">
        <f>職員名簿!L13</f>
        <v>0</v>
      </c>
      <c r="ACJ11" s="137">
        <f>職員名簿!M13</f>
        <v>0</v>
      </c>
      <c r="ACK11" s="137" t="str">
        <f>職員名簿!C14</f>
        <v/>
      </c>
      <c r="ACL11" s="137">
        <f>職員名簿!D14</f>
        <v>0</v>
      </c>
      <c r="ACM11" s="137">
        <f>職員名簿!E14</f>
        <v>0</v>
      </c>
      <c r="ACN11" s="137">
        <f>職員名簿!F14</f>
        <v>0</v>
      </c>
      <c r="ACO11" s="137">
        <f>職員名簿!G14</f>
        <v>0</v>
      </c>
      <c r="ACP11" s="137">
        <f>職員名簿!H14</f>
        <v>0</v>
      </c>
      <c r="ACQ11" s="137">
        <f>職員名簿!I14</f>
        <v>0</v>
      </c>
      <c r="ACR11" s="137">
        <f>職員名簿!J14</f>
        <v>0</v>
      </c>
      <c r="ACS11" s="137">
        <f>職員名簿!K14</f>
        <v>0</v>
      </c>
      <c r="ACT11" s="137">
        <f>職員名簿!L14</f>
        <v>0</v>
      </c>
      <c r="ACU11" s="137">
        <f>職員名簿!M14</f>
        <v>0</v>
      </c>
      <c r="ACV11" s="137" t="str">
        <f>職員名簿!C15</f>
        <v/>
      </c>
      <c r="ACW11" s="137">
        <f>職員名簿!D15</f>
        <v>0</v>
      </c>
      <c r="ACX11" s="137">
        <f>職員名簿!E15</f>
        <v>0</v>
      </c>
      <c r="ACY11" s="137">
        <f>職員名簿!F15</f>
        <v>0</v>
      </c>
      <c r="ACZ11" s="137">
        <f>職員名簿!G15</f>
        <v>0</v>
      </c>
      <c r="ADA11" s="137">
        <f>職員名簿!H15</f>
        <v>0</v>
      </c>
      <c r="ADB11" s="137">
        <f>職員名簿!I15</f>
        <v>0</v>
      </c>
      <c r="ADC11" s="137">
        <f>職員名簿!J15</f>
        <v>0</v>
      </c>
      <c r="ADD11" s="137">
        <f>職員名簿!K15</f>
        <v>0</v>
      </c>
      <c r="ADE11" s="137">
        <f>職員名簿!L15</f>
        <v>0</v>
      </c>
      <c r="ADF11" s="137">
        <f>職員名簿!M15</f>
        <v>0</v>
      </c>
      <c r="ADG11" s="137" t="str">
        <f>職員名簿!C16</f>
        <v/>
      </c>
      <c r="ADH11" s="137">
        <f>職員名簿!D16</f>
        <v>0</v>
      </c>
      <c r="ADI11" s="137">
        <f>職員名簿!E16</f>
        <v>0</v>
      </c>
      <c r="ADJ11" s="137">
        <f>職員名簿!F16</f>
        <v>0</v>
      </c>
      <c r="ADK11" s="137">
        <f>職員名簿!G16</f>
        <v>0</v>
      </c>
      <c r="ADL11" s="137">
        <f>職員名簿!H16</f>
        <v>0</v>
      </c>
      <c r="ADM11" s="137">
        <f>職員名簿!I16</f>
        <v>0</v>
      </c>
      <c r="ADN11" s="137">
        <f>職員名簿!J16</f>
        <v>0</v>
      </c>
      <c r="ADO11" s="137">
        <f>職員名簿!K16</f>
        <v>0</v>
      </c>
      <c r="ADP11" s="137">
        <f>職員名簿!L16</f>
        <v>0</v>
      </c>
      <c r="ADQ11" s="137">
        <f>職員名簿!M16</f>
        <v>0</v>
      </c>
      <c r="ADR11" s="137" t="str">
        <f>職員名簿!C17</f>
        <v/>
      </c>
      <c r="ADS11" s="137">
        <f>職員名簿!D17</f>
        <v>0</v>
      </c>
      <c r="ADT11" s="137">
        <f>職員名簿!E17</f>
        <v>0</v>
      </c>
      <c r="ADU11" s="137">
        <f>職員名簿!F17</f>
        <v>0</v>
      </c>
      <c r="ADV11" s="137">
        <f>職員名簿!G17</f>
        <v>0</v>
      </c>
      <c r="ADW11" s="137">
        <f>職員名簿!H17</f>
        <v>0</v>
      </c>
      <c r="ADX11" s="137">
        <f>職員名簿!I17</f>
        <v>0</v>
      </c>
      <c r="ADY11" s="137">
        <f>職員名簿!J17</f>
        <v>0</v>
      </c>
      <c r="ADZ11" s="137">
        <f>職員名簿!K17</f>
        <v>0</v>
      </c>
      <c r="AEA11" s="137">
        <f>職員名簿!L17</f>
        <v>0</v>
      </c>
      <c r="AEB11" s="137">
        <f>職員名簿!M17</f>
        <v>0</v>
      </c>
      <c r="AEC11" s="137" t="str">
        <f>職員名簿!C18</f>
        <v/>
      </c>
      <c r="AED11" s="137">
        <f>職員名簿!D18</f>
        <v>0</v>
      </c>
      <c r="AEE11" s="137">
        <f>職員名簿!E18</f>
        <v>0</v>
      </c>
      <c r="AEF11" s="137">
        <f>職員名簿!F18</f>
        <v>0</v>
      </c>
      <c r="AEG11" s="137">
        <f>職員名簿!G18</f>
        <v>0</v>
      </c>
      <c r="AEH11" s="137">
        <f>職員名簿!H18</f>
        <v>0</v>
      </c>
      <c r="AEI11" s="137">
        <f>職員名簿!I18</f>
        <v>0</v>
      </c>
      <c r="AEJ11" s="137">
        <f>職員名簿!J18</f>
        <v>0</v>
      </c>
      <c r="AEK11" s="137">
        <f>職員名簿!K18</f>
        <v>0</v>
      </c>
      <c r="AEL11" s="137">
        <f>職員名簿!L18</f>
        <v>0</v>
      </c>
      <c r="AEM11" s="137">
        <f>職員名簿!M18</f>
        <v>0</v>
      </c>
      <c r="AEN11" s="137" t="str">
        <f>職員名簿!C19</f>
        <v/>
      </c>
      <c r="AEO11" s="137">
        <f>職員名簿!D19</f>
        <v>0</v>
      </c>
      <c r="AEP11" s="137">
        <f>職員名簿!E19</f>
        <v>0</v>
      </c>
      <c r="AEQ11" s="137">
        <f>職員名簿!F19</f>
        <v>0</v>
      </c>
      <c r="AER11" s="137">
        <f>職員名簿!G19</f>
        <v>0</v>
      </c>
      <c r="AES11" s="137">
        <f>職員名簿!H19</f>
        <v>0</v>
      </c>
      <c r="AET11" s="137">
        <f>職員名簿!I19</f>
        <v>0</v>
      </c>
      <c r="AEU11" s="137">
        <f>職員名簿!J19</f>
        <v>0</v>
      </c>
      <c r="AEV11" s="137">
        <f>職員名簿!K19</f>
        <v>0</v>
      </c>
      <c r="AEW11" s="137">
        <f>職員名簿!L19</f>
        <v>0</v>
      </c>
      <c r="AEX11" s="137">
        <f>職員名簿!M19</f>
        <v>0</v>
      </c>
      <c r="AEY11" s="137" t="str">
        <f>職員名簿!C20</f>
        <v/>
      </c>
      <c r="AEZ11" s="137">
        <f>職員名簿!D20</f>
        <v>0</v>
      </c>
      <c r="AFA11" s="137">
        <f>職員名簿!E20</f>
        <v>0</v>
      </c>
      <c r="AFB11" s="137">
        <f>職員名簿!F20</f>
        <v>0</v>
      </c>
      <c r="AFC11" s="137">
        <f>職員名簿!G20</f>
        <v>0</v>
      </c>
      <c r="AFD11" s="137">
        <f>職員名簿!H20</f>
        <v>0</v>
      </c>
      <c r="AFE11" s="137">
        <f>職員名簿!I20</f>
        <v>0</v>
      </c>
      <c r="AFF11" s="137">
        <f>職員名簿!J20</f>
        <v>0</v>
      </c>
      <c r="AFG11" s="137">
        <f>職員名簿!K20</f>
        <v>0</v>
      </c>
      <c r="AFH11" s="137">
        <f>職員名簿!L20</f>
        <v>0</v>
      </c>
      <c r="AFI11" s="137">
        <f>職員名簿!M20</f>
        <v>0</v>
      </c>
      <c r="AFJ11" s="137" t="str">
        <f>職員名簿!C21</f>
        <v/>
      </c>
      <c r="AFK11" s="137">
        <f>職員名簿!D21</f>
        <v>0</v>
      </c>
      <c r="AFL11" s="137">
        <f>職員名簿!E21</f>
        <v>0</v>
      </c>
      <c r="AFM11" s="137">
        <f>職員名簿!F21</f>
        <v>0</v>
      </c>
      <c r="AFN11" s="137">
        <f>職員名簿!G21</f>
        <v>0</v>
      </c>
      <c r="AFO11" s="137">
        <f>職員名簿!H21</f>
        <v>0</v>
      </c>
      <c r="AFP11" s="137">
        <f>職員名簿!I21</f>
        <v>0</v>
      </c>
      <c r="AFQ11" s="137">
        <f>職員名簿!J21</f>
        <v>0</v>
      </c>
      <c r="AFR11" s="137">
        <f>職員名簿!K21</f>
        <v>0</v>
      </c>
      <c r="AFS11" s="137">
        <f>職員名簿!L21</f>
        <v>0</v>
      </c>
      <c r="AFT11" s="137">
        <f>職員名簿!M21</f>
        <v>0</v>
      </c>
      <c r="AFU11" s="137" t="str">
        <f>職員名簿!C22</f>
        <v/>
      </c>
      <c r="AFV11" s="137">
        <f>職員名簿!D22</f>
        <v>0</v>
      </c>
      <c r="AFW11" s="137">
        <f>職員名簿!E22</f>
        <v>0</v>
      </c>
      <c r="AFX11" s="137">
        <f>職員名簿!F22</f>
        <v>0</v>
      </c>
      <c r="AFY11" s="137">
        <f>職員名簿!G22</f>
        <v>0</v>
      </c>
      <c r="AFZ11" s="137">
        <f>職員名簿!H22</f>
        <v>0</v>
      </c>
      <c r="AGA11" s="137">
        <f>職員名簿!I22</f>
        <v>0</v>
      </c>
      <c r="AGB11" s="137">
        <f>職員名簿!J22</f>
        <v>0</v>
      </c>
      <c r="AGC11" s="137">
        <f>職員名簿!K22</f>
        <v>0</v>
      </c>
      <c r="AGD11" s="137">
        <f>職員名簿!L22</f>
        <v>0</v>
      </c>
      <c r="AGE11" s="137">
        <f>職員名簿!M22</f>
        <v>0</v>
      </c>
      <c r="AGF11" s="137" t="str">
        <f>職員名簿!C23</f>
        <v/>
      </c>
      <c r="AGG11" s="137">
        <f>職員名簿!D23</f>
        <v>0</v>
      </c>
      <c r="AGH11" s="137">
        <f>職員名簿!E23</f>
        <v>0</v>
      </c>
      <c r="AGI11" s="137">
        <f>職員名簿!F23</f>
        <v>0</v>
      </c>
      <c r="AGJ11" s="137">
        <f>職員名簿!G23</f>
        <v>0</v>
      </c>
      <c r="AGK11" s="137">
        <f>職員名簿!H23</f>
        <v>0</v>
      </c>
      <c r="AGL11" s="137">
        <f>職員名簿!I23</f>
        <v>0</v>
      </c>
      <c r="AGM11" s="137">
        <f>職員名簿!J23</f>
        <v>0</v>
      </c>
      <c r="AGN11" s="137">
        <f>職員名簿!K23</f>
        <v>0</v>
      </c>
      <c r="AGO11" s="137">
        <f>職員名簿!L23</f>
        <v>0</v>
      </c>
      <c r="AGP11" s="137">
        <f>職員名簿!M23</f>
        <v>0</v>
      </c>
      <c r="AGQ11" s="137" t="str">
        <f>職員名簿!C24</f>
        <v/>
      </c>
      <c r="AGR11" s="137">
        <f>職員名簿!D24</f>
        <v>0</v>
      </c>
      <c r="AGS11" s="137">
        <f>職員名簿!E24</f>
        <v>0</v>
      </c>
      <c r="AGT11" s="137">
        <f>職員名簿!F24</f>
        <v>0</v>
      </c>
      <c r="AGU11" s="137">
        <f>職員名簿!G24</f>
        <v>0</v>
      </c>
      <c r="AGV11" s="137">
        <f>職員名簿!H24</f>
        <v>0</v>
      </c>
      <c r="AGW11" s="137">
        <f>職員名簿!I24</f>
        <v>0</v>
      </c>
      <c r="AGX11" s="137">
        <f>職員名簿!J24</f>
        <v>0</v>
      </c>
      <c r="AGY11" s="137">
        <f>職員名簿!K24</f>
        <v>0</v>
      </c>
      <c r="AGZ11" s="137">
        <f>職員名簿!L24</f>
        <v>0</v>
      </c>
      <c r="AHA11" s="137">
        <f>職員名簿!M24</f>
        <v>0</v>
      </c>
      <c r="AHB11" s="137" t="str">
        <f>職員名簿!C25</f>
        <v/>
      </c>
      <c r="AHC11" s="137">
        <f>職員名簿!D25</f>
        <v>0</v>
      </c>
      <c r="AHD11" s="137">
        <f>職員名簿!E25</f>
        <v>0</v>
      </c>
      <c r="AHE11" s="137">
        <f>職員名簿!F25</f>
        <v>0</v>
      </c>
      <c r="AHF11" s="137">
        <f>職員名簿!G25</f>
        <v>0</v>
      </c>
      <c r="AHG11" s="137">
        <f>職員名簿!H25</f>
        <v>0</v>
      </c>
      <c r="AHH11" s="137">
        <f>職員名簿!I25</f>
        <v>0</v>
      </c>
      <c r="AHI11" s="137">
        <f>職員名簿!J25</f>
        <v>0</v>
      </c>
      <c r="AHJ11" s="137">
        <f>職員名簿!K25</f>
        <v>0</v>
      </c>
      <c r="AHK11" s="137">
        <f>職員名簿!L25</f>
        <v>0</v>
      </c>
      <c r="AHL11" s="137">
        <f>職員名簿!M25</f>
        <v>0</v>
      </c>
      <c r="AHM11" s="137" t="str">
        <f>職員名簿!C26</f>
        <v/>
      </c>
      <c r="AHN11" s="137">
        <f>職員名簿!D26</f>
        <v>0</v>
      </c>
      <c r="AHO11" s="137">
        <f>職員名簿!E26</f>
        <v>0</v>
      </c>
      <c r="AHP11" s="137">
        <f>職員名簿!F26</f>
        <v>0</v>
      </c>
      <c r="AHQ11" s="137">
        <f>職員名簿!G26</f>
        <v>0</v>
      </c>
      <c r="AHR11" s="137">
        <f>職員名簿!H26</f>
        <v>0</v>
      </c>
      <c r="AHS11" s="137">
        <f>職員名簿!I26</f>
        <v>0</v>
      </c>
      <c r="AHT11" s="137">
        <f>職員名簿!J26</f>
        <v>0</v>
      </c>
      <c r="AHU11" s="137">
        <f>職員名簿!K26</f>
        <v>0</v>
      </c>
      <c r="AHV11" s="137">
        <f>職員名簿!L26</f>
        <v>0</v>
      </c>
      <c r="AHW11" s="137">
        <f>職員名簿!M26</f>
        <v>0</v>
      </c>
      <c r="AHX11" s="137" t="str">
        <f>職員名簿!C27</f>
        <v/>
      </c>
      <c r="AHY11" s="137">
        <f>職員名簿!D27</f>
        <v>0</v>
      </c>
      <c r="AHZ11" s="137">
        <f>職員名簿!E27</f>
        <v>0</v>
      </c>
      <c r="AIA11" s="137">
        <f>職員名簿!F27</f>
        <v>0</v>
      </c>
      <c r="AIB11" s="137">
        <f>職員名簿!G27</f>
        <v>0</v>
      </c>
      <c r="AIC11" s="137">
        <f>職員名簿!H27</f>
        <v>0</v>
      </c>
      <c r="AID11" s="137">
        <f>職員名簿!I27</f>
        <v>0</v>
      </c>
      <c r="AIE11" s="137">
        <f>職員名簿!J27</f>
        <v>0</v>
      </c>
      <c r="AIF11" s="137">
        <f>職員名簿!K27</f>
        <v>0</v>
      </c>
      <c r="AIG11" s="137">
        <f>職員名簿!L27</f>
        <v>0</v>
      </c>
      <c r="AIH11" s="137">
        <f>職員名簿!M27</f>
        <v>0</v>
      </c>
      <c r="AII11" s="137" t="str">
        <f>職員名簿!C28</f>
        <v/>
      </c>
      <c r="AIJ11" s="137">
        <f>職員名簿!D28</f>
        <v>0</v>
      </c>
      <c r="AIK11" s="137">
        <f>職員名簿!E28</f>
        <v>0</v>
      </c>
      <c r="AIL11" s="137">
        <f>職員名簿!F28</f>
        <v>0</v>
      </c>
      <c r="AIM11" s="137">
        <f>職員名簿!G28</f>
        <v>0</v>
      </c>
      <c r="AIN11" s="137">
        <f>職員名簿!H28</f>
        <v>0</v>
      </c>
      <c r="AIO11" s="137">
        <f>職員名簿!I28</f>
        <v>0</v>
      </c>
      <c r="AIP11" s="137">
        <f>職員名簿!J28</f>
        <v>0</v>
      </c>
      <c r="AIQ11" s="137">
        <f>職員名簿!K28</f>
        <v>0</v>
      </c>
      <c r="AIR11" s="137">
        <f>職員名簿!L28</f>
        <v>0</v>
      </c>
      <c r="AIS11" s="137">
        <f>職員名簿!M28</f>
        <v>0</v>
      </c>
      <c r="AIT11" s="137" t="str">
        <f>職員名簿!C29</f>
        <v/>
      </c>
      <c r="AIU11" s="137">
        <f>職員名簿!D29</f>
        <v>0</v>
      </c>
      <c r="AIV11" s="137">
        <f>職員名簿!E29</f>
        <v>0</v>
      </c>
      <c r="AIW11" s="137">
        <f>職員名簿!F29</f>
        <v>0</v>
      </c>
      <c r="AIX11" s="137">
        <f>職員名簿!G29</f>
        <v>0</v>
      </c>
      <c r="AIY11" s="137">
        <f>職員名簿!H29</f>
        <v>0</v>
      </c>
      <c r="AIZ11" s="137">
        <f>職員名簿!I29</f>
        <v>0</v>
      </c>
      <c r="AJA11" s="137">
        <f>職員名簿!J29</f>
        <v>0</v>
      </c>
      <c r="AJB11" s="137">
        <f>職員名簿!K29</f>
        <v>0</v>
      </c>
      <c r="AJC11" s="137">
        <f>職員名簿!L29</f>
        <v>0</v>
      </c>
      <c r="AJD11" s="137">
        <f>職員名簿!M29</f>
        <v>0</v>
      </c>
      <c r="AJE11" s="137" t="str">
        <f>職員名簿!C30</f>
        <v/>
      </c>
      <c r="AJF11" s="137">
        <f>職員名簿!D30</f>
        <v>0</v>
      </c>
      <c r="AJG11" s="137">
        <f>職員名簿!E30</f>
        <v>0</v>
      </c>
      <c r="AJH11" s="137">
        <f>職員名簿!F30</f>
        <v>0</v>
      </c>
      <c r="AJI11" s="137">
        <f>職員名簿!G30</f>
        <v>0</v>
      </c>
      <c r="AJJ11" s="137">
        <f>職員名簿!H30</f>
        <v>0</v>
      </c>
      <c r="AJK11" s="137">
        <f>職員名簿!I30</f>
        <v>0</v>
      </c>
      <c r="AJL11" s="137">
        <f>職員名簿!J30</f>
        <v>0</v>
      </c>
      <c r="AJM11" s="137">
        <f>職員名簿!K30</f>
        <v>0</v>
      </c>
      <c r="AJN11" s="137">
        <f>職員名簿!L30</f>
        <v>0</v>
      </c>
      <c r="AJO11" s="137">
        <f>職員名簿!M30</f>
        <v>0</v>
      </c>
      <c r="AJP11" s="137" t="str">
        <f>職員名簿!C31</f>
        <v/>
      </c>
      <c r="AJQ11" s="137">
        <f>職員名簿!D31</f>
        <v>0</v>
      </c>
      <c r="AJR11" s="137">
        <f>職員名簿!E31</f>
        <v>0</v>
      </c>
      <c r="AJS11" s="137">
        <f>職員名簿!F31</f>
        <v>0</v>
      </c>
      <c r="AJT11" s="137">
        <f>職員名簿!G31</f>
        <v>0</v>
      </c>
      <c r="AJU11" s="137">
        <f>職員名簿!H31</f>
        <v>0</v>
      </c>
      <c r="AJV11" s="137">
        <f>職員名簿!I31</f>
        <v>0</v>
      </c>
      <c r="AJW11" s="137">
        <f>職員名簿!J31</f>
        <v>0</v>
      </c>
      <c r="AJX11" s="137">
        <f>職員名簿!K31</f>
        <v>0</v>
      </c>
      <c r="AJY11" s="137">
        <f>職員名簿!L31</f>
        <v>0</v>
      </c>
      <c r="AJZ11" s="137">
        <f>職員名簿!M31</f>
        <v>0</v>
      </c>
      <c r="AKA11" s="137" t="str">
        <f>職員名簿!C32</f>
        <v/>
      </c>
      <c r="AKB11" s="137">
        <f>職員名簿!D32</f>
        <v>0</v>
      </c>
      <c r="AKC11" s="137">
        <f>職員名簿!E32</f>
        <v>0</v>
      </c>
      <c r="AKD11" s="137">
        <f>職員名簿!F32</f>
        <v>0</v>
      </c>
      <c r="AKE11" s="137">
        <f>職員名簿!G32</f>
        <v>0</v>
      </c>
      <c r="AKF11" s="137">
        <f>職員名簿!H32</f>
        <v>0</v>
      </c>
      <c r="AKG11" s="137">
        <f>職員名簿!I32</f>
        <v>0</v>
      </c>
      <c r="AKH11" s="137">
        <f>職員名簿!J32</f>
        <v>0</v>
      </c>
      <c r="AKI11" s="137">
        <f>職員名簿!K32</f>
        <v>0</v>
      </c>
      <c r="AKJ11" s="137">
        <f>職員名簿!L32</f>
        <v>0</v>
      </c>
      <c r="AKK11" s="137">
        <f>職員名簿!M32</f>
        <v>0</v>
      </c>
      <c r="AKL11" s="137" t="str">
        <f>職員名簿!C33</f>
        <v/>
      </c>
      <c r="AKM11" s="137">
        <f>職員名簿!D33</f>
        <v>0</v>
      </c>
      <c r="AKN11" s="137">
        <f>職員名簿!E33</f>
        <v>0</v>
      </c>
      <c r="AKO11" s="137">
        <f>職員名簿!F33</f>
        <v>0</v>
      </c>
      <c r="AKP11" s="137">
        <f>職員名簿!G33</f>
        <v>0</v>
      </c>
      <c r="AKQ11" s="137">
        <f>職員名簿!H33</f>
        <v>0</v>
      </c>
      <c r="AKR11" s="137">
        <f>職員名簿!I33</f>
        <v>0</v>
      </c>
      <c r="AKS11" s="137">
        <f>職員名簿!J33</f>
        <v>0</v>
      </c>
      <c r="AKT11" s="137">
        <f>職員名簿!K33</f>
        <v>0</v>
      </c>
      <c r="AKU11" s="137">
        <f>職員名簿!L33</f>
        <v>0</v>
      </c>
      <c r="AKV11" s="137">
        <f>職員名簿!M33</f>
        <v>0</v>
      </c>
      <c r="AKW11" s="137" t="str">
        <f>職員名簿!C34</f>
        <v/>
      </c>
      <c r="AKX11" s="137">
        <f>職員名簿!D34</f>
        <v>0</v>
      </c>
      <c r="AKY11" s="137">
        <f>職員名簿!E34</f>
        <v>0</v>
      </c>
      <c r="AKZ11" s="137">
        <f>職員名簿!F34</f>
        <v>0</v>
      </c>
      <c r="ALA11" s="137">
        <f>職員名簿!G34</f>
        <v>0</v>
      </c>
      <c r="ALB11" s="137">
        <f>職員名簿!H34</f>
        <v>0</v>
      </c>
      <c r="ALC11" s="137">
        <f>職員名簿!I34</f>
        <v>0</v>
      </c>
      <c r="ALD11" s="137">
        <f>職員名簿!J34</f>
        <v>0</v>
      </c>
      <c r="ALE11" s="137">
        <f>職員名簿!K34</f>
        <v>0</v>
      </c>
      <c r="ALF11" s="137">
        <f>職員名簿!L34</f>
        <v>0</v>
      </c>
      <c r="ALG11" s="137">
        <f>職員名簿!M34</f>
        <v>0</v>
      </c>
      <c r="ALH11" s="137" t="str">
        <f>職員名簿!C35</f>
        <v/>
      </c>
      <c r="ALI11" s="137">
        <f>職員名簿!D35</f>
        <v>0</v>
      </c>
      <c r="ALJ11" s="137">
        <f>職員名簿!E35</f>
        <v>0</v>
      </c>
      <c r="ALK11" s="137">
        <f>職員名簿!F35</f>
        <v>0</v>
      </c>
      <c r="ALL11" s="137">
        <f>職員名簿!G35</f>
        <v>0</v>
      </c>
      <c r="ALM11" s="137">
        <f>職員名簿!H35</f>
        <v>0</v>
      </c>
      <c r="ALN11" s="137">
        <f>職員名簿!I35</f>
        <v>0</v>
      </c>
      <c r="ALO11" s="137">
        <f>職員名簿!J35</f>
        <v>0</v>
      </c>
      <c r="ALP11" s="137">
        <f>職員名簿!K35</f>
        <v>0</v>
      </c>
      <c r="ALQ11" s="137">
        <f>職員名簿!L35</f>
        <v>0</v>
      </c>
      <c r="ALR11" s="137">
        <f>職員名簿!M35</f>
        <v>0</v>
      </c>
      <c r="ALS11" s="137" t="str">
        <f>職員名簿!C36</f>
        <v/>
      </c>
      <c r="ALT11" s="137">
        <f>職員名簿!D36</f>
        <v>0</v>
      </c>
      <c r="ALU11" s="137">
        <f>職員名簿!E36</f>
        <v>0</v>
      </c>
      <c r="ALV11" s="137">
        <f>職員名簿!F36</f>
        <v>0</v>
      </c>
      <c r="ALW11" s="137">
        <f>職員名簿!G36</f>
        <v>0</v>
      </c>
      <c r="ALX11" s="137">
        <f>職員名簿!H36</f>
        <v>0</v>
      </c>
      <c r="ALY11" s="137">
        <f>職員名簿!I36</f>
        <v>0</v>
      </c>
      <c r="ALZ11" s="137">
        <f>職員名簿!J36</f>
        <v>0</v>
      </c>
      <c r="AMA11" s="137">
        <f>職員名簿!K36</f>
        <v>0</v>
      </c>
      <c r="AMB11" s="137">
        <f>職員名簿!L36</f>
        <v>0</v>
      </c>
      <c r="AMC11" s="137">
        <f>職員名簿!M36</f>
        <v>0</v>
      </c>
      <c r="AMD11" s="137" t="str">
        <f>職員名簿!C37</f>
        <v/>
      </c>
      <c r="AME11" s="137">
        <f>職員名簿!D37</f>
        <v>0</v>
      </c>
      <c r="AMF11" s="137">
        <f>職員名簿!E37</f>
        <v>0</v>
      </c>
      <c r="AMG11" s="137">
        <f>職員名簿!F37</f>
        <v>0</v>
      </c>
      <c r="AMH11" s="137">
        <f>職員名簿!G37</f>
        <v>0</v>
      </c>
      <c r="AMI11" s="137">
        <f>職員名簿!H37</f>
        <v>0</v>
      </c>
      <c r="AMJ11" s="137">
        <f>職員名簿!I37</f>
        <v>0</v>
      </c>
      <c r="AMK11" s="137">
        <f>職員名簿!J37</f>
        <v>0</v>
      </c>
      <c r="AML11" s="137">
        <f>職員名簿!K37</f>
        <v>0</v>
      </c>
      <c r="AMM11" s="137">
        <f>職員名簿!L37</f>
        <v>0</v>
      </c>
      <c r="AMN11" s="137">
        <f>職員名簿!M37</f>
        <v>0</v>
      </c>
      <c r="AMO11" s="137" t="str">
        <f>職員名簿!C38</f>
        <v/>
      </c>
      <c r="AMP11" s="137">
        <f>職員名簿!D38</f>
        <v>0</v>
      </c>
      <c r="AMQ11" s="137">
        <f>職員名簿!E38</f>
        <v>0</v>
      </c>
      <c r="AMR11" s="137">
        <f>職員名簿!F38</f>
        <v>0</v>
      </c>
      <c r="AMS11" s="137">
        <f>職員名簿!G38</f>
        <v>0</v>
      </c>
      <c r="AMT11" s="137">
        <f>職員名簿!H38</f>
        <v>0</v>
      </c>
      <c r="AMU11" s="137">
        <f>職員名簿!I38</f>
        <v>0</v>
      </c>
      <c r="AMV11" s="137">
        <f>職員名簿!J38</f>
        <v>0</v>
      </c>
      <c r="AMW11" s="137">
        <f>職員名簿!K38</f>
        <v>0</v>
      </c>
      <c r="AMX11" s="137">
        <f>職員名簿!L38</f>
        <v>0</v>
      </c>
      <c r="AMY11" s="137">
        <f>職員名簿!M38</f>
        <v>0</v>
      </c>
      <c r="AMZ11" s="137" t="str">
        <f>職員名簿!C39</f>
        <v/>
      </c>
      <c r="ANA11" s="137">
        <f>職員名簿!D39</f>
        <v>0</v>
      </c>
      <c r="ANB11" s="137">
        <f>職員名簿!E39</f>
        <v>0</v>
      </c>
      <c r="ANC11" s="137">
        <f>職員名簿!F39</f>
        <v>0</v>
      </c>
      <c r="AND11" s="137">
        <f>職員名簿!G39</f>
        <v>0</v>
      </c>
      <c r="ANE11" s="137">
        <f>職員名簿!H39</f>
        <v>0</v>
      </c>
      <c r="ANF11" s="137">
        <f>職員名簿!I39</f>
        <v>0</v>
      </c>
      <c r="ANG11" s="137">
        <f>職員名簿!J39</f>
        <v>0</v>
      </c>
      <c r="ANH11" s="137">
        <f>職員名簿!K39</f>
        <v>0</v>
      </c>
      <c r="ANI11" s="137">
        <f>職員名簿!L39</f>
        <v>0</v>
      </c>
      <c r="ANJ11" s="137">
        <f>職員名簿!M39</f>
        <v>0</v>
      </c>
      <c r="ANK11" s="137" t="str">
        <f>職員名簿!C40</f>
        <v/>
      </c>
      <c r="ANL11" s="137">
        <f>職員名簿!D40</f>
        <v>0</v>
      </c>
      <c r="ANM11" s="137">
        <f>職員名簿!E40</f>
        <v>0</v>
      </c>
      <c r="ANN11" s="137">
        <f>職員名簿!F40</f>
        <v>0</v>
      </c>
      <c r="ANO11" s="137">
        <f>職員名簿!G40</f>
        <v>0</v>
      </c>
      <c r="ANP11" s="137">
        <f>職員名簿!H40</f>
        <v>0</v>
      </c>
      <c r="ANQ11" s="137">
        <f>職員名簿!I40</f>
        <v>0</v>
      </c>
      <c r="ANR11" s="137">
        <f>職員名簿!J40</f>
        <v>0</v>
      </c>
      <c r="ANS11" s="137">
        <f>職員名簿!K40</f>
        <v>0</v>
      </c>
      <c r="ANT11" s="137">
        <f>職員名簿!L40</f>
        <v>0</v>
      </c>
      <c r="ANU11" s="137">
        <f>職員名簿!M40</f>
        <v>0</v>
      </c>
      <c r="ANV11" s="137" t="str">
        <f>職員名簿!C41</f>
        <v/>
      </c>
      <c r="ANW11" s="137">
        <f>職員名簿!D41</f>
        <v>0</v>
      </c>
      <c r="ANX11" s="137">
        <f>職員名簿!E41</f>
        <v>0</v>
      </c>
      <c r="ANY11" s="137">
        <f>職員名簿!F41</f>
        <v>0</v>
      </c>
      <c r="ANZ11" s="137">
        <f>職員名簿!G41</f>
        <v>0</v>
      </c>
      <c r="AOA11" s="137">
        <f>職員名簿!H41</f>
        <v>0</v>
      </c>
      <c r="AOB11" s="137">
        <f>職員名簿!I41</f>
        <v>0</v>
      </c>
      <c r="AOC11" s="137">
        <f>職員名簿!J41</f>
        <v>0</v>
      </c>
      <c r="AOD11" s="137">
        <f>職員名簿!K41</f>
        <v>0</v>
      </c>
      <c r="AOE11" s="137">
        <f>職員名簿!L41</f>
        <v>0</v>
      </c>
      <c r="AOF11" s="137">
        <f>職員名簿!M41</f>
        <v>0</v>
      </c>
      <c r="AOG11" s="137" t="str">
        <f>職員名簿!C42</f>
        <v/>
      </c>
      <c r="AOH11" s="137">
        <f>職員名簿!D42</f>
        <v>0</v>
      </c>
      <c r="AOI11" s="137">
        <f>職員名簿!E42</f>
        <v>0</v>
      </c>
      <c r="AOJ11" s="137">
        <f>職員名簿!F42</f>
        <v>0</v>
      </c>
      <c r="AOK11" s="137">
        <f>職員名簿!G42</f>
        <v>0</v>
      </c>
      <c r="AOL11" s="137">
        <f>職員名簿!H42</f>
        <v>0</v>
      </c>
      <c r="AOM11" s="137">
        <f>職員名簿!I42</f>
        <v>0</v>
      </c>
      <c r="AON11" s="137">
        <f>職員名簿!J42</f>
        <v>0</v>
      </c>
      <c r="AOO11" s="137">
        <f>職員名簿!K42</f>
        <v>0</v>
      </c>
      <c r="AOP11" s="137">
        <f>職員名簿!L42</f>
        <v>0</v>
      </c>
      <c r="AOQ11" s="137">
        <f>職員名簿!M42</f>
        <v>0</v>
      </c>
      <c r="AOR11" s="137" t="str">
        <f>職員名簿!C43</f>
        <v/>
      </c>
      <c r="AOS11" s="137">
        <f>職員名簿!D43</f>
        <v>0</v>
      </c>
      <c r="AOT11" s="137">
        <f>職員名簿!E43</f>
        <v>0</v>
      </c>
      <c r="AOU11" s="137">
        <f>職員名簿!F43</f>
        <v>0</v>
      </c>
      <c r="AOV11" s="137">
        <f>職員名簿!G43</f>
        <v>0</v>
      </c>
      <c r="AOW11" s="137">
        <f>職員名簿!H43</f>
        <v>0</v>
      </c>
      <c r="AOX11" s="137">
        <f>職員名簿!I43</f>
        <v>0</v>
      </c>
      <c r="AOY11" s="137">
        <f>職員名簿!J43</f>
        <v>0</v>
      </c>
      <c r="AOZ11" s="137">
        <f>職員名簿!K43</f>
        <v>0</v>
      </c>
      <c r="APA11" s="137">
        <f>職員名簿!L43</f>
        <v>0</v>
      </c>
      <c r="APB11" s="137">
        <f>職員名簿!M43</f>
        <v>0</v>
      </c>
      <c r="APC11" s="137" t="str">
        <f>職員名簿!C44</f>
        <v/>
      </c>
      <c r="APD11" s="137">
        <f>職員名簿!D44</f>
        <v>0</v>
      </c>
      <c r="APE11" s="137">
        <f>職員名簿!E44</f>
        <v>0</v>
      </c>
      <c r="APF11" s="137">
        <f>職員名簿!F44</f>
        <v>0</v>
      </c>
      <c r="APG11" s="137">
        <f>職員名簿!G44</f>
        <v>0</v>
      </c>
      <c r="APH11" s="137">
        <f>職員名簿!H44</f>
        <v>0</v>
      </c>
      <c r="API11" s="137">
        <f>職員名簿!I44</f>
        <v>0</v>
      </c>
      <c r="APJ11" s="137">
        <f>職員名簿!J44</f>
        <v>0</v>
      </c>
      <c r="APK11" s="137">
        <f>職員名簿!K44</f>
        <v>0</v>
      </c>
      <c r="APL11" s="137">
        <f>職員名簿!L44</f>
        <v>0</v>
      </c>
      <c r="APM11" s="137">
        <f>職員名簿!M44</f>
        <v>0</v>
      </c>
      <c r="APN11" s="137" t="str">
        <f>職員名簿!C45</f>
        <v/>
      </c>
      <c r="APO11" s="137">
        <f>職員名簿!D45</f>
        <v>0</v>
      </c>
      <c r="APP11" s="137">
        <f>職員名簿!E45</f>
        <v>0</v>
      </c>
      <c r="APQ11" s="137">
        <f>職員名簿!F45</f>
        <v>0</v>
      </c>
      <c r="APR11" s="137">
        <f>職員名簿!G45</f>
        <v>0</v>
      </c>
      <c r="APS11" s="137">
        <f>職員名簿!H45</f>
        <v>0</v>
      </c>
      <c r="APT11" s="137">
        <f>職員名簿!I45</f>
        <v>0</v>
      </c>
      <c r="APU11" s="137">
        <f>職員名簿!J45</f>
        <v>0</v>
      </c>
      <c r="APV11" s="137">
        <f>職員名簿!K45</f>
        <v>0</v>
      </c>
      <c r="APW11" s="137">
        <f>職員名簿!L45</f>
        <v>0</v>
      </c>
      <c r="APX11" s="137">
        <f>職員名簿!M45</f>
        <v>0</v>
      </c>
      <c r="APY11" s="137" t="str">
        <f>職員名簿!C46</f>
        <v/>
      </c>
      <c r="APZ11" s="137">
        <f>職員名簿!D46</f>
        <v>0</v>
      </c>
      <c r="AQA11" s="137">
        <f>職員名簿!E46</f>
        <v>0</v>
      </c>
      <c r="AQB11" s="137">
        <f>職員名簿!F46</f>
        <v>0</v>
      </c>
      <c r="AQC11" s="137">
        <f>職員名簿!G46</f>
        <v>0</v>
      </c>
      <c r="AQD11" s="137">
        <f>職員名簿!H46</f>
        <v>0</v>
      </c>
      <c r="AQE11" s="137">
        <f>職員名簿!I46</f>
        <v>0</v>
      </c>
      <c r="AQF11" s="137">
        <f>職員名簿!J46</f>
        <v>0</v>
      </c>
      <c r="AQG11" s="137">
        <f>職員名簿!K46</f>
        <v>0</v>
      </c>
      <c r="AQH11" s="137">
        <f>職員名簿!L46</f>
        <v>0</v>
      </c>
      <c r="AQI11" s="137">
        <f>職員名簿!M46</f>
        <v>0</v>
      </c>
      <c r="AQJ11" s="137" t="str">
        <f>職員名簿!C47</f>
        <v/>
      </c>
      <c r="AQK11" s="137">
        <f>職員名簿!D47</f>
        <v>0</v>
      </c>
      <c r="AQL11" s="137">
        <f>職員名簿!E47</f>
        <v>0</v>
      </c>
      <c r="AQM11" s="137">
        <f>職員名簿!F47</f>
        <v>0</v>
      </c>
      <c r="AQN11" s="137">
        <f>職員名簿!G47</f>
        <v>0</v>
      </c>
      <c r="AQO11" s="137">
        <f>職員名簿!H47</f>
        <v>0</v>
      </c>
      <c r="AQP11" s="137">
        <f>職員名簿!I47</f>
        <v>0</v>
      </c>
      <c r="AQQ11" s="137">
        <f>職員名簿!J47</f>
        <v>0</v>
      </c>
      <c r="AQR11" s="137">
        <f>職員名簿!K47</f>
        <v>0</v>
      </c>
      <c r="AQS11" s="137">
        <f>職員名簿!L47</f>
        <v>0</v>
      </c>
      <c r="AQT11" s="137">
        <f>職員名簿!M47</f>
        <v>0</v>
      </c>
      <c r="AQU11" s="137" t="str">
        <f>職員名簿!C48</f>
        <v/>
      </c>
      <c r="AQV11" s="137">
        <f>職員名簿!D48</f>
        <v>0</v>
      </c>
      <c r="AQW11" s="137">
        <f>職員名簿!E48</f>
        <v>0</v>
      </c>
      <c r="AQX11" s="137">
        <f>職員名簿!F48</f>
        <v>0</v>
      </c>
      <c r="AQY11" s="137">
        <f>職員名簿!G48</f>
        <v>0</v>
      </c>
      <c r="AQZ11" s="137">
        <f>職員名簿!H48</f>
        <v>0</v>
      </c>
      <c r="ARA11" s="137">
        <f>職員名簿!I48</f>
        <v>0</v>
      </c>
      <c r="ARB11" s="137">
        <f>職員名簿!J48</f>
        <v>0</v>
      </c>
      <c r="ARC11" s="137">
        <f>職員名簿!K48</f>
        <v>0</v>
      </c>
      <c r="ARD11" s="137">
        <f>職員名簿!L48</f>
        <v>0</v>
      </c>
      <c r="ARE11" s="137">
        <f>職員名簿!M48</f>
        <v>0</v>
      </c>
      <c r="ARF11" s="137" t="str">
        <f>職員名簿!C49</f>
        <v/>
      </c>
      <c r="ARG11" s="137">
        <f>職員名簿!D49</f>
        <v>0</v>
      </c>
      <c r="ARH11" s="137">
        <f>職員名簿!E49</f>
        <v>0</v>
      </c>
      <c r="ARI11" s="137">
        <f>職員名簿!F49</f>
        <v>0</v>
      </c>
      <c r="ARJ11" s="137">
        <f>職員名簿!G49</f>
        <v>0</v>
      </c>
      <c r="ARK11" s="137">
        <f>職員名簿!H49</f>
        <v>0</v>
      </c>
      <c r="ARL11" s="137">
        <f>職員名簿!I49</f>
        <v>0</v>
      </c>
      <c r="ARM11" s="137">
        <f>職員名簿!J49</f>
        <v>0</v>
      </c>
      <c r="ARN11" s="137">
        <f>職員名簿!K49</f>
        <v>0</v>
      </c>
      <c r="ARO11" s="137">
        <f>職員名簿!L49</f>
        <v>0</v>
      </c>
      <c r="ARP11" s="137">
        <f>職員名簿!M49</f>
        <v>0</v>
      </c>
      <c r="ARQ11" s="137" t="str">
        <f>職員名簿!C50</f>
        <v/>
      </c>
      <c r="ARR11" s="137">
        <f>職員名簿!D50</f>
        <v>0</v>
      </c>
      <c r="ARS11" s="137">
        <f>職員名簿!E50</f>
        <v>0</v>
      </c>
      <c r="ART11" s="137">
        <f>職員名簿!F50</f>
        <v>0</v>
      </c>
      <c r="ARU11" s="137">
        <f>職員名簿!G50</f>
        <v>0</v>
      </c>
      <c r="ARV11" s="137">
        <f>職員名簿!H50</f>
        <v>0</v>
      </c>
      <c r="ARW11" s="137">
        <f>職員名簿!I50</f>
        <v>0</v>
      </c>
      <c r="ARX11" s="137">
        <f>職員名簿!J50</f>
        <v>0</v>
      </c>
      <c r="ARY11" s="137">
        <f>職員名簿!K50</f>
        <v>0</v>
      </c>
      <c r="ARZ11" s="137">
        <f>職員名簿!L50</f>
        <v>0</v>
      </c>
      <c r="ASA11" s="137">
        <f>職員名簿!M50</f>
        <v>0</v>
      </c>
      <c r="ASB11" s="137" t="str">
        <f>職員名簿!C51</f>
        <v/>
      </c>
      <c r="ASC11" s="137">
        <f>職員名簿!D51</f>
        <v>0</v>
      </c>
      <c r="ASD11" s="137">
        <f>職員名簿!E51</f>
        <v>0</v>
      </c>
      <c r="ASE11" s="137">
        <f>職員名簿!F51</f>
        <v>0</v>
      </c>
      <c r="ASF11" s="137">
        <f>職員名簿!G51</f>
        <v>0</v>
      </c>
      <c r="ASG11" s="137">
        <f>職員名簿!H51</f>
        <v>0</v>
      </c>
      <c r="ASH11" s="137">
        <f>職員名簿!I51</f>
        <v>0</v>
      </c>
      <c r="ASI11" s="137">
        <f>職員名簿!J51</f>
        <v>0</v>
      </c>
      <c r="ASJ11" s="137">
        <f>職員名簿!K51</f>
        <v>0</v>
      </c>
      <c r="ASK11" s="137">
        <f>職員名簿!L51</f>
        <v>0</v>
      </c>
      <c r="ASL11" s="137">
        <f>職員名簿!M51</f>
        <v>0</v>
      </c>
      <c r="ASM11" s="137" t="str">
        <f>職員名簿!C52</f>
        <v/>
      </c>
      <c r="ASN11" s="137">
        <f>職員名簿!D52</f>
        <v>0</v>
      </c>
      <c r="ASO11" s="137">
        <f>職員名簿!E52</f>
        <v>0</v>
      </c>
      <c r="ASP11" s="137">
        <f>職員名簿!F52</f>
        <v>0</v>
      </c>
      <c r="ASQ11" s="137">
        <f>職員名簿!G52</f>
        <v>0</v>
      </c>
      <c r="ASR11" s="137">
        <f>職員名簿!H52</f>
        <v>0</v>
      </c>
      <c r="ASS11" s="137">
        <f>職員名簿!I52</f>
        <v>0</v>
      </c>
      <c r="AST11" s="137">
        <f>職員名簿!J52</f>
        <v>0</v>
      </c>
      <c r="ASU11" s="137">
        <f>職員名簿!K52</f>
        <v>0</v>
      </c>
      <c r="ASV11" s="137">
        <f>職員名簿!L52</f>
        <v>0</v>
      </c>
      <c r="ASW11" s="137">
        <f>職員名簿!M52</f>
        <v>0</v>
      </c>
      <c r="ASX11" s="137" t="str">
        <f>職員名簿!C53</f>
        <v/>
      </c>
      <c r="ASY11" s="137">
        <f>職員名簿!D53</f>
        <v>0</v>
      </c>
      <c r="ASZ11" s="137">
        <f>職員名簿!E53</f>
        <v>0</v>
      </c>
      <c r="ATA11" s="137">
        <f>職員名簿!F53</f>
        <v>0</v>
      </c>
      <c r="ATB11" s="137">
        <f>職員名簿!G53</f>
        <v>0</v>
      </c>
      <c r="ATC11" s="137">
        <f>職員名簿!H53</f>
        <v>0</v>
      </c>
      <c r="ATD11" s="137">
        <f>職員名簿!I53</f>
        <v>0</v>
      </c>
      <c r="ATE11" s="137">
        <f>職員名簿!J53</f>
        <v>0</v>
      </c>
      <c r="ATF11" s="137">
        <f>職員名簿!K53</f>
        <v>0</v>
      </c>
      <c r="ATG11" s="137">
        <f>職員名簿!L53</f>
        <v>0</v>
      </c>
      <c r="ATH11" s="137">
        <f>職員名簿!M53</f>
        <v>0</v>
      </c>
      <c r="ATI11" s="137" t="str">
        <f>職員名簿!C54</f>
        <v/>
      </c>
      <c r="ATJ11" s="137">
        <f>職員名簿!D54</f>
        <v>0</v>
      </c>
      <c r="ATK11" s="137">
        <f>職員名簿!E54</f>
        <v>0</v>
      </c>
      <c r="ATL11" s="137">
        <f>職員名簿!F54</f>
        <v>0</v>
      </c>
      <c r="ATM11" s="137">
        <f>職員名簿!G54</f>
        <v>0</v>
      </c>
      <c r="ATN11" s="137">
        <f>職員名簿!H54</f>
        <v>0</v>
      </c>
      <c r="ATO11" s="137">
        <f>職員名簿!I54</f>
        <v>0</v>
      </c>
      <c r="ATP11" s="137">
        <f>職員名簿!J54</f>
        <v>0</v>
      </c>
      <c r="ATQ11" s="137">
        <f>職員名簿!K54</f>
        <v>0</v>
      </c>
      <c r="ATR11" s="137">
        <f>職員名簿!L54</f>
        <v>0</v>
      </c>
      <c r="ATS11" s="137">
        <f>職員名簿!M54</f>
        <v>0</v>
      </c>
      <c r="ATT11" s="137" t="str">
        <f>職員名簿!C55</f>
        <v/>
      </c>
      <c r="ATU11" s="137">
        <f>職員名簿!D55</f>
        <v>0</v>
      </c>
      <c r="ATV11" s="137">
        <f>職員名簿!E55</f>
        <v>0</v>
      </c>
      <c r="ATW11" s="137">
        <f>職員名簿!F55</f>
        <v>0</v>
      </c>
      <c r="ATX11" s="137">
        <f>職員名簿!G55</f>
        <v>0</v>
      </c>
      <c r="ATY11" s="137">
        <f>職員名簿!H55</f>
        <v>0</v>
      </c>
      <c r="ATZ11" s="137">
        <f>職員名簿!I55</f>
        <v>0</v>
      </c>
      <c r="AUA11" s="137">
        <f>職員名簿!J55</f>
        <v>0</v>
      </c>
      <c r="AUB11" s="137">
        <f>職員名簿!K55</f>
        <v>0</v>
      </c>
      <c r="AUC11" s="137">
        <f>職員名簿!L55</f>
        <v>0</v>
      </c>
      <c r="AUD11" s="137">
        <f>職員名簿!M55</f>
        <v>0</v>
      </c>
      <c r="AUE11" s="137" t="str">
        <f>職員名簿!C56</f>
        <v/>
      </c>
      <c r="AUF11" s="137">
        <f>職員名簿!D56</f>
        <v>0</v>
      </c>
      <c r="AUG11" s="137">
        <f>職員名簿!E56</f>
        <v>0</v>
      </c>
      <c r="AUH11" s="137">
        <f>職員名簿!F56</f>
        <v>0</v>
      </c>
      <c r="AUI11" s="137">
        <f>職員名簿!G56</f>
        <v>0</v>
      </c>
      <c r="AUJ11" s="137">
        <f>職員名簿!H56</f>
        <v>0</v>
      </c>
      <c r="AUK11" s="137">
        <f>職員名簿!I56</f>
        <v>0</v>
      </c>
      <c r="AUL11" s="137">
        <f>職員名簿!J56</f>
        <v>0</v>
      </c>
      <c r="AUM11" s="137">
        <f>職員名簿!K56</f>
        <v>0</v>
      </c>
      <c r="AUN11" s="137">
        <f>職員名簿!L56</f>
        <v>0</v>
      </c>
      <c r="AUO11" s="137">
        <f>職員名簿!M56</f>
        <v>0</v>
      </c>
      <c r="AUP11" s="137" t="str">
        <f>職員名簿!C57</f>
        <v/>
      </c>
      <c r="AUQ11" s="137">
        <f>職員名簿!D57</f>
        <v>0</v>
      </c>
      <c r="AUR11" s="137">
        <f>職員名簿!E57</f>
        <v>0</v>
      </c>
      <c r="AUS11" s="137">
        <f>職員名簿!F57</f>
        <v>0</v>
      </c>
      <c r="AUT11" s="137">
        <f>職員名簿!G57</f>
        <v>0</v>
      </c>
      <c r="AUU11" s="137">
        <f>職員名簿!H57</f>
        <v>0</v>
      </c>
      <c r="AUV11" s="137">
        <f>職員名簿!I57</f>
        <v>0</v>
      </c>
      <c r="AUW11" s="137">
        <f>職員名簿!J57</f>
        <v>0</v>
      </c>
      <c r="AUX11" s="137">
        <f>職員名簿!K57</f>
        <v>0</v>
      </c>
      <c r="AUY11" s="137">
        <f>職員名簿!L57</f>
        <v>0</v>
      </c>
      <c r="AUZ11" s="137">
        <f>職員名簿!M57</f>
        <v>0</v>
      </c>
      <c r="AVA11" s="137" t="str">
        <f>職員名簿!C58</f>
        <v/>
      </c>
      <c r="AVB11" s="137">
        <f>職員名簿!D58</f>
        <v>0</v>
      </c>
      <c r="AVC11" s="137">
        <f>職員名簿!E58</f>
        <v>0</v>
      </c>
      <c r="AVD11" s="137">
        <f>職員名簿!F58</f>
        <v>0</v>
      </c>
      <c r="AVE11" s="137">
        <f>職員名簿!G58</f>
        <v>0</v>
      </c>
      <c r="AVF11" s="137">
        <f>職員名簿!H58</f>
        <v>0</v>
      </c>
      <c r="AVG11" s="137">
        <f>職員名簿!I58</f>
        <v>0</v>
      </c>
      <c r="AVH11" s="137">
        <f>職員名簿!J58</f>
        <v>0</v>
      </c>
      <c r="AVI11" s="137">
        <f>職員名簿!K58</f>
        <v>0</v>
      </c>
      <c r="AVJ11" s="137">
        <f>職員名簿!L58</f>
        <v>0</v>
      </c>
      <c r="AVK11" s="137">
        <f>職員名簿!M58</f>
        <v>0</v>
      </c>
      <c r="AVL11" s="137" t="str">
        <f>職員名簿!C59</f>
        <v/>
      </c>
      <c r="AVM11" s="137">
        <f>職員名簿!D59</f>
        <v>0</v>
      </c>
      <c r="AVN11" s="137">
        <f>職員名簿!E59</f>
        <v>0</v>
      </c>
      <c r="AVO11" s="137">
        <f>職員名簿!F59</f>
        <v>0</v>
      </c>
      <c r="AVP11" s="137">
        <f>職員名簿!G59</f>
        <v>0</v>
      </c>
      <c r="AVQ11" s="137">
        <f>職員名簿!H59</f>
        <v>0</v>
      </c>
      <c r="AVR11" s="137">
        <f>職員名簿!I59</f>
        <v>0</v>
      </c>
      <c r="AVS11" s="137">
        <f>職員名簿!J59</f>
        <v>0</v>
      </c>
      <c r="AVT11" s="137">
        <f>職員名簿!K59</f>
        <v>0</v>
      </c>
      <c r="AVU11" s="137">
        <f>職員名簿!L59</f>
        <v>0</v>
      </c>
      <c r="AVV11" s="137">
        <f>職員名簿!M59</f>
        <v>0</v>
      </c>
      <c r="AVW11" s="137" t="str">
        <f>職員名簿!C60</f>
        <v/>
      </c>
      <c r="AVX11" s="137">
        <f>職員名簿!D60</f>
        <v>0</v>
      </c>
      <c r="AVY11" s="137">
        <f>職員名簿!E60</f>
        <v>0</v>
      </c>
      <c r="AVZ11" s="137">
        <f>職員名簿!F60</f>
        <v>0</v>
      </c>
      <c r="AWA11" s="137">
        <f>職員名簿!G60</f>
        <v>0</v>
      </c>
      <c r="AWB11" s="137">
        <f>職員名簿!H60</f>
        <v>0</v>
      </c>
      <c r="AWC11" s="137">
        <f>職員名簿!I60</f>
        <v>0</v>
      </c>
      <c r="AWD11" s="137">
        <f>職員名簿!J60</f>
        <v>0</v>
      </c>
      <c r="AWE11" s="137">
        <f>職員名簿!K60</f>
        <v>0</v>
      </c>
      <c r="AWF11" s="137">
        <f>職員名簿!L60</f>
        <v>0</v>
      </c>
      <c r="AWG11" s="137">
        <f>職員名簿!M60</f>
        <v>0</v>
      </c>
      <c r="AWH11" s="137" t="str">
        <f>職員名簿!C61</f>
        <v/>
      </c>
      <c r="AWI11" s="137">
        <f>職員名簿!D61</f>
        <v>0</v>
      </c>
      <c r="AWJ11" s="137">
        <f>職員名簿!E61</f>
        <v>0</v>
      </c>
      <c r="AWK11" s="137">
        <f>職員名簿!F61</f>
        <v>0</v>
      </c>
      <c r="AWL11" s="137">
        <f>職員名簿!G61</f>
        <v>0</v>
      </c>
      <c r="AWM11" s="137">
        <f>職員名簿!H61</f>
        <v>0</v>
      </c>
      <c r="AWN11" s="137">
        <f>職員名簿!I61</f>
        <v>0</v>
      </c>
      <c r="AWO11" s="137">
        <f>職員名簿!J61</f>
        <v>0</v>
      </c>
      <c r="AWP11" s="137">
        <f>職員名簿!K61</f>
        <v>0</v>
      </c>
      <c r="AWQ11" s="137">
        <f>職員名簿!L61</f>
        <v>0</v>
      </c>
      <c r="AWR11" s="137">
        <f>職員名簿!M61</f>
        <v>0</v>
      </c>
      <c r="AWS11" s="137" t="str">
        <f>職員名簿!C62</f>
        <v/>
      </c>
      <c r="AWT11" s="137">
        <f>職員名簿!D62</f>
        <v>0</v>
      </c>
      <c r="AWU11" s="137">
        <f>職員名簿!E62</f>
        <v>0</v>
      </c>
      <c r="AWV11" s="137">
        <f>職員名簿!F62</f>
        <v>0</v>
      </c>
      <c r="AWW11" s="137">
        <f>職員名簿!G62</f>
        <v>0</v>
      </c>
      <c r="AWX11" s="137">
        <f>職員名簿!H62</f>
        <v>0</v>
      </c>
      <c r="AWY11" s="137">
        <f>職員名簿!I62</f>
        <v>0</v>
      </c>
      <c r="AWZ11" s="137">
        <f>職員名簿!J62</f>
        <v>0</v>
      </c>
      <c r="AXA11" s="137">
        <f>職員名簿!K62</f>
        <v>0</v>
      </c>
      <c r="AXB11" s="137">
        <f>職員名簿!L62</f>
        <v>0</v>
      </c>
      <c r="AXC11" s="137">
        <f>職員名簿!M62</f>
        <v>0</v>
      </c>
      <c r="AXD11" s="137" t="str">
        <f>職員名簿!C63</f>
        <v/>
      </c>
      <c r="AXE11" s="137">
        <f>職員名簿!D63</f>
        <v>0</v>
      </c>
      <c r="AXF11" s="137">
        <f>職員名簿!E63</f>
        <v>0</v>
      </c>
      <c r="AXG11" s="137">
        <f>職員名簿!F63</f>
        <v>0</v>
      </c>
      <c r="AXH11" s="137">
        <f>職員名簿!G63</f>
        <v>0</v>
      </c>
      <c r="AXI11" s="137">
        <f>職員名簿!H63</f>
        <v>0</v>
      </c>
      <c r="AXJ11" s="137">
        <f>職員名簿!I63</f>
        <v>0</v>
      </c>
      <c r="AXK11" s="137">
        <f>職員名簿!J63</f>
        <v>0</v>
      </c>
      <c r="AXL11" s="137">
        <f>職員名簿!K63</f>
        <v>0</v>
      </c>
      <c r="AXM11" s="137">
        <f>職員名簿!L63</f>
        <v>0</v>
      </c>
      <c r="AXN11" s="137">
        <f>職員名簿!M63</f>
        <v>0</v>
      </c>
      <c r="AXO11" s="137" t="str">
        <f>職員名簿!C64</f>
        <v/>
      </c>
      <c r="AXP11" s="137">
        <f>職員名簿!D64</f>
        <v>0</v>
      </c>
      <c r="AXQ11" s="137">
        <f>職員名簿!E64</f>
        <v>0</v>
      </c>
      <c r="AXR11" s="137">
        <f>職員名簿!F64</f>
        <v>0</v>
      </c>
      <c r="AXS11" s="137">
        <f>職員名簿!G64</f>
        <v>0</v>
      </c>
      <c r="AXT11" s="137">
        <f>職員名簿!H64</f>
        <v>0</v>
      </c>
      <c r="AXU11" s="137">
        <f>職員名簿!I64</f>
        <v>0</v>
      </c>
      <c r="AXV11" s="137">
        <f>職員名簿!J64</f>
        <v>0</v>
      </c>
      <c r="AXW11" s="137">
        <f>職員名簿!K64</f>
        <v>0</v>
      </c>
      <c r="AXX11" s="137">
        <f>職員名簿!L64</f>
        <v>0</v>
      </c>
      <c r="AXY11" s="137">
        <f>職員名簿!M64</f>
        <v>0</v>
      </c>
      <c r="AXZ11" s="137" t="str">
        <f>職員名簿!C65</f>
        <v/>
      </c>
      <c r="AYA11" s="137">
        <f>職員名簿!D65</f>
        <v>0</v>
      </c>
      <c r="AYB11" s="137">
        <f>職員名簿!E65</f>
        <v>0</v>
      </c>
      <c r="AYC11" s="137">
        <f>職員名簿!F65</f>
        <v>0</v>
      </c>
      <c r="AYD11" s="137">
        <f>職員名簿!G65</f>
        <v>0</v>
      </c>
      <c r="AYE11" s="137">
        <f>職員名簿!H65</f>
        <v>0</v>
      </c>
      <c r="AYF11" s="137">
        <f>職員名簿!I65</f>
        <v>0</v>
      </c>
      <c r="AYG11" s="137">
        <f>職員名簿!J65</f>
        <v>0</v>
      </c>
      <c r="AYH11" s="137">
        <f>職員名簿!K65</f>
        <v>0</v>
      </c>
      <c r="AYI11" s="137">
        <f>職員名簿!L65</f>
        <v>0</v>
      </c>
      <c r="AYJ11" s="137">
        <f>職員名簿!M65</f>
        <v>0</v>
      </c>
      <c r="AYK11" s="137" t="str">
        <f>職員名簿!C66</f>
        <v/>
      </c>
      <c r="AYL11" s="137">
        <f>職員名簿!D66</f>
        <v>0</v>
      </c>
      <c r="AYM11" s="137">
        <f>職員名簿!E66</f>
        <v>0</v>
      </c>
      <c r="AYN11" s="137">
        <f>職員名簿!F66</f>
        <v>0</v>
      </c>
      <c r="AYO11" s="137">
        <f>職員名簿!G66</f>
        <v>0</v>
      </c>
      <c r="AYP11" s="137">
        <f>職員名簿!H66</f>
        <v>0</v>
      </c>
      <c r="AYQ11" s="137">
        <f>職員名簿!I66</f>
        <v>0</v>
      </c>
      <c r="AYR11" s="137">
        <f>職員名簿!J66</f>
        <v>0</v>
      </c>
      <c r="AYS11" s="137">
        <f>職員名簿!K66</f>
        <v>0</v>
      </c>
      <c r="AYT11" s="137">
        <f>職員名簿!L66</f>
        <v>0</v>
      </c>
      <c r="AYU11" s="137">
        <f>職員名簿!M66</f>
        <v>0</v>
      </c>
      <c r="AYV11" s="137" t="str">
        <f>職員名簿!C67</f>
        <v/>
      </c>
      <c r="AYW11" s="137">
        <f>職員名簿!D67</f>
        <v>0</v>
      </c>
      <c r="AYX11" s="137">
        <f>職員名簿!E67</f>
        <v>0</v>
      </c>
      <c r="AYY11" s="137">
        <f>職員名簿!F67</f>
        <v>0</v>
      </c>
      <c r="AYZ11" s="137">
        <f>職員名簿!G67</f>
        <v>0</v>
      </c>
      <c r="AZA11" s="137">
        <f>職員名簿!H67</f>
        <v>0</v>
      </c>
      <c r="AZB11" s="137">
        <f>職員名簿!I67</f>
        <v>0</v>
      </c>
      <c r="AZC11" s="137">
        <f>職員名簿!J67</f>
        <v>0</v>
      </c>
      <c r="AZD11" s="137">
        <f>職員名簿!K67</f>
        <v>0</v>
      </c>
      <c r="AZE11" s="137">
        <f>職員名簿!L67</f>
        <v>0</v>
      </c>
      <c r="AZF11" s="137">
        <f>職員名簿!M67</f>
        <v>0</v>
      </c>
      <c r="AZG11" s="137" t="str">
        <f>職員名簿!C68</f>
        <v/>
      </c>
      <c r="AZH11" s="137">
        <f>職員名簿!D68</f>
        <v>0</v>
      </c>
      <c r="AZI11" s="137">
        <f>職員名簿!E68</f>
        <v>0</v>
      </c>
      <c r="AZJ11" s="137">
        <f>職員名簿!F68</f>
        <v>0</v>
      </c>
      <c r="AZK11" s="137">
        <f>職員名簿!G68</f>
        <v>0</v>
      </c>
      <c r="AZL11" s="137">
        <f>職員名簿!H68</f>
        <v>0</v>
      </c>
      <c r="AZM11" s="137">
        <f>職員名簿!I68</f>
        <v>0</v>
      </c>
      <c r="AZN11" s="137">
        <f>職員名簿!J68</f>
        <v>0</v>
      </c>
      <c r="AZO11" s="137">
        <f>職員名簿!K68</f>
        <v>0</v>
      </c>
      <c r="AZP11" s="137">
        <f>職員名簿!L68</f>
        <v>0</v>
      </c>
      <c r="AZQ11" s="137">
        <f>職員名簿!M68</f>
        <v>0</v>
      </c>
      <c r="AZR11" s="137" t="str">
        <f>職員名簿!C69</f>
        <v/>
      </c>
      <c r="AZS11" s="137">
        <f>職員名簿!D69</f>
        <v>0</v>
      </c>
      <c r="AZT11" s="137">
        <f>職員名簿!E69</f>
        <v>0</v>
      </c>
      <c r="AZU11" s="137">
        <f>職員名簿!F69</f>
        <v>0</v>
      </c>
      <c r="AZV11" s="137">
        <f>職員名簿!G69</f>
        <v>0</v>
      </c>
      <c r="AZW11" s="137">
        <f>職員名簿!H69</f>
        <v>0</v>
      </c>
      <c r="AZX11" s="137">
        <f>職員名簿!I69</f>
        <v>0</v>
      </c>
      <c r="AZY11" s="137">
        <f>職員名簿!J69</f>
        <v>0</v>
      </c>
      <c r="AZZ11" s="137">
        <f>職員名簿!K69</f>
        <v>0</v>
      </c>
      <c r="BAA11" s="137">
        <f>職員名簿!L69</f>
        <v>0</v>
      </c>
      <c r="BAB11" s="137">
        <f>職員名簿!M69</f>
        <v>0</v>
      </c>
      <c r="BAC11" s="137" t="str">
        <f>職員名簿!C70</f>
        <v/>
      </c>
      <c r="BAD11" s="137">
        <f>職員名簿!D70</f>
        <v>0</v>
      </c>
      <c r="BAE11" s="137">
        <f>職員名簿!E70</f>
        <v>0</v>
      </c>
      <c r="BAF11" s="137">
        <f>職員名簿!F70</f>
        <v>0</v>
      </c>
      <c r="BAG11" s="137">
        <f>職員名簿!G70</f>
        <v>0</v>
      </c>
      <c r="BAH11" s="137">
        <f>職員名簿!H70</f>
        <v>0</v>
      </c>
      <c r="BAI11" s="137">
        <f>職員名簿!I70</f>
        <v>0</v>
      </c>
      <c r="BAJ11" s="137">
        <f>職員名簿!J70</f>
        <v>0</v>
      </c>
      <c r="BAK11" s="137">
        <f>職員名簿!K70</f>
        <v>0</v>
      </c>
      <c r="BAL11" s="137">
        <f>職員名簿!L70</f>
        <v>0</v>
      </c>
      <c r="BAM11" s="137">
        <f>職員名簿!M70</f>
        <v>0</v>
      </c>
      <c r="BAN11" s="137" t="str">
        <f>職員名簿!C71</f>
        <v/>
      </c>
      <c r="BAO11" s="137">
        <f>職員名簿!D71</f>
        <v>0</v>
      </c>
      <c r="BAP11" s="137">
        <f>職員名簿!E71</f>
        <v>0</v>
      </c>
      <c r="BAQ11" s="137">
        <f>職員名簿!F71</f>
        <v>0</v>
      </c>
      <c r="BAR11" s="137">
        <f>職員名簿!G71</f>
        <v>0</v>
      </c>
      <c r="BAS11" s="137">
        <f>職員名簿!H71</f>
        <v>0</v>
      </c>
      <c r="BAT11" s="137">
        <f>職員名簿!I71</f>
        <v>0</v>
      </c>
      <c r="BAU11" s="137">
        <f>職員名簿!J71</f>
        <v>0</v>
      </c>
      <c r="BAV11" s="137">
        <f>職員名簿!K71</f>
        <v>0</v>
      </c>
      <c r="BAW11" s="137">
        <f>職員名簿!L71</f>
        <v>0</v>
      </c>
      <c r="BAX11" s="137">
        <f>職員名簿!M71</f>
        <v>0</v>
      </c>
      <c r="BAY11" s="137" t="str">
        <f>職員名簿!C72</f>
        <v/>
      </c>
      <c r="BAZ11" s="137">
        <f>職員名簿!D72</f>
        <v>0</v>
      </c>
      <c r="BBA11" s="137">
        <f>職員名簿!E72</f>
        <v>0</v>
      </c>
      <c r="BBB11" s="137">
        <f>職員名簿!F72</f>
        <v>0</v>
      </c>
      <c r="BBC11" s="137">
        <f>職員名簿!G72</f>
        <v>0</v>
      </c>
      <c r="BBD11" s="137">
        <f>職員名簿!H72</f>
        <v>0</v>
      </c>
      <c r="BBE11" s="137">
        <f>職員名簿!I72</f>
        <v>0</v>
      </c>
      <c r="BBF11" s="137">
        <f>職員名簿!J72</f>
        <v>0</v>
      </c>
      <c r="BBG11" s="137">
        <f>職員名簿!K72</f>
        <v>0</v>
      </c>
      <c r="BBH11" s="137">
        <f>職員名簿!L72</f>
        <v>0</v>
      </c>
      <c r="BBI11" s="137">
        <f>職員名簿!M72</f>
        <v>0</v>
      </c>
      <c r="BBJ11" s="137" t="str">
        <f>職員名簿!C73</f>
        <v/>
      </c>
      <c r="BBK11" s="137">
        <f>職員名簿!D73</f>
        <v>0</v>
      </c>
      <c r="BBL11" s="137">
        <f>職員名簿!E73</f>
        <v>0</v>
      </c>
      <c r="BBM11" s="137">
        <f>職員名簿!F73</f>
        <v>0</v>
      </c>
      <c r="BBN11" s="137">
        <f>職員名簿!G73</f>
        <v>0</v>
      </c>
      <c r="BBO11" s="137">
        <f>職員名簿!H73</f>
        <v>0</v>
      </c>
      <c r="BBP11" s="137">
        <f>職員名簿!I73</f>
        <v>0</v>
      </c>
      <c r="BBQ11" s="137">
        <f>職員名簿!J73</f>
        <v>0</v>
      </c>
      <c r="BBR11" s="137">
        <f>職員名簿!K73</f>
        <v>0</v>
      </c>
      <c r="BBS11" s="137">
        <f>職員名簿!L73</f>
        <v>0</v>
      </c>
      <c r="BBT11" s="137">
        <f>職員名簿!M73</f>
        <v>0</v>
      </c>
      <c r="BBU11" s="137" t="str">
        <f>職員名簿!C74</f>
        <v/>
      </c>
      <c r="BBV11" s="137">
        <f>職員名簿!D74</f>
        <v>0</v>
      </c>
      <c r="BBW11" s="137">
        <f>職員名簿!E74</f>
        <v>0</v>
      </c>
      <c r="BBX11" s="137">
        <f>職員名簿!F74</f>
        <v>0</v>
      </c>
      <c r="BBY11" s="137">
        <f>職員名簿!G74</f>
        <v>0</v>
      </c>
      <c r="BBZ11" s="137">
        <f>職員名簿!H74</f>
        <v>0</v>
      </c>
      <c r="BCA11" s="137">
        <f>職員名簿!I74</f>
        <v>0</v>
      </c>
      <c r="BCB11" s="137">
        <f>職員名簿!J74</f>
        <v>0</v>
      </c>
      <c r="BCC11" s="137">
        <f>職員名簿!K74</f>
        <v>0</v>
      </c>
      <c r="BCD11" s="137">
        <f>職員名簿!L74</f>
        <v>0</v>
      </c>
      <c r="BCE11" s="137">
        <f>職員名簿!M74</f>
        <v>0</v>
      </c>
      <c r="BCF11" s="137" t="str">
        <f>職員名簿!C75</f>
        <v/>
      </c>
      <c r="BCG11" s="137">
        <f>職員名簿!D75</f>
        <v>0</v>
      </c>
      <c r="BCH11" s="137">
        <f>職員名簿!E75</f>
        <v>0</v>
      </c>
      <c r="BCI11" s="137">
        <f>職員名簿!F75</f>
        <v>0</v>
      </c>
      <c r="BCJ11" s="137">
        <f>職員名簿!G75</f>
        <v>0</v>
      </c>
      <c r="BCK11" s="137">
        <f>職員名簿!H75</f>
        <v>0</v>
      </c>
      <c r="BCL11" s="137">
        <f>職員名簿!I75</f>
        <v>0</v>
      </c>
      <c r="BCM11" s="137">
        <f>職員名簿!J75</f>
        <v>0</v>
      </c>
      <c r="BCN11" s="137">
        <f>職員名簿!K75</f>
        <v>0</v>
      </c>
      <c r="BCO11" s="137">
        <f>職員名簿!L75</f>
        <v>0</v>
      </c>
      <c r="BCP11" s="137">
        <f>職員名簿!M75</f>
        <v>0</v>
      </c>
      <c r="BCQ11" s="137" t="str">
        <f>職員名簿!C76</f>
        <v/>
      </c>
      <c r="BCR11" s="137">
        <f>職員名簿!D76</f>
        <v>0</v>
      </c>
      <c r="BCS11" s="137">
        <f>職員名簿!E76</f>
        <v>0</v>
      </c>
      <c r="BCT11" s="137">
        <f>職員名簿!F76</f>
        <v>0</v>
      </c>
      <c r="BCU11" s="137">
        <f>職員名簿!G76</f>
        <v>0</v>
      </c>
      <c r="BCV11" s="137">
        <f>職員名簿!H76</f>
        <v>0</v>
      </c>
      <c r="BCW11" s="137">
        <f>職員名簿!I76</f>
        <v>0</v>
      </c>
      <c r="BCX11" s="137">
        <f>職員名簿!J76</f>
        <v>0</v>
      </c>
      <c r="BCY11" s="137">
        <f>職員名簿!K76</f>
        <v>0</v>
      </c>
      <c r="BCZ11" s="137">
        <f>職員名簿!L76</f>
        <v>0</v>
      </c>
      <c r="BDA11" s="137">
        <f>職員名簿!M76</f>
        <v>0</v>
      </c>
      <c r="BDB11" s="137" t="str">
        <f>職員名簿!C77</f>
        <v/>
      </c>
      <c r="BDC11" s="137">
        <f>職員名簿!D77</f>
        <v>0</v>
      </c>
      <c r="BDD11" s="137">
        <f>職員名簿!E77</f>
        <v>0</v>
      </c>
      <c r="BDE11" s="137">
        <f>職員名簿!F77</f>
        <v>0</v>
      </c>
      <c r="BDF11" s="137">
        <f>職員名簿!G77</f>
        <v>0</v>
      </c>
      <c r="BDG11" s="137">
        <f>職員名簿!H77</f>
        <v>0</v>
      </c>
      <c r="BDH11" s="137">
        <f>職員名簿!I77</f>
        <v>0</v>
      </c>
      <c r="BDI11" s="137">
        <f>職員名簿!J77</f>
        <v>0</v>
      </c>
      <c r="BDJ11" s="137">
        <f>職員名簿!K77</f>
        <v>0</v>
      </c>
      <c r="BDK11" s="137">
        <f>職員名簿!L77</f>
        <v>0</v>
      </c>
      <c r="BDL11" s="137">
        <f>職員名簿!M77</f>
        <v>0</v>
      </c>
      <c r="BDM11" s="137" t="str">
        <f>職員名簿!C78</f>
        <v/>
      </c>
      <c r="BDN11" s="137">
        <f>職員名簿!D78</f>
        <v>0</v>
      </c>
      <c r="BDO11" s="137">
        <f>職員名簿!E78</f>
        <v>0</v>
      </c>
      <c r="BDP11" s="137">
        <f>職員名簿!F78</f>
        <v>0</v>
      </c>
      <c r="BDQ11" s="137">
        <f>職員名簿!G78</f>
        <v>0</v>
      </c>
      <c r="BDR11" s="137">
        <f>職員名簿!H78</f>
        <v>0</v>
      </c>
      <c r="BDS11" s="137">
        <f>職員名簿!I78</f>
        <v>0</v>
      </c>
      <c r="BDT11" s="137">
        <f>職員名簿!J78</f>
        <v>0</v>
      </c>
      <c r="BDU11" s="137">
        <f>職員名簿!K78</f>
        <v>0</v>
      </c>
      <c r="BDV11" s="137">
        <f>職員名簿!L78</f>
        <v>0</v>
      </c>
      <c r="BDW11" s="137">
        <f>職員名簿!M78</f>
        <v>0</v>
      </c>
      <c r="BDX11" s="137" t="str">
        <f>職員名簿!C79</f>
        <v/>
      </c>
      <c r="BDY11" s="137">
        <f>職員名簿!D79</f>
        <v>0</v>
      </c>
      <c r="BDZ11" s="137">
        <f>職員名簿!E79</f>
        <v>0</v>
      </c>
      <c r="BEA11" s="137">
        <f>職員名簿!F79</f>
        <v>0</v>
      </c>
      <c r="BEB11" s="137">
        <f>職員名簿!G79</f>
        <v>0</v>
      </c>
      <c r="BEC11" s="137">
        <f>職員名簿!H79</f>
        <v>0</v>
      </c>
      <c r="BED11" s="137">
        <f>職員名簿!I79</f>
        <v>0</v>
      </c>
      <c r="BEE11" s="137">
        <f>職員名簿!J79</f>
        <v>0</v>
      </c>
      <c r="BEF11" s="137">
        <f>職員名簿!K79</f>
        <v>0</v>
      </c>
      <c r="BEG11" s="137">
        <f>職員名簿!L79</f>
        <v>0</v>
      </c>
      <c r="BEH11" s="137">
        <f>職員名簿!M79</f>
        <v>0</v>
      </c>
      <c r="BEI11" s="137" t="str">
        <f>職員名簿!C80</f>
        <v/>
      </c>
      <c r="BEJ11" s="137">
        <f>職員名簿!D80</f>
        <v>0</v>
      </c>
      <c r="BEK11" s="137">
        <f>職員名簿!E80</f>
        <v>0</v>
      </c>
      <c r="BEL11" s="137">
        <f>職員名簿!F80</f>
        <v>0</v>
      </c>
      <c r="BEM11" s="137">
        <f>職員名簿!G80</f>
        <v>0</v>
      </c>
      <c r="BEN11" s="137">
        <f>職員名簿!H80</f>
        <v>0</v>
      </c>
      <c r="BEO11" s="137">
        <f>職員名簿!I80</f>
        <v>0</v>
      </c>
      <c r="BEP11" s="137">
        <f>職員名簿!J80</f>
        <v>0</v>
      </c>
      <c r="BEQ11" s="137">
        <f>職員名簿!K80</f>
        <v>0</v>
      </c>
      <c r="BER11" s="137">
        <f>職員名簿!L80</f>
        <v>0</v>
      </c>
      <c r="BES11" s="137">
        <f>職員名簿!M80</f>
        <v>0</v>
      </c>
      <c r="BET11" s="137" t="str">
        <f>職員名簿!C81</f>
        <v/>
      </c>
      <c r="BEU11" s="137">
        <f>職員名簿!D81</f>
        <v>0</v>
      </c>
      <c r="BEV11" s="137">
        <f>職員名簿!E81</f>
        <v>0</v>
      </c>
      <c r="BEW11" s="137">
        <f>職員名簿!F81</f>
        <v>0</v>
      </c>
      <c r="BEX11" s="137">
        <f>職員名簿!G81</f>
        <v>0</v>
      </c>
      <c r="BEY11" s="137">
        <f>職員名簿!H81</f>
        <v>0</v>
      </c>
      <c r="BEZ11" s="137">
        <f>職員名簿!I81</f>
        <v>0</v>
      </c>
      <c r="BFA11" s="137">
        <f>職員名簿!J81</f>
        <v>0</v>
      </c>
      <c r="BFB11" s="137">
        <f>職員名簿!K81</f>
        <v>0</v>
      </c>
      <c r="BFC11" s="137">
        <f>職員名簿!L81</f>
        <v>0</v>
      </c>
      <c r="BFD11" s="137">
        <f>職員名簿!M81</f>
        <v>0</v>
      </c>
      <c r="BFE11" s="137" t="str">
        <f>職員名簿!C82</f>
        <v/>
      </c>
      <c r="BFF11" s="137">
        <f>職員名簿!D82</f>
        <v>0</v>
      </c>
      <c r="BFG11" s="137">
        <f>職員名簿!E82</f>
        <v>0</v>
      </c>
      <c r="BFH11" s="137">
        <f>職員名簿!F82</f>
        <v>0</v>
      </c>
      <c r="BFI11" s="137">
        <f>職員名簿!G82</f>
        <v>0</v>
      </c>
      <c r="BFJ11" s="137">
        <f>職員名簿!H82</f>
        <v>0</v>
      </c>
      <c r="BFK11" s="137">
        <f>職員名簿!I82</f>
        <v>0</v>
      </c>
      <c r="BFL11" s="137">
        <f>職員名簿!J82</f>
        <v>0</v>
      </c>
      <c r="BFM11" s="137">
        <f>職員名簿!K82</f>
        <v>0</v>
      </c>
      <c r="BFN11" s="137">
        <f>職員名簿!L82</f>
        <v>0</v>
      </c>
      <c r="BFO11" s="137">
        <f>職員名簿!M82</f>
        <v>0</v>
      </c>
      <c r="BFP11" s="137" t="str">
        <f>職員名簿!C83</f>
        <v/>
      </c>
      <c r="BFQ11" s="137">
        <f>職員名簿!D83</f>
        <v>0</v>
      </c>
      <c r="BFR11" s="137">
        <f>職員名簿!E83</f>
        <v>0</v>
      </c>
      <c r="BFS11" s="137">
        <f>職員名簿!F83</f>
        <v>0</v>
      </c>
      <c r="BFT11" s="137">
        <f>職員名簿!G83</f>
        <v>0</v>
      </c>
      <c r="BFU11" s="137">
        <f>職員名簿!H83</f>
        <v>0</v>
      </c>
      <c r="BFV11" s="137">
        <f>職員名簿!I83</f>
        <v>0</v>
      </c>
      <c r="BFW11" s="137">
        <f>職員名簿!J83</f>
        <v>0</v>
      </c>
      <c r="BFX11" s="137">
        <f>職員名簿!K83</f>
        <v>0</v>
      </c>
      <c r="BFY11" s="137">
        <f>職員名簿!L83</f>
        <v>0</v>
      </c>
      <c r="BFZ11" s="137">
        <f>職員名簿!M83</f>
        <v>0</v>
      </c>
      <c r="BGA11" s="137" t="str">
        <f>職員名簿!C84</f>
        <v/>
      </c>
      <c r="BGB11" s="137">
        <f>職員名簿!D84</f>
        <v>0</v>
      </c>
      <c r="BGC11" s="137">
        <f>職員名簿!E84</f>
        <v>0</v>
      </c>
      <c r="BGD11" s="137">
        <f>職員名簿!F84</f>
        <v>0</v>
      </c>
      <c r="BGE11" s="137">
        <f>職員名簿!G84</f>
        <v>0</v>
      </c>
      <c r="BGF11" s="137">
        <f>職員名簿!H84</f>
        <v>0</v>
      </c>
      <c r="BGG11" s="137">
        <f>職員名簿!I84</f>
        <v>0</v>
      </c>
      <c r="BGH11" s="137">
        <f>職員名簿!J84</f>
        <v>0</v>
      </c>
      <c r="BGI11" s="137">
        <f>職員名簿!K84</f>
        <v>0</v>
      </c>
      <c r="BGJ11" s="137">
        <f>職員名簿!L84</f>
        <v>0</v>
      </c>
      <c r="BGK11" s="137">
        <f>職員名簿!M84</f>
        <v>0</v>
      </c>
      <c r="BGL11" s="137" t="str">
        <f>職員名簿!C85</f>
        <v/>
      </c>
      <c r="BGM11" s="137">
        <f>職員名簿!D85</f>
        <v>0</v>
      </c>
      <c r="BGN11" s="137">
        <f>職員名簿!E85</f>
        <v>0</v>
      </c>
      <c r="BGO11" s="137">
        <f>職員名簿!F85</f>
        <v>0</v>
      </c>
      <c r="BGP11" s="137">
        <f>職員名簿!G85</f>
        <v>0</v>
      </c>
      <c r="BGQ11" s="137">
        <f>職員名簿!H85</f>
        <v>0</v>
      </c>
      <c r="BGR11" s="137">
        <f>職員名簿!I85</f>
        <v>0</v>
      </c>
      <c r="BGS11" s="137">
        <f>職員名簿!J85</f>
        <v>0</v>
      </c>
      <c r="BGT11" s="137">
        <f>職員名簿!K85</f>
        <v>0</v>
      </c>
      <c r="BGU11" s="137">
        <f>職員名簿!L85</f>
        <v>0</v>
      </c>
      <c r="BGV11" s="137">
        <f>職員名簿!M85</f>
        <v>0</v>
      </c>
      <c r="BGW11" s="137" t="str">
        <f>職員名簿!C86</f>
        <v/>
      </c>
      <c r="BGX11" s="137">
        <f>職員名簿!D86</f>
        <v>0</v>
      </c>
      <c r="BGY11" s="137">
        <f>職員名簿!E86</f>
        <v>0</v>
      </c>
      <c r="BGZ11" s="137">
        <f>職員名簿!F86</f>
        <v>0</v>
      </c>
      <c r="BHA11" s="137">
        <f>職員名簿!G86</f>
        <v>0</v>
      </c>
      <c r="BHB11" s="137">
        <f>職員名簿!H86</f>
        <v>0</v>
      </c>
      <c r="BHC11" s="137">
        <f>職員名簿!I86</f>
        <v>0</v>
      </c>
      <c r="BHD11" s="137">
        <f>職員名簿!J86</f>
        <v>0</v>
      </c>
      <c r="BHE11" s="137">
        <f>職員名簿!K86</f>
        <v>0</v>
      </c>
      <c r="BHF11" s="137">
        <f>職員名簿!L86</f>
        <v>0</v>
      </c>
      <c r="BHG11" s="137">
        <f>職員名簿!M86</f>
        <v>0</v>
      </c>
      <c r="BHH11" s="137" t="str">
        <f>職員名簿!C87</f>
        <v/>
      </c>
      <c r="BHI11" s="137">
        <f>職員名簿!D87</f>
        <v>0</v>
      </c>
      <c r="BHJ11" s="137">
        <f>職員名簿!E87</f>
        <v>0</v>
      </c>
      <c r="BHK11" s="137">
        <f>職員名簿!F87</f>
        <v>0</v>
      </c>
      <c r="BHL11" s="137">
        <f>職員名簿!G87</f>
        <v>0</v>
      </c>
      <c r="BHM11" s="137">
        <f>職員名簿!H87</f>
        <v>0</v>
      </c>
      <c r="BHN11" s="137">
        <f>職員名簿!I87</f>
        <v>0</v>
      </c>
      <c r="BHO11" s="137">
        <f>職員名簿!J87</f>
        <v>0</v>
      </c>
      <c r="BHP11" s="137">
        <f>職員名簿!K87</f>
        <v>0</v>
      </c>
      <c r="BHQ11" s="137">
        <f>職員名簿!L87</f>
        <v>0</v>
      </c>
      <c r="BHR11" s="137">
        <f>職員名簿!M87</f>
        <v>0</v>
      </c>
      <c r="BHS11" s="137" t="str">
        <f>職員名簿!C88</f>
        <v/>
      </c>
      <c r="BHT11" s="137">
        <f>職員名簿!D88</f>
        <v>0</v>
      </c>
      <c r="BHU11" s="137">
        <f>職員名簿!E88</f>
        <v>0</v>
      </c>
      <c r="BHV11" s="137">
        <f>職員名簿!F88</f>
        <v>0</v>
      </c>
      <c r="BHW11" s="137">
        <f>職員名簿!G88</f>
        <v>0</v>
      </c>
      <c r="BHX11" s="137">
        <f>職員名簿!H88</f>
        <v>0</v>
      </c>
      <c r="BHY11" s="137">
        <f>職員名簿!I88</f>
        <v>0</v>
      </c>
      <c r="BHZ11" s="137">
        <f>職員名簿!J88</f>
        <v>0</v>
      </c>
      <c r="BIA11" s="137">
        <f>職員名簿!K88</f>
        <v>0</v>
      </c>
      <c r="BIB11" s="137">
        <f>職員名簿!L88</f>
        <v>0</v>
      </c>
      <c r="BIC11" s="137">
        <f>職員名簿!M88</f>
        <v>0</v>
      </c>
      <c r="BID11" s="137" t="str">
        <f>職員名簿!C89</f>
        <v/>
      </c>
      <c r="BIE11" s="137">
        <f>職員名簿!D89</f>
        <v>0</v>
      </c>
      <c r="BIF11" s="137">
        <f>職員名簿!E89</f>
        <v>0</v>
      </c>
      <c r="BIG11" s="137">
        <f>職員名簿!F89</f>
        <v>0</v>
      </c>
      <c r="BIH11" s="137">
        <f>職員名簿!G89</f>
        <v>0</v>
      </c>
      <c r="BII11" s="137">
        <f>職員名簿!H89</f>
        <v>0</v>
      </c>
      <c r="BIJ11" s="137">
        <f>職員名簿!I89</f>
        <v>0</v>
      </c>
      <c r="BIK11" s="137">
        <f>職員名簿!J89</f>
        <v>0</v>
      </c>
      <c r="BIL11" s="137">
        <f>職員名簿!K89</f>
        <v>0</v>
      </c>
      <c r="BIM11" s="137">
        <f>職員名簿!L89</f>
        <v>0</v>
      </c>
      <c r="BIN11" s="137">
        <f>職員名簿!M89</f>
        <v>0</v>
      </c>
      <c r="BIO11" s="137" t="str">
        <f>職員名簿!C90</f>
        <v/>
      </c>
      <c r="BIP11" s="137">
        <f>職員名簿!D90</f>
        <v>0</v>
      </c>
      <c r="BIQ11" s="137">
        <f>職員名簿!E90</f>
        <v>0</v>
      </c>
      <c r="BIR11" s="137">
        <f>職員名簿!F90</f>
        <v>0</v>
      </c>
      <c r="BIS11" s="137">
        <f>職員名簿!G90</f>
        <v>0</v>
      </c>
      <c r="BIT11" s="137">
        <f>職員名簿!H90</f>
        <v>0</v>
      </c>
      <c r="BIU11" s="137">
        <f>職員名簿!I90</f>
        <v>0</v>
      </c>
      <c r="BIV11" s="137">
        <f>職員名簿!J90</f>
        <v>0</v>
      </c>
      <c r="BIW11" s="137">
        <f>職員名簿!K90</f>
        <v>0</v>
      </c>
      <c r="BIX11" s="137">
        <f>職員名簿!L90</f>
        <v>0</v>
      </c>
      <c r="BIY11" s="137">
        <f>職員名簿!M90</f>
        <v>0</v>
      </c>
      <c r="BIZ11" s="137" t="str">
        <f>職員名簿!C91</f>
        <v/>
      </c>
      <c r="BJA11" s="137">
        <f>職員名簿!D91</f>
        <v>0</v>
      </c>
      <c r="BJB11" s="137">
        <f>職員名簿!E91</f>
        <v>0</v>
      </c>
      <c r="BJC11" s="137">
        <f>職員名簿!F91</f>
        <v>0</v>
      </c>
      <c r="BJD11" s="137">
        <f>職員名簿!G91</f>
        <v>0</v>
      </c>
      <c r="BJE11" s="137">
        <f>職員名簿!H91</f>
        <v>0</v>
      </c>
      <c r="BJF11" s="137">
        <f>職員名簿!I91</f>
        <v>0</v>
      </c>
      <c r="BJG11" s="137">
        <f>職員名簿!J91</f>
        <v>0</v>
      </c>
      <c r="BJH11" s="137">
        <f>職員名簿!K91</f>
        <v>0</v>
      </c>
      <c r="BJI11" s="137">
        <f>職員名簿!L91</f>
        <v>0</v>
      </c>
      <c r="BJJ11" s="137">
        <f>職員名簿!M91</f>
        <v>0</v>
      </c>
      <c r="BJK11" s="137" t="str">
        <f>職員名簿!C92</f>
        <v/>
      </c>
      <c r="BJL11" s="137">
        <f>職員名簿!D92</f>
        <v>0</v>
      </c>
      <c r="BJM11" s="137">
        <f>職員名簿!E92</f>
        <v>0</v>
      </c>
      <c r="BJN11" s="137">
        <f>職員名簿!F92</f>
        <v>0</v>
      </c>
      <c r="BJO11" s="137">
        <f>職員名簿!G92</f>
        <v>0</v>
      </c>
      <c r="BJP11" s="137">
        <f>職員名簿!H92</f>
        <v>0</v>
      </c>
      <c r="BJQ11" s="137">
        <f>職員名簿!I92</f>
        <v>0</v>
      </c>
      <c r="BJR11" s="137">
        <f>職員名簿!J92</f>
        <v>0</v>
      </c>
      <c r="BJS11" s="137">
        <f>職員名簿!K92</f>
        <v>0</v>
      </c>
      <c r="BJT11" s="137">
        <f>職員名簿!L92</f>
        <v>0</v>
      </c>
      <c r="BJU11" s="137">
        <f>職員名簿!M92</f>
        <v>0</v>
      </c>
      <c r="BJV11" s="137" t="str">
        <f>職員名簿!C93</f>
        <v/>
      </c>
      <c r="BJW11" s="137">
        <f>職員名簿!D93</f>
        <v>0</v>
      </c>
      <c r="BJX11" s="137">
        <f>職員名簿!E93</f>
        <v>0</v>
      </c>
      <c r="BJY11" s="137">
        <f>職員名簿!F93</f>
        <v>0</v>
      </c>
      <c r="BJZ11" s="137">
        <f>職員名簿!G93</f>
        <v>0</v>
      </c>
      <c r="BKA11" s="137">
        <f>職員名簿!H93</f>
        <v>0</v>
      </c>
      <c r="BKB11" s="137">
        <f>職員名簿!I93</f>
        <v>0</v>
      </c>
      <c r="BKC11" s="137">
        <f>職員名簿!J93</f>
        <v>0</v>
      </c>
      <c r="BKD11" s="137">
        <f>職員名簿!K93</f>
        <v>0</v>
      </c>
      <c r="BKE11" s="137">
        <f>職員名簿!L93</f>
        <v>0</v>
      </c>
      <c r="BKF11" s="137">
        <f>職員名簿!M93</f>
        <v>0</v>
      </c>
      <c r="BKG11" s="137" t="str">
        <f>職員名簿!C94</f>
        <v/>
      </c>
      <c r="BKH11" s="137">
        <f>職員名簿!D94</f>
        <v>0</v>
      </c>
      <c r="BKI11" s="137">
        <f>職員名簿!E94</f>
        <v>0</v>
      </c>
      <c r="BKJ11" s="137">
        <f>職員名簿!F94</f>
        <v>0</v>
      </c>
      <c r="BKK11" s="137">
        <f>職員名簿!G94</f>
        <v>0</v>
      </c>
      <c r="BKL11" s="137">
        <f>職員名簿!H94</f>
        <v>0</v>
      </c>
      <c r="BKM11" s="137">
        <f>職員名簿!I94</f>
        <v>0</v>
      </c>
      <c r="BKN11" s="137">
        <f>職員名簿!J94</f>
        <v>0</v>
      </c>
      <c r="BKO11" s="137">
        <f>職員名簿!K94</f>
        <v>0</v>
      </c>
      <c r="BKP11" s="137">
        <f>職員名簿!L94</f>
        <v>0</v>
      </c>
      <c r="BKQ11" s="137">
        <f>職員名簿!M94</f>
        <v>0</v>
      </c>
      <c r="BKR11" s="137" t="str">
        <f>職員名簿!C95</f>
        <v/>
      </c>
      <c r="BKS11" s="137">
        <f>職員名簿!D95</f>
        <v>0</v>
      </c>
      <c r="BKT11" s="137">
        <f>職員名簿!E95</f>
        <v>0</v>
      </c>
      <c r="BKU11" s="137">
        <f>職員名簿!F95</f>
        <v>0</v>
      </c>
      <c r="BKV11" s="137">
        <f>職員名簿!G95</f>
        <v>0</v>
      </c>
      <c r="BKW11" s="137">
        <f>職員名簿!H95</f>
        <v>0</v>
      </c>
      <c r="BKX11" s="137">
        <f>職員名簿!I95</f>
        <v>0</v>
      </c>
      <c r="BKY11" s="137">
        <f>職員名簿!J95</f>
        <v>0</v>
      </c>
      <c r="BKZ11" s="137">
        <f>職員名簿!K95</f>
        <v>0</v>
      </c>
      <c r="BLA11" s="137">
        <f>職員名簿!L95</f>
        <v>0</v>
      </c>
      <c r="BLB11" s="137">
        <f>職員名簿!M95</f>
        <v>0</v>
      </c>
      <c r="BLC11" s="137" t="str">
        <f>職員名簿!C96</f>
        <v/>
      </c>
      <c r="BLD11" s="137">
        <f>職員名簿!D96</f>
        <v>0</v>
      </c>
      <c r="BLE11" s="137">
        <f>職員名簿!E96</f>
        <v>0</v>
      </c>
      <c r="BLF11" s="137">
        <f>職員名簿!F96</f>
        <v>0</v>
      </c>
      <c r="BLG11" s="137">
        <f>職員名簿!G96</f>
        <v>0</v>
      </c>
      <c r="BLH11" s="137">
        <f>職員名簿!H96</f>
        <v>0</v>
      </c>
      <c r="BLI11" s="137">
        <f>職員名簿!I96</f>
        <v>0</v>
      </c>
      <c r="BLJ11" s="137">
        <f>職員名簿!J96</f>
        <v>0</v>
      </c>
      <c r="BLK11" s="137">
        <f>職員名簿!K96</f>
        <v>0</v>
      </c>
      <c r="BLL11" s="137">
        <f>職員名簿!L96</f>
        <v>0</v>
      </c>
      <c r="BLM11" s="137">
        <f>職員名簿!M96</f>
        <v>0</v>
      </c>
      <c r="BLN11" s="137" t="str">
        <f>職員名簿!C97</f>
        <v/>
      </c>
      <c r="BLO11" s="137">
        <f>職員名簿!D97</f>
        <v>0</v>
      </c>
      <c r="BLP11" s="137">
        <f>職員名簿!E97</f>
        <v>0</v>
      </c>
      <c r="BLQ11" s="137">
        <f>職員名簿!F97</f>
        <v>0</v>
      </c>
      <c r="BLR11" s="137">
        <f>職員名簿!G97</f>
        <v>0</v>
      </c>
      <c r="BLS11" s="137">
        <f>職員名簿!H97</f>
        <v>0</v>
      </c>
      <c r="BLT11" s="137">
        <f>職員名簿!I97</f>
        <v>0</v>
      </c>
      <c r="BLU11" s="137">
        <f>職員名簿!J97</f>
        <v>0</v>
      </c>
      <c r="BLV11" s="137">
        <f>職員名簿!K97</f>
        <v>0</v>
      </c>
      <c r="BLW11" s="137">
        <f>職員名簿!L97</f>
        <v>0</v>
      </c>
      <c r="BLX11" s="137">
        <f>職員名簿!M97</f>
        <v>0</v>
      </c>
      <c r="BLY11" s="137" t="str">
        <f>職員名簿!C98</f>
        <v/>
      </c>
      <c r="BLZ11" s="137">
        <f>職員名簿!D98</f>
        <v>0</v>
      </c>
      <c r="BMA11" s="137">
        <f>職員名簿!E98</f>
        <v>0</v>
      </c>
      <c r="BMB11" s="137">
        <f>職員名簿!F98</f>
        <v>0</v>
      </c>
      <c r="BMC11" s="137">
        <f>職員名簿!G98</f>
        <v>0</v>
      </c>
      <c r="BMD11" s="137">
        <f>職員名簿!H98</f>
        <v>0</v>
      </c>
      <c r="BME11" s="137">
        <f>職員名簿!I98</f>
        <v>0</v>
      </c>
      <c r="BMF11" s="137">
        <f>職員名簿!J98</f>
        <v>0</v>
      </c>
      <c r="BMG11" s="137">
        <f>職員名簿!K98</f>
        <v>0</v>
      </c>
      <c r="BMH11" s="137">
        <f>職員名簿!L98</f>
        <v>0</v>
      </c>
      <c r="BMI11" s="137">
        <f>職員名簿!M98</f>
        <v>0</v>
      </c>
      <c r="BMJ11" s="137" t="str">
        <f>職員名簿!C99</f>
        <v/>
      </c>
      <c r="BMK11" s="137">
        <f>職員名簿!D99</f>
        <v>0</v>
      </c>
      <c r="BML11" s="137">
        <f>職員名簿!E99</f>
        <v>0</v>
      </c>
      <c r="BMM11" s="137">
        <f>職員名簿!F99</f>
        <v>0</v>
      </c>
      <c r="BMN11" s="137">
        <f>職員名簿!G99</f>
        <v>0</v>
      </c>
      <c r="BMO11" s="137">
        <f>職員名簿!H99</f>
        <v>0</v>
      </c>
      <c r="BMP11" s="137">
        <f>職員名簿!I99</f>
        <v>0</v>
      </c>
      <c r="BMQ11" s="137">
        <f>職員名簿!J99</f>
        <v>0</v>
      </c>
      <c r="BMR11" s="137">
        <f>職員名簿!K99</f>
        <v>0</v>
      </c>
      <c r="BMS11" s="137">
        <f>職員名簿!L99</f>
        <v>0</v>
      </c>
      <c r="BMT11" s="137">
        <f>職員名簿!M99</f>
        <v>0</v>
      </c>
      <c r="BMU11" s="137" t="str">
        <f>職員名簿!C100</f>
        <v/>
      </c>
      <c r="BMV11" s="137">
        <f>職員名簿!D100</f>
        <v>0</v>
      </c>
      <c r="BMW11" s="137">
        <f>職員名簿!E100</f>
        <v>0</v>
      </c>
      <c r="BMX11" s="137">
        <f>職員名簿!F100</f>
        <v>0</v>
      </c>
      <c r="BMY11" s="137">
        <f>職員名簿!G100</f>
        <v>0</v>
      </c>
      <c r="BMZ11" s="137">
        <f>職員名簿!H100</f>
        <v>0</v>
      </c>
      <c r="BNA11" s="137">
        <f>職員名簿!I100</f>
        <v>0</v>
      </c>
      <c r="BNB11" s="137">
        <f>職員名簿!J100</f>
        <v>0</v>
      </c>
      <c r="BNC11" s="137">
        <f>職員名簿!K100</f>
        <v>0</v>
      </c>
      <c r="BND11" s="137">
        <f>職員名簿!L100</f>
        <v>0</v>
      </c>
      <c r="BNE11" s="137">
        <f>職員名簿!M100</f>
        <v>0</v>
      </c>
      <c r="BNF11" s="137" t="str">
        <f>職員名簿!C101</f>
        <v/>
      </c>
      <c r="BNG11" s="137">
        <f>職員名簿!D101</f>
        <v>0</v>
      </c>
      <c r="BNH11" s="137">
        <f>職員名簿!E101</f>
        <v>0</v>
      </c>
      <c r="BNI11" s="137">
        <f>職員名簿!F101</f>
        <v>0</v>
      </c>
      <c r="BNJ11" s="137">
        <f>職員名簿!G101</f>
        <v>0</v>
      </c>
      <c r="BNK11" s="137">
        <f>職員名簿!H101</f>
        <v>0</v>
      </c>
      <c r="BNL11" s="137">
        <f>職員名簿!I101</f>
        <v>0</v>
      </c>
      <c r="BNM11" s="137">
        <f>職員名簿!J101</f>
        <v>0</v>
      </c>
      <c r="BNN11" s="137">
        <f>職員名簿!K101</f>
        <v>0</v>
      </c>
      <c r="BNO11" s="137">
        <f>職員名簿!L101</f>
        <v>0</v>
      </c>
      <c r="BNP11" s="137">
        <f>職員名簿!M101</f>
        <v>0</v>
      </c>
      <c r="BNQ11" s="137" t="str">
        <f>職員名簿!C102</f>
        <v/>
      </c>
      <c r="BNR11" s="137">
        <f>職員名簿!D102</f>
        <v>0</v>
      </c>
      <c r="BNS11" s="137">
        <f>職員名簿!E102</f>
        <v>0</v>
      </c>
      <c r="BNT11" s="137">
        <f>職員名簿!F102</f>
        <v>0</v>
      </c>
      <c r="BNU11" s="137">
        <f>職員名簿!G102</f>
        <v>0</v>
      </c>
      <c r="BNV11" s="137">
        <f>職員名簿!H102</f>
        <v>0</v>
      </c>
      <c r="BNW11" s="137">
        <f>職員名簿!I102</f>
        <v>0</v>
      </c>
      <c r="BNX11" s="137">
        <f>職員名簿!J102</f>
        <v>0</v>
      </c>
      <c r="BNY11" s="137">
        <f>職員名簿!K102</f>
        <v>0</v>
      </c>
      <c r="BNZ11" s="137">
        <f>職員名簿!L102</f>
        <v>0</v>
      </c>
      <c r="BOA11" s="137">
        <f>職員名簿!M102</f>
        <v>0</v>
      </c>
      <c r="BOB11" s="137" t="str">
        <f>職員名簿!C103</f>
        <v/>
      </c>
      <c r="BOC11" s="137">
        <f>職員名簿!D103</f>
        <v>0</v>
      </c>
      <c r="BOD11" s="137">
        <f>職員名簿!E103</f>
        <v>0</v>
      </c>
      <c r="BOE11" s="137">
        <f>職員名簿!F103</f>
        <v>0</v>
      </c>
      <c r="BOF11" s="137">
        <f>職員名簿!G103</f>
        <v>0</v>
      </c>
      <c r="BOG11" s="137">
        <f>職員名簿!H103</f>
        <v>0</v>
      </c>
      <c r="BOH11" s="137">
        <f>職員名簿!I103</f>
        <v>0</v>
      </c>
      <c r="BOI11" s="137">
        <f>職員名簿!J103</f>
        <v>0</v>
      </c>
      <c r="BOJ11" s="137">
        <f>職員名簿!K103</f>
        <v>0</v>
      </c>
      <c r="BOK11" s="137">
        <f>職員名簿!L103</f>
        <v>0</v>
      </c>
      <c r="BOL11" s="137">
        <f>職員名簿!M103</f>
        <v>0</v>
      </c>
      <c r="BOM11" s="137" t="str">
        <f>職員名簿!C104</f>
        <v/>
      </c>
      <c r="BON11" s="137">
        <f>職員名簿!D104</f>
        <v>0</v>
      </c>
      <c r="BOO11" s="137">
        <f>職員名簿!E104</f>
        <v>0</v>
      </c>
      <c r="BOP11" s="137">
        <f>職員名簿!F104</f>
        <v>0</v>
      </c>
      <c r="BOQ11" s="137">
        <f>職員名簿!G104</f>
        <v>0</v>
      </c>
      <c r="BOR11" s="137">
        <f>職員名簿!H104</f>
        <v>0</v>
      </c>
      <c r="BOS11" s="137">
        <f>職員名簿!I104</f>
        <v>0</v>
      </c>
      <c r="BOT11" s="137">
        <f>職員名簿!J104</f>
        <v>0</v>
      </c>
      <c r="BOU11" s="137">
        <f>職員名簿!K104</f>
        <v>0</v>
      </c>
      <c r="BOV11" s="137">
        <f>職員名簿!L104</f>
        <v>0</v>
      </c>
      <c r="BOW11" s="137">
        <f>職員名簿!M104</f>
        <v>0</v>
      </c>
      <c r="BOX11" s="137" t="str">
        <f>職員名簿!C105</f>
        <v/>
      </c>
      <c r="BOY11" s="137">
        <f>職員名簿!D105</f>
        <v>0</v>
      </c>
      <c r="BOZ11" s="137">
        <f>職員名簿!E105</f>
        <v>0</v>
      </c>
      <c r="BPA11" s="137">
        <f>職員名簿!F105</f>
        <v>0</v>
      </c>
      <c r="BPB11" s="137">
        <f>職員名簿!G105</f>
        <v>0</v>
      </c>
      <c r="BPC11" s="137">
        <f>職員名簿!H105</f>
        <v>0</v>
      </c>
      <c r="BPD11" s="137">
        <f>職員名簿!I105</f>
        <v>0</v>
      </c>
      <c r="BPE11" s="137">
        <f>職員名簿!J105</f>
        <v>0</v>
      </c>
      <c r="BPF11" s="137">
        <f>職員名簿!K105</f>
        <v>0</v>
      </c>
      <c r="BPG11" s="137">
        <f>職員名簿!L105</f>
        <v>0</v>
      </c>
      <c r="BPH11" s="137">
        <f>職員名簿!M105</f>
        <v>0</v>
      </c>
      <c r="BPI11" s="137" t="str">
        <f>職員名簿!C106</f>
        <v/>
      </c>
      <c r="BPJ11" s="137">
        <f>職員名簿!D106</f>
        <v>0</v>
      </c>
      <c r="BPK11" s="137">
        <f>職員名簿!E106</f>
        <v>0</v>
      </c>
      <c r="BPL11" s="137">
        <f>職員名簿!F106</f>
        <v>0</v>
      </c>
      <c r="BPM11" s="137">
        <f>職員名簿!G106</f>
        <v>0</v>
      </c>
      <c r="BPN11" s="137">
        <f>職員名簿!H106</f>
        <v>0</v>
      </c>
      <c r="BPO11" s="137">
        <f>職員名簿!I106</f>
        <v>0</v>
      </c>
      <c r="BPP11" s="137">
        <f>職員名簿!J106</f>
        <v>0</v>
      </c>
      <c r="BPQ11" s="137">
        <f>職員名簿!K106</f>
        <v>0</v>
      </c>
      <c r="BPR11" s="137">
        <f>職員名簿!L106</f>
        <v>0</v>
      </c>
      <c r="BPS11" s="137">
        <f>職員名簿!M106</f>
        <v>0</v>
      </c>
      <c r="BPT11" s="137" t="str">
        <f>職員名簿!C107</f>
        <v/>
      </c>
      <c r="BPU11" s="137">
        <f>職員名簿!D107</f>
        <v>0</v>
      </c>
      <c r="BPV11" s="137">
        <f>職員名簿!E107</f>
        <v>0</v>
      </c>
      <c r="BPW11" s="137">
        <f>職員名簿!F107</f>
        <v>0</v>
      </c>
      <c r="BPX11" s="137">
        <f>職員名簿!G107</f>
        <v>0</v>
      </c>
      <c r="BPY11" s="137">
        <f>職員名簿!H107</f>
        <v>0</v>
      </c>
      <c r="BPZ11" s="137">
        <f>職員名簿!I107</f>
        <v>0</v>
      </c>
      <c r="BQA11" s="137">
        <f>職員名簿!J107</f>
        <v>0</v>
      </c>
      <c r="BQB11" s="137">
        <f>職員名簿!K107</f>
        <v>0</v>
      </c>
      <c r="BQC11" s="137">
        <f>職員名簿!L107</f>
        <v>0</v>
      </c>
      <c r="BQD11" s="137">
        <f>職員名簿!M107</f>
        <v>0</v>
      </c>
      <c r="BQE11" s="137" t="str">
        <f>職員名簿!C108</f>
        <v/>
      </c>
      <c r="BQF11" s="137">
        <f>職員名簿!D108</f>
        <v>0</v>
      </c>
      <c r="BQG11" s="137">
        <f>職員名簿!E108</f>
        <v>0</v>
      </c>
      <c r="BQH11" s="137">
        <f>職員名簿!F108</f>
        <v>0</v>
      </c>
      <c r="BQI11" s="137">
        <f>職員名簿!G108</f>
        <v>0</v>
      </c>
      <c r="BQJ11" s="137">
        <f>職員名簿!H108</f>
        <v>0</v>
      </c>
      <c r="BQK11" s="137">
        <f>職員名簿!I108</f>
        <v>0</v>
      </c>
      <c r="BQL11" s="137">
        <f>職員名簿!J108</f>
        <v>0</v>
      </c>
      <c r="BQM11" s="137">
        <f>職員名簿!K108</f>
        <v>0</v>
      </c>
      <c r="BQN11" s="137">
        <f>職員名簿!L108</f>
        <v>0</v>
      </c>
      <c r="BQO11" s="137">
        <f>職員名簿!M108</f>
        <v>0</v>
      </c>
      <c r="BQP11" s="137" t="str">
        <f>職員名簿!C109</f>
        <v/>
      </c>
      <c r="BQQ11" s="137">
        <f>職員名簿!D109</f>
        <v>0</v>
      </c>
      <c r="BQR11" s="137">
        <f>職員名簿!E109</f>
        <v>0</v>
      </c>
      <c r="BQS11" s="137">
        <f>職員名簿!F109</f>
        <v>0</v>
      </c>
      <c r="BQT11" s="137">
        <f>職員名簿!G109</f>
        <v>0</v>
      </c>
      <c r="BQU11" s="137">
        <f>職員名簿!H109</f>
        <v>0</v>
      </c>
      <c r="BQV11" s="137">
        <f>職員名簿!I109</f>
        <v>0</v>
      </c>
      <c r="BQW11" s="137">
        <f>職員名簿!J109</f>
        <v>0</v>
      </c>
      <c r="BQX11" s="137">
        <f>職員名簿!K109</f>
        <v>0</v>
      </c>
      <c r="BQY11" s="137">
        <f>職員名簿!L109</f>
        <v>0</v>
      </c>
      <c r="BQZ11" s="137">
        <f>職員名簿!M109</f>
        <v>0</v>
      </c>
    </row>
    <row r="12" spans="1:1820" s="105" customFormat="1" x14ac:dyDescent="0.4">
      <c r="Z12" s="322"/>
      <c r="AA12" s="322"/>
      <c r="AB12" s="322"/>
      <c r="AC12" s="296"/>
      <c r="AE12" s="331"/>
      <c r="AF12" s="331"/>
      <c r="AG12" s="331"/>
      <c r="AM12" s="533"/>
      <c r="AQ12" s="399"/>
      <c r="AR12" s="269"/>
      <c r="AS12" s="458"/>
      <c r="BA12" s="420"/>
      <c r="BP12" s="380"/>
      <c r="CK12" s="399"/>
      <c r="CL12" s="533"/>
      <c r="CM12" s="449"/>
      <c r="CN12" s="449"/>
      <c r="CO12" s="449"/>
      <c r="CQ12" s="533"/>
      <c r="DO12" s="458"/>
      <c r="DT12" s="399"/>
      <c r="DU12" s="399"/>
      <c r="DV12" s="399"/>
      <c r="DW12" s="399"/>
      <c r="EO12" s="298"/>
      <c r="EQ12" s="285"/>
      <c r="ER12" s="371"/>
      <c r="ES12" s="371"/>
      <c r="ET12" s="371"/>
      <c r="EU12" s="371"/>
      <c r="EV12" s="371"/>
      <c r="EW12" s="371"/>
      <c r="EX12" s="504"/>
      <c r="EY12" s="371"/>
      <c r="EZ12" s="371"/>
      <c r="FA12" s="458"/>
      <c r="FB12" s="376"/>
      <c r="FC12" s="376"/>
      <c r="FD12" s="376"/>
      <c r="FE12" s="376"/>
      <c r="FF12" s="376"/>
      <c r="FG12" s="376"/>
      <c r="GG12" s="376"/>
      <c r="GH12" s="380"/>
      <c r="GP12" s="533"/>
      <c r="GQ12" s="533"/>
      <c r="GY12" s="420"/>
      <c r="GZ12" s="380"/>
      <c r="LD12" s="458"/>
      <c r="LL12" s="522"/>
      <c r="LM12" s="522"/>
      <c r="LN12" s="522"/>
      <c r="LO12" s="522"/>
      <c r="LP12" s="522"/>
      <c r="LQ12" s="522"/>
      <c r="LR12" s="522"/>
      <c r="LV12" s="522"/>
      <c r="LX12" s="399"/>
      <c r="MC12" s="399"/>
      <c r="MO12" s="380"/>
      <c r="WP12" s="420"/>
      <c r="WS12" s="533"/>
      <c r="WZ12" s="533"/>
      <c r="XG12" s="522"/>
      <c r="XN12" s="533"/>
      <c r="XU12" s="533"/>
      <c r="YB12" s="533"/>
      <c r="YI12" s="533"/>
      <c r="YP12" s="533"/>
      <c r="YW12" s="533"/>
      <c r="ZD12" s="533"/>
      <c r="ZK12" s="533"/>
    </row>
    <row r="13" spans="1:1820" s="105" customFormat="1" x14ac:dyDescent="0.4">
      <c r="Z13" s="322"/>
      <c r="AA13" s="322"/>
      <c r="AB13" s="322"/>
      <c r="AC13" s="296"/>
      <c r="AE13" s="331"/>
      <c r="AF13" s="331"/>
      <c r="AG13" s="331"/>
      <c r="AM13" s="533"/>
      <c r="AQ13" s="399"/>
      <c r="AR13" s="269"/>
      <c r="AS13" s="458"/>
      <c r="BA13" s="420"/>
      <c r="BP13" s="380"/>
      <c r="CK13" s="399"/>
      <c r="CL13" s="533"/>
      <c r="CM13" s="449"/>
      <c r="CN13" s="449"/>
      <c r="CO13" s="449"/>
      <c r="CQ13" s="533"/>
      <c r="DO13" s="458"/>
      <c r="DT13" s="399"/>
      <c r="DU13" s="399"/>
      <c r="DV13" s="399"/>
      <c r="DW13" s="399"/>
      <c r="EO13" s="298"/>
      <c r="EQ13" s="285"/>
      <c r="ER13" s="371"/>
      <c r="ES13" s="371"/>
      <c r="ET13" s="371"/>
      <c r="EU13" s="371"/>
      <c r="EV13" s="371"/>
      <c r="EW13" s="371"/>
      <c r="EX13" s="504"/>
      <c r="EY13" s="371"/>
      <c r="EZ13" s="371"/>
      <c r="FA13" s="458"/>
      <c r="FB13" s="376"/>
      <c r="FC13" s="376"/>
      <c r="FD13" s="376"/>
      <c r="FE13" s="376"/>
      <c r="FF13" s="376"/>
      <c r="FG13" s="376"/>
      <c r="GG13" s="376"/>
      <c r="GH13" s="380"/>
      <c r="GP13" s="533"/>
      <c r="GQ13" s="533"/>
      <c r="GY13" s="420"/>
      <c r="GZ13" s="380"/>
      <c r="LD13" s="458"/>
      <c r="LJ13" s="525"/>
      <c r="LK13" s="525"/>
      <c r="LL13" s="522"/>
      <c r="LM13" s="522"/>
      <c r="LN13" s="522"/>
      <c r="LO13" s="522"/>
      <c r="LP13" s="522"/>
      <c r="LQ13" s="522"/>
      <c r="LR13" s="522"/>
      <c r="LV13" s="522"/>
      <c r="LX13" s="399"/>
      <c r="MC13" s="399"/>
      <c r="MO13" s="380"/>
      <c r="WP13" s="420"/>
      <c r="WS13" s="533"/>
      <c r="WZ13" s="533"/>
      <c r="XG13" s="522"/>
      <c r="XN13" s="533"/>
      <c r="XU13" s="533"/>
      <c r="YB13" s="533"/>
      <c r="YI13" s="533"/>
      <c r="YP13" s="533"/>
      <c r="YW13" s="533"/>
      <c r="ZD13" s="533"/>
      <c r="ZK13" s="533"/>
    </row>
    <row r="14" spans="1:1820" s="105" customFormat="1" x14ac:dyDescent="0.4">
      <c r="Z14" s="322"/>
      <c r="AA14" s="322"/>
      <c r="AB14" s="322"/>
      <c r="AC14" s="296"/>
      <c r="AE14" s="331"/>
      <c r="AF14" s="331"/>
      <c r="AG14" s="331"/>
      <c r="AM14" s="533"/>
      <c r="AQ14" s="399"/>
      <c r="AR14" s="269"/>
      <c r="AS14" s="458"/>
      <c r="BA14" s="420"/>
      <c r="BP14" s="380"/>
      <c r="CK14" s="399"/>
      <c r="CL14" s="533"/>
      <c r="CM14" s="449"/>
      <c r="CN14" s="449"/>
      <c r="CO14" s="449"/>
      <c r="CQ14" s="533"/>
      <c r="DO14" s="458"/>
      <c r="DT14" s="399"/>
      <c r="DU14" s="399"/>
      <c r="DV14" s="399"/>
      <c r="DW14" s="399"/>
      <c r="EO14" s="298"/>
      <c r="EQ14" s="285"/>
      <c r="ER14" s="371"/>
      <c r="ES14" s="371"/>
      <c r="ET14" s="371"/>
      <c r="EU14" s="371"/>
      <c r="EV14" s="371"/>
      <c r="EW14" s="371"/>
      <c r="EX14" s="504"/>
      <c r="EY14" s="371"/>
      <c r="EZ14" s="371"/>
      <c r="FA14" s="458"/>
      <c r="FB14" s="376"/>
      <c r="FC14" s="376"/>
      <c r="FD14" s="376"/>
      <c r="FE14" s="376"/>
      <c r="FF14" s="376"/>
      <c r="FG14" s="376"/>
      <c r="GG14" s="376"/>
      <c r="GH14" s="380"/>
      <c r="GP14" s="533"/>
      <c r="GQ14" s="533"/>
      <c r="GY14" s="420"/>
      <c r="GZ14" s="380"/>
      <c r="LD14" s="458"/>
      <c r="LL14" s="522"/>
      <c r="LM14" s="522"/>
      <c r="LN14" s="522"/>
      <c r="LO14" s="522"/>
      <c r="LP14" s="522"/>
      <c r="LQ14" s="522"/>
      <c r="LR14" s="522"/>
      <c r="LV14" s="522"/>
      <c r="LX14" s="399"/>
      <c r="MC14" s="399"/>
      <c r="MO14" s="380"/>
      <c r="WP14" s="420"/>
      <c r="WS14" s="533"/>
      <c r="WZ14" s="533"/>
      <c r="XG14" s="522"/>
      <c r="XN14" s="533"/>
      <c r="XU14" s="533"/>
      <c r="YB14" s="533"/>
      <c r="YI14" s="533"/>
      <c r="YP14" s="533"/>
      <c r="YW14" s="533"/>
      <c r="ZD14" s="533"/>
      <c r="ZK14" s="533"/>
    </row>
    <row r="15" spans="1:1820" s="105" customFormat="1" x14ac:dyDescent="0.4">
      <c r="Z15" s="322"/>
      <c r="AA15" s="322"/>
      <c r="AB15" s="322"/>
      <c r="AC15" s="296"/>
      <c r="AE15" s="331"/>
      <c r="AF15" s="331"/>
      <c r="AG15" s="331"/>
      <c r="AM15" s="533"/>
      <c r="AQ15" s="399"/>
      <c r="AR15" s="269"/>
      <c r="AS15" s="458"/>
      <c r="BA15" s="420"/>
      <c r="BP15" s="380"/>
      <c r="CK15" s="399"/>
      <c r="CL15" s="533"/>
      <c r="CM15" s="449"/>
      <c r="CN15" s="449"/>
      <c r="CO15" s="449"/>
      <c r="CQ15" s="533"/>
      <c r="DO15" s="458"/>
      <c r="DT15" s="399"/>
      <c r="DU15" s="399"/>
      <c r="DV15" s="399"/>
      <c r="DW15" s="399"/>
      <c r="EO15" s="298"/>
      <c r="EQ15" s="285"/>
      <c r="ER15" s="371"/>
      <c r="ES15" s="371"/>
      <c r="ET15" s="371"/>
      <c r="EU15" s="371"/>
      <c r="EV15" s="371"/>
      <c r="EW15" s="371"/>
      <c r="EX15" s="504"/>
      <c r="EY15" s="371"/>
      <c r="EZ15" s="371"/>
      <c r="FA15" s="458"/>
      <c r="FB15" s="376"/>
      <c r="FC15" s="376"/>
      <c r="FD15" s="376"/>
      <c r="FE15" s="376"/>
      <c r="FF15" s="376"/>
      <c r="FG15" s="376"/>
      <c r="GG15" s="376"/>
      <c r="GH15" s="380"/>
      <c r="GP15" s="533"/>
      <c r="GQ15" s="533"/>
      <c r="GY15" s="420"/>
      <c r="GZ15" s="380"/>
      <c r="LD15" s="458"/>
      <c r="LL15" s="522"/>
      <c r="LM15" s="522"/>
      <c r="LN15" s="522"/>
      <c r="LO15" s="522"/>
      <c r="LP15" s="522"/>
      <c r="LQ15" s="522"/>
      <c r="LR15" s="522"/>
      <c r="LV15" s="522"/>
      <c r="LX15" s="399"/>
      <c r="MC15" s="399"/>
      <c r="MO15" s="380"/>
      <c r="WP15" s="420"/>
      <c r="WS15" s="533"/>
      <c r="WZ15" s="533"/>
      <c r="XG15" s="522"/>
      <c r="XN15" s="533"/>
      <c r="XU15" s="533"/>
      <c r="YB15" s="533"/>
      <c r="YI15" s="533"/>
      <c r="YP15" s="533"/>
      <c r="YW15" s="533"/>
      <c r="ZD15" s="533"/>
      <c r="ZK15" s="533"/>
    </row>
    <row r="16" spans="1:1820" s="105" customFormat="1" x14ac:dyDescent="0.4">
      <c r="Z16" s="322"/>
      <c r="AA16" s="322"/>
      <c r="AB16" s="322"/>
      <c r="AC16" s="296"/>
      <c r="AE16" s="331"/>
      <c r="AF16" s="331"/>
      <c r="AG16" s="331"/>
      <c r="AM16" s="533"/>
      <c r="AQ16" s="399"/>
      <c r="AR16" s="269"/>
      <c r="AS16" s="458"/>
      <c r="BA16" s="420"/>
      <c r="BP16" s="380"/>
      <c r="CK16" s="399"/>
      <c r="CL16" s="533"/>
      <c r="CM16" s="449"/>
      <c r="CN16" s="449"/>
      <c r="CO16" s="449"/>
      <c r="CQ16" s="533"/>
      <c r="DO16" s="458"/>
      <c r="DT16" s="399"/>
      <c r="DU16" s="399"/>
      <c r="DV16" s="399"/>
      <c r="DW16" s="399"/>
      <c r="EO16" s="298"/>
      <c r="EQ16" s="285"/>
      <c r="ER16" s="371"/>
      <c r="ES16" s="371"/>
      <c r="ET16" s="371"/>
      <c r="EU16" s="371"/>
      <c r="EV16" s="371"/>
      <c r="EW16" s="371"/>
      <c r="EX16" s="504"/>
      <c r="EY16" s="371"/>
      <c r="EZ16" s="371"/>
      <c r="FA16" s="458"/>
      <c r="FB16" s="376"/>
      <c r="FC16" s="376"/>
      <c r="FD16" s="376"/>
      <c r="FE16" s="376"/>
      <c r="FF16" s="376"/>
      <c r="FG16" s="376"/>
      <c r="GG16" s="376"/>
      <c r="GH16" s="380"/>
      <c r="GP16" s="533"/>
      <c r="GQ16" s="533"/>
      <c r="GY16" s="420"/>
      <c r="GZ16" s="380"/>
      <c r="LD16" s="458"/>
      <c r="LL16" s="522"/>
      <c r="LM16" s="522"/>
      <c r="LN16" s="522"/>
      <c r="LO16" s="522"/>
      <c r="LP16" s="522"/>
      <c r="LQ16" s="522"/>
      <c r="LR16" s="522"/>
      <c r="LV16" s="522"/>
      <c r="LX16" s="399"/>
      <c r="MC16" s="399"/>
      <c r="MO16" s="380"/>
      <c r="WP16" s="420"/>
      <c r="WS16" s="533"/>
      <c r="WZ16" s="533"/>
      <c r="XG16" s="522"/>
      <c r="XN16" s="533"/>
      <c r="XU16" s="533"/>
      <c r="YB16" s="533"/>
      <c r="YI16" s="533"/>
      <c r="YP16" s="533"/>
      <c r="YW16" s="533"/>
      <c r="ZD16" s="533"/>
      <c r="ZK16" s="533"/>
    </row>
    <row r="17" spans="26:687" s="105" customFormat="1" x14ac:dyDescent="0.4">
      <c r="Z17" s="322"/>
      <c r="AA17" s="322"/>
      <c r="AB17" s="322"/>
      <c r="AC17" s="296"/>
      <c r="AE17" s="331"/>
      <c r="AF17" s="331"/>
      <c r="AG17" s="331"/>
      <c r="AM17" s="533"/>
      <c r="AQ17" s="399"/>
      <c r="AR17" s="269"/>
      <c r="AS17" s="458"/>
      <c r="BA17" s="420"/>
      <c r="BP17" s="380"/>
      <c r="CK17" s="399"/>
      <c r="CL17" s="533"/>
      <c r="CM17" s="449"/>
      <c r="CN17" s="449"/>
      <c r="CO17" s="449"/>
      <c r="CQ17" s="533"/>
      <c r="DO17" s="458"/>
      <c r="DT17" s="399"/>
      <c r="DU17" s="399"/>
      <c r="DV17" s="399"/>
      <c r="DW17" s="399"/>
      <c r="EO17" s="298"/>
      <c r="EQ17" s="285"/>
      <c r="ER17" s="371"/>
      <c r="ES17" s="371"/>
      <c r="ET17" s="371"/>
      <c r="EU17" s="371"/>
      <c r="EV17" s="371"/>
      <c r="EW17" s="371"/>
      <c r="EX17" s="504"/>
      <c r="EY17" s="371"/>
      <c r="EZ17" s="371"/>
      <c r="FA17" s="458"/>
      <c r="FB17" s="376"/>
      <c r="FC17" s="376"/>
      <c r="FD17" s="376"/>
      <c r="FE17" s="376"/>
      <c r="FF17" s="376"/>
      <c r="FG17" s="376"/>
      <c r="GG17" s="376"/>
      <c r="GH17" s="380"/>
      <c r="GP17" s="533"/>
      <c r="GQ17" s="533"/>
      <c r="GY17" s="420"/>
      <c r="GZ17" s="380"/>
      <c r="LD17" s="458"/>
      <c r="LL17" s="522"/>
      <c r="LM17" s="522"/>
      <c r="LN17" s="522"/>
      <c r="LO17" s="522"/>
      <c r="LP17" s="522"/>
      <c r="LQ17" s="522"/>
      <c r="LR17" s="522"/>
      <c r="LV17" s="522"/>
      <c r="LX17" s="399"/>
      <c r="MC17" s="399"/>
      <c r="MO17" s="380"/>
      <c r="WP17" s="420"/>
      <c r="WS17" s="533"/>
      <c r="WZ17" s="533"/>
      <c r="XG17" s="522"/>
      <c r="XN17" s="533"/>
      <c r="XU17" s="533"/>
      <c r="YB17" s="533"/>
      <c r="YI17" s="533"/>
      <c r="YP17" s="533"/>
      <c r="YW17" s="533"/>
      <c r="ZD17" s="533"/>
      <c r="ZK17" s="533"/>
    </row>
    <row r="18" spans="26:687" s="105" customFormat="1" x14ac:dyDescent="0.4">
      <c r="Z18" s="322"/>
      <c r="AA18" s="322"/>
      <c r="AB18" s="322"/>
      <c r="AC18" s="296"/>
      <c r="AE18" s="331"/>
      <c r="AF18" s="331"/>
      <c r="AG18" s="331"/>
      <c r="AM18" s="533"/>
      <c r="AQ18" s="399"/>
      <c r="AR18" s="269"/>
      <c r="AS18" s="458"/>
      <c r="BA18" s="420"/>
      <c r="BP18" s="380"/>
      <c r="CK18" s="399"/>
      <c r="CL18" s="533"/>
      <c r="CM18" s="449"/>
      <c r="CN18" s="449"/>
      <c r="CO18" s="449"/>
      <c r="CQ18" s="533"/>
      <c r="DO18" s="458"/>
      <c r="DT18" s="399"/>
      <c r="DU18" s="399"/>
      <c r="DV18" s="399"/>
      <c r="DW18" s="399"/>
      <c r="EO18" s="298"/>
      <c r="EQ18" s="285"/>
      <c r="ER18" s="371"/>
      <c r="ES18" s="371"/>
      <c r="ET18" s="371"/>
      <c r="EU18" s="371"/>
      <c r="EV18" s="371"/>
      <c r="EW18" s="371"/>
      <c r="EX18" s="504"/>
      <c r="EY18" s="371"/>
      <c r="EZ18" s="371"/>
      <c r="FA18" s="458"/>
      <c r="FB18" s="376"/>
      <c r="FC18" s="376"/>
      <c r="FD18" s="376"/>
      <c r="FE18" s="376"/>
      <c r="FF18" s="376"/>
      <c r="FG18" s="376"/>
      <c r="GG18" s="376"/>
      <c r="GH18" s="380"/>
      <c r="GP18" s="533"/>
      <c r="GQ18" s="533"/>
      <c r="GY18" s="420"/>
      <c r="GZ18" s="380"/>
      <c r="LD18" s="458"/>
      <c r="LL18" s="522"/>
      <c r="LM18" s="522"/>
      <c r="LN18" s="522"/>
      <c r="LO18" s="522"/>
      <c r="LP18" s="522"/>
      <c r="LQ18" s="522"/>
      <c r="LR18" s="522"/>
      <c r="LV18" s="522"/>
      <c r="LX18" s="399"/>
      <c r="MC18" s="399"/>
      <c r="MO18" s="380"/>
      <c r="WP18" s="420"/>
      <c r="WS18" s="533"/>
      <c r="WZ18" s="533"/>
      <c r="XG18" s="522"/>
      <c r="XN18" s="533"/>
      <c r="XU18" s="533"/>
      <c r="YB18" s="533"/>
      <c r="YI18" s="533"/>
      <c r="YP18" s="533"/>
      <c r="YW18" s="533"/>
      <c r="ZD18" s="533"/>
      <c r="ZK18" s="533"/>
    </row>
    <row r="19" spans="26:687" x14ac:dyDescent="0.4">
      <c r="BG19" s="105"/>
    </row>
  </sheetData>
  <sheetProtection sheet="1" objects="1" scenarios="1"/>
  <mergeCells count="6">
    <mergeCell ref="DT5:DT8"/>
    <mergeCell ref="CK4:CK8"/>
    <mergeCell ref="CL4:CL8"/>
    <mergeCell ref="CM4:CM8"/>
    <mergeCell ref="CN4:CN8"/>
    <mergeCell ref="CO4:CO8"/>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2:M84"/>
  <sheetViews>
    <sheetView showGridLines="0" topLeftCell="A33" zoomScaleNormal="100" zoomScaleSheetLayoutView="100" workbookViewId="0">
      <selection activeCell="D51" sqref="D51"/>
    </sheetView>
  </sheetViews>
  <sheetFormatPr defaultRowHeight="18.75" x14ac:dyDescent="0.4"/>
  <cols>
    <col min="1" max="1" width="3.625" customWidth="1"/>
    <col min="10" max="10" width="3.625" customWidth="1"/>
    <col min="11" max="11" width="5.625" customWidth="1"/>
  </cols>
  <sheetData>
    <row r="2" spans="2:13" ht="30" x14ac:dyDescent="0.4">
      <c r="B2" s="136" t="s">
        <v>426</v>
      </c>
    </row>
    <row r="5" spans="2:13" x14ac:dyDescent="0.4">
      <c r="B5" t="s">
        <v>12</v>
      </c>
    </row>
    <row r="6" spans="2:13" x14ac:dyDescent="0.4">
      <c r="B6" t="s">
        <v>11</v>
      </c>
    </row>
    <row r="7" spans="2:13" x14ac:dyDescent="0.4">
      <c r="B7" t="s">
        <v>661</v>
      </c>
    </row>
    <row r="8" spans="2:13" x14ac:dyDescent="0.4">
      <c r="B8" t="s">
        <v>628</v>
      </c>
    </row>
    <row r="9" spans="2:13" x14ac:dyDescent="0.4">
      <c r="B9" t="s">
        <v>13</v>
      </c>
    </row>
    <row r="10" spans="2:13" x14ac:dyDescent="0.4">
      <c r="B10" t="s">
        <v>14</v>
      </c>
    </row>
    <row r="13" spans="2:13" x14ac:dyDescent="0.4">
      <c r="B13" t="s">
        <v>15</v>
      </c>
    </row>
    <row r="14" spans="2:13" ht="19.5" thickBot="1" x14ac:dyDescent="0.45">
      <c r="B14" t="s">
        <v>768</v>
      </c>
    </row>
    <row r="15" spans="2:13" ht="19.5" thickBot="1" x14ac:dyDescent="0.45">
      <c r="B15" t="s">
        <v>769</v>
      </c>
      <c r="L15" s="550" t="s">
        <v>708</v>
      </c>
      <c r="M15" s="551"/>
    </row>
    <row r="16" spans="2:13" x14ac:dyDescent="0.4">
      <c r="B16" t="s">
        <v>770</v>
      </c>
    </row>
    <row r="17" spans="2:2" x14ac:dyDescent="0.4">
      <c r="B17" t="s">
        <v>771</v>
      </c>
    </row>
    <row r="18" spans="2:2" x14ac:dyDescent="0.4">
      <c r="B18" t="s">
        <v>772</v>
      </c>
    </row>
    <row r="19" spans="2:2" x14ac:dyDescent="0.4">
      <c r="B19" t="s">
        <v>773</v>
      </c>
    </row>
    <row r="20" spans="2:2" x14ac:dyDescent="0.4">
      <c r="B20" t="s">
        <v>774</v>
      </c>
    </row>
    <row r="21" spans="2:2" x14ac:dyDescent="0.4">
      <c r="B21" t="s">
        <v>776</v>
      </c>
    </row>
    <row r="22" spans="2:2" x14ac:dyDescent="0.4">
      <c r="B22" t="s">
        <v>775</v>
      </c>
    </row>
    <row r="25" spans="2:2" x14ac:dyDescent="0.4">
      <c r="B25" t="s">
        <v>16</v>
      </c>
    </row>
    <row r="26" spans="2:2" x14ac:dyDescent="0.4">
      <c r="B26" t="s">
        <v>17</v>
      </c>
    </row>
    <row r="27" spans="2:2" x14ac:dyDescent="0.4">
      <c r="B27" t="s">
        <v>18</v>
      </c>
    </row>
    <row r="28" spans="2:2" x14ac:dyDescent="0.4">
      <c r="B28" t="s">
        <v>662</v>
      </c>
    </row>
    <row r="29" spans="2:2" x14ac:dyDescent="0.4">
      <c r="B29" t="s">
        <v>663</v>
      </c>
    </row>
    <row r="30" spans="2:2" x14ac:dyDescent="0.4">
      <c r="B30" t="s">
        <v>664</v>
      </c>
    </row>
    <row r="31" spans="2:2" s="398" customFormat="1" x14ac:dyDescent="0.4">
      <c r="B31" s="398" t="s">
        <v>665</v>
      </c>
    </row>
    <row r="32" spans="2:2" s="398" customFormat="1" x14ac:dyDescent="0.4">
      <c r="B32" s="398" t="s">
        <v>680</v>
      </c>
    </row>
    <row r="35" spans="2:2" x14ac:dyDescent="0.4">
      <c r="B35" t="s">
        <v>19</v>
      </c>
    </row>
    <row r="36" spans="2:2" x14ac:dyDescent="0.4">
      <c r="B36" t="s">
        <v>20</v>
      </c>
    </row>
    <row r="37" spans="2:2" x14ac:dyDescent="0.4">
      <c r="B37" t="s">
        <v>21</v>
      </c>
    </row>
    <row r="38" spans="2:2" x14ac:dyDescent="0.4">
      <c r="B38" t="s">
        <v>22</v>
      </c>
    </row>
    <row r="39" spans="2:2" x14ac:dyDescent="0.4">
      <c r="B39" t="s">
        <v>23</v>
      </c>
    </row>
    <row r="42" spans="2:2" x14ac:dyDescent="0.4">
      <c r="B42" t="s">
        <v>24</v>
      </c>
    </row>
    <row r="43" spans="2:2" x14ac:dyDescent="0.4">
      <c r="B43" t="s">
        <v>25</v>
      </c>
    </row>
    <row r="44" spans="2:2" x14ac:dyDescent="0.4">
      <c r="B44" t="s">
        <v>26</v>
      </c>
    </row>
    <row r="45" spans="2:2" x14ac:dyDescent="0.4">
      <c r="B45" t="s">
        <v>27</v>
      </c>
    </row>
    <row r="46" spans="2:2" s="398" customFormat="1" x14ac:dyDescent="0.4">
      <c r="B46" s="398" t="s">
        <v>777</v>
      </c>
    </row>
    <row r="49" spans="1:3" x14ac:dyDescent="0.4">
      <c r="B49" t="s">
        <v>28</v>
      </c>
    </row>
    <row r="50" spans="1:3" x14ac:dyDescent="0.4">
      <c r="B50" t="s">
        <v>29</v>
      </c>
    </row>
    <row r="51" spans="1:3" s="532" customFormat="1" x14ac:dyDescent="0.4">
      <c r="B51" t="s">
        <v>855</v>
      </c>
    </row>
    <row r="52" spans="1:3" x14ac:dyDescent="0.4">
      <c r="B52" t="s">
        <v>856</v>
      </c>
    </row>
    <row r="53" spans="1:3" x14ac:dyDescent="0.4">
      <c r="B53" t="s">
        <v>857</v>
      </c>
    </row>
    <row r="54" spans="1:3" x14ac:dyDescent="0.4">
      <c r="B54" t="s">
        <v>778</v>
      </c>
    </row>
    <row r="55" spans="1:3" x14ac:dyDescent="0.4">
      <c r="B55" t="s">
        <v>779</v>
      </c>
    </row>
    <row r="56" spans="1:3" x14ac:dyDescent="0.4">
      <c r="B56" t="s">
        <v>780</v>
      </c>
    </row>
    <row r="57" spans="1:3" x14ac:dyDescent="0.4">
      <c r="B57" t="s">
        <v>781</v>
      </c>
    </row>
    <row r="60" spans="1:3" x14ac:dyDescent="0.4">
      <c r="B60" t="s">
        <v>808</v>
      </c>
    </row>
    <row r="63" spans="1:3" x14ac:dyDescent="0.4">
      <c r="A63" s="513"/>
      <c r="B63" s="513" t="s">
        <v>782</v>
      </c>
      <c r="C63" s="513"/>
    </row>
    <row r="64" spans="1:3" x14ac:dyDescent="0.4">
      <c r="A64" s="513"/>
      <c r="B64" s="513" t="s">
        <v>783</v>
      </c>
      <c r="C64" s="513"/>
    </row>
    <row r="65" spans="1:3" s="512" customFormat="1" x14ac:dyDescent="0.4">
      <c r="A65" s="513"/>
      <c r="B65" s="513" t="s">
        <v>767</v>
      </c>
      <c r="C65" s="513"/>
    </row>
    <row r="68" spans="1:3" x14ac:dyDescent="0.4">
      <c r="B68" t="s">
        <v>30</v>
      </c>
    </row>
    <row r="69" spans="1:3" x14ac:dyDescent="0.4">
      <c r="B69" t="s">
        <v>31</v>
      </c>
    </row>
    <row r="72" spans="1:3" x14ac:dyDescent="0.4">
      <c r="B72" t="s">
        <v>32</v>
      </c>
    </row>
    <row r="73" spans="1:3" x14ac:dyDescent="0.4">
      <c r="B73" t="s">
        <v>33</v>
      </c>
    </row>
    <row r="74" spans="1:3" x14ac:dyDescent="0.4">
      <c r="B74" t="s">
        <v>34</v>
      </c>
    </row>
    <row r="75" spans="1:3" x14ac:dyDescent="0.4">
      <c r="B75" t="s">
        <v>35</v>
      </c>
    </row>
    <row r="76" spans="1:3" x14ac:dyDescent="0.4">
      <c r="B76" t="s">
        <v>36</v>
      </c>
    </row>
    <row r="77" spans="1:3" x14ac:dyDescent="0.4">
      <c r="B77" t="s">
        <v>37</v>
      </c>
    </row>
    <row r="78" spans="1:3" x14ac:dyDescent="0.4">
      <c r="B78" t="s">
        <v>38</v>
      </c>
    </row>
    <row r="81" spans="2:2" x14ac:dyDescent="0.4">
      <c r="B81" t="s">
        <v>39</v>
      </c>
    </row>
    <row r="82" spans="2:2" x14ac:dyDescent="0.4">
      <c r="B82" t="s">
        <v>40</v>
      </c>
    </row>
    <row r="83" spans="2:2" x14ac:dyDescent="0.4">
      <c r="B83" t="s">
        <v>41</v>
      </c>
    </row>
    <row r="84" spans="2:2" x14ac:dyDescent="0.4">
      <c r="B84" t="s">
        <v>42</v>
      </c>
    </row>
  </sheetData>
  <sheetProtection sheet="1" selectLockedCells="1"/>
  <mergeCells count="1">
    <mergeCell ref="L15:M15"/>
  </mergeCells>
  <phoneticPr fontId="1"/>
  <hyperlinks>
    <hyperlink ref="L15:M15" location="'表１ (旧基準)'!A1" display="表１（旧基準）へ" xr:uid="{00000000-0004-0000-0100-000000000000}"/>
  </hyperlinks>
  <printOptions horizontalCentered="1"/>
  <pageMargins left="0.70866141732283472" right="0.70866141732283472" top="0.74803149606299213" bottom="0.74803149606299213" header="0.31496062992125984" footer="0.31496062992125984"/>
  <pageSetup paperSize="9" scale="95" orientation="portrait" r:id="rId1"/>
  <rowBreaks count="2" manualBreakCount="2">
    <brk id="39" max="9" man="1"/>
    <brk id="69"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2:AW754"/>
  <sheetViews>
    <sheetView showGridLines="0" view="pageBreakPreview" topLeftCell="A362" zoomScaleNormal="100" zoomScaleSheetLayoutView="100" workbookViewId="0">
      <selection activeCell="AJ381" sqref="AJ381:AN381"/>
    </sheetView>
  </sheetViews>
  <sheetFormatPr defaultRowHeight="18.75" x14ac:dyDescent="0.4"/>
  <cols>
    <col min="1" max="21" width="2.625" customWidth="1"/>
    <col min="22" max="22" width="2.5" customWidth="1"/>
    <col min="23" max="41" width="2.625" customWidth="1"/>
  </cols>
  <sheetData>
    <row r="2" spans="1:41" x14ac:dyDescent="0.4">
      <c r="B2" s="14"/>
      <c r="C2" s="14"/>
    </row>
    <row r="3" spans="1:41" ht="18.75" customHeight="1" x14ac:dyDescent="0.4">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row>
    <row r="4" spans="1:41" ht="18.75" customHeight="1" x14ac:dyDescent="0.4">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row>
    <row r="5" spans="1:41" x14ac:dyDescent="0.4">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row>
    <row r="6" spans="1:41" x14ac:dyDescent="0.4">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row>
    <row r="7" spans="1:41" ht="18.75" customHeight="1" x14ac:dyDescent="0.4">
      <c r="B7" s="20"/>
      <c r="C7" s="20"/>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ht="19.5" x14ac:dyDescent="0.4">
      <c r="A8" s="617" t="s">
        <v>43</v>
      </c>
      <c r="B8" s="617"/>
      <c r="C8" s="617"/>
      <c r="D8" s="617"/>
      <c r="E8" s="617"/>
      <c r="F8" s="617"/>
      <c r="G8" s="617"/>
      <c r="H8" s="617"/>
      <c r="I8" s="617"/>
      <c r="J8" s="617"/>
      <c r="K8" s="617"/>
      <c r="L8" s="617"/>
      <c r="M8" s="617"/>
      <c r="N8" s="617"/>
      <c r="O8" s="617"/>
      <c r="P8" s="617"/>
      <c r="Q8" s="617"/>
      <c r="R8" s="617"/>
      <c r="S8" s="617"/>
      <c r="T8" s="617"/>
      <c r="U8" s="617"/>
      <c r="V8" s="617"/>
      <c r="W8" s="617"/>
      <c r="X8" s="617"/>
      <c r="Y8" s="617"/>
      <c r="Z8" s="617"/>
      <c r="AA8" s="617"/>
      <c r="AB8" s="617"/>
      <c r="AC8" s="617"/>
      <c r="AD8" s="617"/>
      <c r="AE8" s="617"/>
      <c r="AF8" s="617"/>
      <c r="AG8" s="617"/>
      <c r="AH8" s="617"/>
    </row>
    <row r="9" spans="1:41" x14ac:dyDescent="0.4">
      <c r="A9" s="555" t="s">
        <v>162</v>
      </c>
      <c r="B9" s="555"/>
      <c r="C9" s="555"/>
      <c r="D9" s="555"/>
      <c r="E9" s="555"/>
      <c r="F9" s="555"/>
      <c r="G9" s="555"/>
      <c r="H9" s="555"/>
      <c r="I9" s="555"/>
      <c r="J9" s="555"/>
      <c r="K9" s="555"/>
      <c r="L9" s="555"/>
      <c r="M9" s="555"/>
      <c r="N9" s="555"/>
      <c r="O9" s="555"/>
      <c r="P9" s="555"/>
      <c r="Q9" s="555"/>
      <c r="R9" s="555"/>
      <c r="S9" s="555"/>
      <c r="T9" s="555"/>
      <c r="U9" s="555"/>
      <c r="V9" s="555"/>
      <c r="W9" s="555"/>
      <c r="X9" s="555"/>
      <c r="Y9" s="555"/>
      <c r="Z9" s="555"/>
      <c r="AA9" s="555"/>
      <c r="AB9" s="555"/>
      <c r="AC9" s="555"/>
      <c r="AD9" s="555"/>
      <c r="AE9" s="555"/>
      <c r="AF9" s="555"/>
      <c r="AG9" s="555"/>
      <c r="AH9" s="555"/>
    </row>
    <row r="10" spans="1:41" ht="18.75" customHeight="1" x14ac:dyDescent="0.4">
      <c r="B10" s="736" t="s">
        <v>822</v>
      </c>
      <c r="C10" s="736"/>
      <c r="D10" s="736"/>
      <c r="E10" s="736"/>
      <c r="F10" s="736"/>
      <c r="G10" s="736"/>
      <c r="H10" s="736"/>
      <c r="I10" s="736"/>
      <c r="J10" s="736"/>
      <c r="K10" s="736"/>
      <c r="L10" s="736"/>
      <c r="M10" s="736"/>
      <c r="N10" s="736"/>
      <c r="O10" s="736"/>
      <c r="P10" s="736"/>
      <c r="Q10" s="736"/>
      <c r="R10" s="736"/>
      <c r="S10" s="736"/>
      <c r="T10" s="736"/>
      <c r="U10" s="736"/>
      <c r="V10" s="736"/>
      <c r="W10" s="736"/>
      <c r="X10" s="736"/>
      <c r="Y10" s="736"/>
      <c r="Z10" s="736"/>
      <c r="AA10" s="736"/>
      <c r="AB10" s="736"/>
      <c r="AC10" s="736"/>
      <c r="AD10" s="736"/>
      <c r="AE10" s="736"/>
      <c r="AF10" s="736"/>
      <c r="AG10" s="736"/>
      <c r="AH10" s="736"/>
      <c r="AI10" s="19"/>
      <c r="AJ10" s="16"/>
    </row>
    <row r="11" spans="1:41" ht="18.75" customHeight="1" thickBot="1" x14ac:dyDescent="0.45">
      <c r="B11" s="736"/>
      <c r="C11" s="736"/>
      <c r="D11" s="736"/>
      <c r="E11" s="736"/>
      <c r="F11" s="736"/>
      <c r="G11" s="736"/>
      <c r="H11" s="736"/>
      <c r="I11" s="736"/>
      <c r="J11" s="736"/>
      <c r="K11" s="736"/>
      <c r="L11" s="736"/>
      <c r="M11" s="736"/>
      <c r="N11" s="736"/>
      <c r="O11" s="736"/>
      <c r="P11" s="736"/>
      <c r="Q11" s="736"/>
      <c r="R11" s="736"/>
      <c r="S11" s="736"/>
      <c r="T11" s="736"/>
      <c r="U11" s="736"/>
      <c r="V11" s="736"/>
      <c r="W11" s="736"/>
      <c r="X11" s="736"/>
      <c r="Y11" s="736"/>
      <c r="Z11" s="736"/>
      <c r="AA11" s="736"/>
      <c r="AB11" s="736"/>
      <c r="AC11" s="736"/>
      <c r="AD11" s="736"/>
      <c r="AE11" s="736"/>
      <c r="AF11" s="736"/>
      <c r="AG11" s="736"/>
      <c r="AH11" s="736"/>
      <c r="AI11" s="30"/>
      <c r="AJ11" s="900"/>
      <c r="AK11" s="901"/>
      <c r="AL11" s="901"/>
      <c r="AM11" s="901"/>
      <c r="AN11" s="902"/>
      <c r="AO11" s="37"/>
    </row>
    <row r="12" spans="1:41" ht="19.5" thickTop="1" x14ac:dyDescent="0.4">
      <c r="B12" s="555" t="s">
        <v>163</v>
      </c>
      <c r="C12" s="555"/>
      <c r="D12" s="555"/>
      <c r="E12" s="555"/>
      <c r="F12" s="555"/>
      <c r="G12" s="555"/>
      <c r="H12" s="555"/>
      <c r="I12" s="555"/>
      <c r="J12" s="555"/>
      <c r="K12" s="555"/>
      <c r="L12" s="555"/>
      <c r="M12" s="555"/>
      <c r="N12" s="555"/>
      <c r="O12" s="555"/>
      <c r="P12" s="555"/>
      <c r="Q12" s="555"/>
      <c r="R12" s="555"/>
      <c r="S12" s="555"/>
      <c r="T12" s="555"/>
      <c r="U12" s="555"/>
      <c r="V12" s="555"/>
      <c r="W12" s="555"/>
      <c r="X12" s="555"/>
      <c r="Y12" s="555"/>
      <c r="Z12" s="555"/>
      <c r="AA12" s="555"/>
      <c r="AB12" s="555"/>
      <c r="AC12" s="555"/>
      <c r="AD12" s="555"/>
      <c r="AE12" s="555"/>
      <c r="AF12" s="555"/>
      <c r="AG12" s="555"/>
      <c r="AH12" s="555"/>
      <c r="AJ12" s="561"/>
      <c r="AK12" s="562"/>
      <c r="AL12" s="562"/>
      <c r="AM12" s="562"/>
      <c r="AN12" s="563"/>
      <c r="AO12" s="32"/>
    </row>
    <row r="13" spans="1:41" x14ac:dyDescent="0.4">
      <c r="B13" s="555" t="s">
        <v>432</v>
      </c>
      <c r="C13" s="555"/>
      <c r="D13" s="555"/>
      <c r="E13" s="555"/>
      <c r="F13" s="555"/>
      <c r="G13" s="555"/>
      <c r="H13" s="555"/>
      <c r="I13" s="555"/>
      <c r="J13" s="555"/>
      <c r="K13" s="555"/>
      <c r="L13" s="555"/>
      <c r="M13" s="555"/>
      <c r="N13" s="555"/>
      <c r="O13" s="555"/>
      <c r="P13" s="555"/>
      <c r="Q13" s="555"/>
      <c r="R13" s="555"/>
      <c r="S13" s="555"/>
      <c r="T13" s="555"/>
      <c r="U13" s="555"/>
      <c r="V13" s="555"/>
      <c r="W13" s="555"/>
      <c r="X13" s="555"/>
      <c r="Y13" s="555"/>
      <c r="Z13" s="555"/>
      <c r="AA13" s="555"/>
      <c r="AB13" s="555"/>
      <c r="AC13" s="555"/>
      <c r="AD13" s="555"/>
      <c r="AE13" s="555"/>
      <c r="AF13" s="555"/>
      <c r="AG13" s="555"/>
      <c r="AH13" s="555"/>
      <c r="AJ13" s="565"/>
      <c r="AK13" s="566"/>
      <c r="AL13" s="566"/>
      <c r="AM13" s="566"/>
      <c r="AN13" s="567"/>
      <c r="AO13" s="32"/>
    </row>
    <row r="14" spans="1:41" x14ac:dyDescent="0.4">
      <c r="B14" s="555" t="s">
        <v>433</v>
      </c>
      <c r="C14" s="555"/>
      <c r="D14" s="555"/>
      <c r="E14" s="555"/>
      <c r="F14" s="555"/>
      <c r="G14" s="555"/>
      <c r="H14" s="555"/>
      <c r="I14" s="555"/>
      <c r="J14" s="555"/>
      <c r="K14" s="555"/>
      <c r="L14" s="555"/>
      <c r="M14" s="555"/>
      <c r="N14" s="555"/>
      <c r="O14" s="555"/>
      <c r="P14" s="555"/>
      <c r="Q14" s="555"/>
      <c r="R14" s="555"/>
      <c r="S14" s="555"/>
      <c r="T14" s="555"/>
      <c r="U14" s="555"/>
      <c r="V14" s="555"/>
      <c r="W14" s="555"/>
      <c r="X14" s="555"/>
      <c r="Y14" s="555"/>
      <c r="Z14" s="555"/>
      <c r="AA14" s="555"/>
      <c r="AB14" s="555"/>
      <c r="AC14" s="555"/>
      <c r="AD14" s="555"/>
      <c r="AE14" s="555"/>
      <c r="AF14" s="555"/>
      <c r="AG14" s="555"/>
      <c r="AH14" s="555"/>
      <c r="AJ14" s="565"/>
      <c r="AK14" s="566"/>
      <c r="AL14" s="566"/>
      <c r="AM14" s="566"/>
      <c r="AN14" s="567"/>
      <c r="AO14" s="32"/>
    </row>
    <row r="15" spans="1:41" x14ac:dyDescent="0.4">
      <c r="B15" s="555" t="s">
        <v>434</v>
      </c>
      <c r="C15" s="555"/>
      <c r="D15" s="555"/>
      <c r="E15" s="555"/>
      <c r="F15" s="555"/>
      <c r="G15" s="555"/>
      <c r="H15" s="555"/>
      <c r="I15" s="555"/>
      <c r="J15" s="555"/>
      <c r="K15" s="555"/>
      <c r="L15" s="555"/>
      <c r="M15" s="555"/>
      <c r="N15" s="555"/>
      <c r="O15" s="555"/>
      <c r="P15" s="555"/>
      <c r="Q15" s="555"/>
      <c r="R15" s="555"/>
      <c r="S15" s="555"/>
      <c r="T15" s="555"/>
      <c r="U15" s="555"/>
      <c r="V15" s="555"/>
      <c r="W15" s="555"/>
      <c r="X15" s="555"/>
      <c r="Y15" s="555"/>
      <c r="Z15" s="555"/>
      <c r="AA15" s="555"/>
      <c r="AB15" s="555"/>
      <c r="AC15" s="555"/>
      <c r="AD15" s="555"/>
      <c r="AE15" s="555"/>
      <c r="AF15" s="555"/>
      <c r="AG15" s="555"/>
      <c r="AH15" s="555"/>
      <c r="AJ15" s="565"/>
      <c r="AK15" s="566"/>
      <c r="AL15" s="566"/>
      <c r="AM15" s="566"/>
      <c r="AN15" s="567"/>
      <c r="AO15" s="32"/>
    </row>
    <row r="16" spans="1:41" x14ac:dyDescent="0.4">
      <c r="B16" s="555" t="s">
        <v>435</v>
      </c>
      <c r="C16" s="555"/>
      <c r="D16" s="555"/>
      <c r="E16" s="555"/>
      <c r="F16" s="555"/>
      <c r="G16" s="555"/>
      <c r="H16" s="555"/>
      <c r="I16" s="555"/>
      <c r="J16" s="555"/>
      <c r="K16" s="555"/>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J16" s="565"/>
      <c r="AK16" s="566"/>
      <c r="AL16" s="566"/>
      <c r="AM16" s="566"/>
      <c r="AN16" s="567"/>
      <c r="AO16" s="32"/>
    </row>
    <row r="17" spans="1:47" x14ac:dyDescent="0.4">
      <c r="B17" s="555" t="s">
        <v>436</v>
      </c>
      <c r="C17" s="555"/>
      <c r="D17" s="555"/>
      <c r="E17" s="555"/>
      <c r="F17" s="555"/>
      <c r="G17" s="555"/>
      <c r="H17" s="555"/>
      <c r="I17" s="555"/>
      <c r="J17" s="555"/>
      <c r="K17" s="555"/>
      <c r="L17" s="555"/>
      <c r="M17" s="555"/>
      <c r="N17" s="555"/>
      <c r="O17" s="555"/>
      <c r="P17" s="555"/>
      <c r="Q17" s="555"/>
      <c r="R17" s="555"/>
      <c r="S17" s="555"/>
      <c r="T17" s="555"/>
      <c r="U17" s="555"/>
      <c r="V17" s="555"/>
      <c r="W17" s="555"/>
      <c r="X17" s="555"/>
      <c r="Y17" s="555"/>
      <c r="Z17" s="555"/>
      <c r="AA17" s="555"/>
      <c r="AB17" s="555"/>
      <c r="AC17" s="555"/>
      <c r="AD17" s="555"/>
      <c r="AE17" s="555"/>
      <c r="AF17" s="555"/>
      <c r="AG17" s="555"/>
      <c r="AH17" s="555"/>
      <c r="AJ17" s="565"/>
      <c r="AK17" s="566"/>
      <c r="AL17" s="566"/>
      <c r="AM17" s="566"/>
      <c r="AN17" s="567"/>
      <c r="AO17" s="32"/>
    </row>
    <row r="18" spans="1:47" x14ac:dyDescent="0.4">
      <c r="B18" s="555" t="s">
        <v>437</v>
      </c>
      <c r="C18" s="555"/>
      <c r="D18" s="555"/>
      <c r="E18" s="555"/>
      <c r="F18" s="555"/>
      <c r="G18" s="555"/>
      <c r="H18" s="555"/>
      <c r="I18" s="555"/>
      <c r="J18" s="555"/>
      <c r="K18" s="555"/>
      <c r="L18" s="555"/>
      <c r="M18" s="555"/>
      <c r="N18" s="555"/>
      <c r="O18" s="555"/>
      <c r="P18" s="555"/>
      <c r="Q18" s="555"/>
      <c r="R18" s="555"/>
      <c r="S18" s="555"/>
      <c r="T18" s="555"/>
      <c r="U18" s="555"/>
      <c r="V18" s="555"/>
      <c r="W18" s="555"/>
      <c r="X18" s="555"/>
      <c r="Y18" s="555"/>
      <c r="Z18" s="555"/>
      <c r="AA18" s="555"/>
      <c r="AB18" s="555"/>
      <c r="AC18" s="555"/>
      <c r="AD18" s="555"/>
      <c r="AE18" s="555"/>
      <c r="AF18" s="555"/>
      <c r="AG18" s="555"/>
      <c r="AH18" s="555"/>
      <c r="AJ18" s="565"/>
      <c r="AK18" s="566"/>
      <c r="AL18" s="566"/>
      <c r="AM18" s="566"/>
      <c r="AN18" s="567"/>
      <c r="AO18" s="32"/>
    </row>
    <row r="19" spans="1:47" x14ac:dyDescent="0.4">
      <c r="B19" s="555" t="s">
        <v>438</v>
      </c>
      <c r="C19" s="555"/>
      <c r="D19" s="555"/>
      <c r="E19" s="555"/>
      <c r="F19" s="555"/>
      <c r="G19" s="555"/>
      <c r="H19" s="555"/>
      <c r="I19" s="555"/>
      <c r="J19" s="555"/>
      <c r="K19" s="555"/>
      <c r="L19" s="555"/>
      <c r="M19" s="555"/>
      <c r="N19" s="555"/>
      <c r="O19" s="555"/>
      <c r="P19" s="555"/>
      <c r="Q19" s="555"/>
      <c r="R19" s="555"/>
      <c r="S19" s="555"/>
      <c r="T19" s="555"/>
      <c r="U19" s="555"/>
      <c r="V19" s="555"/>
      <c r="W19" s="555"/>
      <c r="X19" s="555"/>
      <c r="Y19" s="555"/>
      <c r="Z19" s="555"/>
      <c r="AA19" s="555"/>
      <c r="AB19" s="555"/>
      <c r="AC19" s="555"/>
      <c r="AD19" s="555"/>
      <c r="AE19" s="555"/>
      <c r="AF19" s="555"/>
      <c r="AG19" s="555"/>
      <c r="AH19" s="555"/>
      <c r="AJ19" s="565"/>
      <c r="AK19" s="566"/>
      <c r="AL19" s="566"/>
      <c r="AM19" s="566"/>
      <c r="AN19" s="567"/>
      <c r="AO19" s="32"/>
    </row>
    <row r="20" spans="1:47" x14ac:dyDescent="0.4">
      <c r="B20" s="555" t="s">
        <v>439</v>
      </c>
      <c r="C20" s="555"/>
      <c r="D20" s="555"/>
      <c r="E20" s="555"/>
      <c r="F20" s="555"/>
      <c r="G20" s="555"/>
      <c r="H20" s="555"/>
      <c r="I20" s="555"/>
      <c r="J20" s="555"/>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J20" s="565"/>
      <c r="AK20" s="566"/>
      <c r="AL20" s="566"/>
      <c r="AM20" s="566"/>
      <c r="AN20" s="567"/>
      <c r="AO20" s="32"/>
    </row>
    <row r="21" spans="1:47" x14ac:dyDescent="0.4">
      <c r="B21" s="555" t="s">
        <v>440</v>
      </c>
      <c r="C21" s="555"/>
      <c r="D21" s="555"/>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J21" s="565"/>
      <c r="AK21" s="566"/>
      <c r="AL21" s="566"/>
      <c r="AM21" s="566"/>
      <c r="AN21" s="567"/>
      <c r="AO21" s="32"/>
    </row>
    <row r="22" spans="1:47" ht="19.5" thickBot="1" x14ac:dyDescent="0.45">
      <c r="B22" s="555" t="s">
        <v>441</v>
      </c>
      <c r="C22" s="555"/>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J22" s="557"/>
      <c r="AK22" s="558"/>
      <c r="AL22" s="558"/>
      <c r="AM22" s="558"/>
      <c r="AN22" s="559"/>
      <c r="AO22" s="32"/>
    </row>
    <row r="23" spans="1:47" ht="18.75" customHeight="1" thickTop="1" x14ac:dyDescent="0.4">
      <c r="C23" s="894" t="s">
        <v>442</v>
      </c>
      <c r="D23" s="894"/>
      <c r="E23" s="894"/>
      <c r="F23" s="894"/>
      <c r="G23" s="894"/>
      <c r="H23" s="894"/>
      <c r="I23" s="894"/>
      <c r="J23" s="894"/>
      <c r="K23" s="894"/>
      <c r="L23" s="894"/>
      <c r="M23" s="894"/>
      <c r="N23" s="894"/>
      <c r="O23" s="894"/>
      <c r="P23" s="894"/>
      <c r="Q23" s="894"/>
      <c r="R23" s="894"/>
      <c r="S23" s="894"/>
      <c r="T23" s="894"/>
      <c r="U23" s="894"/>
      <c r="V23" s="894"/>
      <c r="W23" s="894"/>
      <c r="X23" s="894"/>
      <c r="Y23" s="894"/>
      <c r="Z23" s="894"/>
      <c r="AA23" s="894"/>
      <c r="AB23" s="894"/>
      <c r="AC23" s="894"/>
      <c r="AD23" s="894"/>
      <c r="AE23" s="894"/>
      <c r="AF23" s="894"/>
      <c r="AG23" s="894"/>
      <c r="AH23" s="326"/>
      <c r="AI23" s="326"/>
      <c r="AJ23" s="16"/>
    </row>
    <row r="24" spans="1:47" ht="19.5" thickBot="1" x14ac:dyDescent="0.45">
      <c r="B24" s="326"/>
      <c r="C24" s="894"/>
      <c r="D24" s="894"/>
      <c r="E24" s="894"/>
      <c r="F24" s="894"/>
      <c r="G24" s="894"/>
      <c r="H24" s="894"/>
      <c r="I24" s="894"/>
      <c r="J24" s="894"/>
      <c r="K24" s="894"/>
      <c r="L24" s="894"/>
      <c r="M24" s="894"/>
      <c r="N24" s="894"/>
      <c r="O24" s="894"/>
      <c r="P24" s="894"/>
      <c r="Q24" s="894"/>
      <c r="R24" s="894"/>
      <c r="S24" s="894"/>
      <c r="T24" s="894"/>
      <c r="U24" s="894"/>
      <c r="V24" s="894"/>
      <c r="W24" s="894"/>
      <c r="X24" s="894"/>
      <c r="Y24" s="894"/>
      <c r="Z24" s="894"/>
      <c r="AA24" s="894"/>
      <c r="AB24" s="894"/>
      <c r="AC24" s="894"/>
      <c r="AD24" s="894"/>
      <c r="AE24" s="894"/>
      <c r="AF24" s="894"/>
      <c r="AG24" s="894"/>
      <c r="AH24" s="326"/>
      <c r="AI24" s="326"/>
      <c r="AJ24" s="903"/>
      <c r="AK24" s="903"/>
      <c r="AL24" s="903"/>
      <c r="AM24" s="903"/>
      <c r="AN24" s="903"/>
    </row>
    <row r="25" spans="1:47" ht="20.25" thickTop="1" thickBot="1" x14ac:dyDescent="0.45">
      <c r="B25" s="891" t="s">
        <v>629</v>
      </c>
      <c r="C25" s="891"/>
      <c r="D25" s="891"/>
      <c r="E25" s="891"/>
      <c r="F25" s="891"/>
      <c r="G25" s="891"/>
      <c r="H25" s="891"/>
      <c r="I25" s="891"/>
      <c r="J25" s="891"/>
      <c r="K25" s="891"/>
      <c r="L25" s="891"/>
      <c r="M25" s="891"/>
      <c r="N25" s="891"/>
      <c r="O25" s="891"/>
      <c r="P25" s="891"/>
      <c r="Q25" s="891"/>
      <c r="R25" s="891"/>
      <c r="S25" s="891"/>
      <c r="T25" s="891"/>
      <c r="U25" s="891"/>
      <c r="V25" s="891"/>
      <c r="W25" s="891"/>
      <c r="X25" s="891"/>
      <c r="Y25" s="891"/>
      <c r="Z25" s="891"/>
      <c r="AA25" s="891"/>
      <c r="AB25" s="891"/>
      <c r="AC25" s="891"/>
      <c r="AD25" s="891"/>
      <c r="AE25" s="891"/>
      <c r="AF25" s="891"/>
      <c r="AG25" s="891"/>
      <c r="AH25" s="891"/>
      <c r="AJ25" s="574"/>
      <c r="AK25" s="575"/>
      <c r="AL25" s="575"/>
      <c r="AM25" s="575"/>
      <c r="AN25" s="576"/>
      <c r="AO25" s="37"/>
    </row>
    <row r="26" spans="1:47" ht="20.25" thickTop="1" thickBot="1" x14ac:dyDescent="0.45">
      <c r="B26" s="891"/>
      <c r="C26" s="891"/>
      <c r="D26" s="891"/>
      <c r="E26" s="891"/>
      <c r="F26" s="891"/>
      <c r="G26" s="891"/>
      <c r="H26" s="891"/>
      <c r="I26" s="891"/>
      <c r="J26" s="891"/>
      <c r="K26" s="891"/>
      <c r="L26" s="891"/>
      <c r="M26" s="891"/>
      <c r="N26" s="891"/>
      <c r="O26" s="891"/>
      <c r="P26" s="891"/>
      <c r="Q26" s="891"/>
      <c r="R26" s="891"/>
      <c r="S26" s="891"/>
      <c r="T26" s="891"/>
      <c r="U26" s="891"/>
      <c r="V26" s="891"/>
      <c r="W26" s="891"/>
      <c r="X26" s="891"/>
      <c r="Y26" s="891"/>
      <c r="Z26" s="891"/>
      <c r="AA26" s="891"/>
      <c r="AB26" s="891"/>
      <c r="AC26" s="891"/>
      <c r="AD26" s="891"/>
      <c r="AE26" s="891"/>
      <c r="AF26" s="891"/>
      <c r="AG26" s="891"/>
      <c r="AH26" s="891"/>
      <c r="AI26" s="5"/>
      <c r="AJ26" s="893"/>
      <c r="AK26" s="893"/>
      <c r="AL26" s="893"/>
      <c r="AM26" s="893"/>
      <c r="AN26" s="893"/>
      <c r="AO26" s="79"/>
      <c r="AP26" s="1007"/>
      <c r="AQ26" s="1007"/>
      <c r="AR26" s="1007"/>
      <c r="AS26" s="1007"/>
      <c r="AT26" s="1007"/>
      <c r="AU26" s="1007"/>
    </row>
    <row r="27" spans="1:47" ht="20.25" thickTop="1" thickBot="1" x14ac:dyDescent="0.45">
      <c r="B27" s="736" t="s">
        <v>443</v>
      </c>
      <c r="C27" s="736"/>
      <c r="D27" s="736"/>
      <c r="E27" s="736"/>
      <c r="F27" s="736"/>
      <c r="G27" s="736"/>
      <c r="H27" s="736"/>
      <c r="I27" s="736"/>
      <c r="J27" s="736"/>
      <c r="K27" s="736"/>
      <c r="L27" s="736"/>
      <c r="M27" s="736"/>
      <c r="N27" s="736"/>
      <c r="O27" s="736"/>
      <c r="P27" s="736"/>
      <c r="Q27" s="736"/>
      <c r="R27" s="736"/>
      <c r="S27" s="736"/>
      <c r="T27" s="736"/>
      <c r="U27" s="736"/>
      <c r="V27" s="736"/>
      <c r="W27" s="736"/>
      <c r="X27" s="736"/>
      <c r="Y27" s="736"/>
      <c r="Z27" s="736"/>
      <c r="AA27" s="736"/>
      <c r="AB27" s="736"/>
      <c r="AC27" s="736"/>
      <c r="AD27" s="736"/>
      <c r="AE27" s="736"/>
      <c r="AF27" s="736"/>
      <c r="AG27" s="736"/>
      <c r="AH27" s="736"/>
      <c r="AJ27" s="574"/>
      <c r="AK27" s="575"/>
      <c r="AL27" s="575"/>
      <c r="AM27" s="575"/>
      <c r="AN27" s="576"/>
      <c r="AO27" s="38"/>
    </row>
    <row r="28" spans="1:47" ht="19.5" thickTop="1" x14ac:dyDescent="0.4">
      <c r="B28" s="736"/>
      <c r="C28" s="736"/>
      <c r="D28" s="736"/>
      <c r="E28" s="736"/>
      <c r="F28" s="736"/>
      <c r="G28" s="736"/>
      <c r="H28" s="736"/>
      <c r="I28" s="736"/>
      <c r="J28" s="736"/>
      <c r="K28" s="736"/>
      <c r="L28" s="736"/>
      <c r="M28" s="736"/>
      <c r="N28" s="736"/>
      <c r="O28" s="736"/>
      <c r="P28" s="736"/>
      <c r="Q28" s="736"/>
      <c r="R28" s="736"/>
      <c r="S28" s="736"/>
      <c r="T28" s="736"/>
      <c r="U28" s="736"/>
      <c r="V28" s="736"/>
      <c r="W28" s="736"/>
      <c r="X28" s="736"/>
      <c r="Y28" s="736"/>
      <c r="Z28" s="736"/>
      <c r="AA28" s="736"/>
      <c r="AB28" s="736"/>
      <c r="AC28" s="736"/>
      <c r="AD28" s="736"/>
      <c r="AE28" s="736"/>
      <c r="AF28" s="736"/>
      <c r="AG28" s="736"/>
      <c r="AH28" s="736"/>
      <c r="AO28" s="32"/>
    </row>
    <row r="29" spans="1:47" s="343" customFormat="1" ht="20.25" customHeight="1" x14ac:dyDescent="0.4">
      <c r="A29" s="267"/>
      <c r="B29" s="345"/>
      <c r="C29" s="345"/>
      <c r="D29" s="345"/>
      <c r="E29" s="345"/>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4"/>
      <c r="AI29" s="344"/>
    </row>
    <row r="30" spans="1:47" ht="19.5" thickBot="1" x14ac:dyDescent="0.45">
      <c r="A30" s="555" t="s">
        <v>164</v>
      </c>
      <c r="B30" s="555"/>
      <c r="C30" s="555"/>
      <c r="D30" s="555"/>
      <c r="E30" s="555"/>
      <c r="F30" s="555"/>
      <c r="G30" s="555"/>
      <c r="H30" s="555"/>
      <c r="I30" s="555"/>
      <c r="J30" s="555"/>
      <c r="K30" s="555"/>
      <c r="L30" s="555"/>
      <c r="M30" s="555"/>
      <c r="N30" s="555"/>
      <c r="O30" s="555"/>
      <c r="P30" s="555"/>
      <c r="Q30" s="555"/>
      <c r="R30" s="555"/>
      <c r="S30" s="555"/>
      <c r="T30" s="555"/>
      <c r="U30" s="555"/>
      <c r="V30" s="555"/>
      <c r="W30" s="555"/>
      <c r="X30" s="555"/>
      <c r="Y30" s="555"/>
      <c r="Z30" s="555"/>
      <c r="AA30" s="555"/>
      <c r="AB30" s="555"/>
      <c r="AC30" s="555"/>
      <c r="AD30" s="555"/>
      <c r="AE30" s="555"/>
      <c r="AF30" s="555"/>
      <c r="AG30" s="555"/>
      <c r="AH30" s="555"/>
      <c r="AJ30" s="5"/>
      <c r="AO30" s="38"/>
    </row>
    <row r="31" spans="1:47" ht="20.25" thickTop="1" thickBot="1" x14ac:dyDescent="0.45">
      <c r="B31" s="555" t="s">
        <v>823</v>
      </c>
      <c r="C31" s="555"/>
      <c r="D31" s="555"/>
      <c r="E31" s="555"/>
      <c r="F31" s="555"/>
      <c r="G31" s="555"/>
      <c r="H31" s="555"/>
      <c r="I31" s="555"/>
      <c r="J31" s="555"/>
      <c r="K31" s="555"/>
      <c r="L31" s="555"/>
      <c r="M31" s="555"/>
      <c r="N31" s="555"/>
      <c r="O31" s="555"/>
      <c r="P31" s="555"/>
      <c r="Q31" s="555"/>
      <c r="R31" s="555"/>
      <c r="S31" s="555"/>
      <c r="T31" s="555"/>
      <c r="U31" s="555"/>
      <c r="V31" s="555"/>
      <c r="W31" s="555"/>
      <c r="X31" s="555"/>
      <c r="Y31" s="555"/>
      <c r="Z31" s="555"/>
      <c r="AA31" s="555"/>
      <c r="AB31" s="555"/>
      <c r="AC31" s="555"/>
      <c r="AD31" s="555"/>
      <c r="AE31" s="555"/>
      <c r="AF31" s="555"/>
      <c r="AG31" s="555"/>
      <c r="AH31" s="555"/>
      <c r="AI31" s="556"/>
      <c r="AJ31" s="574"/>
      <c r="AK31" s="575"/>
      <c r="AL31" s="575"/>
      <c r="AM31" s="575"/>
      <c r="AN31" s="576"/>
      <c r="AO31" s="32"/>
      <c r="AQ31" s="342"/>
    </row>
    <row r="32" spans="1:47" ht="20.25" thickTop="1" thickBot="1" x14ac:dyDescent="0.45">
      <c r="B32" s="593" t="s">
        <v>330</v>
      </c>
      <c r="C32" s="593"/>
      <c r="D32" s="593"/>
      <c r="E32" s="593"/>
      <c r="F32" s="593"/>
      <c r="G32" s="593"/>
      <c r="H32" s="593"/>
      <c r="I32" s="594"/>
      <c r="J32" s="679"/>
      <c r="K32" s="680"/>
      <c r="L32" s="680"/>
      <c r="M32" s="680"/>
      <c r="N32" s="680"/>
      <c r="O32" s="680"/>
      <c r="P32" s="680"/>
      <c r="Q32" s="680"/>
      <c r="R32" s="681"/>
      <c r="S32" s="592" t="s">
        <v>329</v>
      </c>
      <c r="T32" s="593"/>
      <c r="U32" s="594"/>
      <c r="V32" s="679"/>
      <c r="W32" s="680"/>
      <c r="X32" s="680"/>
      <c r="Y32" s="680"/>
      <c r="Z32" s="680"/>
      <c r="AA32" s="680"/>
      <c r="AB32" s="680"/>
      <c r="AC32" s="680"/>
      <c r="AD32" s="680"/>
      <c r="AE32" s="680"/>
      <c r="AF32" s="680"/>
      <c r="AG32" s="681"/>
      <c r="AH32" s="32"/>
      <c r="AI32" s="35"/>
      <c r="AJ32" s="1008"/>
      <c r="AK32" s="1009"/>
      <c r="AL32" s="1009"/>
      <c r="AM32" s="1009"/>
      <c r="AN32" s="1010"/>
      <c r="AO32" s="38"/>
    </row>
    <row r="33" spans="1:44" ht="18.75" customHeight="1" thickTop="1" x14ac:dyDescent="0.4">
      <c r="C33" s="894" t="s">
        <v>466</v>
      </c>
      <c r="D33" s="894"/>
      <c r="E33" s="894"/>
      <c r="F33" s="894"/>
      <c r="G33" s="894"/>
      <c r="H33" s="894"/>
      <c r="I33" s="894"/>
      <c r="J33" s="894"/>
      <c r="K33" s="894"/>
      <c r="L33" s="894"/>
      <c r="M33" s="894"/>
      <c r="N33" s="894"/>
      <c r="O33" s="894"/>
      <c r="P33" s="894"/>
      <c r="Q33" s="894"/>
      <c r="R33" s="894"/>
      <c r="S33" s="894"/>
      <c r="T33" s="894"/>
      <c r="U33" s="894"/>
      <c r="V33" s="894"/>
      <c r="W33" s="894"/>
      <c r="X33" s="894"/>
      <c r="Y33" s="894"/>
      <c r="Z33" s="894"/>
      <c r="AA33" s="894"/>
      <c r="AB33" s="894"/>
      <c r="AC33" s="894"/>
      <c r="AD33" s="894"/>
      <c r="AE33" s="894"/>
      <c r="AF33" s="894"/>
      <c r="AG33" s="894"/>
      <c r="AH33" s="326"/>
      <c r="AI33" s="19"/>
    </row>
    <row r="34" spans="1:44" x14ac:dyDescent="0.4">
      <c r="B34" s="326"/>
      <c r="C34" s="894"/>
      <c r="D34" s="894"/>
      <c r="E34" s="894"/>
      <c r="F34" s="894"/>
      <c r="G34" s="894"/>
      <c r="H34" s="894"/>
      <c r="I34" s="894"/>
      <c r="J34" s="894"/>
      <c r="K34" s="894"/>
      <c r="L34" s="894"/>
      <c r="M34" s="894"/>
      <c r="N34" s="894"/>
      <c r="O34" s="894"/>
      <c r="P34" s="894"/>
      <c r="Q34" s="894"/>
      <c r="R34" s="894"/>
      <c r="S34" s="894"/>
      <c r="T34" s="894"/>
      <c r="U34" s="894"/>
      <c r="V34" s="894"/>
      <c r="W34" s="894"/>
      <c r="X34" s="894"/>
      <c r="Y34" s="894"/>
      <c r="Z34" s="894"/>
      <c r="AA34" s="894"/>
      <c r="AB34" s="894"/>
      <c r="AC34" s="894"/>
      <c r="AD34" s="894"/>
      <c r="AE34" s="894"/>
      <c r="AF34" s="894"/>
      <c r="AG34" s="894"/>
      <c r="AH34" s="326"/>
      <c r="AI34" s="19"/>
    </row>
    <row r="35" spans="1:44" x14ac:dyDescent="0.4">
      <c r="B35" s="20"/>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44" ht="19.5" thickBot="1" x14ac:dyDescent="0.45">
      <c r="A36" s="568" t="s">
        <v>645</v>
      </c>
      <c r="B36" s="568"/>
      <c r="C36" s="568"/>
      <c r="D36" s="568"/>
      <c r="E36" s="568"/>
      <c r="F36" s="568"/>
      <c r="G36" s="568"/>
      <c r="H36" s="568"/>
      <c r="I36" s="568"/>
      <c r="J36" s="568"/>
      <c r="K36" s="568"/>
      <c r="L36" s="568"/>
      <c r="M36" s="568"/>
      <c r="N36" s="568"/>
      <c r="O36" s="568"/>
      <c r="P36" s="568"/>
      <c r="Q36" s="568"/>
      <c r="R36" s="568"/>
      <c r="S36" s="568"/>
      <c r="T36" s="568"/>
      <c r="U36" s="568"/>
      <c r="V36" s="568"/>
      <c r="W36" s="568"/>
      <c r="X36" s="568"/>
      <c r="Y36" s="568"/>
      <c r="Z36" s="568"/>
      <c r="AA36" s="568"/>
      <c r="AB36" s="568"/>
      <c r="AC36" s="568"/>
      <c r="AD36" s="568"/>
      <c r="AE36" s="568"/>
      <c r="AF36" s="568"/>
      <c r="AG36" s="568"/>
      <c r="AH36" s="568"/>
      <c r="AO36" s="38"/>
      <c r="AQ36" s="5"/>
    </row>
    <row r="37" spans="1:44" ht="20.25" thickTop="1" thickBot="1" x14ac:dyDescent="0.45">
      <c r="B37" s="555" t="s">
        <v>44</v>
      </c>
      <c r="C37" s="555"/>
      <c r="D37" s="555"/>
      <c r="E37" s="555"/>
      <c r="F37" s="555"/>
      <c r="G37" s="555"/>
      <c r="H37" s="555"/>
      <c r="I37" s="555"/>
      <c r="J37" s="555"/>
      <c r="K37" s="555"/>
      <c r="L37" s="555"/>
      <c r="M37" s="555"/>
      <c r="N37" s="555"/>
      <c r="O37" s="555"/>
      <c r="P37" s="555"/>
      <c r="Q37" s="555"/>
      <c r="R37" s="555"/>
      <c r="S37" s="555"/>
      <c r="T37" s="555"/>
      <c r="U37" s="555"/>
      <c r="V37" s="555"/>
      <c r="W37" s="555"/>
      <c r="X37" s="555"/>
      <c r="Y37" s="555"/>
      <c r="Z37" s="555"/>
      <c r="AA37" s="555"/>
      <c r="AB37" s="555"/>
      <c r="AC37" s="555"/>
      <c r="AD37" s="555"/>
      <c r="AE37" s="555"/>
      <c r="AF37" s="555"/>
      <c r="AG37" s="555"/>
      <c r="AH37" s="555"/>
      <c r="AJ37" s="574"/>
      <c r="AK37" s="575"/>
      <c r="AL37" s="575"/>
      <c r="AM37" s="575"/>
      <c r="AN37" s="576"/>
      <c r="AO37" s="32"/>
      <c r="AQ37" s="394"/>
    </row>
    <row r="38" spans="1:44" ht="19.5" thickTop="1" x14ac:dyDescent="0.4">
      <c r="AJ38" s="68"/>
      <c r="AK38" s="68"/>
      <c r="AL38" s="68"/>
      <c r="AM38" s="68"/>
      <c r="AN38" s="68"/>
      <c r="AO38" s="68"/>
      <c r="AR38" s="336"/>
    </row>
    <row r="39" spans="1:44" x14ac:dyDescent="0.4">
      <c r="AJ39" s="80"/>
      <c r="AK39" s="80"/>
      <c r="AL39" s="80"/>
      <c r="AM39" s="80"/>
      <c r="AN39" s="80"/>
      <c r="AO39" s="80"/>
    </row>
    <row r="40" spans="1:44" x14ac:dyDescent="0.4">
      <c r="A40" s="726" t="s">
        <v>617</v>
      </c>
      <c r="B40" s="726"/>
      <c r="C40" s="726"/>
      <c r="D40" s="726"/>
      <c r="E40" s="726"/>
      <c r="F40" s="726"/>
      <c r="G40" s="726"/>
      <c r="H40" s="726"/>
      <c r="I40" s="726"/>
      <c r="J40" s="726"/>
      <c r="K40" s="726"/>
      <c r="L40" s="726"/>
      <c r="M40" s="726"/>
      <c r="N40" s="726"/>
      <c r="O40" s="726"/>
      <c r="P40" s="726"/>
      <c r="Q40" s="726"/>
      <c r="R40" s="726"/>
      <c r="S40" s="726"/>
      <c r="T40" s="726"/>
      <c r="U40" s="726"/>
      <c r="V40" s="726"/>
      <c r="W40" s="726"/>
      <c r="X40" s="726"/>
      <c r="Y40" s="726"/>
      <c r="Z40" s="726"/>
      <c r="AA40" s="726"/>
      <c r="AB40" s="726"/>
      <c r="AC40" s="726"/>
      <c r="AD40" s="726"/>
      <c r="AE40" s="726"/>
      <c r="AF40" s="726"/>
      <c r="AG40" s="726"/>
      <c r="AH40" s="726"/>
      <c r="AL40" s="5"/>
    </row>
    <row r="41" spans="1:44" ht="19.5" thickBot="1" x14ac:dyDescent="0.45">
      <c r="A41" s="325"/>
      <c r="B41" s="726" t="s">
        <v>682</v>
      </c>
      <c r="C41" s="726"/>
      <c r="D41" s="726"/>
      <c r="E41" s="726"/>
      <c r="F41" s="726"/>
      <c r="G41" s="726"/>
      <c r="H41" s="726"/>
      <c r="I41" s="726"/>
      <c r="J41" s="726"/>
      <c r="K41" s="726"/>
      <c r="L41" s="726"/>
      <c r="M41" s="726"/>
      <c r="N41" s="726"/>
      <c r="O41" s="726"/>
      <c r="P41" s="726"/>
      <c r="Q41" s="726"/>
      <c r="R41" s="726"/>
      <c r="S41" s="726"/>
      <c r="T41" s="726"/>
      <c r="U41" s="726"/>
      <c r="V41" s="726"/>
      <c r="W41" s="726"/>
      <c r="X41" s="726"/>
      <c r="Y41" s="726"/>
      <c r="Z41" s="726"/>
      <c r="AA41" s="726"/>
      <c r="AB41" s="726"/>
      <c r="AC41" s="726"/>
      <c r="AD41" s="726"/>
      <c r="AE41" s="726"/>
      <c r="AF41" s="726"/>
      <c r="AG41" s="726"/>
      <c r="AH41" s="726"/>
      <c r="AI41" s="5"/>
      <c r="AJ41" s="893"/>
      <c r="AK41" s="893"/>
      <c r="AL41" s="893"/>
      <c r="AM41" s="893"/>
      <c r="AN41" s="893"/>
      <c r="AO41" s="38"/>
    </row>
    <row r="42" spans="1:44" ht="19.5" thickTop="1" x14ac:dyDescent="0.4">
      <c r="B42" s="555" t="s">
        <v>45</v>
      </c>
      <c r="C42" s="555"/>
      <c r="D42" s="555"/>
      <c r="E42" s="555"/>
      <c r="F42" s="555"/>
      <c r="G42" s="555"/>
      <c r="H42" s="555"/>
      <c r="I42" s="555"/>
      <c r="J42" s="555"/>
      <c r="K42" s="555"/>
      <c r="L42" s="555"/>
      <c r="M42" s="555"/>
      <c r="N42" s="555"/>
      <c r="O42" s="555"/>
      <c r="P42" s="555"/>
      <c r="Q42" s="555"/>
      <c r="R42" s="555"/>
      <c r="S42" s="555"/>
      <c r="T42" s="555"/>
      <c r="U42" s="555"/>
      <c r="V42" s="555"/>
      <c r="W42" s="555"/>
      <c r="X42" s="555"/>
      <c r="Y42" s="555"/>
      <c r="Z42" s="555"/>
      <c r="AA42" s="555"/>
      <c r="AB42" s="555"/>
      <c r="AC42" s="555"/>
      <c r="AD42" s="555"/>
      <c r="AE42" s="555"/>
      <c r="AF42" s="555"/>
      <c r="AG42" s="555"/>
      <c r="AH42" s="555"/>
      <c r="AJ42" s="561"/>
      <c r="AK42" s="562"/>
      <c r="AL42" s="562"/>
      <c r="AM42" s="562"/>
      <c r="AN42" s="563"/>
      <c r="AO42" s="32"/>
    </row>
    <row r="43" spans="1:44" ht="19.5" thickBot="1" x14ac:dyDescent="0.45">
      <c r="B43" s="802" t="s">
        <v>557</v>
      </c>
      <c r="C43" s="802"/>
      <c r="D43" s="802"/>
      <c r="E43" s="802"/>
      <c r="F43" s="802"/>
      <c r="G43" s="802"/>
      <c r="H43" s="802"/>
      <c r="I43" s="802"/>
      <c r="J43" s="802"/>
      <c r="K43" s="802"/>
      <c r="L43" s="802"/>
      <c r="M43" s="802"/>
      <c r="N43" s="802"/>
      <c r="O43" s="802"/>
      <c r="P43" s="802"/>
      <c r="Q43" s="802"/>
      <c r="R43" s="802"/>
      <c r="S43" s="802"/>
      <c r="T43" s="802"/>
      <c r="U43" s="802"/>
      <c r="V43" s="802"/>
      <c r="W43" s="802"/>
      <c r="X43" s="802"/>
      <c r="Y43" s="802"/>
      <c r="Z43" s="802"/>
      <c r="AA43" s="802"/>
      <c r="AB43" s="802"/>
      <c r="AC43" s="802"/>
      <c r="AD43" s="802"/>
      <c r="AE43" s="802"/>
      <c r="AF43" s="802"/>
      <c r="AG43" s="802"/>
      <c r="AH43" s="802"/>
      <c r="AJ43" s="565"/>
      <c r="AK43" s="566"/>
      <c r="AL43" s="566"/>
      <c r="AM43" s="566"/>
      <c r="AN43" s="567"/>
      <c r="AO43" s="32"/>
    </row>
    <row r="44" spans="1:44" s="301" customFormat="1" ht="20.25" thickTop="1" thickBot="1" x14ac:dyDescent="0.45">
      <c r="B44" s="325"/>
      <c r="C44" s="325" t="s">
        <v>562</v>
      </c>
      <c r="D44" s="325"/>
      <c r="E44" s="325"/>
      <c r="F44" s="325"/>
      <c r="G44" s="325"/>
      <c r="H44" s="325"/>
      <c r="I44" s="165" t="s">
        <v>350</v>
      </c>
      <c r="J44" s="325" t="s">
        <v>559</v>
      </c>
      <c r="K44" s="325"/>
      <c r="L44" s="325"/>
      <c r="M44" s="165" t="s">
        <v>350</v>
      </c>
      <c r="N44" s="325" t="s">
        <v>560</v>
      </c>
      <c r="O44" s="325"/>
      <c r="P44" s="325"/>
      <c r="Q44" s="325"/>
      <c r="R44" s="165" t="s">
        <v>350</v>
      </c>
      <c r="S44" s="325" t="s">
        <v>561</v>
      </c>
      <c r="T44" s="325"/>
      <c r="U44" s="325"/>
      <c r="V44" s="325"/>
      <c r="W44" s="325"/>
      <c r="X44" s="325"/>
      <c r="Y44" s="325"/>
      <c r="Z44" s="325"/>
      <c r="AA44" s="325"/>
      <c r="AB44" s="325"/>
      <c r="AC44" s="325"/>
      <c r="AD44" s="325"/>
      <c r="AE44" s="325"/>
      <c r="AF44" s="325"/>
      <c r="AG44" s="325"/>
      <c r="AH44" s="325"/>
      <c r="AK44" s="338"/>
      <c r="AO44" s="303"/>
    </row>
    <row r="45" spans="1:44" s="292" customFormat="1" ht="19.5" thickTop="1" x14ac:dyDescent="0.4">
      <c r="B45" s="802" t="s">
        <v>552</v>
      </c>
      <c r="C45" s="802"/>
      <c r="D45" s="802"/>
      <c r="E45" s="802"/>
      <c r="F45" s="802"/>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c r="AJ45" s="561"/>
      <c r="AK45" s="562"/>
      <c r="AL45" s="562"/>
      <c r="AM45" s="562"/>
      <c r="AN45" s="563"/>
      <c r="AO45" s="294"/>
    </row>
    <row r="46" spans="1:44" ht="19.5" thickBot="1" x14ac:dyDescent="0.45">
      <c r="B46" s="726" t="s">
        <v>608</v>
      </c>
      <c r="C46" s="726"/>
      <c r="D46" s="726"/>
      <c r="E46" s="726"/>
      <c r="F46" s="726"/>
      <c r="G46" s="726"/>
      <c r="H46" s="726"/>
      <c r="I46" s="726"/>
      <c r="J46" s="726"/>
      <c r="K46" s="726"/>
      <c r="L46" s="726"/>
      <c r="M46" s="726"/>
      <c r="N46" s="726"/>
      <c r="O46" s="726"/>
      <c r="P46" s="726"/>
      <c r="Q46" s="726"/>
      <c r="R46" s="726"/>
      <c r="S46" s="726"/>
      <c r="T46" s="726"/>
      <c r="U46" s="726"/>
      <c r="V46" s="726"/>
      <c r="W46" s="726"/>
      <c r="X46" s="726"/>
      <c r="Y46" s="726"/>
      <c r="Z46" s="726"/>
      <c r="AA46" s="726"/>
      <c r="AB46" s="726"/>
      <c r="AC46" s="726"/>
      <c r="AD46" s="726"/>
      <c r="AE46" s="726"/>
      <c r="AF46" s="726"/>
      <c r="AG46" s="726"/>
      <c r="AH46" s="726"/>
      <c r="AJ46" s="557"/>
      <c r="AK46" s="558"/>
      <c r="AL46" s="558"/>
      <c r="AM46" s="558"/>
      <c r="AN46" s="559"/>
      <c r="AO46" s="32"/>
    </row>
    <row r="47" spans="1:44" s="301" customFormat="1" ht="20.25" thickTop="1" thickBot="1" x14ac:dyDescent="0.45">
      <c r="B47" s="329"/>
      <c r="C47" s="329"/>
      <c r="D47" s="329"/>
      <c r="E47" s="329" t="s">
        <v>558</v>
      </c>
      <c r="F47" s="329"/>
      <c r="G47" s="329"/>
      <c r="H47" s="329"/>
      <c r="I47" s="329"/>
      <c r="J47" s="329"/>
      <c r="K47" s="329"/>
      <c r="L47" s="679"/>
      <c r="M47" s="680"/>
      <c r="N47" s="681"/>
      <c r="O47" s="329" t="s">
        <v>555</v>
      </c>
      <c r="P47" s="329"/>
      <c r="Q47" s="679"/>
      <c r="R47" s="680"/>
      <c r="S47" s="681"/>
      <c r="T47" s="329" t="s">
        <v>554</v>
      </c>
      <c r="U47" s="329"/>
      <c r="V47" s="679"/>
      <c r="W47" s="680"/>
      <c r="X47" s="681"/>
      <c r="Y47" s="329" t="s">
        <v>556</v>
      </c>
      <c r="Z47" s="329"/>
      <c r="AA47" s="329"/>
      <c r="AB47" s="329"/>
      <c r="AC47" s="329"/>
      <c r="AD47" s="329"/>
      <c r="AE47" s="329"/>
      <c r="AF47" s="329"/>
      <c r="AG47" s="329"/>
      <c r="AH47" s="329"/>
      <c r="AO47" s="303"/>
    </row>
    <row r="48" spans="1:44" ht="20.25" thickTop="1" thickBot="1" x14ac:dyDescent="0.45">
      <c r="B48" s="881" t="s">
        <v>683</v>
      </c>
      <c r="C48" s="882"/>
      <c r="D48" s="882"/>
      <c r="E48" s="882"/>
      <c r="F48" s="882"/>
      <c r="G48" s="882"/>
      <c r="H48" s="882"/>
      <c r="I48" s="882"/>
      <c r="J48" s="882"/>
      <c r="K48" s="882"/>
      <c r="L48" s="882"/>
      <c r="M48" s="882"/>
      <c r="N48" s="882"/>
      <c r="O48" s="882"/>
      <c r="P48" s="882"/>
      <c r="Q48" s="882"/>
      <c r="R48" s="882"/>
      <c r="S48" s="882"/>
      <c r="T48" s="882"/>
      <c r="U48" s="882"/>
      <c r="V48" s="882"/>
      <c r="W48" s="882"/>
      <c r="X48" s="882"/>
      <c r="Y48" s="882"/>
      <c r="Z48" s="882"/>
      <c r="AA48" s="882"/>
      <c r="AB48" s="882"/>
      <c r="AC48" s="882"/>
      <c r="AD48" s="882"/>
      <c r="AE48" s="882"/>
      <c r="AF48" s="882"/>
      <c r="AG48" s="882"/>
      <c r="AH48" s="882"/>
      <c r="AO48" s="32"/>
    </row>
    <row r="49" spans="1:43" s="253" customFormat="1" ht="19.5" thickTop="1" x14ac:dyDescent="0.4">
      <c r="B49" s="882"/>
      <c r="C49" s="882"/>
      <c r="D49" s="882"/>
      <c r="E49" s="882"/>
      <c r="F49" s="882"/>
      <c r="G49" s="882"/>
      <c r="H49" s="882"/>
      <c r="I49" s="882"/>
      <c r="J49" s="882"/>
      <c r="K49" s="882"/>
      <c r="L49" s="882"/>
      <c r="M49" s="882"/>
      <c r="N49" s="882"/>
      <c r="O49" s="882"/>
      <c r="P49" s="882"/>
      <c r="Q49" s="882"/>
      <c r="R49" s="882"/>
      <c r="S49" s="882"/>
      <c r="T49" s="882"/>
      <c r="U49" s="882"/>
      <c r="V49" s="882"/>
      <c r="W49" s="882"/>
      <c r="X49" s="882"/>
      <c r="Y49" s="882"/>
      <c r="Z49" s="882"/>
      <c r="AA49" s="882"/>
      <c r="AB49" s="882"/>
      <c r="AC49" s="882"/>
      <c r="AD49" s="882"/>
      <c r="AE49" s="882"/>
      <c r="AF49" s="882"/>
      <c r="AG49" s="882"/>
      <c r="AH49" s="882"/>
      <c r="AJ49" s="561"/>
      <c r="AK49" s="562"/>
      <c r="AL49" s="562"/>
      <c r="AM49" s="562"/>
      <c r="AN49" s="563"/>
      <c r="AO49" s="254"/>
    </row>
    <row r="50" spans="1:43" ht="19.5" thickBot="1" x14ac:dyDescent="0.45">
      <c r="B50" s="560" t="s">
        <v>735</v>
      </c>
      <c r="C50" s="560"/>
      <c r="D50" s="560"/>
      <c r="E50" s="560"/>
      <c r="F50" s="560"/>
      <c r="G50" s="560"/>
      <c r="H50" s="560"/>
      <c r="I50" s="560"/>
      <c r="J50" s="560"/>
      <c r="K50" s="560"/>
      <c r="L50" s="560"/>
      <c r="M50" s="560"/>
      <c r="N50" s="560"/>
      <c r="O50" s="560"/>
      <c r="P50" s="560"/>
      <c r="Q50" s="560"/>
      <c r="R50" s="560"/>
      <c r="S50" s="560"/>
      <c r="T50" s="560"/>
      <c r="U50" s="560"/>
      <c r="V50" s="560"/>
      <c r="W50" s="560"/>
      <c r="X50" s="560"/>
      <c r="Y50" s="560"/>
      <c r="Z50" s="560"/>
      <c r="AA50" s="560"/>
      <c r="AB50" s="560"/>
      <c r="AC50" s="560"/>
      <c r="AD50" s="560"/>
      <c r="AE50" s="560"/>
      <c r="AF50" s="560"/>
      <c r="AG50" s="560"/>
      <c r="AH50" s="560"/>
      <c r="AJ50" s="636"/>
      <c r="AK50" s="637"/>
      <c r="AL50" s="637"/>
      <c r="AM50" s="637"/>
      <c r="AN50" s="638"/>
      <c r="AO50" s="32"/>
    </row>
    <row r="51" spans="1:43" ht="20.25" thickTop="1" thickBot="1" x14ac:dyDescent="0.45">
      <c r="B51" s="824" t="s">
        <v>784</v>
      </c>
      <c r="C51" s="824"/>
      <c r="D51" s="824"/>
      <c r="E51" s="824"/>
      <c r="F51" s="824"/>
      <c r="G51" s="824"/>
      <c r="H51" s="824"/>
      <c r="I51" s="824"/>
      <c r="J51" s="824"/>
      <c r="K51" s="824"/>
      <c r="L51" s="824"/>
      <c r="M51" s="824"/>
      <c r="N51" s="824"/>
      <c r="O51" s="824"/>
      <c r="P51" s="824"/>
      <c r="Q51" s="824"/>
      <c r="R51" s="824"/>
      <c r="S51" s="824"/>
      <c r="T51" s="824"/>
      <c r="U51" s="824"/>
      <c r="V51" s="824"/>
      <c r="W51" s="824"/>
      <c r="X51" s="824"/>
      <c r="Y51" s="824"/>
      <c r="Z51" s="824"/>
      <c r="AA51" s="824"/>
      <c r="AB51" s="824"/>
      <c r="AC51" s="824"/>
      <c r="AD51" s="824"/>
      <c r="AE51" s="824"/>
      <c r="AF51" s="824"/>
      <c r="AG51" s="824"/>
      <c r="AH51" s="824"/>
      <c r="AJ51" s="38"/>
    </row>
    <row r="52" spans="1:43" ht="19.5" thickTop="1" x14ac:dyDescent="0.4">
      <c r="B52" s="824"/>
      <c r="C52" s="824"/>
      <c r="D52" s="824"/>
      <c r="E52" s="824"/>
      <c r="F52" s="824"/>
      <c r="G52" s="824"/>
      <c r="H52" s="824"/>
      <c r="I52" s="824"/>
      <c r="J52" s="824"/>
      <c r="K52" s="824"/>
      <c r="L52" s="824"/>
      <c r="M52" s="824"/>
      <c r="N52" s="824"/>
      <c r="O52" s="824"/>
      <c r="P52" s="824"/>
      <c r="Q52" s="824"/>
      <c r="R52" s="824"/>
      <c r="S52" s="824"/>
      <c r="T52" s="824"/>
      <c r="U52" s="824"/>
      <c r="V52" s="824"/>
      <c r="W52" s="824"/>
      <c r="X52" s="824"/>
      <c r="Y52" s="824"/>
      <c r="Z52" s="824"/>
      <c r="AA52" s="824"/>
      <c r="AB52" s="824"/>
      <c r="AC52" s="824"/>
      <c r="AD52" s="824"/>
      <c r="AE52" s="824"/>
      <c r="AF52" s="824"/>
      <c r="AG52" s="824"/>
      <c r="AH52" s="824"/>
      <c r="AJ52" s="561"/>
      <c r="AK52" s="562"/>
      <c r="AL52" s="562"/>
      <c r="AM52" s="562"/>
      <c r="AN52" s="563"/>
      <c r="AO52" s="32"/>
    </row>
    <row r="53" spans="1:43" x14ac:dyDescent="0.4">
      <c r="B53" s="328" t="s">
        <v>627</v>
      </c>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J53" s="570"/>
      <c r="AK53" s="571"/>
      <c r="AL53" s="571"/>
      <c r="AM53" s="571"/>
      <c r="AN53" s="572"/>
      <c r="AO53" s="32"/>
    </row>
    <row r="54" spans="1:43" x14ac:dyDescent="0.4">
      <c r="B54" s="808" t="s">
        <v>46</v>
      </c>
      <c r="C54" s="808"/>
      <c r="D54" s="808"/>
      <c r="E54" s="808"/>
      <c r="F54" s="808"/>
      <c r="G54" s="808"/>
      <c r="H54" s="808"/>
      <c r="I54" s="808"/>
      <c r="J54" s="808"/>
      <c r="K54" s="808"/>
      <c r="L54" s="808"/>
      <c r="M54" s="808"/>
      <c r="N54" s="808"/>
      <c r="O54" s="808"/>
      <c r="P54" s="808"/>
      <c r="Q54" s="808"/>
      <c r="R54" s="808"/>
      <c r="S54" s="808"/>
      <c r="T54" s="808"/>
      <c r="U54" s="808"/>
      <c r="V54" s="808"/>
      <c r="W54" s="808"/>
      <c r="X54" s="808"/>
      <c r="Y54" s="808"/>
      <c r="Z54" s="808"/>
      <c r="AA54" s="808"/>
      <c r="AB54" s="808"/>
      <c r="AC54" s="808"/>
      <c r="AD54" s="808"/>
      <c r="AE54" s="808"/>
      <c r="AF54" s="808"/>
      <c r="AG54" s="808"/>
      <c r="AH54" s="808"/>
      <c r="AJ54" s="565"/>
      <c r="AK54" s="566"/>
      <c r="AL54" s="566"/>
      <c r="AM54" s="566"/>
      <c r="AN54" s="567"/>
      <c r="AO54" s="32"/>
    </row>
    <row r="55" spans="1:43" s="507" customFormat="1" x14ac:dyDescent="0.4">
      <c r="B55" s="560" t="s">
        <v>750</v>
      </c>
      <c r="C55" s="560"/>
      <c r="D55" s="560"/>
      <c r="E55" s="560"/>
      <c r="F55" s="560"/>
      <c r="G55" s="560"/>
      <c r="H55" s="560"/>
      <c r="I55" s="560"/>
      <c r="J55" s="560"/>
      <c r="K55" s="560"/>
      <c r="L55" s="560"/>
      <c r="M55" s="560"/>
      <c r="N55" s="560"/>
      <c r="O55" s="560"/>
      <c r="P55" s="560"/>
      <c r="Q55" s="560"/>
      <c r="R55" s="560"/>
      <c r="S55" s="560"/>
      <c r="T55" s="560"/>
      <c r="U55" s="560"/>
      <c r="V55" s="560"/>
      <c r="W55" s="560"/>
      <c r="X55" s="560"/>
      <c r="Y55" s="560"/>
      <c r="Z55" s="560"/>
      <c r="AA55" s="560"/>
      <c r="AB55" s="560"/>
      <c r="AC55" s="560"/>
      <c r="AD55" s="560"/>
      <c r="AE55" s="560"/>
      <c r="AF55" s="560"/>
      <c r="AG55" s="560"/>
      <c r="AH55" s="560"/>
      <c r="AJ55" s="570"/>
      <c r="AK55" s="571"/>
      <c r="AL55" s="571"/>
      <c r="AM55" s="571"/>
      <c r="AN55" s="572"/>
      <c r="AO55" s="511"/>
    </row>
    <row r="56" spans="1:43" ht="19.5" thickBot="1" x14ac:dyDescent="0.45">
      <c r="B56" s="626" t="s">
        <v>736</v>
      </c>
      <c r="C56" s="626"/>
      <c r="D56" s="626"/>
      <c r="E56" s="626"/>
      <c r="F56" s="626"/>
      <c r="G56" s="626"/>
      <c r="H56" s="626"/>
      <c r="I56" s="626"/>
      <c r="J56" s="626"/>
      <c r="K56" s="626"/>
      <c r="L56" s="626"/>
      <c r="M56" s="626"/>
      <c r="N56" s="626"/>
      <c r="O56" s="626"/>
      <c r="P56" s="626"/>
      <c r="Q56" s="626"/>
      <c r="R56" s="626"/>
      <c r="S56" s="626"/>
      <c r="T56" s="626"/>
      <c r="U56" s="626"/>
      <c r="V56" s="626"/>
      <c r="W56" s="626"/>
      <c r="X56" s="626"/>
      <c r="Y56" s="626"/>
      <c r="Z56" s="626"/>
      <c r="AA56" s="626"/>
      <c r="AB56" s="626"/>
      <c r="AC56" s="626"/>
      <c r="AD56" s="626"/>
      <c r="AE56" s="626"/>
      <c r="AF56" s="626"/>
      <c r="AG56" s="626"/>
      <c r="AH56" s="626"/>
      <c r="AJ56" s="636"/>
      <c r="AK56" s="637"/>
      <c r="AL56" s="637"/>
      <c r="AM56" s="637"/>
      <c r="AN56" s="638"/>
      <c r="AO56" s="32"/>
    </row>
    <row r="57" spans="1:43" ht="20.25" thickTop="1" thickBot="1" x14ac:dyDescent="0.45">
      <c r="B57" s="306" t="s">
        <v>684</v>
      </c>
      <c r="C57" s="333"/>
      <c r="D57" s="333"/>
      <c r="E57" s="333"/>
      <c r="F57" s="333"/>
      <c r="G57" s="333"/>
      <c r="H57" s="333"/>
      <c r="I57" s="333"/>
      <c r="J57" s="333"/>
      <c r="K57" s="333"/>
      <c r="L57" s="333"/>
      <c r="M57" s="333"/>
      <c r="N57" s="334"/>
      <c r="O57" s="334"/>
      <c r="P57" s="334"/>
      <c r="Q57" s="334"/>
      <c r="R57" s="334"/>
      <c r="S57" s="334"/>
      <c r="T57" s="334"/>
      <c r="U57" s="334"/>
      <c r="V57" s="334"/>
      <c r="W57" s="334"/>
      <c r="X57" s="334"/>
      <c r="Y57" s="334"/>
      <c r="Z57" s="334"/>
      <c r="AA57" s="334"/>
      <c r="AB57" s="332"/>
      <c r="AC57" s="332"/>
      <c r="AD57" s="332"/>
      <c r="AE57" s="332"/>
      <c r="AF57" s="332"/>
      <c r="AG57" s="332"/>
      <c r="AH57" s="332"/>
    </row>
    <row r="58" spans="1:43" ht="30" customHeight="1" thickTop="1" x14ac:dyDescent="0.4">
      <c r="B58" s="763"/>
      <c r="C58" s="764"/>
      <c r="D58" s="764"/>
      <c r="E58" s="764"/>
      <c r="F58" s="764"/>
      <c r="G58" s="764"/>
      <c r="H58" s="764"/>
      <c r="I58" s="764"/>
      <c r="J58" s="764"/>
      <c r="K58" s="764"/>
      <c r="L58" s="764"/>
      <c r="M58" s="764"/>
      <c r="N58" s="764"/>
      <c r="O58" s="764"/>
      <c r="P58" s="764"/>
      <c r="Q58" s="764"/>
      <c r="R58" s="764"/>
      <c r="S58" s="764"/>
      <c r="T58" s="764"/>
      <c r="U58" s="764"/>
      <c r="V58" s="764"/>
      <c r="W58" s="764"/>
      <c r="X58" s="764"/>
      <c r="Y58" s="764"/>
      <c r="Z58" s="764"/>
      <c r="AA58" s="764"/>
      <c r="AB58" s="764"/>
      <c r="AC58" s="764"/>
      <c r="AD58" s="764"/>
      <c r="AE58" s="764"/>
      <c r="AF58" s="764"/>
      <c r="AG58" s="764"/>
      <c r="AH58" s="765"/>
      <c r="AI58" s="35"/>
      <c r="AJ58" s="18"/>
      <c r="AK58" s="18"/>
      <c r="AL58" s="18"/>
      <c r="AM58" s="18"/>
      <c r="AN58" s="18"/>
      <c r="AO58" s="18"/>
      <c r="AP58" s="284"/>
    </row>
    <row r="59" spans="1:43" ht="30" customHeight="1" thickBot="1" x14ac:dyDescent="0.45">
      <c r="B59" s="766"/>
      <c r="C59" s="767"/>
      <c r="D59" s="767"/>
      <c r="E59" s="767"/>
      <c r="F59" s="767"/>
      <c r="G59" s="767"/>
      <c r="H59" s="767"/>
      <c r="I59" s="767"/>
      <c r="J59" s="767"/>
      <c r="K59" s="767"/>
      <c r="L59" s="767"/>
      <c r="M59" s="767"/>
      <c r="N59" s="767"/>
      <c r="O59" s="767"/>
      <c r="P59" s="767"/>
      <c r="Q59" s="767"/>
      <c r="R59" s="767"/>
      <c r="S59" s="767"/>
      <c r="T59" s="767"/>
      <c r="U59" s="767"/>
      <c r="V59" s="767"/>
      <c r="W59" s="767"/>
      <c r="X59" s="767"/>
      <c r="Y59" s="767"/>
      <c r="Z59" s="767"/>
      <c r="AA59" s="767"/>
      <c r="AB59" s="767"/>
      <c r="AC59" s="767"/>
      <c r="AD59" s="767"/>
      <c r="AE59" s="767"/>
      <c r="AF59" s="767"/>
      <c r="AG59" s="767"/>
      <c r="AH59" s="768"/>
      <c r="AI59" s="35"/>
      <c r="AJ59" s="18"/>
      <c r="AK59" s="18"/>
      <c r="AL59" s="18"/>
      <c r="AM59" s="18"/>
      <c r="AN59" s="18"/>
      <c r="AO59" s="18"/>
    </row>
    <row r="60" spans="1:43" ht="19.5" thickTop="1" x14ac:dyDescent="0.4"/>
    <row r="61" spans="1:43" ht="19.5" thickBot="1" x14ac:dyDescent="0.45">
      <c r="A61" s="555" t="s">
        <v>392</v>
      </c>
      <c r="B61" s="555"/>
      <c r="C61" s="555"/>
      <c r="D61" s="555"/>
      <c r="E61" s="555"/>
      <c r="F61" s="555"/>
      <c r="G61" s="555"/>
      <c r="H61" s="555"/>
      <c r="I61" s="555"/>
      <c r="J61" s="555"/>
      <c r="K61" s="555"/>
      <c r="L61" s="555"/>
      <c r="M61" s="555"/>
      <c r="N61" s="555"/>
      <c r="O61" s="555"/>
      <c r="P61" s="555"/>
      <c r="Q61" s="555"/>
      <c r="R61" s="555"/>
      <c r="S61" s="555"/>
      <c r="T61" s="555"/>
      <c r="U61" s="555"/>
      <c r="V61" s="555"/>
      <c r="W61" s="555"/>
      <c r="X61" s="555"/>
      <c r="Y61" s="555"/>
      <c r="Z61" s="555"/>
      <c r="AA61" s="555"/>
      <c r="AB61" s="555"/>
      <c r="AC61" s="555"/>
      <c r="AD61" s="555"/>
      <c r="AE61" s="555"/>
      <c r="AF61" s="555"/>
      <c r="AG61" s="555"/>
      <c r="AH61" s="555"/>
      <c r="AJ61" s="286"/>
      <c r="AK61" s="286"/>
      <c r="AL61" s="286"/>
      <c r="AM61" s="286"/>
      <c r="AN61" s="286"/>
    </row>
    <row r="62" spans="1:43" ht="19.5" thickTop="1" x14ac:dyDescent="0.4">
      <c r="B62" s="464" t="s">
        <v>851</v>
      </c>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J62" s="561"/>
      <c r="AK62" s="562"/>
      <c r="AL62" s="562"/>
      <c r="AM62" s="562"/>
      <c r="AN62" s="563"/>
      <c r="AO62" s="32"/>
    </row>
    <row r="63" spans="1:43" s="386" customFormat="1" ht="19.5" thickBot="1" x14ac:dyDescent="0.45">
      <c r="B63" s="875" t="s">
        <v>643</v>
      </c>
      <c r="C63" s="875"/>
      <c r="D63" s="875"/>
      <c r="E63" s="875"/>
      <c r="F63" s="875"/>
      <c r="G63" s="875"/>
      <c r="H63" s="875"/>
      <c r="I63" s="875"/>
      <c r="J63" s="875"/>
      <c r="K63" s="875"/>
      <c r="L63" s="875"/>
      <c r="M63" s="875"/>
      <c r="N63" s="875"/>
      <c r="O63" s="875"/>
      <c r="P63" s="875"/>
      <c r="Q63" s="875"/>
      <c r="R63" s="875"/>
      <c r="S63" s="875"/>
      <c r="T63" s="875"/>
      <c r="U63" s="875"/>
      <c r="V63" s="875"/>
      <c r="W63" s="875"/>
      <c r="X63" s="875"/>
      <c r="Y63" s="875"/>
      <c r="Z63" s="387"/>
      <c r="AA63" s="387"/>
      <c r="AB63" s="387"/>
      <c r="AC63" s="387"/>
      <c r="AD63" s="387"/>
      <c r="AE63" s="387"/>
      <c r="AF63" s="387"/>
      <c r="AG63" s="387"/>
      <c r="AH63" s="387"/>
      <c r="AJ63" s="848"/>
      <c r="AK63" s="849"/>
      <c r="AL63" s="849"/>
      <c r="AM63" s="849"/>
      <c r="AN63" s="850"/>
      <c r="AO63" s="390"/>
      <c r="AQ63" s="389"/>
    </row>
    <row r="64" spans="1:43" x14ac:dyDescent="0.4">
      <c r="AO64" s="66"/>
    </row>
    <row r="65" spans="1:42" ht="19.5" thickBot="1" x14ac:dyDescent="0.45">
      <c r="A65" s="555" t="s">
        <v>393</v>
      </c>
      <c r="B65" s="555"/>
      <c r="C65" s="555"/>
      <c r="D65" s="555"/>
      <c r="E65" s="555"/>
      <c r="F65" s="555"/>
      <c r="G65" s="555"/>
      <c r="H65" s="555"/>
      <c r="I65" s="555"/>
      <c r="J65" s="555"/>
      <c r="K65" s="555"/>
      <c r="L65" s="555"/>
      <c r="M65" s="555"/>
      <c r="N65" s="555"/>
      <c r="O65" s="555"/>
      <c r="P65" s="555"/>
      <c r="Q65" s="555"/>
      <c r="R65" s="555"/>
      <c r="S65" s="555"/>
      <c r="T65" s="555"/>
      <c r="U65" s="555"/>
      <c r="V65" s="555"/>
      <c r="W65" s="555"/>
      <c r="X65" s="555"/>
      <c r="Y65" s="555"/>
      <c r="Z65" s="555"/>
      <c r="AA65" s="555"/>
      <c r="AB65" s="555"/>
      <c r="AC65" s="555"/>
      <c r="AD65" s="555"/>
      <c r="AE65" s="555"/>
      <c r="AF65" s="555"/>
      <c r="AG65" s="555"/>
      <c r="AH65" s="555"/>
    </row>
    <row r="66" spans="1:42" s="268" customFormat="1" ht="19.5" thickTop="1" x14ac:dyDescent="0.4">
      <c r="B66" s="991" t="s">
        <v>536</v>
      </c>
      <c r="C66" s="991"/>
      <c r="D66" s="991"/>
      <c r="E66" s="991"/>
      <c r="F66" s="991"/>
      <c r="G66" s="991"/>
      <c r="H66" s="991"/>
      <c r="I66" s="991"/>
      <c r="J66" s="991"/>
      <c r="K66" s="991"/>
      <c r="L66" s="991"/>
      <c r="M66" s="991"/>
      <c r="N66" s="991"/>
      <c r="O66" s="991"/>
      <c r="P66" s="991"/>
      <c r="Q66" s="991"/>
      <c r="R66" s="991"/>
      <c r="S66" s="991"/>
      <c r="T66" s="991"/>
      <c r="U66" s="991"/>
      <c r="V66" s="991"/>
      <c r="W66" s="991"/>
      <c r="X66" s="991"/>
      <c r="Y66" s="991"/>
      <c r="Z66" s="991"/>
      <c r="AA66" s="991"/>
      <c r="AB66" s="991"/>
      <c r="AC66" s="991"/>
      <c r="AD66" s="991"/>
      <c r="AE66" s="991"/>
      <c r="AF66" s="991"/>
      <c r="AG66" s="991"/>
      <c r="AH66" s="991"/>
      <c r="AJ66" s="561"/>
      <c r="AK66" s="562"/>
      <c r="AL66" s="562"/>
      <c r="AM66" s="562"/>
      <c r="AN66" s="563"/>
    </row>
    <row r="67" spans="1:42" ht="19.5" thickBot="1" x14ac:dyDescent="0.45">
      <c r="B67" s="844" t="s">
        <v>719</v>
      </c>
      <c r="C67" s="844"/>
      <c r="D67" s="844"/>
      <c r="E67" s="844"/>
      <c r="F67" s="844"/>
      <c r="G67" s="844"/>
      <c r="H67" s="844"/>
      <c r="I67" s="844"/>
      <c r="J67" s="844"/>
      <c r="K67" s="844"/>
      <c r="L67" s="844"/>
      <c r="M67" s="844"/>
      <c r="N67" s="844"/>
      <c r="O67" s="844"/>
      <c r="P67" s="844"/>
      <c r="Q67" s="844"/>
      <c r="R67" s="844"/>
      <c r="S67" s="844"/>
      <c r="T67" s="844"/>
      <c r="U67" s="844"/>
      <c r="V67" s="844"/>
      <c r="W67" s="844"/>
      <c r="X67" s="844"/>
      <c r="Y67" s="844"/>
      <c r="Z67" s="844"/>
      <c r="AA67" s="844"/>
      <c r="AB67" s="844"/>
      <c r="AC67" s="844"/>
      <c r="AD67" s="844"/>
      <c r="AE67" s="844"/>
      <c r="AF67" s="844"/>
      <c r="AG67" s="844"/>
      <c r="AH67" s="844"/>
      <c r="AJ67" s="636"/>
      <c r="AK67" s="637"/>
      <c r="AL67" s="637"/>
      <c r="AM67" s="637"/>
      <c r="AN67" s="638"/>
    </row>
    <row r="68" spans="1:42" ht="30" customHeight="1" thickTop="1" x14ac:dyDescent="0.4">
      <c r="B68" s="872"/>
      <c r="C68" s="873"/>
      <c r="D68" s="873"/>
      <c r="E68" s="873"/>
      <c r="F68" s="873"/>
      <c r="G68" s="873"/>
      <c r="H68" s="873"/>
      <c r="I68" s="873"/>
      <c r="J68" s="873"/>
      <c r="K68" s="873"/>
      <c r="L68" s="873"/>
      <c r="M68" s="873"/>
      <c r="N68" s="873"/>
      <c r="O68" s="873"/>
      <c r="P68" s="873"/>
      <c r="Q68" s="873"/>
      <c r="R68" s="873"/>
      <c r="S68" s="873"/>
      <c r="T68" s="873"/>
      <c r="U68" s="873"/>
      <c r="V68" s="873"/>
      <c r="W68" s="873"/>
      <c r="X68" s="873"/>
      <c r="Y68" s="873"/>
      <c r="Z68" s="873"/>
      <c r="AA68" s="873"/>
      <c r="AB68" s="873"/>
      <c r="AC68" s="873"/>
      <c r="AD68" s="873"/>
      <c r="AE68" s="873"/>
      <c r="AF68" s="873"/>
      <c r="AG68" s="873"/>
      <c r="AH68" s="873"/>
      <c r="AI68" s="35"/>
      <c r="AJ68" s="18"/>
      <c r="AK68" s="18"/>
      <c r="AL68" s="18"/>
      <c r="AM68" s="18"/>
      <c r="AN68" s="18"/>
      <c r="AO68" s="18"/>
    </row>
    <row r="69" spans="1:42" ht="30" customHeight="1" x14ac:dyDescent="0.4">
      <c r="B69" s="873"/>
      <c r="C69" s="873"/>
      <c r="D69" s="873"/>
      <c r="E69" s="873"/>
      <c r="F69" s="873"/>
      <c r="G69" s="873"/>
      <c r="H69" s="873"/>
      <c r="I69" s="873"/>
      <c r="J69" s="873"/>
      <c r="K69" s="873"/>
      <c r="L69" s="873"/>
      <c r="M69" s="873"/>
      <c r="N69" s="873"/>
      <c r="O69" s="873"/>
      <c r="P69" s="873"/>
      <c r="Q69" s="873"/>
      <c r="R69" s="873"/>
      <c r="S69" s="873"/>
      <c r="T69" s="873"/>
      <c r="U69" s="873"/>
      <c r="V69" s="873"/>
      <c r="W69" s="873"/>
      <c r="X69" s="873"/>
      <c r="Y69" s="873"/>
      <c r="Z69" s="873"/>
      <c r="AA69" s="873"/>
      <c r="AB69" s="873"/>
      <c r="AC69" s="873"/>
      <c r="AD69" s="873"/>
      <c r="AE69" s="873"/>
      <c r="AF69" s="873"/>
      <c r="AG69" s="873"/>
      <c r="AH69" s="873"/>
      <c r="AI69" s="35"/>
      <c r="AJ69" s="18"/>
      <c r="AK69" s="18"/>
      <c r="AL69" s="18"/>
      <c r="AM69" s="18"/>
      <c r="AN69" s="18"/>
      <c r="AO69" s="18"/>
    </row>
    <row r="70" spans="1:42" x14ac:dyDescent="0.4">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18"/>
      <c r="AK70" s="18"/>
      <c r="AL70" s="18"/>
      <c r="AM70" s="18"/>
      <c r="AN70" s="18"/>
      <c r="AO70" s="18"/>
    </row>
    <row r="71" spans="1:42" x14ac:dyDescent="0.4">
      <c r="B71" s="17"/>
      <c r="C71" s="17"/>
      <c r="D71" s="17"/>
      <c r="E71" s="28"/>
      <c r="F71" s="17"/>
      <c r="G71" s="17"/>
      <c r="H71" s="24"/>
      <c r="I71" s="24"/>
      <c r="J71" s="32"/>
      <c r="K71" s="17"/>
      <c r="L71" s="28"/>
      <c r="M71" s="24"/>
      <c r="N71" s="28"/>
      <c r="O71" s="17"/>
      <c r="P71" s="28"/>
      <c r="Q71" s="28"/>
      <c r="R71" s="27"/>
      <c r="S71" s="17"/>
      <c r="T71" s="28"/>
      <c r="U71" s="28"/>
      <c r="V71" s="17"/>
      <c r="W71" s="27"/>
      <c r="X71" s="24"/>
      <c r="Y71" s="28"/>
      <c r="Z71" s="17"/>
      <c r="AA71" s="28"/>
      <c r="AB71" s="17"/>
      <c r="AC71" s="28"/>
      <c r="AD71" s="35"/>
      <c r="AE71" s="28"/>
      <c r="AF71" s="17"/>
      <c r="AG71" s="28"/>
      <c r="AH71" s="32"/>
      <c r="AI71" s="35"/>
      <c r="AJ71" s="17"/>
      <c r="AK71" s="17"/>
      <c r="AL71" s="32"/>
      <c r="AM71" s="32"/>
      <c r="AN71" s="17"/>
      <c r="AO71" s="32"/>
    </row>
    <row r="72" spans="1:42" x14ac:dyDescent="0.4">
      <c r="A72" s="892" t="s">
        <v>394</v>
      </c>
      <c r="B72" s="892"/>
      <c r="C72" s="892"/>
      <c r="D72" s="892"/>
      <c r="E72" s="892"/>
      <c r="F72" s="892"/>
      <c r="G72" s="892"/>
      <c r="H72" s="892"/>
      <c r="I72" s="892"/>
      <c r="J72" s="892"/>
      <c r="K72" s="892"/>
      <c r="L72" s="892"/>
      <c r="M72" s="892"/>
      <c r="N72" s="892"/>
      <c r="O72" s="892"/>
      <c r="P72" s="892"/>
      <c r="Q72" s="892"/>
      <c r="R72" s="892"/>
      <c r="S72" s="892"/>
      <c r="T72" s="892"/>
      <c r="U72" s="892"/>
      <c r="V72" s="892"/>
      <c r="W72" s="892"/>
      <c r="X72" s="892"/>
      <c r="Y72" s="892"/>
      <c r="Z72" s="892"/>
      <c r="AA72" s="892"/>
      <c r="AB72" s="892"/>
      <c r="AC72" s="892"/>
      <c r="AD72" s="892"/>
      <c r="AE72" s="892"/>
      <c r="AF72" s="892"/>
      <c r="AG72" s="892"/>
      <c r="AH72" s="892"/>
    </row>
    <row r="73" spans="1:42" x14ac:dyDescent="0.4">
      <c r="A73" s="823" t="s">
        <v>395</v>
      </c>
      <c r="B73" s="823"/>
      <c r="C73" s="823"/>
      <c r="D73" s="823"/>
      <c r="E73" s="823"/>
      <c r="F73" s="823"/>
      <c r="G73" s="823"/>
      <c r="H73" s="823"/>
      <c r="I73" s="823"/>
      <c r="J73" s="823"/>
      <c r="K73" s="823"/>
      <c r="L73" s="823"/>
      <c r="M73" s="823"/>
      <c r="N73" s="823"/>
      <c r="O73" s="823"/>
      <c r="P73" s="823"/>
      <c r="Q73" s="823"/>
      <c r="R73" s="823"/>
      <c r="S73" s="823"/>
      <c r="T73" s="823"/>
      <c r="U73" s="823"/>
      <c r="V73" s="823"/>
      <c r="W73" s="823"/>
      <c r="X73" s="823"/>
      <c r="Y73" s="823"/>
      <c r="Z73" s="823"/>
      <c r="AA73" s="823"/>
      <c r="AB73" s="823"/>
      <c r="AC73" s="823"/>
      <c r="AD73" s="823"/>
      <c r="AE73" s="823"/>
      <c r="AF73" s="823"/>
      <c r="AG73" s="823"/>
      <c r="AH73" s="823"/>
    </row>
    <row r="74" spans="1:42" x14ac:dyDescent="0.4">
      <c r="B74" s="823" t="s">
        <v>396</v>
      </c>
      <c r="C74" s="823"/>
      <c r="D74" s="823"/>
      <c r="E74" s="823"/>
      <c r="F74" s="823"/>
      <c r="G74" s="823"/>
      <c r="H74" s="823"/>
      <c r="I74" s="823"/>
      <c r="J74" s="823"/>
      <c r="K74" s="823"/>
      <c r="L74" s="823"/>
      <c r="M74" s="823"/>
      <c r="N74" s="823"/>
      <c r="O74" s="823"/>
      <c r="P74" s="823"/>
      <c r="Q74" s="823"/>
      <c r="R74" s="823"/>
      <c r="S74" s="823"/>
      <c r="T74" s="823"/>
      <c r="U74" s="823"/>
      <c r="V74" s="823"/>
      <c r="W74" s="823"/>
      <c r="X74" s="823"/>
      <c r="Y74" s="823"/>
      <c r="Z74" s="823"/>
      <c r="AA74" s="823"/>
      <c r="AB74" s="823"/>
      <c r="AC74" s="823"/>
      <c r="AD74" s="823"/>
      <c r="AE74" s="823"/>
      <c r="AF74" s="823"/>
      <c r="AG74" s="823"/>
      <c r="AH74" s="823"/>
      <c r="AP74" s="13"/>
    </row>
    <row r="75" spans="1:42" ht="19.5" thickBot="1" x14ac:dyDescent="0.45">
      <c r="B75" s="871"/>
      <c r="C75" s="871"/>
      <c r="D75" s="871"/>
      <c r="E75" s="871"/>
      <c r="F75" s="871"/>
      <c r="G75" s="871"/>
      <c r="H75" s="904" t="str">
        <f>IF(表紙!C2=2,"H30.4.1","R"&amp;表紙!C2-2&amp;".4.1")</f>
        <v>R6.4.1</v>
      </c>
      <c r="I75" s="905"/>
      <c r="J75" s="905"/>
      <c r="K75" s="905"/>
      <c r="L75" s="906"/>
      <c r="M75" s="874" t="str">
        <f>"R"&amp;表紙!C2-1&amp;".4.1"</f>
        <v>R7.4.1</v>
      </c>
      <c r="N75" s="874"/>
      <c r="O75" s="874"/>
      <c r="P75" s="874"/>
      <c r="Q75" s="874"/>
      <c r="R75" s="874" t="str">
        <f>"R"&amp;表紙!C2&amp;".4.1"</f>
        <v>R8.4.1</v>
      </c>
      <c r="S75" s="874"/>
      <c r="T75" s="874"/>
      <c r="U75" s="874"/>
      <c r="V75" s="874"/>
      <c r="AP75" s="13"/>
    </row>
    <row r="76" spans="1:42" ht="19.5" thickTop="1" x14ac:dyDescent="0.4">
      <c r="B76" s="898" t="s">
        <v>47</v>
      </c>
      <c r="C76" s="898"/>
      <c r="D76" s="898"/>
      <c r="E76" s="898"/>
      <c r="F76" s="898"/>
      <c r="G76" s="899"/>
      <c r="H76" s="895"/>
      <c r="I76" s="888"/>
      <c r="J76" s="888"/>
      <c r="K76" s="888"/>
      <c r="L76" s="888"/>
      <c r="M76" s="888"/>
      <c r="N76" s="888"/>
      <c r="O76" s="888"/>
      <c r="P76" s="888"/>
      <c r="Q76" s="888"/>
      <c r="R76" s="888"/>
      <c r="S76" s="888"/>
      <c r="T76" s="888"/>
      <c r="U76" s="888"/>
      <c r="V76" s="889"/>
      <c r="AP76" s="13"/>
    </row>
    <row r="77" spans="1:42" ht="19.5" thickBot="1" x14ac:dyDescent="0.45">
      <c r="B77" s="898" t="s">
        <v>48</v>
      </c>
      <c r="C77" s="898"/>
      <c r="D77" s="898"/>
      <c r="E77" s="898"/>
      <c r="F77" s="898"/>
      <c r="G77" s="899"/>
      <c r="H77" s="907"/>
      <c r="I77" s="876"/>
      <c r="J77" s="876"/>
      <c r="K77" s="876"/>
      <c r="L77" s="876"/>
      <c r="M77" s="876"/>
      <c r="N77" s="876"/>
      <c r="O77" s="876"/>
      <c r="P77" s="876"/>
      <c r="Q77" s="876"/>
      <c r="R77" s="876"/>
      <c r="S77" s="876"/>
      <c r="T77" s="876"/>
      <c r="U77" s="876"/>
      <c r="V77" s="877"/>
      <c r="AP77" s="13"/>
    </row>
    <row r="78" spans="1:42" ht="20.25" thickTop="1" thickBot="1" x14ac:dyDescent="0.45">
      <c r="B78" s="335" t="s">
        <v>609</v>
      </c>
      <c r="C78" s="335"/>
      <c r="D78" s="335"/>
      <c r="E78" s="335"/>
      <c r="F78" s="335"/>
      <c r="G78" s="335"/>
      <c r="H78" s="335"/>
      <c r="I78" s="335"/>
      <c r="J78" s="335"/>
      <c r="K78" s="335"/>
      <c r="L78" s="335"/>
      <c r="M78" s="335"/>
      <c r="N78" s="335"/>
      <c r="O78" s="335"/>
      <c r="P78" s="335"/>
      <c r="Q78" s="335"/>
      <c r="R78" s="335"/>
      <c r="S78" s="335"/>
      <c r="T78" s="335"/>
      <c r="U78" s="335"/>
      <c r="V78" s="335"/>
      <c r="W78" s="335"/>
      <c r="X78" s="335"/>
      <c r="Y78" s="335"/>
      <c r="Z78" s="335"/>
      <c r="AA78" s="335"/>
      <c r="AB78" s="335"/>
      <c r="AC78" s="335"/>
      <c r="AD78" s="335"/>
      <c r="AE78" s="335"/>
      <c r="AF78" s="335"/>
      <c r="AG78" s="316"/>
      <c r="AH78" s="316"/>
      <c r="AI78" s="308"/>
      <c r="AJ78" s="308"/>
      <c r="AK78" s="308"/>
      <c r="AL78" s="308"/>
      <c r="AM78" s="308"/>
      <c r="AN78" s="308"/>
    </row>
    <row r="79" spans="1:42" ht="30" customHeight="1" thickTop="1" x14ac:dyDescent="0.4">
      <c r="B79" s="763"/>
      <c r="C79" s="1015"/>
      <c r="D79" s="1015"/>
      <c r="E79" s="1015"/>
      <c r="F79" s="1015"/>
      <c r="G79" s="1015"/>
      <c r="H79" s="1015"/>
      <c r="I79" s="1015"/>
      <c r="J79" s="1015"/>
      <c r="K79" s="1015"/>
      <c r="L79" s="1015"/>
      <c r="M79" s="1015"/>
      <c r="N79" s="1015"/>
      <c r="O79" s="1015"/>
      <c r="P79" s="1015"/>
      <c r="Q79" s="1015"/>
      <c r="R79" s="1015"/>
      <c r="S79" s="1015"/>
      <c r="T79" s="1015"/>
      <c r="U79" s="1015"/>
      <c r="V79" s="1015"/>
      <c r="W79" s="1015"/>
      <c r="X79" s="1015"/>
      <c r="Y79" s="1015"/>
      <c r="Z79" s="1015"/>
      <c r="AA79" s="1015"/>
      <c r="AB79" s="1015"/>
      <c r="AC79" s="1015"/>
      <c r="AD79" s="1015"/>
      <c r="AE79" s="1015"/>
      <c r="AF79" s="1015"/>
      <c r="AG79" s="1015"/>
      <c r="AH79" s="1016"/>
      <c r="AI79" s="36"/>
      <c r="AJ79" s="25"/>
      <c r="AK79" s="25"/>
      <c r="AL79" s="25"/>
      <c r="AM79" s="25"/>
      <c r="AN79" s="25"/>
      <c r="AO79" s="25"/>
    </row>
    <row r="80" spans="1:42" ht="30" customHeight="1" thickBot="1" x14ac:dyDescent="0.45">
      <c r="B80" s="1017"/>
      <c r="C80" s="1018"/>
      <c r="D80" s="1018"/>
      <c r="E80" s="1018"/>
      <c r="F80" s="1018"/>
      <c r="G80" s="1018"/>
      <c r="H80" s="1018"/>
      <c r="I80" s="1018"/>
      <c r="J80" s="1018"/>
      <c r="K80" s="1018"/>
      <c r="L80" s="1018"/>
      <c r="M80" s="1018"/>
      <c r="N80" s="1018"/>
      <c r="O80" s="1018"/>
      <c r="P80" s="1018"/>
      <c r="Q80" s="1018"/>
      <c r="R80" s="1018"/>
      <c r="S80" s="1018"/>
      <c r="T80" s="1018"/>
      <c r="U80" s="1018"/>
      <c r="V80" s="1018"/>
      <c r="W80" s="1018"/>
      <c r="X80" s="1018"/>
      <c r="Y80" s="1018"/>
      <c r="Z80" s="1018"/>
      <c r="AA80" s="1018"/>
      <c r="AB80" s="1018"/>
      <c r="AC80" s="1018"/>
      <c r="AD80" s="1018"/>
      <c r="AE80" s="1018"/>
      <c r="AF80" s="1018"/>
      <c r="AG80" s="1018"/>
      <c r="AH80" s="1019"/>
      <c r="AI80" s="36"/>
      <c r="AJ80" s="25"/>
      <c r="AK80" s="25"/>
      <c r="AL80" s="25"/>
      <c r="AM80" s="25"/>
      <c r="AN80" s="25"/>
      <c r="AO80" s="25"/>
    </row>
    <row r="81" spans="1:42" ht="19.5" thickTop="1" x14ac:dyDescent="0.4">
      <c r="B81" s="13"/>
      <c r="C81" s="1"/>
    </row>
    <row r="82" spans="1:42" ht="19.5" thickBot="1" x14ac:dyDescent="0.45">
      <c r="A82" s="823" t="s">
        <v>791</v>
      </c>
      <c r="B82" s="823"/>
      <c r="C82" s="823"/>
      <c r="D82" s="823"/>
      <c r="E82" s="823"/>
      <c r="F82" s="823"/>
      <c r="G82" s="823"/>
      <c r="H82" s="823"/>
      <c r="I82" s="823"/>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row>
    <row r="83" spans="1:42" s="405" customFormat="1" ht="20.25" thickTop="1" thickBot="1" x14ac:dyDescent="0.45">
      <c r="A83" s="407"/>
      <c r="B83" s="527" t="s">
        <v>790</v>
      </c>
      <c r="C83" s="527"/>
      <c r="D83" s="527"/>
      <c r="E83" s="527"/>
      <c r="F83" s="527"/>
      <c r="G83" s="527"/>
      <c r="H83" s="527"/>
      <c r="I83" s="527"/>
      <c r="J83" s="527"/>
      <c r="K83" s="527"/>
      <c r="L83" s="527"/>
      <c r="M83" s="527"/>
      <c r="N83" s="527"/>
      <c r="O83" s="527"/>
      <c r="P83" s="527"/>
      <c r="Q83" s="527"/>
      <c r="R83" s="527"/>
      <c r="S83" s="527"/>
      <c r="T83" s="527"/>
      <c r="U83" s="527"/>
      <c r="V83" s="527"/>
      <c r="W83" s="527"/>
      <c r="X83" s="527"/>
      <c r="Y83" s="527"/>
      <c r="Z83" s="527"/>
      <c r="AA83" s="527"/>
      <c r="AB83" s="527"/>
      <c r="AC83" s="527"/>
      <c r="AD83" s="527"/>
      <c r="AE83" s="527"/>
      <c r="AF83" s="527"/>
      <c r="AG83" s="527"/>
      <c r="AH83" s="527"/>
      <c r="AI83" s="515"/>
      <c r="AJ83" s="574"/>
      <c r="AK83" s="575"/>
      <c r="AL83" s="575"/>
      <c r="AM83" s="575"/>
      <c r="AN83" s="576"/>
    </row>
    <row r="84" spans="1:42" ht="19.5" thickTop="1" x14ac:dyDescent="0.4">
      <c r="B84" s="823" t="s">
        <v>49</v>
      </c>
      <c r="C84" s="823"/>
      <c r="D84" s="823"/>
      <c r="E84" s="823"/>
      <c r="F84" s="823"/>
      <c r="G84" s="823"/>
      <c r="H84" s="823"/>
      <c r="I84" s="823"/>
      <c r="J84" s="823"/>
      <c r="K84" s="823"/>
      <c r="L84" s="823"/>
      <c r="M84" s="823"/>
      <c r="N84" s="823"/>
      <c r="O84" s="823"/>
      <c r="P84" s="823"/>
      <c r="Q84" s="823"/>
      <c r="R84" s="823"/>
      <c r="S84" s="823"/>
      <c r="T84" s="823"/>
      <c r="U84" s="823"/>
      <c r="V84" s="823"/>
      <c r="W84" s="823"/>
      <c r="X84" s="823"/>
      <c r="Y84" s="823"/>
      <c r="Z84" s="823"/>
      <c r="AA84" s="823"/>
      <c r="AB84" s="823"/>
      <c r="AC84" s="823"/>
      <c r="AD84" s="823"/>
      <c r="AE84" s="823"/>
      <c r="AF84" s="823"/>
      <c r="AG84" s="823"/>
      <c r="AH84" s="823"/>
    </row>
    <row r="85" spans="1:42" x14ac:dyDescent="0.4">
      <c r="B85" s="823" t="s">
        <v>564</v>
      </c>
      <c r="C85" s="823"/>
      <c r="D85" s="823"/>
      <c r="E85" s="823"/>
      <c r="F85" s="823"/>
      <c r="G85" s="823"/>
      <c r="H85" s="823"/>
      <c r="I85" s="823"/>
      <c r="J85" s="823"/>
      <c r="K85" s="823"/>
      <c r="L85" s="823"/>
      <c r="M85" s="823"/>
      <c r="N85" s="823"/>
      <c r="O85" s="823"/>
      <c r="P85" s="823"/>
      <c r="Q85" s="823"/>
      <c r="R85" s="823"/>
      <c r="S85" s="823"/>
      <c r="T85" s="823"/>
      <c r="U85" s="823"/>
      <c r="V85" s="823"/>
      <c r="W85" s="823"/>
      <c r="X85" s="823"/>
      <c r="Y85" s="823"/>
      <c r="Z85" s="823"/>
      <c r="AA85" s="823"/>
      <c r="AB85" s="823"/>
      <c r="AC85" s="823"/>
      <c r="AD85" s="823"/>
      <c r="AE85" s="823"/>
      <c r="AF85" s="823"/>
      <c r="AG85" s="823"/>
      <c r="AH85" s="823"/>
    </row>
    <row r="86" spans="1:42" x14ac:dyDescent="0.4">
      <c r="B86" s="823" t="s">
        <v>565</v>
      </c>
      <c r="C86" s="823"/>
      <c r="D86" s="823"/>
      <c r="E86" s="823"/>
      <c r="F86" s="823"/>
      <c r="G86" s="823"/>
      <c r="H86" s="823"/>
      <c r="I86" s="823"/>
      <c r="J86" s="823"/>
      <c r="K86" s="823"/>
      <c r="L86" s="823"/>
      <c r="M86" s="823"/>
      <c r="N86" s="823"/>
      <c r="O86" s="823"/>
      <c r="P86" s="823"/>
      <c r="Q86" s="823"/>
      <c r="R86" s="823"/>
      <c r="S86" s="823"/>
      <c r="T86" s="823"/>
      <c r="U86" s="823"/>
      <c r="V86" s="823"/>
      <c r="W86" s="823"/>
      <c r="X86" s="823"/>
      <c r="Y86" s="823"/>
      <c r="Z86" s="823"/>
      <c r="AA86" s="823"/>
      <c r="AB86" s="823"/>
      <c r="AC86" s="823"/>
      <c r="AD86" s="823"/>
      <c r="AE86" s="823"/>
      <c r="AF86" s="823"/>
      <c r="AG86" s="823"/>
      <c r="AH86" s="823"/>
    </row>
    <row r="87" spans="1:42" ht="19.5" thickBot="1" x14ac:dyDescent="0.45">
      <c r="B87" s="823" t="s">
        <v>566</v>
      </c>
      <c r="C87" s="823"/>
      <c r="D87" s="823"/>
      <c r="E87" s="823"/>
      <c r="F87" s="823"/>
      <c r="G87" s="823"/>
      <c r="H87" s="823"/>
      <c r="I87" s="823"/>
      <c r="J87" s="823"/>
      <c r="K87" s="823"/>
      <c r="L87" s="823"/>
      <c r="M87" s="823"/>
      <c r="N87" s="823"/>
      <c r="O87" s="823"/>
      <c r="P87" s="823"/>
      <c r="Q87" s="823"/>
      <c r="R87" s="823"/>
      <c r="S87" s="823"/>
      <c r="T87" s="823"/>
      <c r="U87" s="823"/>
      <c r="V87" s="823"/>
      <c r="W87" s="823"/>
      <c r="X87" s="823"/>
      <c r="Y87" s="823"/>
      <c r="Z87" s="823"/>
      <c r="AA87" s="823"/>
      <c r="AB87" s="823"/>
      <c r="AC87" s="823"/>
      <c r="AD87" s="823"/>
      <c r="AE87" s="823"/>
      <c r="AF87" s="823"/>
      <c r="AG87" s="823"/>
      <c r="AH87" s="823"/>
      <c r="AO87" s="38"/>
    </row>
    <row r="88" spans="1:42" ht="19.5" thickTop="1" x14ac:dyDescent="0.4">
      <c r="B88" s="823" t="s">
        <v>50</v>
      </c>
      <c r="C88" s="823"/>
      <c r="D88" s="823"/>
      <c r="E88" s="823"/>
      <c r="F88" s="823"/>
      <c r="G88" s="823"/>
      <c r="H88" s="823"/>
      <c r="I88" s="823"/>
      <c r="J88" s="823"/>
      <c r="K88" s="823"/>
      <c r="L88" s="823"/>
      <c r="M88" s="823"/>
      <c r="N88" s="823"/>
      <c r="O88" s="823"/>
      <c r="P88" s="823"/>
      <c r="Q88" s="823"/>
      <c r="R88" s="823"/>
      <c r="S88" s="823"/>
      <c r="T88" s="823"/>
      <c r="U88" s="823"/>
      <c r="V88" s="823"/>
      <c r="W88" s="823"/>
      <c r="X88" s="823"/>
      <c r="Y88" s="823"/>
      <c r="Z88" s="823"/>
      <c r="AA88" s="823"/>
      <c r="AB88" s="823"/>
      <c r="AC88" s="823"/>
      <c r="AD88" s="823"/>
      <c r="AE88" s="823"/>
      <c r="AF88" s="823"/>
      <c r="AG88" s="823"/>
      <c r="AH88" s="823"/>
      <c r="AJ88" s="561"/>
      <c r="AK88" s="562"/>
      <c r="AL88" s="562"/>
      <c r="AM88" s="562"/>
      <c r="AN88" s="563"/>
      <c r="AO88" s="32"/>
    </row>
    <row r="89" spans="1:42" ht="19.5" thickBot="1" x14ac:dyDescent="0.45">
      <c r="B89" s="823" t="s">
        <v>51</v>
      </c>
      <c r="C89" s="823"/>
      <c r="D89" s="823"/>
      <c r="E89" s="823"/>
      <c r="F89" s="823"/>
      <c r="G89" s="823"/>
      <c r="H89" s="823"/>
      <c r="I89" s="823"/>
      <c r="J89" s="823"/>
      <c r="K89" s="823"/>
      <c r="L89" s="823"/>
      <c r="M89" s="823"/>
      <c r="N89" s="823"/>
      <c r="O89" s="823"/>
      <c r="P89" s="823"/>
      <c r="Q89" s="823"/>
      <c r="R89" s="823"/>
      <c r="S89" s="823"/>
      <c r="T89" s="823"/>
      <c r="U89" s="823"/>
      <c r="V89" s="823"/>
      <c r="W89" s="823"/>
      <c r="X89" s="823"/>
      <c r="Y89" s="823"/>
      <c r="Z89" s="823"/>
      <c r="AA89" s="823"/>
      <c r="AB89" s="823"/>
      <c r="AC89" s="823"/>
      <c r="AD89" s="823"/>
      <c r="AE89" s="823"/>
      <c r="AF89" s="823"/>
      <c r="AG89" s="823"/>
      <c r="AH89" s="823"/>
      <c r="AJ89" s="557"/>
      <c r="AK89" s="558"/>
      <c r="AL89" s="558"/>
      <c r="AM89" s="558"/>
      <c r="AN89" s="559"/>
      <c r="AO89" s="32"/>
    </row>
    <row r="90" spans="1:42" ht="19.5" thickTop="1" x14ac:dyDescent="0.4">
      <c r="C90" s="337" t="s">
        <v>618</v>
      </c>
      <c r="D90" s="337"/>
      <c r="E90" s="337"/>
      <c r="F90" s="337"/>
      <c r="G90" s="337"/>
      <c r="H90" s="337"/>
      <c r="I90" s="337"/>
      <c r="J90" s="337"/>
      <c r="K90" s="337"/>
      <c r="L90" s="337"/>
      <c r="M90" s="337"/>
      <c r="N90" s="337"/>
      <c r="O90" s="337"/>
      <c r="P90" s="337"/>
      <c r="Q90" s="337"/>
      <c r="R90" s="337"/>
      <c r="S90" s="337"/>
      <c r="T90" s="337"/>
      <c r="U90" s="337"/>
      <c r="V90" s="337"/>
      <c r="W90" s="337"/>
      <c r="X90" s="337"/>
      <c r="Y90" s="337"/>
      <c r="Z90" s="337"/>
      <c r="AA90" s="337"/>
      <c r="AB90" s="337"/>
      <c r="AC90" s="337"/>
      <c r="AD90" s="337"/>
      <c r="AE90" s="337"/>
      <c r="AF90" s="337"/>
      <c r="AG90" s="337"/>
      <c r="AH90" s="337"/>
    </row>
    <row r="91" spans="1:42" ht="19.5" thickBot="1" x14ac:dyDescent="0.45">
      <c r="B91" s="1"/>
      <c r="C91" s="1"/>
    </row>
    <row r="92" spans="1:42" ht="20.25" customHeight="1" thickTop="1" thickBot="1" x14ac:dyDescent="0.45">
      <c r="C92" s="313"/>
      <c r="D92" s="829" t="s">
        <v>467</v>
      </c>
      <c r="E92" s="829"/>
      <c r="F92" s="829"/>
      <c r="G92" s="829"/>
      <c r="H92" s="829"/>
      <c r="I92" s="829"/>
      <c r="J92" s="829"/>
      <c r="K92" s="829"/>
      <c r="L92" s="829"/>
      <c r="M92" s="829"/>
      <c r="N92" s="829"/>
      <c r="O92" s="829"/>
      <c r="P92" s="829"/>
      <c r="Q92" s="829"/>
      <c r="R92" s="829"/>
      <c r="S92" s="829"/>
      <c r="T92" s="829"/>
      <c r="U92" s="829"/>
      <c r="V92" s="829"/>
      <c r="W92" s="829"/>
      <c r="X92" s="829"/>
      <c r="Y92" s="829"/>
      <c r="Z92" s="829"/>
      <c r="AA92" s="829"/>
      <c r="AB92" s="829"/>
      <c r="AC92" s="829"/>
      <c r="AD92" s="829"/>
      <c r="AE92" s="829"/>
      <c r="AF92" s="829"/>
      <c r="AG92" s="829"/>
      <c r="AH92" s="829"/>
      <c r="AJ92" s="574"/>
      <c r="AK92" s="575"/>
      <c r="AL92" s="575"/>
      <c r="AM92" s="575"/>
      <c r="AN92" s="576"/>
      <c r="AP92" s="13"/>
    </row>
    <row r="93" spans="1:42" ht="19.5" thickTop="1" x14ac:dyDescent="0.4">
      <c r="B93" s="313"/>
      <c r="C93" s="313"/>
      <c r="D93" s="829"/>
      <c r="E93" s="829"/>
      <c r="F93" s="829"/>
      <c r="G93" s="829"/>
      <c r="H93" s="829"/>
      <c r="I93" s="829"/>
      <c r="J93" s="829"/>
      <c r="K93" s="829"/>
      <c r="L93" s="829"/>
      <c r="M93" s="829"/>
      <c r="N93" s="829"/>
      <c r="O93" s="829"/>
      <c r="P93" s="829"/>
      <c r="Q93" s="829"/>
      <c r="R93" s="829"/>
      <c r="S93" s="829"/>
      <c r="T93" s="829"/>
      <c r="U93" s="829"/>
      <c r="V93" s="829"/>
      <c r="W93" s="829"/>
      <c r="X93" s="829"/>
      <c r="Y93" s="829"/>
      <c r="Z93" s="829"/>
      <c r="AA93" s="829"/>
      <c r="AB93" s="829"/>
      <c r="AC93" s="829"/>
      <c r="AD93" s="829"/>
      <c r="AE93" s="829"/>
      <c r="AF93" s="829"/>
      <c r="AG93" s="829"/>
      <c r="AH93" s="829"/>
      <c r="AO93" s="39"/>
    </row>
    <row r="94" spans="1:42" x14ac:dyDescent="0.4">
      <c r="B94" s="313"/>
      <c r="C94" s="313"/>
      <c r="D94" s="829"/>
      <c r="E94" s="829"/>
      <c r="F94" s="829"/>
      <c r="G94" s="829"/>
      <c r="H94" s="829"/>
      <c r="I94" s="829"/>
      <c r="J94" s="829"/>
      <c r="K94" s="829"/>
      <c r="L94" s="829"/>
      <c r="M94" s="829"/>
      <c r="N94" s="829"/>
      <c r="O94" s="829"/>
      <c r="P94" s="829"/>
      <c r="Q94" s="829"/>
      <c r="R94" s="829"/>
      <c r="S94" s="829"/>
      <c r="T94" s="829"/>
      <c r="U94" s="829"/>
      <c r="V94" s="829"/>
      <c r="W94" s="829"/>
      <c r="X94" s="829"/>
      <c r="Y94" s="829"/>
      <c r="Z94" s="829"/>
      <c r="AA94" s="829"/>
      <c r="AB94" s="829"/>
      <c r="AC94" s="829"/>
      <c r="AD94" s="829"/>
      <c r="AE94" s="829"/>
      <c r="AF94" s="829"/>
      <c r="AG94" s="829"/>
      <c r="AH94" s="829"/>
      <c r="AO94" s="32"/>
    </row>
    <row r="95" spans="1:42" ht="19.5" thickBot="1" x14ac:dyDescent="0.45">
      <c r="B95" s="313"/>
      <c r="C95" s="313"/>
      <c r="D95" s="829"/>
      <c r="E95" s="829"/>
      <c r="F95" s="829"/>
      <c r="G95" s="829"/>
      <c r="H95" s="829"/>
      <c r="I95" s="829"/>
      <c r="J95" s="829"/>
      <c r="K95" s="829"/>
      <c r="L95" s="829"/>
      <c r="M95" s="829"/>
      <c r="N95" s="829"/>
      <c r="O95" s="829"/>
      <c r="P95" s="829"/>
      <c r="Q95" s="829"/>
      <c r="R95" s="829"/>
      <c r="S95" s="829"/>
      <c r="T95" s="829"/>
      <c r="U95" s="829"/>
      <c r="V95" s="829"/>
      <c r="W95" s="829"/>
      <c r="X95" s="829"/>
      <c r="Y95" s="829"/>
      <c r="Z95" s="829"/>
      <c r="AA95" s="829"/>
      <c r="AB95" s="829"/>
      <c r="AC95" s="829"/>
      <c r="AD95" s="829"/>
      <c r="AE95" s="829"/>
      <c r="AF95" s="829"/>
      <c r="AG95" s="829"/>
      <c r="AH95" s="829"/>
      <c r="AO95" s="38"/>
    </row>
    <row r="96" spans="1:42" ht="20.25" thickTop="1" thickBot="1" x14ac:dyDescent="0.45">
      <c r="C96" s="337"/>
      <c r="D96" s="337"/>
      <c r="E96" s="337" t="s">
        <v>619</v>
      </c>
      <c r="F96" s="337"/>
      <c r="G96" s="337"/>
      <c r="H96" s="337"/>
      <c r="I96" s="337"/>
      <c r="J96" s="337"/>
      <c r="K96" s="337"/>
      <c r="L96" s="337"/>
      <c r="M96" s="337"/>
      <c r="N96" s="337"/>
      <c r="O96" s="337"/>
      <c r="P96" s="337"/>
      <c r="Q96" s="337"/>
      <c r="R96" s="337"/>
      <c r="S96" s="337"/>
      <c r="T96" s="337"/>
      <c r="U96" s="337"/>
      <c r="V96" s="337"/>
      <c r="W96" s="337"/>
      <c r="X96" s="337"/>
      <c r="Y96" s="337"/>
      <c r="Z96" s="337"/>
      <c r="AA96" s="337"/>
      <c r="AB96" s="337"/>
      <c r="AC96" s="337"/>
      <c r="AD96" s="337"/>
      <c r="AE96" s="337"/>
      <c r="AF96" s="337"/>
      <c r="AG96" s="337"/>
      <c r="AH96" s="337"/>
      <c r="AJ96" s="574"/>
      <c r="AK96" s="575"/>
      <c r="AL96" s="575"/>
      <c r="AM96" s="575"/>
      <c r="AN96" s="576"/>
      <c r="AO96" s="32"/>
    </row>
    <row r="97" spans="1:43" ht="19.5" thickTop="1" x14ac:dyDescent="0.4">
      <c r="C97" s="341"/>
      <c r="D97" s="341"/>
      <c r="E97" s="341" t="s">
        <v>624</v>
      </c>
      <c r="F97" s="341"/>
      <c r="G97" s="341"/>
      <c r="H97" s="341"/>
      <c r="I97" s="341"/>
      <c r="J97" s="341"/>
      <c r="K97" s="341"/>
      <c r="L97" s="341"/>
      <c r="M97" s="341"/>
      <c r="N97" s="341"/>
      <c r="O97" s="341"/>
      <c r="P97" s="341"/>
      <c r="Q97" s="341"/>
      <c r="R97" s="341"/>
      <c r="S97" s="341"/>
      <c r="T97" s="341"/>
      <c r="U97" s="341"/>
      <c r="V97" s="341"/>
      <c r="W97" s="341"/>
      <c r="X97" s="341"/>
      <c r="Y97" s="341"/>
      <c r="Z97" s="341"/>
      <c r="AA97" s="341"/>
      <c r="AB97" s="341"/>
      <c r="AC97" s="341"/>
      <c r="AD97" s="341"/>
      <c r="AE97" s="341"/>
      <c r="AF97" s="341"/>
      <c r="AG97" s="341"/>
      <c r="AH97" s="341"/>
    </row>
    <row r="98" spans="1:43" x14ac:dyDescent="0.4">
      <c r="C98" s="339"/>
      <c r="D98" s="339"/>
      <c r="E98" s="339"/>
      <c r="F98" s="339" t="s">
        <v>625</v>
      </c>
      <c r="G98" s="339"/>
      <c r="H98" s="339"/>
      <c r="I98" s="339"/>
      <c r="J98" s="339"/>
      <c r="K98" s="339"/>
      <c r="L98" s="339"/>
      <c r="M98" s="339"/>
      <c r="N98" s="339"/>
      <c r="O98" s="339"/>
      <c r="P98" s="339"/>
      <c r="Q98" s="339"/>
      <c r="R98" s="339"/>
      <c r="S98" s="339"/>
      <c r="T98" s="339"/>
      <c r="U98" s="339"/>
      <c r="V98" s="339"/>
      <c r="W98" s="339"/>
      <c r="X98" s="339"/>
      <c r="Y98" s="339"/>
      <c r="Z98" s="339"/>
      <c r="AA98" s="339"/>
      <c r="AB98" s="339"/>
      <c r="AC98" s="339"/>
      <c r="AD98" s="339"/>
      <c r="AE98" s="339"/>
      <c r="AF98" s="339"/>
      <c r="AG98" s="339"/>
      <c r="AH98" s="339"/>
      <c r="AI98" s="339"/>
      <c r="AJ98" s="339"/>
      <c r="AK98" s="339"/>
      <c r="AL98" s="339"/>
      <c r="AM98" s="339"/>
    </row>
    <row r="99" spans="1:43" ht="19.5" thickBot="1" x14ac:dyDescent="0.45">
      <c r="B99" s="1"/>
      <c r="C99" s="1"/>
      <c r="F99" s="312" t="s">
        <v>626</v>
      </c>
      <c r="AO99" s="39"/>
    </row>
    <row r="100" spans="1:43" ht="19.5" thickTop="1" x14ac:dyDescent="0.4">
      <c r="C100" s="315"/>
      <c r="D100" s="822" t="s">
        <v>567</v>
      </c>
      <c r="E100" s="822"/>
      <c r="F100" s="822"/>
      <c r="G100" s="822"/>
      <c r="H100" s="822"/>
      <c r="I100" s="822"/>
      <c r="J100" s="822"/>
      <c r="K100" s="822"/>
      <c r="L100" s="822"/>
      <c r="M100" s="822"/>
      <c r="N100" s="822"/>
      <c r="O100" s="822"/>
      <c r="P100" s="822"/>
      <c r="Q100" s="822"/>
      <c r="R100" s="822"/>
      <c r="S100" s="822"/>
      <c r="T100" s="822"/>
      <c r="U100" s="822"/>
      <c r="V100" s="822"/>
      <c r="W100" s="822"/>
      <c r="X100" s="315"/>
      <c r="Y100" s="315"/>
      <c r="Z100" s="315"/>
      <c r="AA100" s="315"/>
      <c r="AB100" s="315"/>
      <c r="AC100" s="315"/>
      <c r="AD100" s="315"/>
      <c r="AE100" s="315"/>
      <c r="AF100" s="315"/>
      <c r="AG100" s="315"/>
      <c r="AH100" s="315"/>
      <c r="AJ100" s="561"/>
      <c r="AK100" s="562"/>
      <c r="AL100" s="562"/>
      <c r="AM100" s="562"/>
      <c r="AN100" s="563"/>
      <c r="AO100" s="32"/>
      <c r="AP100" s="13"/>
    </row>
    <row r="101" spans="1:43" x14ac:dyDescent="0.4">
      <c r="C101" s="339"/>
      <c r="D101" s="339"/>
      <c r="E101" s="339" t="s">
        <v>737</v>
      </c>
      <c r="F101" s="339"/>
      <c r="G101" s="339"/>
      <c r="H101" s="339"/>
      <c r="I101" s="339"/>
      <c r="J101" s="339"/>
      <c r="K101" s="339"/>
      <c r="L101" s="339"/>
      <c r="M101" s="339"/>
      <c r="N101" s="339"/>
      <c r="O101" s="339"/>
      <c r="P101" s="339"/>
      <c r="Q101" s="339"/>
      <c r="R101" s="339"/>
      <c r="S101" s="339"/>
      <c r="T101" s="339"/>
      <c r="U101" s="339"/>
      <c r="V101" s="339"/>
      <c r="W101" s="339"/>
      <c r="X101" s="339"/>
      <c r="Y101" s="339"/>
      <c r="Z101" s="339"/>
      <c r="AA101" s="339"/>
      <c r="AB101" s="339"/>
      <c r="AC101" s="339"/>
      <c r="AD101" s="339"/>
      <c r="AE101" s="339"/>
      <c r="AF101" s="339"/>
      <c r="AG101" s="339"/>
      <c r="AH101" s="339"/>
      <c r="AJ101" s="565"/>
      <c r="AK101" s="566"/>
      <c r="AL101" s="566"/>
      <c r="AM101" s="566"/>
      <c r="AN101" s="567"/>
      <c r="AO101" s="32"/>
    </row>
    <row r="102" spans="1:43" ht="19.5" customHeight="1" thickBot="1" x14ac:dyDescent="0.45">
      <c r="C102" s="313"/>
      <c r="D102" s="890" t="s">
        <v>623</v>
      </c>
      <c r="E102" s="890"/>
      <c r="F102" s="890"/>
      <c r="G102" s="890"/>
      <c r="H102" s="890"/>
      <c r="I102" s="890"/>
      <c r="J102" s="890"/>
      <c r="K102" s="890"/>
      <c r="L102" s="890"/>
      <c r="M102" s="890"/>
      <c r="N102" s="890"/>
      <c r="O102" s="890"/>
      <c r="P102" s="890"/>
      <c r="Q102" s="890"/>
      <c r="R102" s="890"/>
      <c r="S102" s="890"/>
      <c r="T102" s="890"/>
      <c r="U102" s="890"/>
      <c r="V102" s="890"/>
      <c r="W102" s="890"/>
      <c r="X102" s="890"/>
      <c r="Y102" s="890"/>
      <c r="Z102" s="890"/>
      <c r="AA102" s="890"/>
      <c r="AB102" s="890"/>
      <c r="AC102" s="890"/>
      <c r="AD102" s="890"/>
      <c r="AE102" s="890"/>
      <c r="AF102" s="890"/>
      <c r="AG102" s="890"/>
      <c r="AH102" s="890"/>
      <c r="AJ102" s="557"/>
      <c r="AK102" s="558"/>
      <c r="AL102" s="558"/>
      <c r="AM102" s="558"/>
      <c r="AN102" s="559"/>
      <c r="AO102" s="32"/>
    </row>
    <row r="103" spans="1:43" ht="19.5" thickTop="1" x14ac:dyDescent="0.4">
      <c r="B103" s="313"/>
      <c r="C103" s="313"/>
      <c r="D103" s="890"/>
      <c r="E103" s="890"/>
      <c r="F103" s="890"/>
      <c r="G103" s="890"/>
      <c r="H103" s="890"/>
      <c r="I103" s="890"/>
      <c r="J103" s="890"/>
      <c r="K103" s="890"/>
      <c r="L103" s="890"/>
      <c r="M103" s="890"/>
      <c r="N103" s="890"/>
      <c r="O103" s="890"/>
      <c r="P103" s="890"/>
      <c r="Q103" s="890"/>
      <c r="R103" s="890"/>
      <c r="S103" s="890"/>
      <c r="T103" s="890"/>
      <c r="U103" s="890"/>
      <c r="V103" s="890"/>
      <c r="W103" s="890"/>
      <c r="X103" s="890"/>
      <c r="Y103" s="890"/>
      <c r="Z103" s="890"/>
      <c r="AA103" s="890"/>
      <c r="AB103" s="890"/>
      <c r="AC103" s="890"/>
      <c r="AD103" s="890"/>
      <c r="AE103" s="890"/>
      <c r="AF103" s="890"/>
      <c r="AG103" s="890"/>
      <c r="AH103" s="890"/>
    </row>
    <row r="104" spans="1:43" x14ac:dyDescent="0.4">
      <c r="C104" s="339"/>
      <c r="D104" s="339"/>
      <c r="E104" s="339" t="s">
        <v>620</v>
      </c>
      <c r="F104" s="339"/>
      <c r="G104" s="339"/>
      <c r="H104" s="339"/>
      <c r="I104" s="339"/>
      <c r="J104" s="339"/>
      <c r="K104" s="339"/>
      <c r="L104" s="339"/>
      <c r="M104" s="339"/>
      <c r="N104" s="339"/>
      <c r="O104" s="339"/>
      <c r="P104" s="339"/>
      <c r="Q104" s="339"/>
      <c r="R104" s="339"/>
      <c r="S104" s="339"/>
      <c r="T104" s="339"/>
      <c r="U104" s="339"/>
      <c r="V104" s="339"/>
      <c r="W104" s="339"/>
      <c r="X104" s="339"/>
      <c r="Y104" s="339"/>
      <c r="Z104" s="339"/>
      <c r="AA104" s="339"/>
      <c r="AB104" s="339"/>
      <c r="AC104" s="339"/>
      <c r="AD104" s="339"/>
      <c r="AE104" s="339"/>
      <c r="AF104" s="339"/>
      <c r="AG104" s="339"/>
      <c r="AH104" s="339"/>
      <c r="AO104" s="39"/>
    </row>
    <row r="105" spans="1:43" ht="19.5" thickBot="1" x14ac:dyDescent="0.45">
      <c r="B105" s="13"/>
      <c r="C105" s="1"/>
      <c r="AO105" s="39"/>
    </row>
    <row r="106" spans="1:43" ht="20.25" customHeight="1" thickTop="1" thickBot="1" x14ac:dyDescent="0.45">
      <c r="D106" s="829" t="s">
        <v>468</v>
      </c>
      <c r="E106" s="829"/>
      <c r="F106" s="829"/>
      <c r="G106" s="829"/>
      <c r="H106" s="829"/>
      <c r="I106" s="829"/>
      <c r="J106" s="829"/>
      <c r="K106" s="829"/>
      <c r="L106" s="829"/>
      <c r="M106" s="829"/>
      <c r="N106" s="829"/>
      <c r="O106" s="829"/>
      <c r="P106" s="829"/>
      <c r="Q106" s="829"/>
      <c r="R106" s="829"/>
      <c r="S106" s="829"/>
      <c r="T106" s="829"/>
      <c r="U106" s="829"/>
      <c r="V106" s="829"/>
      <c r="W106" s="829"/>
      <c r="X106" s="829"/>
      <c r="Y106" s="829"/>
      <c r="Z106" s="829"/>
      <c r="AA106" s="829"/>
      <c r="AB106" s="829"/>
      <c r="AC106" s="829"/>
      <c r="AD106" s="829"/>
      <c r="AE106" s="829"/>
      <c r="AF106" s="829"/>
      <c r="AG106" s="829"/>
      <c r="AH106" s="829"/>
      <c r="AJ106" s="574"/>
      <c r="AK106" s="575"/>
      <c r="AL106" s="575"/>
      <c r="AM106" s="575"/>
      <c r="AN106" s="576"/>
      <c r="AO106" s="32"/>
      <c r="AP106" s="13"/>
    </row>
    <row r="107" spans="1:43" ht="20.25" thickTop="1" thickBot="1" x14ac:dyDescent="0.45">
      <c r="B107" s="313"/>
      <c r="C107" s="314"/>
      <c r="D107" s="829"/>
      <c r="E107" s="829"/>
      <c r="F107" s="829"/>
      <c r="G107" s="829"/>
      <c r="H107" s="829"/>
      <c r="I107" s="829"/>
      <c r="J107" s="829"/>
      <c r="K107" s="829"/>
      <c r="L107" s="829"/>
      <c r="M107" s="829"/>
      <c r="N107" s="829"/>
      <c r="O107" s="829"/>
      <c r="P107" s="829"/>
      <c r="Q107" s="829"/>
      <c r="R107" s="829"/>
      <c r="S107" s="829"/>
      <c r="T107" s="829"/>
      <c r="U107" s="829"/>
      <c r="V107" s="829"/>
      <c r="W107" s="829"/>
      <c r="X107" s="829"/>
      <c r="Y107" s="829"/>
      <c r="Z107" s="829"/>
      <c r="AA107" s="829"/>
      <c r="AB107" s="829"/>
      <c r="AC107" s="829"/>
      <c r="AD107" s="829"/>
      <c r="AE107" s="829"/>
      <c r="AF107" s="829"/>
      <c r="AG107" s="829"/>
      <c r="AH107" s="829"/>
      <c r="AO107" s="38"/>
    </row>
    <row r="108" spans="1:43" ht="19.5" thickTop="1" x14ac:dyDescent="0.4">
      <c r="C108" s="340"/>
      <c r="D108" s="340"/>
      <c r="E108" s="340" t="s">
        <v>619</v>
      </c>
      <c r="F108" s="340"/>
      <c r="G108" s="340"/>
      <c r="H108" s="340"/>
      <c r="I108" s="340"/>
      <c r="J108" s="340"/>
      <c r="K108" s="340"/>
      <c r="L108" s="340"/>
      <c r="M108" s="340"/>
      <c r="N108" s="340"/>
      <c r="O108" s="340"/>
      <c r="P108" s="340"/>
      <c r="Q108" s="340"/>
      <c r="R108" s="340"/>
      <c r="S108" s="340"/>
      <c r="T108" s="340"/>
      <c r="U108" s="340"/>
      <c r="V108" s="340"/>
      <c r="W108" s="340"/>
      <c r="X108" s="340"/>
      <c r="Y108" s="340"/>
      <c r="Z108" s="340"/>
      <c r="AA108" s="340"/>
      <c r="AB108" s="340"/>
      <c r="AC108" s="340"/>
      <c r="AD108" s="340"/>
      <c r="AE108" s="340"/>
      <c r="AF108" s="340"/>
      <c r="AG108" s="340"/>
      <c r="AH108" s="340"/>
      <c r="AJ108" s="561"/>
      <c r="AK108" s="562"/>
      <c r="AL108" s="562"/>
      <c r="AM108" s="562"/>
      <c r="AN108" s="563"/>
      <c r="AO108" s="32"/>
    </row>
    <row r="109" spans="1:43" ht="19.5" thickBot="1" x14ac:dyDescent="0.45">
      <c r="C109" s="339"/>
      <c r="D109" s="339"/>
      <c r="E109" s="339" t="s">
        <v>621</v>
      </c>
      <c r="F109" s="339"/>
      <c r="G109" s="339"/>
      <c r="H109" s="339"/>
      <c r="I109" s="339"/>
      <c r="J109" s="339"/>
      <c r="K109" s="339"/>
      <c r="L109" s="339"/>
      <c r="M109" s="339"/>
      <c r="N109" s="339"/>
      <c r="O109" s="339"/>
      <c r="P109" s="339"/>
      <c r="Q109" s="339"/>
      <c r="R109" s="339"/>
      <c r="S109" s="339"/>
      <c r="T109" s="339"/>
      <c r="U109" s="339"/>
      <c r="V109" s="339"/>
      <c r="W109" s="339"/>
      <c r="X109" s="339"/>
      <c r="Y109" s="339"/>
      <c r="Z109" s="339"/>
      <c r="AA109" s="339"/>
      <c r="AB109" s="339"/>
      <c r="AC109" s="339"/>
      <c r="AD109" s="339"/>
      <c r="AE109" s="339"/>
      <c r="AF109" s="339"/>
      <c r="AG109" s="339"/>
      <c r="AH109" s="339"/>
      <c r="AJ109" s="557"/>
      <c r="AK109" s="558"/>
      <c r="AL109" s="558"/>
      <c r="AM109" s="558"/>
      <c r="AN109" s="559"/>
      <c r="AO109" s="32"/>
    </row>
    <row r="110" spans="1:43" ht="19.5" thickTop="1" x14ac:dyDescent="0.4">
      <c r="C110" s="339"/>
      <c r="D110" s="339"/>
      <c r="E110" s="339" t="s">
        <v>622</v>
      </c>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row>
    <row r="111" spans="1:43" s="278" customFormat="1" ht="19.5" thickBot="1" x14ac:dyDescent="0.45">
      <c r="B111" s="279"/>
      <c r="C111" s="279"/>
      <c r="D111" s="279"/>
      <c r="E111" s="279"/>
      <c r="F111" s="279"/>
      <c r="G111" s="279"/>
      <c r="H111" s="279"/>
      <c r="I111" s="279"/>
      <c r="J111" s="279"/>
      <c r="K111" s="279"/>
      <c r="L111" s="279"/>
      <c r="M111" s="279"/>
      <c r="N111" s="279"/>
      <c r="O111" s="279"/>
      <c r="P111" s="279"/>
      <c r="Q111" s="279"/>
      <c r="R111" s="279"/>
      <c r="S111" s="279"/>
      <c r="T111" s="279"/>
      <c r="U111" s="279"/>
      <c r="V111" s="279"/>
      <c r="W111" s="279"/>
      <c r="X111" s="279"/>
      <c r="Y111" s="279"/>
      <c r="Z111" s="279"/>
      <c r="AA111" s="279"/>
      <c r="AB111" s="279"/>
      <c r="AC111" s="279"/>
      <c r="AD111" s="279"/>
      <c r="AE111" s="279"/>
      <c r="AF111" s="279"/>
      <c r="AG111" s="279"/>
      <c r="AH111" s="279"/>
    </row>
    <row r="112" spans="1:43" ht="20.25" thickTop="1" thickBot="1" x14ac:dyDescent="0.45">
      <c r="A112" s="278"/>
      <c r="B112" s="823" t="s">
        <v>568</v>
      </c>
      <c r="C112" s="823"/>
      <c r="D112" s="823"/>
      <c r="E112" s="823"/>
      <c r="F112" s="823"/>
      <c r="G112" s="823"/>
      <c r="H112" s="823"/>
      <c r="I112" s="823"/>
      <c r="J112" s="823"/>
      <c r="K112" s="823"/>
      <c r="L112" s="823"/>
      <c r="M112" s="823"/>
      <c r="N112" s="823"/>
      <c r="O112" s="823"/>
      <c r="P112" s="823"/>
      <c r="Q112" s="823"/>
      <c r="R112" s="823"/>
      <c r="S112" s="823"/>
      <c r="T112" s="823"/>
      <c r="U112" s="823"/>
      <c r="V112" s="823"/>
      <c r="W112" s="823"/>
      <c r="X112" s="823"/>
      <c r="Y112" s="823"/>
      <c r="Z112" s="823"/>
      <c r="AA112" s="823"/>
      <c r="AB112" s="823"/>
      <c r="AC112" s="823"/>
      <c r="AD112" s="823"/>
      <c r="AE112" s="823"/>
      <c r="AF112" s="823"/>
      <c r="AG112" s="823"/>
      <c r="AH112" s="823"/>
      <c r="AJ112" s="574"/>
      <c r="AK112" s="575"/>
      <c r="AL112" s="575"/>
      <c r="AM112" s="575"/>
      <c r="AN112" s="576"/>
      <c r="AP112" s="13"/>
      <c r="AQ112" s="1"/>
    </row>
    <row r="113" spans="1:43" ht="19.5" thickTop="1" x14ac:dyDescent="0.4">
      <c r="C113" s="1"/>
      <c r="AO113" s="38"/>
      <c r="AQ113" s="13"/>
    </row>
    <row r="114" spans="1:43" x14ac:dyDescent="0.4">
      <c r="A114" s="832" t="s">
        <v>792</v>
      </c>
      <c r="B114" s="832"/>
      <c r="C114" s="832"/>
      <c r="D114" s="832"/>
      <c r="E114" s="832"/>
      <c r="F114" s="832"/>
      <c r="G114" s="832"/>
      <c r="H114" s="832"/>
      <c r="I114" s="832"/>
      <c r="J114" s="832"/>
      <c r="K114" s="832"/>
      <c r="L114" s="832"/>
      <c r="M114" s="832"/>
      <c r="N114" s="832"/>
      <c r="O114" s="832"/>
      <c r="P114" s="832"/>
      <c r="Q114" s="832"/>
      <c r="R114" s="832"/>
      <c r="S114" s="832"/>
      <c r="T114" s="832"/>
      <c r="U114" s="832"/>
      <c r="V114" s="832"/>
      <c r="W114" s="832"/>
      <c r="X114" s="832"/>
      <c r="Y114" s="832"/>
      <c r="Z114" s="832"/>
      <c r="AA114" s="832"/>
      <c r="AB114" s="832"/>
      <c r="AC114" s="832"/>
      <c r="AD114" s="832"/>
      <c r="AE114" s="832"/>
      <c r="AF114" s="832"/>
      <c r="AG114" s="832"/>
      <c r="AH114" s="832"/>
    </row>
    <row r="115" spans="1:43" x14ac:dyDescent="0.4">
      <c r="A115" s="26"/>
      <c r="C115" s="1"/>
      <c r="Z115" s="23"/>
      <c r="AA115" s="23"/>
    </row>
    <row r="116" spans="1:43" ht="19.5" thickBot="1" x14ac:dyDescent="0.45">
      <c r="A116" s="823" t="s">
        <v>793</v>
      </c>
      <c r="B116" s="823"/>
      <c r="C116" s="823"/>
      <c r="D116" s="823"/>
      <c r="E116" s="823"/>
      <c r="F116" s="823"/>
      <c r="G116" s="823"/>
      <c r="H116" s="823"/>
      <c r="I116" s="823"/>
      <c r="J116" s="823"/>
      <c r="K116" s="823"/>
      <c r="L116" s="823"/>
      <c r="M116" s="823"/>
      <c r="N116" s="823"/>
      <c r="O116" s="823"/>
      <c r="P116" s="823"/>
      <c r="Q116" s="823"/>
      <c r="R116" s="823"/>
      <c r="S116" s="823"/>
      <c r="T116" s="823"/>
      <c r="U116" s="823"/>
      <c r="V116" s="823"/>
      <c r="W116" s="823"/>
      <c r="X116" s="823"/>
      <c r="Y116" s="823"/>
      <c r="Z116" s="823"/>
      <c r="AA116" s="823"/>
      <c r="AB116" s="823"/>
      <c r="AC116" s="823"/>
      <c r="AD116" s="823"/>
      <c r="AE116" s="823"/>
      <c r="AF116" s="823"/>
      <c r="AG116" s="823"/>
      <c r="AH116" s="823"/>
      <c r="AO116" s="38"/>
    </row>
    <row r="117" spans="1:43" ht="19.5" thickTop="1" x14ac:dyDescent="0.4">
      <c r="B117" s="823" t="s">
        <v>852</v>
      </c>
      <c r="C117" s="823"/>
      <c r="D117" s="823"/>
      <c r="E117" s="823"/>
      <c r="F117" s="823"/>
      <c r="G117" s="823"/>
      <c r="H117" s="823"/>
      <c r="I117" s="823"/>
      <c r="J117" s="823"/>
      <c r="K117" s="823"/>
      <c r="L117" s="823"/>
      <c r="M117" s="823"/>
      <c r="N117" s="823"/>
      <c r="O117" s="823"/>
      <c r="P117" s="823"/>
      <c r="Q117" s="823"/>
      <c r="R117" s="823"/>
      <c r="S117" s="823"/>
      <c r="T117" s="823"/>
      <c r="U117" s="823"/>
      <c r="V117" s="823"/>
      <c r="W117" s="823"/>
      <c r="X117" s="823"/>
      <c r="Y117" s="823"/>
      <c r="Z117" s="823"/>
      <c r="AA117" s="823"/>
      <c r="AB117" s="823"/>
      <c r="AC117" s="823"/>
      <c r="AD117" s="823"/>
      <c r="AE117" s="823"/>
      <c r="AF117" s="823"/>
      <c r="AG117" s="823"/>
      <c r="AH117" s="823"/>
      <c r="AJ117" s="561"/>
      <c r="AK117" s="562"/>
      <c r="AL117" s="562"/>
      <c r="AM117" s="562"/>
      <c r="AN117" s="563"/>
      <c r="AO117" s="32"/>
    </row>
    <row r="118" spans="1:43" x14ac:dyDescent="0.4">
      <c r="B118" s="991" t="s">
        <v>824</v>
      </c>
      <c r="C118" s="991"/>
      <c r="D118" s="991"/>
      <c r="E118" s="991"/>
      <c r="F118" s="991"/>
      <c r="G118" s="991"/>
      <c r="H118" s="991"/>
      <c r="I118" s="991"/>
      <c r="J118" s="991"/>
      <c r="K118" s="991"/>
      <c r="L118" s="991"/>
      <c r="M118" s="991"/>
      <c r="N118" s="991"/>
      <c r="O118" s="991"/>
      <c r="P118" s="991"/>
      <c r="Q118" s="991"/>
      <c r="R118" s="991"/>
      <c r="S118" s="991"/>
      <c r="T118" s="991"/>
      <c r="U118" s="991"/>
      <c r="V118" s="991"/>
      <c r="W118" s="991"/>
      <c r="X118" s="991"/>
      <c r="Y118" s="991"/>
      <c r="Z118" s="991"/>
      <c r="AA118" s="991"/>
      <c r="AB118" s="991"/>
      <c r="AC118" s="991"/>
      <c r="AD118" s="991"/>
      <c r="AE118" s="991"/>
      <c r="AF118" s="991"/>
      <c r="AG118" s="991"/>
      <c r="AH118" s="991"/>
      <c r="AJ118" s="565"/>
      <c r="AK118" s="566"/>
      <c r="AL118" s="566"/>
      <c r="AM118" s="566"/>
      <c r="AN118" s="567"/>
      <c r="AO118" s="32"/>
    </row>
    <row r="119" spans="1:43" x14ac:dyDescent="0.4">
      <c r="B119" s="833" t="s">
        <v>825</v>
      </c>
      <c r="C119" s="833"/>
      <c r="D119" s="833"/>
      <c r="E119" s="833"/>
      <c r="F119" s="833"/>
      <c r="G119" s="833"/>
      <c r="H119" s="833"/>
      <c r="I119" s="833"/>
      <c r="J119" s="833"/>
      <c r="K119" s="833"/>
      <c r="L119" s="833"/>
      <c r="M119" s="833"/>
      <c r="N119" s="833"/>
      <c r="O119" s="833"/>
      <c r="P119" s="833"/>
      <c r="Q119" s="833"/>
      <c r="R119" s="833"/>
      <c r="S119" s="833"/>
      <c r="T119" s="833"/>
      <c r="U119" s="833"/>
      <c r="V119" s="833"/>
      <c r="W119" s="833"/>
      <c r="X119" s="833"/>
      <c r="Y119" s="833"/>
      <c r="Z119" s="833"/>
      <c r="AA119" s="833"/>
      <c r="AB119" s="833"/>
      <c r="AC119" s="833"/>
      <c r="AD119" s="833"/>
      <c r="AE119" s="833"/>
      <c r="AF119" s="833"/>
      <c r="AG119" s="833"/>
      <c r="AH119" s="833"/>
      <c r="AJ119" s="595"/>
      <c r="AK119" s="596"/>
      <c r="AL119" s="596"/>
      <c r="AM119" s="596"/>
      <c r="AN119" s="597"/>
      <c r="AO119" s="32"/>
    </row>
    <row r="120" spans="1:43" s="361" customFormat="1" ht="19.5" thickBot="1" x14ac:dyDescent="0.45">
      <c r="B120" s="788" t="s">
        <v>826</v>
      </c>
      <c r="C120" s="788"/>
      <c r="D120" s="788"/>
      <c r="E120" s="788"/>
      <c r="F120" s="788"/>
      <c r="G120" s="788"/>
      <c r="H120" s="788"/>
      <c r="I120" s="788"/>
      <c r="J120" s="788"/>
      <c r="K120" s="788"/>
      <c r="L120" s="788"/>
      <c r="M120" s="788"/>
      <c r="N120" s="788"/>
      <c r="O120" s="788"/>
      <c r="P120" s="788"/>
      <c r="Q120" s="788"/>
      <c r="R120" s="788"/>
      <c r="S120" s="788"/>
      <c r="T120" s="788"/>
      <c r="U120" s="788"/>
      <c r="V120" s="788"/>
      <c r="W120" s="788"/>
      <c r="X120" s="788"/>
      <c r="Y120" s="788"/>
      <c r="Z120" s="788"/>
      <c r="AA120" s="788"/>
      <c r="AB120" s="788"/>
      <c r="AC120" s="788"/>
      <c r="AD120" s="788"/>
      <c r="AE120" s="788"/>
      <c r="AF120" s="788"/>
      <c r="AG120" s="788"/>
      <c r="AH120" s="788"/>
      <c r="AJ120" s="557"/>
      <c r="AK120" s="558"/>
      <c r="AL120" s="558"/>
      <c r="AM120" s="558"/>
      <c r="AN120" s="559"/>
      <c r="AO120" s="362"/>
    </row>
    <row r="121" spans="1:43" ht="19.5" thickTop="1" x14ac:dyDescent="0.4">
      <c r="B121" s="814"/>
      <c r="C121" s="814"/>
      <c r="D121" s="814"/>
      <c r="E121" s="814"/>
      <c r="F121" s="814"/>
      <c r="G121" s="814"/>
      <c r="H121" s="814"/>
      <c r="I121" s="814"/>
      <c r="J121" s="814"/>
      <c r="K121" s="814"/>
      <c r="L121" s="814"/>
      <c r="M121" s="814"/>
      <c r="N121" s="814"/>
      <c r="O121" s="814"/>
      <c r="P121" s="814"/>
      <c r="Q121" s="814"/>
      <c r="R121" s="814"/>
      <c r="S121" s="814"/>
      <c r="T121" s="814"/>
      <c r="U121" s="814"/>
      <c r="V121" s="814"/>
      <c r="W121" s="814"/>
      <c r="X121" s="814"/>
      <c r="Y121" s="814"/>
      <c r="Z121" s="814"/>
      <c r="AA121" s="814"/>
      <c r="AB121" s="814"/>
      <c r="AC121" s="814"/>
      <c r="AD121" s="814"/>
      <c r="AE121" s="814"/>
      <c r="AF121" s="814"/>
      <c r="AG121" s="814"/>
      <c r="AH121" s="814"/>
    </row>
    <row r="122" spans="1:43" ht="19.5" thickBot="1" x14ac:dyDescent="0.45">
      <c r="A122" s="555" t="s">
        <v>794</v>
      </c>
      <c r="B122" s="555"/>
      <c r="C122" s="555"/>
      <c r="D122" s="555"/>
      <c r="E122" s="555"/>
      <c r="F122" s="555"/>
      <c r="G122" s="555"/>
      <c r="H122" s="555"/>
      <c r="I122" s="555"/>
      <c r="J122" s="555"/>
      <c r="K122" s="555"/>
      <c r="L122" s="555"/>
      <c r="M122" s="555"/>
      <c r="N122" s="555"/>
      <c r="O122" s="555"/>
      <c r="P122" s="555"/>
      <c r="Q122" s="555"/>
      <c r="R122" s="555"/>
      <c r="S122" s="555"/>
      <c r="T122" s="555"/>
      <c r="U122" s="555"/>
      <c r="V122" s="555"/>
      <c r="W122" s="555"/>
      <c r="X122" s="555"/>
      <c r="Y122" s="555"/>
      <c r="Z122" s="555"/>
      <c r="AA122" s="555"/>
      <c r="AB122" s="555"/>
      <c r="AC122" s="555"/>
      <c r="AD122" s="555"/>
      <c r="AE122" s="555"/>
      <c r="AF122" s="555"/>
      <c r="AG122" s="555"/>
      <c r="AH122" s="555"/>
      <c r="AO122" s="38"/>
    </row>
    <row r="123" spans="1:43" ht="19.5" thickTop="1" x14ac:dyDescent="0.4">
      <c r="B123" s="555" t="s">
        <v>52</v>
      </c>
      <c r="C123" s="555"/>
      <c r="D123" s="555"/>
      <c r="E123" s="555"/>
      <c r="F123" s="555"/>
      <c r="G123" s="555"/>
      <c r="H123" s="555"/>
      <c r="I123" s="555"/>
      <c r="J123" s="555"/>
      <c r="K123" s="555"/>
      <c r="L123" s="555"/>
      <c r="M123" s="555"/>
      <c r="N123" s="555"/>
      <c r="O123" s="555"/>
      <c r="P123" s="555"/>
      <c r="Q123" s="555"/>
      <c r="R123" s="555"/>
      <c r="S123" s="555"/>
      <c r="T123" s="555"/>
      <c r="U123" s="555"/>
      <c r="V123" s="555"/>
      <c r="W123" s="555"/>
      <c r="X123" s="555"/>
      <c r="Y123" s="555"/>
      <c r="Z123" s="555"/>
      <c r="AA123" s="555"/>
      <c r="AB123" s="555"/>
      <c r="AC123" s="555"/>
      <c r="AD123" s="555"/>
      <c r="AE123" s="555"/>
      <c r="AF123" s="555"/>
      <c r="AG123" s="555"/>
      <c r="AH123" s="555"/>
      <c r="AJ123" s="561"/>
      <c r="AK123" s="562"/>
      <c r="AL123" s="562"/>
      <c r="AM123" s="562"/>
      <c r="AN123" s="563"/>
      <c r="AO123" s="32"/>
    </row>
    <row r="124" spans="1:43" ht="19.5" thickBot="1" x14ac:dyDescent="0.45">
      <c r="B124" s="555" t="s">
        <v>53</v>
      </c>
      <c r="C124" s="555"/>
      <c r="D124" s="555"/>
      <c r="E124" s="555"/>
      <c r="F124" s="555"/>
      <c r="G124" s="555"/>
      <c r="H124" s="555"/>
      <c r="I124" s="555"/>
      <c r="J124" s="555"/>
      <c r="K124" s="555"/>
      <c r="L124" s="555"/>
      <c r="M124" s="555"/>
      <c r="N124" s="555"/>
      <c r="O124" s="555"/>
      <c r="P124" s="555"/>
      <c r="Q124" s="555"/>
      <c r="R124" s="555"/>
      <c r="S124" s="555"/>
      <c r="T124" s="555"/>
      <c r="U124" s="555"/>
      <c r="V124" s="555"/>
      <c r="W124" s="555"/>
      <c r="X124" s="555"/>
      <c r="Y124" s="555"/>
      <c r="Z124" s="555"/>
      <c r="AA124" s="555"/>
      <c r="AB124" s="555"/>
      <c r="AC124" s="555"/>
      <c r="AD124" s="555"/>
      <c r="AE124" s="555"/>
      <c r="AF124" s="555"/>
      <c r="AG124" s="555"/>
      <c r="AH124" s="555"/>
      <c r="AJ124" s="557"/>
      <c r="AK124" s="558"/>
      <c r="AL124" s="558"/>
      <c r="AM124" s="558"/>
      <c r="AN124" s="559"/>
      <c r="AO124" s="32"/>
    </row>
    <row r="125" spans="1:43" ht="19.5" thickTop="1" x14ac:dyDescent="0.4"/>
    <row r="126" spans="1:43" ht="19.5" thickBot="1" x14ac:dyDescent="0.45">
      <c r="A126" s="555" t="str">
        <f>"（６） 休所等の状況（"&amp;表紙!B2&amp;DBCS(表紙!C2-1)&amp;"年度の状況）★確認資料：事務日誌、保育所だより等"</f>
        <v>（６） 休所等の状況（令和７年度の状況）★確認資料：事務日誌、保育所だより等</v>
      </c>
      <c r="B126" s="555"/>
      <c r="C126" s="555"/>
      <c r="D126" s="555"/>
      <c r="E126" s="555"/>
      <c r="F126" s="555"/>
      <c r="G126" s="555"/>
      <c r="H126" s="555"/>
      <c r="I126" s="555"/>
      <c r="J126" s="555"/>
      <c r="K126" s="555"/>
      <c r="L126" s="555"/>
      <c r="M126" s="555"/>
      <c r="N126" s="555"/>
      <c r="O126" s="555"/>
      <c r="P126" s="555"/>
      <c r="Q126" s="555"/>
      <c r="R126" s="555"/>
      <c r="S126" s="555"/>
      <c r="T126" s="555"/>
      <c r="U126" s="555"/>
      <c r="V126" s="555"/>
      <c r="W126" s="555"/>
      <c r="X126" s="555"/>
      <c r="Y126" s="555"/>
      <c r="Z126" s="555"/>
      <c r="AA126" s="555"/>
      <c r="AB126" s="555"/>
      <c r="AC126" s="555"/>
      <c r="AD126" s="555"/>
      <c r="AE126" s="555"/>
      <c r="AF126" s="555"/>
      <c r="AG126" s="555"/>
      <c r="AH126" s="555"/>
      <c r="AO126" s="37"/>
    </row>
    <row r="127" spans="1:43" ht="20.25" thickTop="1" thickBot="1" x14ac:dyDescent="0.45">
      <c r="B127" s="555" t="s">
        <v>166</v>
      </c>
      <c r="C127" s="555"/>
      <c r="D127" s="555"/>
      <c r="E127" s="555"/>
      <c r="F127" s="555"/>
      <c r="G127" s="555"/>
      <c r="H127" s="555"/>
      <c r="I127" s="555"/>
      <c r="J127" s="555"/>
      <c r="K127" s="555"/>
      <c r="L127" s="555"/>
      <c r="M127" s="555"/>
      <c r="N127" s="555"/>
      <c r="O127" s="555"/>
      <c r="P127" s="555"/>
      <c r="Q127" s="555"/>
      <c r="R127" s="555"/>
      <c r="S127" s="555"/>
      <c r="T127" s="555"/>
      <c r="U127" s="555"/>
      <c r="V127" s="555"/>
      <c r="W127" s="555"/>
      <c r="X127" s="555"/>
      <c r="Y127" s="555"/>
      <c r="Z127" s="555"/>
      <c r="AA127" s="555"/>
      <c r="AB127" s="555"/>
      <c r="AC127" s="555"/>
      <c r="AD127" s="555"/>
      <c r="AE127" s="896" t="s">
        <v>331</v>
      </c>
      <c r="AF127" s="896"/>
      <c r="AG127" s="896"/>
      <c r="AH127" s="896"/>
      <c r="AI127" s="897"/>
      <c r="AJ127" s="561"/>
      <c r="AK127" s="562"/>
      <c r="AL127" s="562"/>
      <c r="AM127" s="562"/>
      <c r="AN127" s="563"/>
      <c r="AO127" s="32"/>
    </row>
    <row r="128" spans="1:43" ht="19.5" thickTop="1" x14ac:dyDescent="0.4">
      <c r="C128" s="21" t="s">
        <v>332</v>
      </c>
      <c r="D128" s="21"/>
      <c r="E128" s="21"/>
      <c r="F128" s="21"/>
      <c r="G128" s="21"/>
      <c r="H128" s="21"/>
      <c r="I128" s="21"/>
      <c r="J128" s="21"/>
      <c r="K128" s="21"/>
      <c r="L128" s="21"/>
      <c r="M128" s="21"/>
      <c r="N128" s="21"/>
      <c r="O128" s="21"/>
      <c r="P128" s="21"/>
      <c r="Q128" s="309"/>
      <c r="R128" s="781"/>
      <c r="S128" s="782"/>
      <c r="T128" s="782"/>
      <c r="U128" s="782"/>
      <c r="V128" s="782"/>
      <c r="W128" s="782"/>
      <c r="X128" s="782"/>
      <c r="Y128" s="782"/>
      <c r="Z128" s="782"/>
      <c r="AA128" s="782"/>
      <c r="AB128" s="782"/>
      <c r="AC128" s="782"/>
      <c r="AD128" s="782"/>
      <c r="AE128" s="782"/>
      <c r="AF128" s="782"/>
      <c r="AG128" s="782"/>
      <c r="AH128" s="782"/>
      <c r="AI128" s="782"/>
      <c r="AJ128" s="830"/>
      <c r="AK128" s="830"/>
      <c r="AL128" s="830"/>
      <c r="AM128" s="830"/>
      <c r="AN128" s="831"/>
      <c r="AO128" s="80"/>
    </row>
    <row r="129" spans="1:49" x14ac:dyDescent="0.4">
      <c r="C129" s="310" t="s">
        <v>333</v>
      </c>
      <c r="D129" s="310"/>
      <c r="E129" s="310"/>
      <c r="F129" s="310"/>
      <c r="G129" s="310"/>
      <c r="H129" s="310"/>
      <c r="I129" s="310"/>
      <c r="J129" s="310"/>
      <c r="K129" s="310"/>
      <c r="L129" s="310"/>
      <c r="M129" s="310"/>
      <c r="N129" s="310"/>
      <c r="O129" s="310"/>
      <c r="P129" s="310"/>
      <c r="Q129" s="309"/>
      <c r="R129" s="1012"/>
      <c r="S129" s="1013"/>
      <c r="T129" s="1013"/>
      <c r="U129" s="1013"/>
      <c r="V129" s="1013"/>
      <c r="W129" s="1013"/>
      <c r="X129" s="1013"/>
      <c r="Y129" s="1013"/>
      <c r="Z129" s="1013"/>
      <c r="AA129" s="1013"/>
      <c r="AB129" s="1013"/>
      <c r="AC129" s="1013"/>
      <c r="AD129" s="1013"/>
      <c r="AE129" s="1013"/>
      <c r="AF129" s="1013"/>
      <c r="AG129" s="1013"/>
      <c r="AH129" s="1013"/>
      <c r="AI129" s="1013"/>
      <c r="AJ129" s="1013"/>
      <c r="AK129" s="1013"/>
      <c r="AL129" s="1013"/>
      <c r="AM129" s="1013"/>
      <c r="AN129" s="1014"/>
      <c r="AO129" s="32"/>
    </row>
    <row r="130" spans="1:49" ht="19.5" thickBot="1" x14ac:dyDescent="0.45">
      <c r="C130" s="310" t="s">
        <v>334</v>
      </c>
      <c r="D130" s="310"/>
      <c r="E130" s="310"/>
      <c r="F130" s="310"/>
      <c r="G130" s="310"/>
      <c r="H130" s="310"/>
      <c r="I130" s="310"/>
      <c r="J130" s="310"/>
      <c r="K130" s="310"/>
      <c r="L130" s="310"/>
      <c r="M130" s="310"/>
      <c r="N130" s="310"/>
      <c r="O130" s="310"/>
      <c r="P130" s="310"/>
      <c r="Q130" s="309"/>
      <c r="R130" s="885"/>
      <c r="S130" s="886"/>
      <c r="T130" s="886"/>
      <c r="U130" s="886"/>
      <c r="V130" s="886"/>
      <c r="W130" s="886"/>
      <c r="X130" s="886"/>
      <c r="Y130" s="886"/>
      <c r="Z130" s="886"/>
      <c r="AA130" s="886"/>
      <c r="AB130" s="886"/>
      <c r="AC130" s="886"/>
      <c r="AD130" s="886"/>
      <c r="AE130" s="886"/>
      <c r="AF130" s="886"/>
      <c r="AG130" s="886"/>
      <c r="AH130" s="886"/>
      <c r="AI130" s="886"/>
      <c r="AJ130" s="886"/>
      <c r="AK130" s="886"/>
      <c r="AL130" s="886"/>
      <c r="AM130" s="886"/>
      <c r="AN130" s="887"/>
      <c r="AO130" s="32"/>
    </row>
    <row r="131" spans="1:49" ht="20.25" thickTop="1" thickBot="1" x14ac:dyDescent="0.45">
      <c r="B131" s="736" t="s">
        <v>493</v>
      </c>
      <c r="C131" s="736"/>
      <c r="D131" s="736"/>
      <c r="E131" s="736"/>
      <c r="F131" s="736"/>
      <c r="G131" s="736"/>
      <c r="H131" s="736"/>
      <c r="I131" s="736"/>
      <c r="J131" s="736"/>
      <c r="K131" s="736"/>
      <c r="L131" s="736"/>
      <c r="M131" s="736"/>
      <c r="N131" s="736"/>
      <c r="O131" s="736"/>
      <c r="P131" s="736"/>
      <c r="Q131" s="736"/>
      <c r="R131" s="736"/>
      <c r="S131" s="736"/>
      <c r="T131" s="736"/>
      <c r="U131" s="736"/>
      <c r="V131" s="736"/>
      <c r="W131" s="736"/>
      <c r="X131" s="736"/>
      <c r="Y131" s="736"/>
      <c r="Z131" s="736"/>
      <c r="AA131" s="736"/>
      <c r="AB131" s="736"/>
      <c r="AC131" s="736"/>
      <c r="AD131" s="736"/>
      <c r="AE131" s="736"/>
      <c r="AF131" s="736"/>
      <c r="AG131" s="736"/>
      <c r="AH131" s="736"/>
      <c r="AO131" s="38"/>
    </row>
    <row r="132" spans="1:49" ht="20.25" thickTop="1" thickBot="1" x14ac:dyDescent="0.45">
      <c r="B132" s="736"/>
      <c r="C132" s="736"/>
      <c r="D132" s="736"/>
      <c r="E132" s="736"/>
      <c r="F132" s="736"/>
      <c r="G132" s="736"/>
      <c r="H132" s="736"/>
      <c r="I132" s="736"/>
      <c r="J132" s="736"/>
      <c r="K132" s="736"/>
      <c r="L132" s="736"/>
      <c r="M132" s="736"/>
      <c r="N132" s="736"/>
      <c r="O132" s="736"/>
      <c r="P132" s="736"/>
      <c r="Q132" s="736"/>
      <c r="R132" s="736"/>
      <c r="S132" s="736"/>
      <c r="T132" s="736"/>
      <c r="U132" s="736"/>
      <c r="V132" s="736"/>
      <c r="W132" s="736"/>
      <c r="X132" s="736"/>
      <c r="Y132" s="736"/>
      <c r="Z132" s="736"/>
      <c r="AA132" s="736"/>
      <c r="AB132" s="736"/>
      <c r="AC132" s="736"/>
      <c r="AD132" s="736"/>
      <c r="AE132" s="736"/>
      <c r="AF132" s="736"/>
      <c r="AG132" s="736"/>
      <c r="AH132" s="736"/>
      <c r="AJ132" s="817"/>
      <c r="AK132" s="818"/>
      <c r="AL132" s="818"/>
      <c r="AM132" s="818"/>
      <c r="AN132" s="819"/>
      <c r="AO132" s="32"/>
    </row>
    <row r="133" spans="1:49" ht="19.5" thickTop="1" x14ac:dyDescent="0.4">
      <c r="AK133" s="24"/>
      <c r="AL133" s="32"/>
      <c r="AM133" s="32"/>
      <c r="AN133" s="24"/>
      <c r="AO133" s="32"/>
    </row>
    <row r="134" spans="1:49" ht="19.5" thickBot="1" x14ac:dyDescent="0.45">
      <c r="A134" s="555" t="s">
        <v>795</v>
      </c>
      <c r="B134" s="555"/>
      <c r="C134" s="555"/>
      <c r="D134" s="555"/>
      <c r="E134" s="555"/>
      <c r="F134" s="555"/>
      <c r="G134" s="555"/>
      <c r="H134" s="555"/>
      <c r="I134" s="555"/>
      <c r="J134" s="555"/>
      <c r="K134" s="555"/>
      <c r="L134" s="555"/>
      <c r="M134" s="555"/>
      <c r="N134" s="555"/>
      <c r="O134" s="555"/>
      <c r="P134" s="555"/>
      <c r="Q134" s="555"/>
      <c r="R134" s="555"/>
      <c r="S134" s="555"/>
      <c r="T134" s="555"/>
      <c r="U134" s="555"/>
      <c r="V134" s="555"/>
      <c r="W134" s="555"/>
      <c r="X134" s="555"/>
      <c r="Y134" s="555"/>
      <c r="Z134" s="555"/>
      <c r="AA134" s="555"/>
      <c r="AB134" s="555"/>
      <c r="AC134" s="555"/>
      <c r="AD134" s="555"/>
      <c r="AE134" s="555"/>
      <c r="AF134" s="555"/>
      <c r="AG134" s="555"/>
      <c r="AH134" s="555"/>
    </row>
    <row r="135" spans="1:49" ht="19.5" thickTop="1" x14ac:dyDescent="0.4">
      <c r="B135" s="555" t="s">
        <v>54</v>
      </c>
      <c r="C135" s="555"/>
      <c r="D135" s="555"/>
      <c r="E135" s="555"/>
      <c r="F135" s="555"/>
      <c r="G135" s="555"/>
      <c r="H135" s="555"/>
      <c r="I135" s="555"/>
      <c r="J135" s="555"/>
      <c r="K135" s="555"/>
      <c r="L135" s="555"/>
      <c r="M135" s="555"/>
      <c r="N135" s="555"/>
      <c r="O135" s="555"/>
      <c r="P135" s="555"/>
      <c r="Q135" s="555"/>
      <c r="R135" s="555"/>
      <c r="S135" s="555"/>
      <c r="T135" s="555"/>
      <c r="U135" s="555"/>
      <c r="V135" s="555"/>
      <c r="W135" s="555"/>
      <c r="X135" s="555"/>
      <c r="Y135" s="555"/>
      <c r="Z135" s="555"/>
      <c r="AA135" s="555"/>
      <c r="AB135" s="555"/>
      <c r="AC135" s="555"/>
      <c r="AD135" s="555"/>
      <c r="AE135" s="555"/>
      <c r="AF135" s="555"/>
      <c r="AG135" s="555"/>
      <c r="AH135" s="555"/>
      <c r="AJ135" s="561"/>
      <c r="AK135" s="562"/>
      <c r="AL135" s="562"/>
      <c r="AM135" s="562"/>
      <c r="AN135" s="563"/>
    </row>
    <row r="136" spans="1:49" ht="19.5" thickBot="1" x14ac:dyDescent="0.45">
      <c r="B136" s="555" t="s">
        <v>827</v>
      </c>
      <c r="C136" s="555"/>
      <c r="D136" s="555"/>
      <c r="E136" s="555"/>
      <c r="F136" s="555"/>
      <c r="G136" s="555"/>
      <c r="H136" s="555"/>
      <c r="I136" s="555"/>
      <c r="J136" s="555"/>
      <c r="K136" s="555"/>
      <c r="L136" s="555"/>
      <c r="M136" s="555"/>
      <c r="N136" s="555"/>
      <c r="O136" s="555"/>
      <c r="P136" s="555"/>
      <c r="Q136" s="555"/>
      <c r="R136" s="555"/>
      <c r="S136" s="555"/>
      <c r="T136" s="555"/>
      <c r="U136" s="555"/>
      <c r="V136" s="555"/>
      <c r="W136" s="555"/>
      <c r="X136" s="555"/>
      <c r="Y136" s="555"/>
      <c r="Z136" s="555"/>
      <c r="AA136" s="555"/>
      <c r="AB136" s="555"/>
      <c r="AC136" s="555"/>
      <c r="AD136" s="555"/>
      <c r="AE136" s="555"/>
      <c r="AF136" s="555"/>
      <c r="AG136" s="555"/>
      <c r="AH136" s="555"/>
      <c r="AJ136" s="557"/>
      <c r="AK136" s="558"/>
      <c r="AL136" s="558"/>
      <c r="AM136" s="558"/>
      <c r="AN136" s="559"/>
    </row>
    <row r="137" spans="1:49" ht="19.5" thickTop="1" x14ac:dyDescent="0.4">
      <c r="B137" s="820" t="s">
        <v>785</v>
      </c>
      <c r="C137" s="820"/>
      <c r="D137" s="820"/>
      <c r="E137" s="820"/>
      <c r="F137" s="820"/>
      <c r="G137" s="820"/>
      <c r="H137" s="820"/>
      <c r="I137" s="820"/>
      <c r="J137" s="820"/>
      <c r="K137" s="820"/>
      <c r="L137" s="820"/>
      <c r="M137" s="820"/>
      <c r="N137" s="820"/>
      <c r="O137" s="820"/>
      <c r="P137" s="820"/>
      <c r="Q137" s="821"/>
      <c r="R137" s="781"/>
      <c r="S137" s="782"/>
      <c r="T137" s="782"/>
      <c r="U137" s="782"/>
      <c r="V137" s="782"/>
      <c r="W137" s="782"/>
      <c r="X137" s="782"/>
      <c r="Y137" s="782"/>
      <c r="Z137" s="782"/>
      <c r="AA137" s="782"/>
      <c r="AB137" s="782"/>
      <c r="AC137" s="782"/>
      <c r="AD137" s="782"/>
      <c r="AE137" s="782"/>
      <c r="AF137" s="782"/>
      <c r="AG137" s="782"/>
      <c r="AH137" s="783"/>
    </row>
    <row r="138" spans="1:49" ht="19.5" thickBot="1" x14ac:dyDescent="0.45">
      <c r="B138" s="820" t="s">
        <v>786</v>
      </c>
      <c r="C138" s="820"/>
      <c r="D138" s="820"/>
      <c r="E138" s="820"/>
      <c r="F138" s="820"/>
      <c r="G138" s="820"/>
      <c r="H138" s="820"/>
      <c r="I138" s="820"/>
      <c r="J138" s="820"/>
      <c r="K138" s="820"/>
      <c r="L138" s="820"/>
      <c r="M138" s="820"/>
      <c r="N138" s="820"/>
      <c r="O138" s="820"/>
      <c r="P138" s="820"/>
      <c r="Q138" s="821"/>
      <c r="R138" s="885"/>
      <c r="S138" s="886"/>
      <c r="T138" s="886"/>
      <c r="U138" s="886"/>
      <c r="V138" s="886"/>
      <c r="W138" s="886"/>
      <c r="X138" s="886"/>
      <c r="Y138" s="886"/>
      <c r="Z138" s="886"/>
      <c r="AA138" s="886"/>
      <c r="AB138" s="886"/>
      <c r="AC138" s="886"/>
      <c r="AD138" s="886"/>
      <c r="AE138" s="886"/>
      <c r="AF138" s="886"/>
      <c r="AG138" s="886"/>
      <c r="AH138" s="887"/>
    </row>
    <row r="139" spans="1:49" ht="20.25" thickTop="1" thickBot="1" x14ac:dyDescent="0.45">
      <c r="B139" s="726" t="s">
        <v>732</v>
      </c>
      <c r="C139" s="726"/>
      <c r="D139" s="726"/>
      <c r="E139" s="726"/>
      <c r="F139" s="726"/>
      <c r="G139" s="726"/>
      <c r="H139" s="726"/>
      <c r="I139" s="726"/>
      <c r="J139" s="726"/>
      <c r="K139" s="726"/>
      <c r="L139" s="726"/>
      <c r="M139" s="726"/>
      <c r="N139" s="726"/>
      <c r="O139" s="726"/>
      <c r="P139" s="726"/>
      <c r="Q139" s="726"/>
      <c r="R139" s="726"/>
      <c r="S139" s="726"/>
      <c r="T139" s="726"/>
      <c r="U139" s="726"/>
      <c r="V139" s="726"/>
      <c r="W139" s="726"/>
      <c r="X139" s="726"/>
      <c r="Y139" s="726"/>
      <c r="Z139" s="726"/>
      <c r="AA139" s="726"/>
      <c r="AB139" s="726"/>
      <c r="AC139" s="726"/>
      <c r="AD139" s="726"/>
      <c r="AE139" s="726"/>
      <c r="AF139" s="726"/>
      <c r="AG139" s="726"/>
      <c r="AH139" s="726"/>
      <c r="AO139" s="32"/>
      <c r="AQ139" s="677"/>
      <c r="AR139" s="677"/>
    </row>
    <row r="140" spans="1:49" ht="20.25" thickTop="1" thickBot="1" x14ac:dyDescent="0.45">
      <c r="B140" s="726" t="s">
        <v>733</v>
      </c>
      <c r="C140" s="726"/>
      <c r="D140" s="726"/>
      <c r="E140" s="726"/>
      <c r="F140" s="726"/>
      <c r="G140" s="726"/>
      <c r="H140" s="726"/>
      <c r="I140" s="726"/>
      <c r="J140" s="726"/>
      <c r="K140" s="726"/>
      <c r="L140" s="726"/>
      <c r="M140" s="726"/>
      <c r="N140" s="726"/>
      <c r="O140" s="726"/>
      <c r="P140" s="726"/>
      <c r="Q140" s="726"/>
      <c r="R140" s="726"/>
      <c r="S140" s="726"/>
      <c r="T140" s="726"/>
      <c r="U140" s="726"/>
      <c r="V140" s="726"/>
      <c r="W140" s="726"/>
      <c r="X140" s="726"/>
      <c r="Y140" s="726"/>
      <c r="Z140" s="726"/>
      <c r="AA140" s="726"/>
      <c r="AB140" s="726"/>
      <c r="AC140" s="726"/>
      <c r="AD140" s="726"/>
      <c r="AE140" s="726"/>
      <c r="AF140" s="726"/>
      <c r="AG140" s="726"/>
      <c r="AH140" s="726"/>
      <c r="AJ140" s="574"/>
      <c r="AK140" s="575"/>
      <c r="AL140" s="575"/>
      <c r="AM140" s="575"/>
      <c r="AN140" s="576"/>
      <c r="AO140" s="32"/>
      <c r="AQ140" s="677"/>
      <c r="AR140" s="677"/>
      <c r="AS140" s="780"/>
      <c r="AT140" s="780"/>
      <c r="AU140" s="780"/>
      <c r="AV140" s="780"/>
      <c r="AW140" s="780"/>
    </row>
    <row r="141" spans="1:49" ht="20.25" thickTop="1" thickBot="1" x14ac:dyDescent="0.45">
      <c r="B141" s="784" t="s">
        <v>738</v>
      </c>
      <c r="C141" s="784"/>
      <c r="D141" s="784"/>
      <c r="E141" s="784"/>
      <c r="F141" s="784"/>
      <c r="G141" s="784"/>
      <c r="H141" s="784"/>
      <c r="I141" s="784"/>
      <c r="J141" s="784"/>
      <c r="K141" s="784"/>
      <c r="L141" s="784"/>
      <c r="M141" s="784"/>
      <c r="N141" s="784"/>
      <c r="O141" s="784"/>
      <c r="P141" s="784"/>
      <c r="Q141" s="784"/>
      <c r="R141" s="784"/>
      <c r="S141" s="784"/>
      <c r="T141" s="784"/>
      <c r="U141" s="784"/>
      <c r="V141" s="784"/>
      <c r="W141" s="784"/>
      <c r="X141" s="784"/>
      <c r="Y141" s="784"/>
      <c r="Z141" s="784"/>
      <c r="AA141" s="784"/>
      <c r="AB141" s="784"/>
      <c r="AC141" s="784"/>
      <c r="AD141" s="784"/>
      <c r="AE141" s="784"/>
      <c r="AF141" s="784"/>
      <c r="AG141" s="784"/>
      <c r="AH141" s="784"/>
      <c r="AO141" s="32"/>
      <c r="AQ141" s="677"/>
      <c r="AR141" s="677"/>
    </row>
    <row r="142" spans="1:49" ht="19.5" thickTop="1" x14ac:dyDescent="0.4">
      <c r="B142" s="784"/>
      <c r="C142" s="784"/>
      <c r="D142" s="784"/>
      <c r="E142" s="784"/>
      <c r="F142" s="784"/>
      <c r="G142" s="784"/>
      <c r="H142" s="784"/>
      <c r="I142" s="784"/>
      <c r="J142" s="784"/>
      <c r="K142" s="784"/>
      <c r="L142" s="784"/>
      <c r="M142" s="784"/>
      <c r="N142" s="784"/>
      <c r="O142" s="784"/>
      <c r="P142" s="784"/>
      <c r="Q142" s="784"/>
      <c r="R142" s="784"/>
      <c r="S142" s="784"/>
      <c r="T142" s="784"/>
      <c r="U142" s="784"/>
      <c r="V142" s="784"/>
      <c r="W142" s="784"/>
      <c r="X142" s="784"/>
      <c r="Y142" s="784"/>
      <c r="Z142" s="784"/>
      <c r="AA142" s="784"/>
      <c r="AB142" s="784"/>
      <c r="AC142" s="784"/>
      <c r="AD142" s="784"/>
      <c r="AE142" s="784"/>
      <c r="AF142" s="784"/>
      <c r="AG142" s="784"/>
      <c r="AH142" s="784"/>
      <c r="AJ142" s="589"/>
      <c r="AK142" s="590"/>
      <c r="AL142" s="590"/>
      <c r="AM142" s="590"/>
      <c r="AN142" s="591"/>
      <c r="AO142" s="38"/>
      <c r="AQ142" s="22"/>
      <c r="AR142" s="22"/>
    </row>
    <row r="143" spans="1:49" x14ac:dyDescent="0.4">
      <c r="B143" s="555" t="s">
        <v>636</v>
      </c>
      <c r="C143" s="555"/>
      <c r="D143" s="555"/>
      <c r="E143" s="555"/>
      <c r="F143" s="555"/>
      <c r="G143" s="555"/>
      <c r="H143" s="555"/>
      <c r="I143" s="555"/>
      <c r="J143" s="555"/>
      <c r="K143" s="555"/>
      <c r="L143" s="555"/>
      <c r="M143" s="555"/>
      <c r="N143" s="555"/>
      <c r="O143" s="555"/>
      <c r="P143" s="555"/>
      <c r="Q143" s="555"/>
      <c r="R143" s="555"/>
      <c r="S143" s="555"/>
      <c r="T143" s="555"/>
      <c r="U143" s="555"/>
      <c r="V143" s="555"/>
      <c r="W143" s="555"/>
      <c r="X143" s="555"/>
      <c r="Y143" s="555"/>
      <c r="Z143" s="555"/>
      <c r="AA143" s="555"/>
      <c r="AB143" s="555"/>
      <c r="AC143" s="555"/>
      <c r="AD143" s="555"/>
      <c r="AE143" s="555"/>
      <c r="AF143" s="555"/>
      <c r="AG143" s="555"/>
      <c r="AH143" s="555"/>
      <c r="AJ143" s="565"/>
      <c r="AK143" s="566"/>
      <c r="AL143" s="566"/>
      <c r="AM143" s="566"/>
      <c r="AN143" s="567"/>
      <c r="AO143" s="32"/>
      <c r="AQ143" s="677"/>
      <c r="AR143" s="677"/>
    </row>
    <row r="144" spans="1:49" ht="19.5" thickBot="1" x14ac:dyDescent="0.45">
      <c r="B144" s="555" t="s">
        <v>828</v>
      </c>
      <c r="C144" s="555"/>
      <c r="D144" s="555"/>
      <c r="E144" s="555"/>
      <c r="F144" s="555"/>
      <c r="G144" s="555"/>
      <c r="H144" s="555"/>
      <c r="I144" s="555"/>
      <c r="J144" s="555"/>
      <c r="K144" s="555"/>
      <c r="L144" s="555"/>
      <c r="M144" s="555"/>
      <c r="N144" s="555"/>
      <c r="O144" s="555"/>
      <c r="P144" s="555"/>
      <c r="Q144" s="555"/>
      <c r="R144" s="555"/>
      <c r="S144" s="555"/>
      <c r="T144" s="555"/>
      <c r="U144" s="555"/>
      <c r="V144" s="555"/>
      <c r="W144" s="555"/>
      <c r="X144" s="555"/>
      <c r="Y144" s="555"/>
      <c r="Z144" s="555"/>
      <c r="AA144" s="555"/>
      <c r="AB144" s="555"/>
      <c r="AC144" s="555"/>
      <c r="AD144" s="555"/>
      <c r="AE144" s="555"/>
      <c r="AF144" s="555"/>
      <c r="AG144" s="555"/>
      <c r="AH144" s="555"/>
      <c r="AJ144" s="557"/>
      <c r="AK144" s="558"/>
      <c r="AL144" s="558"/>
      <c r="AM144" s="558"/>
      <c r="AN144" s="559"/>
      <c r="AO144" s="32"/>
    </row>
    <row r="145" spans="1:41" ht="20.25" thickTop="1" thickBot="1" x14ac:dyDescent="0.45">
      <c r="B145" s="555" t="str">
        <f>"○"&amp;表紙!B2&amp;DBCS(表紙!C2-1)&amp;"年度の苦情の状況"</f>
        <v>○令和７年度の苦情の状況</v>
      </c>
      <c r="C145" s="555"/>
      <c r="D145" s="555"/>
      <c r="E145" s="555"/>
      <c r="F145" s="555"/>
      <c r="G145" s="555"/>
      <c r="H145" s="555"/>
      <c r="I145" s="555"/>
      <c r="J145" s="555"/>
      <c r="K145" s="555"/>
      <c r="L145" s="555"/>
      <c r="M145" s="555"/>
      <c r="N145" s="555"/>
      <c r="O145" s="555"/>
      <c r="P145" s="555"/>
      <c r="Q145" s="555"/>
      <c r="R145" s="555"/>
      <c r="S145" s="555"/>
      <c r="T145" s="555"/>
      <c r="U145" s="555"/>
      <c r="V145" s="555"/>
      <c r="W145" s="555"/>
      <c r="X145" s="555"/>
      <c r="Y145" s="555"/>
      <c r="Z145" s="555"/>
      <c r="AA145" s="555"/>
      <c r="AB145" s="555"/>
      <c r="AC145" s="555"/>
      <c r="AD145" s="555"/>
      <c r="AE145" s="555"/>
      <c r="AF145" s="555"/>
      <c r="AG145" s="555"/>
      <c r="AH145" s="555"/>
    </row>
    <row r="146" spans="1:41" ht="19.5" thickTop="1" x14ac:dyDescent="0.4">
      <c r="B146" s="555" t="s">
        <v>569</v>
      </c>
      <c r="C146" s="555"/>
      <c r="D146" s="555"/>
      <c r="E146" s="555"/>
      <c r="F146" s="555"/>
      <c r="G146" s="555"/>
      <c r="H146" s="555"/>
      <c r="I146" s="555"/>
      <c r="J146" s="555"/>
      <c r="K146" s="555"/>
      <c r="L146" s="555"/>
      <c r="M146" s="555"/>
      <c r="N146" s="555"/>
      <c r="O146" s="555"/>
      <c r="P146" s="555"/>
      <c r="Q146" s="556"/>
      <c r="R146" s="586"/>
      <c r="S146" s="587"/>
      <c r="T146" s="587"/>
      <c r="U146" s="588"/>
      <c r="V146" t="s">
        <v>169</v>
      </c>
    </row>
    <row r="147" spans="1:41" x14ac:dyDescent="0.4">
      <c r="B147" s="555" t="s">
        <v>570</v>
      </c>
      <c r="C147" s="555"/>
      <c r="D147" s="555"/>
      <c r="E147" s="555"/>
      <c r="F147" s="555"/>
      <c r="G147" s="555"/>
      <c r="H147" s="555"/>
      <c r="I147" s="555"/>
      <c r="J147" s="555"/>
      <c r="K147" s="555"/>
      <c r="L147" s="555"/>
      <c r="M147" s="555"/>
      <c r="N147" s="555"/>
      <c r="O147" s="555"/>
      <c r="P147" s="555"/>
      <c r="Q147" s="556"/>
      <c r="R147" s="682"/>
      <c r="S147" s="683"/>
      <c r="T147" s="683"/>
      <c r="U147" s="684"/>
      <c r="V147" t="s">
        <v>169</v>
      </c>
    </row>
    <row r="148" spans="1:41" x14ac:dyDescent="0.4">
      <c r="B148" s="555" t="s">
        <v>571</v>
      </c>
      <c r="C148" s="555"/>
      <c r="D148" s="555"/>
      <c r="E148" s="555"/>
      <c r="F148" s="555"/>
      <c r="G148" s="555"/>
      <c r="H148" s="555"/>
      <c r="I148" s="555"/>
      <c r="J148" s="555"/>
      <c r="K148" s="555"/>
      <c r="L148" s="555"/>
      <c r="M148" s="555"/>
      <c r="N148" s="555"/>
      <c r="O148" s="555"/>
      <c r="P148" s="555"/>
      <c r="Q148" s="556"/>
      <c r="R148" s="682"/>
      <c r="S148" s="683"/>
      <c r="T148" s="683"/>
      <c r="U148" s="684"/>
      <c r="V148" t="s">
        <v>169</v>
      </c>
    </row>
    <row r="149" spans="1:41" ht="19.5" thickBot="1" x14ac:dyDescent="0.45">
      <c r="B149" s="555" t="s">
        <v>572</v>
      </c>
      <c r="C149" s="555"/>
      <c r="D149" s="555"/>
      <c r="E149" s="555"/>
      <c r="F149" s="555"/>
      <c r="G149" s="555"/>
      <c r="H149" s="555"/>
      <c r="I149" s="555"/>
      <c r="J149" s="555"/>
      <c r="K149" s="555"/>
      <c r="L149" s="555"/>
      <c r="M149" s="555"/>
      <c r="N149" s="555"/>
      <c r="O149" s="555"/>
      <c r="P149" s="555"/>
      <c r="Q149" s="556"/>
      <c r="R149" s="682"/>
      <c r="S149" s="683"/>
      <c r="T149" s="683"/>
      <c r="U149" s="684"/>
      <c r="V149" t="s">
        <v>169</v>
      </c>
    </row>
    <row r="150" spans="1:41" ht="20.25" thickTop="1" thickBot="1" x14ac:dyDescent="0.45">
      <c r="B150" s="555" t="s">
        <v>573</v>
      </c>
      <c r="C150" s="555"/>
      <c r="D150" s="555"/>
      <c r="E150" s="555"/>
      <c r="F150" s="555"/>
      <c r="G150" s="555"/>
      <c r="H150" s="555"/>
      <c r="I150" s="555"/>
      <c r="J150" s="555"/>
      <c r="K150" s="555"/>
      <c r="L150" s="555"/>
      <c r="M150" s="555"/>
      <c r="N150" s="555"/>
      <c r="O150" s="555"/>
      <c r="P150" s="555"/>
      <c r="Q150" s="556"/>
      <c r="R150" s="851"/>
      <c r="S150" s="852"/>
      <c r="T150" s="852"/>
      <c r="U150" s="852"/>
      <c r="V150" s="853"/>
      <c r="W150" s="853"/>
      <c r="X150" s="853"/>
      <c r="Y150" s="853"/>
      <c r="Z150" s="853"/>
      <c r="AA150" s="853"/>
      <c r="AB150" s="853"/>
      <c r="AC150" s="853"/>
      <c r="AD150" s="853"/>
      <c r="AE150" s="853"/>
      <c r="AF150" s="853"/>
      <c r="AG150" s="853"/>
      <c r="AH150" s="853"/>
      <c r="AI150" s="853"/>
      <c r="AJ150" s="853"/>
      <c r="AK150" s="853"/>
      <c r="AL150" s="853"/>
      <c r="AM150" s="853"/>
      <c r="AN150" s="854"/>
      <c r="AO150" s="32"/>
    </row>
    <row r="151" spans="1:41" ht="19.5" thickTop="1" x14ac:dyDescent="0.4"/>
    <row r="152" spans="1:41" x14ac:dyDescent="0.4">
      <c r="A152" s="555" t="s">
        <v>796</v>
      </c>
      <c r="B152" s="555"/>
      <c r="C152" s="555"/>
      <c r="D152" s="555"/>
      <c r="E152" s="555"/>
      <c r="F152" s="555"/>
      <c r="G152" s="555"/>
      <c r="H152" s="555"/>
      <c r="I152" s="555"/>
      <c r="J152" s="555"/>
      <c r="K152" s="555"/>
      <c r="L152" s="555"/>
      <c r="M152" s="555"/>
      <c r="N152" s="555"/>
      <c r="O152" s="555"/>
      <c r="P152" s="555"/>
      <c r="Q152" s="555"/>
      <c r="R152" s="555"/>
      <c r="S152" s="555"/>
      <c r="T152" s="555"/>
      <c r="U152" s="555"/>
      <c r="V152" s="555"/>
      <c r="W152" s="555"/>
      <c r="X152" s="555"/>
      <c r="Y152" s="555"/>
      <c r="Z152" s="555"/>
      <c r="AA152" s="555"/>
      <c r="AB152" s="555"/>
      <c r="AC152" s="555"/>
      <c r="AD152" s="555"/>
      <c r="AE152" s="555"/>
      <c r="AF152" s="555"/>
      <c r="AG152" s="555"/>
      <c r="AH152" s="555"/>
    </row>
    <row r="153" spans="1:41" s="386" customFormat="1" ht="19.5" thickBot="1" x14ac:dyDescent="0.45">
      <c r="B153" s="564" t="s">
        <v>787</v>
      </c>
      <c r="C153" s="564"/>
      <c r="D153" s="564"/>
      <c r="E153" s="564"/>
      <c r="F153" s="564"/>
      <c r="G153" s="564"/>
      <c r="H153" s="564"/>
      <c r="I153" s="564"/>
      <c r="J153" s="564"/>
      <c r="K153" s="564"/>
      <c r="L153" s="564"/>
      <c r="M153" s="564"/>
      <c r="N153" s="564"/>
      <c r="O153" s="564"/>
      <c r="P153" s="564"/>
      <c r="Q153" s="564"/>
      <c r="R153" s="564"/>
      <c r="S153" s="564"/>
      <c r="T153" s="564"/>
      <c r="U153" s="564"/>
      <c r="V153" s="564"/>
      <c r="W153" s="564"/>
      <c r="X153" s="564"/>
      <c r="Y153" s="564"/>
      <c r="Z153" s="564"/>
      <c r="AA153" s="564"/>
      <c r="AB153" s="564"/>
      <c r="AC153" s="564"/>
      <c r="AD153" s="564"/>
      <c r="AE153" s="564"/>
      <c r="AF153" s="564"/>
      <c r="AG153" s="564"/>
      <c r="AH153" s="564"/>
      <c r="AI153" s="861"/>
      <c r="AJ153" s="446"/>
    </row>
    <row r="154" spans="1:41" s="443" customFormat="1" ht="19.5" thickTop="1" x14ac:dyDescent="0.4">
      <c r="B154" s="862" t="s">
        <v>748</v>
      </c>
      <c r="C154" s="863"/>
      <c r="D154" s="863"/>
      <c r="E154" s="863"/>
      <c r="F154" s="863"/>
      <c r="G154" s="863"/>
      <c r="H154" s="863"/>
      <c r="I154" s="863"/>
      <c r="J154" s="863"/>
      <c r="K154" s="863"/>
      <c r="L154" s="863"/>
      <c r="M154" s="863"/>
      <c r="N154" s="863"/>
      <c r="O154" s="863"/>
      <c r="P154" s="863"/>
      <c r="Q154" s="863"/>
      <c r="R154" s="863"/>
      <c r="S154" s="863"/>
      <c r="T154" s="863"/>
      <c r="U154" s="863"/>
      <c r="V154" s="863"/>
      <c r="W154" s="863"/>
      <c r="X154" s="863"/>
      <c r="Y154" s="863"/>
      <c r="Z154" s="863"/>
      <c r="AA154" s="863"/>
      <c r="AB154" s="863"/>
      <c r="AC154" s="863"/>
      <c r="AD154" s="863"/>
      <c r="AE154" s="863"/>
      <c r="AF154" s="863"/>
      <c r="AG154" s="863"/>
      <c r="AH154" s="864"/>
      <c r="AI154" s="441"/>
    </row>
    <row r="155" spans="1:41" s="442" customFormat="1" ht="33.950000000000003" customHeight="1" thickBot="1" x14ac:dyDescent="0.45">
      <c r="B155" s="865"/>
      <c r="C155" s="866"/>
      <c r="D155" s="866"/>
      <c r="E155" s="866"/>
      <c r="F155" s="866"/>
      <c r="G155" s="866"/>
      <c r="H155" s="866"/>
      <c r="I155" s="866"/>
      <c r="J155" s="866"/>
      <c r="K155" s="866"/>
      <c r="L155" s="866"/>
      <c r="M155" s="866"/>
      <c r="N155" s="866"/>
      <c r="O155" s="866"/>
      <c r="P155" s="866"/>
      <c r="Q155" s="866"/>
      <c r="R155" s="866"/>
      <c r="S155" s="866"/>
      <c r="T155" s="866"/>
      <c r="U155" s="866"/>
      <c r="V155" s="866"/>
      <c r="W155" s="866"/>
      <c r="X155" s="866"/>
      <c r="Y155" s="866"/>
      <c r="Z155" s="866"/>
      <c r="AA155" s="866"/>
      <c r="AB155" s="866"/>
      <c r="AC155" s="866"/>
      <c r="AD155" s="866"/>
      <c r="AE155" s="866"/>
      <c r="AF155" s="866"/>
      <c r="AG155" s="866"/>
      <c r="AH155" s="867"/>
      <c r="AI155" s="441"/>
    </row>
    <row r="156" spans="1:41" s="442" customFormat="1" ht="20.25" thickTop="1" thickBot="1" x14ac:dyDescent="0.45">
      <c r="B156" s="469" t="s">
        <v>729</v>
      </c>
      <c r="C156" s="469"/>
      <c r="D156" s="469"/>
      <c r="E156" s="469"/>
      <c r="F156" s="469"/>
      <c r="G156" s="469"/>
      <c r="H156" s="469"/>
      <c r="I156" s="469"/>
      <c r="J156" s="469"/>
      <c r="K156" s="469"/>
      <c r="L156" s="469"/>
      <c r="M156" s="469"/>
      <c r="N156" s="469"/>
      <c r="O156" s="469"/>
      <c r="P156" s="469"/>
      <c r="Q156" s="469"/>
      <c r="R156" s="469"/>
      <c r="S156" s="469"/>
      <c r="T156" s="469"/>
      <c r="U156" s="469"/>
      <c r="V156" s="469"/>
      <c r="W156" s="469"/>
      <c r="X156" s="469"/>
      <c r="Y156" s="469"/>
      <c r="Z156" s="469"/>
      <c r="AA156" s="469"/>
      <c r="AB156" s="469"/>
      <c r="AC156" s="469"/>
      <c r="AD156" s="469"/>
      <c r="AE156" s="469"/>
      <c r="AF156" s="469"/>
      <c r="AG156" s="469"/>
      <c r="AH156" s="469"/>
      <c r="AI156" s="467"/>
      <c r="AJ156" s="868"/>
      <c r="AK156" s="869"/>
      <c r="AL156" s="869"/>
      <c r="AM156" s="869"/>
      <c r="AN156" s="870"/>
    </row>
    <row r="157" spans="1:41" s="447" customFormat="1" ht="19.5" thickBot="1" x14ac:dyDescent="0.45">
      <c r="B157" s="469" t="s">
        <v>853</v>
      </c>
      <c r="C157" s="469"/>
      <c r="D157" s="469"/>
      <c r="E157" s="469"/>
      <c r="F157" s="469"/>
      <c r="G157" s="469"/>
      <c r="H157" s="469"/>
      <c r="I157" s="469"/>
      <c r="J157" s="469"/>
      <c r="K157" s="469"/>
      <c r="L157" s="469"/>
      <c r="M157" s="469"/>
      <c r="N157" s="469"/>
      <c r="O157" s="469"/>
      <c r="P157" s="469"/>
      <c r="Q157" s="469"/>
      <c r="R157" s="469"/>
      <c r="S157" s="469"/>
      <c r="T157" s="469"/>
      <c r="U157" s="469"/>
      <c r="V157" s="469"/>
      <c r="W157" s="469"/>
      <c r="X157" s="469"/>
      <c r="Y157" s="469"/>
      <c r="Z157" s="469"/>
      <c r="AA157" s="469"/>
      <c r="AB157" s="469"/>
      <c r="AC157" s="469"/>
      <c r="AD157" s="469"/>
      <c r="AE157" s="469"/>
      <c r="AF157" s="469"/>
      <c r="AG157" s="469"/>
      <c r="AH157" s="469"/>
      <c r="AI157" s="467"/>
      <c r="AJ157" s="466"/>
      <c r="AK157" s="466"/>
      <c r="AL157" s="466"/>
      <c r="AM157" s="466"/>
      <c r="AN157" s="466"/>
    </row>
    <row r="158" spans="1:41" s="463" customFormat="1" ht="20.25" thickTop="1" thickBot="1" x14ac:dyDescent="0.45">
      <c r="B158" s="469" t="s">
        <v>788</v>
      </c>
      <c r="C158" s="469"/>
      <c r="D158" s="469"/>
      <c r="E158" s="469"/>
      <c r="F158" s="469"/>
      <c r="G158" s="469"/>
      <c r="H158" s="469"/>
      <c r="I158" s="469"/>
      <c r="J158" s="469"/>
      <c r="K158" s="469"/>
      <c r="L158" s="469"/>
      <c r="M158" s="469"/>
      <c r="N158" s="469"/>
      <c r="O158" s="469"/>
      <c r="P158" s="469"/>
      <c r="Q158" s="469"/>
      <c r="R158" s="469"/>
      <c r="S158" s="469"/>
      <c r="T158" s="469"/>
      <c r="U158" s="469"/>
      <c r="V158" s="469"/>
      <c r="W158" s="469"/>
      <c r="X158" s="469"/>
      <c r="Y158" s="469"/>
      <c r="Z158" s="469"/>
      <c r="AA158" s="469"/>
      <c r="AB158" s="469"/>
      <c r="AC158" s="469"/>
      <c r="AD158" s="469"/>
      <c r="AE158" s="469"/>
      <c r="AF158" s="469"/>
      <c r="AG158" s="469"/>
      <c r="AH158" s="469"/>
      <c r="AI158" s="467"/>
      <c r="AJ158" s="836"/>
      <c r="AK158" s="837"/>
      <c r="AL158" s="837"/>
      <c r="AM158" s="837"/>
      <c r="AN158" s="838"/>
    </row>
    <row r="159" spans="1:41" s="437" customFormat="1" ht="20.25" thickTop="1" thickBot="1" x14ac:dyDescent="0.45">
      <c r="B159" s="469" t="s">
        <v>730</v>
      </c>
      <c r="C159" s="469"/>
      <c r="D159" s="469"/>
      <c r="E159" s="469"/>
      <c r="F159" s="469"/>
      <c r="G159" s="469"/>
      <c r="H159" s="469"/>
      <c r="I159" s="469"/>
      <c r="J159" s="469"/>
      <c r="K159" s="469"/>
      <c r="L159" s="469"/>
      <c r="M159" s="469"/>
      <c r="N159" s="469"/>
      <c r="O159" s="469"/>
      <c r="P159" s="469"/>
      <c r="Q159" s="469"/>
      <c r="R159" s="469"/>
      <c r="S159" s="469"/>
      <c r="T159" s="469"/>
      <c r="U159" s="469"/>
      <c r="V159" s="469"/>
      <c r="W159" s="469"/>
      <c r="X159" s="469"/>
      <c r="Y159" s="469"/>
      <c r="Z159" s="469"/>
      <c r="AA159" s="469"/>
      <c r="AB159" s="469"/>
      <c r="AC159" s="469"/>
      <c r="AD159" s="469"/>
      <c r="AE159" s="469"/>
      <c r="AF159" s="469"/>
      <c r="AG159" s="469"/>
      <c r="AH159" s="469"/>
      <c r="AI159" s="467"/>
      <c r="AJ159" s="466"/>
      <c r="AK159" s="466"/>
      <c r="AL159" s="466"/>
      <c r="AM159" s="466"/>
      <c r="AN159" s="466"/>
    </row>
    <row r="160" spans="1:41" ht="20.25" thickTop="1" thickBot="1" x14ac:dyDescent="0.45">
      <c r="B160" s="466" t="s">
        <v>731</v>
      </c>
      <c r="C160" s="466"/>
      <c r="D160" s="466"/>
      <c r="E160" s="466"/>
      <c r="F160" s="466"/>
      <c r="G160" s="466"/>
      <c r="H160" s="466"/>
      <c r="I160" s="466"/>
      <c r="J160" s="466"/>
      <c r="K160" s="466"/>
      <c r="L160" s="466"/>
      <c r="M160" s="466"/>
      <c r="N160" s="466"/>
      <c r="O160" s="466"/>
      <c r="P160" s="466"/>
      <c r="Q160" s="466"/>
      <c r="R160" s="466"/>
      <c r="S160" s="466"/>
      <c r="T160" s="466"/>
      <c r="U160" s="466"/>
      <c r="V160" s="466"/>
      <c r="W160" s="466"/>
      <c r="X160" s="466"/>
      <c r="Y160" s="466"/>
      <c r="Z160" s="466"/>
      <c r="AA160" s="466"/>
      <c r="AB160" s="466"/>
      <c r="AC160" s="466"/>
      <c r="AD160" s="466"/>
      <c r="AE160" s="466"/>
      <c r="AF160" s="466"/>
      <c r="AG160" s="466"/>
      <c r="AH160" s="466"/>
      <c r="AI160" s="466"/>
      <c r="AJ160" s="836"/>
      <c r="AK160" s="837"/>
      <c r="AL160" s="837"/>
      <c r="AM160" s="837"/>
      <c r="AN160" s="838"/>
    </row>
    <row r="161" spans="1:44" ht="20.25" thickTop="1" thickBot="1" x14ac:dyDescent="0.45">
      <c r="A161" s="555" t="s">
        <v>849</v>
      </c>
      <c r="B161" s="555"/>
      <c r="C161" s="555"/>
      <c r="D161" s="555"/>
      <c r="E161" s="555"/>
      <c r="F161" s="555"/>
      <c r="G161" s="555"/>
      <c r="H161" s="555"/>
      <c r="I161" s="555"/>
      <c r="J161" s="555"/>
      <c r="K161" s="555"/>
      <c r="L161" s="555"/>
      <c r="M161" s="555"/>
      <c r="N161" s="555"/>
      <c r="O161" s="555"/>
      <c r="P161" s="555"/>
      <c r="Q161" s="555"/>
      <c r="R161" s="555"/>
      <c r="S161" s="555"/>
      <c r="T161" s="555"/>
      <c r="U161" s="555"/>
      <c r="V161" s="555"/>
      <c r="W161" s="555"/>
      <c r="X161" s="555"/>
      <c r="Y161" s="555"/>
      <c r="Z161" s="555"/>
      <c r="AA161" s="555"/>
      <c r="AB161" s="555"/>
      <c r="AC161" s="555"/>
      <c r="AD161" s="555"/>
      <c r="AE161" s="555"/>
      <c r="AF161" s="555"/>
      <c r="AG161" s="555"/>
      <c r="AH161" s="555"/>
    </row>
    <row r="162" spans="1:44" s="507" customFormat="1" ht="20.25" customHeight="1" thickTop="1" thickBot="1" x14ac:dyDescent="0.45">
      <c r="B162" s="573" t="s">
        <v>858</v>
      </c>
      <c r="C162" s="573"/>
      <c r="D162" s="573"/>
      <c r="E162" s="573"/>
      <c r="F162" s="573"/>
      <c r="G162" s="573"/>
      <c r="H162" s="573"/>
      <c r="I162" s="573"/>
      <c r="J162" s="573"/>
      <c r="K162" s="573"/>
      <c r="L162" s="573"/>
      <c r="M162" s="573"/>
      <c r="N162" s="573"/>
      <c r="O162" s="573"/>
      <c r="P162" s="573"/>
      <c r="Q162" s="573"/>
      <c r="R162" s="573"/>
      <c r="S162" s="573"/>
      <c r="T162" s="573"/>
      <c r="U162" s="573"/>
      <c r="V162" s="573"/>
      <c r="W162" s="573"/>
      <c r="X162" s="573"/>
      <c r="Y162" s="573"/>
      <c r="Z162" s="573"/>
      <c r="AA162" s="573"/>
      <c r="AB162" s="573"/>
      <c r="AC162" s="573"/>
      <c r="AD162" s="573"/>
      <c r="AE162" s="573"/>
      <c r="AF162" s="573"/>
      <c r="AG162" s="573"/>
      <c r="AH162" s="573"/>
      <c r="AJ162" s="574"/>
      <c r="AK162" s="575"/>
      <c r="AL162" s="575"/>
      <c r="AM162" s="575"/>
      <c r="AN162" s="576"/>
      <c r="AO162" s="511"/>
    </row>
    <row r="163" spans="1:44" ht="20.25" customHeight="1" thickTop="1" thickBot="1" x14ac:dyDescent="0.45">
      <c r="B163" s="784" t="s">
        <v>859</v>
      </c>
      <c r="C163" s="784"/>
      <c r="D163" s="784"/>
      <c r="E163" s="784"/>
      <c r="F163" s="784"/>
      <c r="G163" s="784"/>
      <c r="H163" s="784"/>
      <c r="I163" s="784"/>
      <c r="J163" s="784"/>
      <c r="K163" s="784"/>
      <c r="L163" s="784"/>
      <c r="M163" s="784"/>
      <c r="N163" s="784"/>
      <c r="O163" s="784"/>
      <c r="P163" s="784"/>
      <c r="Q163" s="784"/>
      <c r="R163" s="784"/>
      <c r="S163" s="784"/>
      <c r="T163" s="784"/>
      <c r="U163" s="784"/>
      <c r="V163" s="784"/>
      <c r="W163" s="784"/>
      <c r="X163" s="784"/>
      <c r="Y163" s="784"/>
      <c r="Z163" s="784"/>
      <c r="AA163" s="784"/>
      <c r="AB163" s="784"/>
      <c r="AC163" s="784"/>
      <c r="AD163" s="784"/>
      <c r="AE163" s="784"/>
      <c r="AF163" s="784"/>
      <c r="AG163" s="784"/>
      <c r="AH163" s="784"/>
      <c r="AO163" s="38"/>
    </row>
    <row r="164" spans="1:44" ht="20.25" thickTop="1" thickBot="1" x14ac:dyDescent="0.45">
      <c r="B164" s="784"/>
      <c r="C164" s="784"/>
      <c r="D164" s="784"/>
      <c r="E164" s="784"/>
      <c r="F164" s="784"/>
      <c r="G164" s="784"/>
      <c r="H164" s="784"/>
      <c r="I164" s="784"/>
      <c r="J164" s="784"/>
      <c r="K164" s="784"/>
      <c r="L164" s="784"/>
      <c r="M164" s="784"/>
      <c r="N164" s="784"/>
      <c r="O164" s="784"/>
      <c r="P164" s="784"/>
      <c r="Q164" s="784"/>
      <c r="R164" s="784"/>
      <c r="S164" s="784"/>
      <c r="T164" s="784"/>
      <c r="U164" s="784"/>
      <c r="V164" s="784"/>
      <c r="W164" s="784"/>
      <c r="X164" s="784"/>
      <c r="Y164" s="784"/>
      <c r="Z164" s="784"/>
      <c r="AA164" s="784"/>
      <c r="AB164" s="784"/>
      <c r="AC164" s="784"/>
      <c r="AD164" s="784"/>
      <c r="AE164" s="784"/>
      <c r="AF164" s="784"/>
      <c r="AG164" s="784"/>
      <c r="AH164" s="784"/>
      <c r="AJ164" s="574"/>
      <c r="AK164" s="575"/>
      <c r="AL164" s="575"/>
      <c r="AM164" s="575"/>
      <c r="AN164" s="576"/>
      <c r="AO164" s="32"/>
    </row>
    <row r="165" spans="1:44" ht="19.5" thickTop="1" x14ac:dyDescent="0.4"/>
    <row r="166" spans="1:44" ht="19.5" thickBot="1" x14ac:dyDescent="0.45">
      <c r="A166" s="555" t="s">
        <v>797</v>
      </c>
      <c r="B166" s="555"/>
      <c r="C166" s="555"/>
      <c r="D166" s="555"/>
      <c r="E166" s="555"/>
      <c r="F166" s="555"/>
      <c r="G166" s="555"/>
      <c r="H166" s="555"/>
      <c r="I166" s="555"/>
      <c r="J166" s="555"/>
      <c r="K166" s="555"/>
      <c r="L166" s="555"/>
      <c r="M166" s="555"/>
      <c r="N166" s="555"/>
      <c r="O166" s="555"/>
      <c r="P166" s="555"/>
      <c r="Q166" s="555"/>
      <c r="R166" s="555"/>
      <c r="S166" s="555"/>
      <c r="T166" s="555"/>
      <c r="U166" s="555"/>
      <c r="V166" s="555"/>
      <c r="W166" s="555"/>
      <c r="X166" s="555"/>
      <c r="Y166" s="555"/>
      <c r="Z166" s="555"/>
      <c r="AA166" s="555"/>
      <c r="AB166" s="555"/>
      <c r="AC166" s="555"/>
      <c r="AD166" s="555"/>
      <c r="AE166" s="555"/>
      <c r="AF166" s="555"/>
      <c r="AG166" s="555"/>
      <c r="AH166" s="555"/>
      <c r="AO166" s="38"/>
    </row>
    <row r="167" spans="1:44" ht="19.5" thickTop="1" x14ac:dyDescent="0.4">
      <c r="B167" s="555" t="s">
        <v>860</v>
      </c>
      <c r="C167" s="555"/>
      <c r="D167" s="555"/>
      <c r="E167" s="555"/>
      <c r="F167" s="555"/>
      <c r="G167" s="555"/>
      <c r="H167" s="555"/>
      <c r="I167" s="555"/>
      <c r="J167" s="555"/>
      <c r="K167" s="555"/>
      <c r="L167" s="555"/>
      <c r="M167" s="555"/>
      <c r="N167" s="555"/>
      <c r="O167" s="555"/>
      <c r="P167" s="555"/>
      <c r="Q167" s="555"/>
      <c r="R167" s="555"/>
      <c r="S167" s="555"/>
      <c r="T167" s="555"/>
      <c r="U167" s="555"/>
      <c r="V167" s="555"/>
      <c r="W167" s="555"/>
      <c r="X167" s="555"/>
      <c r="Y167" s="555"/>
      <c r="Z167" s="555"/>
      <c r="AA167" s="555"/>
      <c r="AB167" s="555"/>
      <c r="AC167" s="555"/>
      <c r="AD167" s="555"/>
      <c r="AE167" s="555"/>
      <c r="AF167" s="555"/>
      <c r="AG167" s="555"/>
      <c r="AH167" s="555"/>
      <c r="AJ167" s="561"/>
      <c r="AK167" s="562"/>
      <c r="AL167" s="562"/>
      <c r="AM167" s="562"/>
      <c r="AN167" s="563"/>
      <c r="AO167" s="32"/>
    </row>
    <row r="168" spans="1:44" x14ac:dyDescent="0.4">
      <c r="B168" s="555" t="s">
        <v>861</v>
      </c>
      <c r="C168" s="555"/>
      <c r="D168" s="555"/>
      <c r="E168" s="555"/>
      <c r="F168" s="555"/>
      <c r="G168" s="555"/>
      <c r="H168" s="555"/>
      <c r="I168" s="555"/>
      <c r="J168" s="555"/>
      <c r="K168" s="555"/>
      <c r="L168" s="555"/>
      <c r="M168" s="555"/>
      <c r="N168" s="555"/>
      <c r="O168" s="555"/>
      <c r="P168" s="555"/>
      <c r="Q168" s="555"/>
      <c r="R168" s="555"/>
      <c r="S168" s="555"/>
      <c r="T168" s="555"/>
      <c r="U168" s="555"/>
      <c r="V168" s="555"/>
      <c r="W168" s="555"/>
      <c r="X168" s="555"/>
      <c r="Y168" s="555"/>
      <c r="Z168" s="555"/>
      <c r="AA168" s="555"/>
      <c r="AB168" s="555"/>
      <c r="AC168" s="555"/>
      <c r="AD168" s="555"/>
      <c r="AE168" s="555"/>
      <c r="AF168" s="555"/>
      <c r="AG168" s="555"/>
      <c r="AH168" s="555"/>
      <c r="AJ168" s="565"/>
      <c r="AK168" s="566"/>
      <c r="AL168" s="566"/>
      <c r="AM168" s="566"/>
      <c r="AN168" s="567"/>
      <c r="AO168" s="32"/>
    </row>
    <row r="169" spans="1:44" ht="19.5" thickBot="1" x14ac:dyDescent="0.45">
      <c r="B169" s="726" t="s">
        <v>862</v>
      </c>
      <c r="C169" s="726"/>
      <c r="D169" s="726"/>
      <c r="E169" s="726"/>
      <c r="F169" s="726"/>
      <c r="G169" s="726"/>
      <c r="H169" s="726"/>
      <c r="I169" s="726"/>
      <c r="J169" s="726"/>
      <c r="K169" s="726"/>
      <c r="L169" s="726"/>
      <c r="M169" s="726"/>
      <c r="N169" s="726"/>
      <c r="O169" s="726"/>
      <c r="P169" s="726"/>
      <c r="Q169" s="726"/>
      <c r="R169" s="726"/>
      <c r="S169" s="726"/>
      <c r="T169" s="726"/>
      <c r="U169" s="726"/>
      <c r="V169" s="726"/>
      <c r="W169" s="726"/>
      <c r="X169" s="726"/>
      <c r="Y169" s="726"/>
      <c r="Z169" s="726"/>
      <c r="AA169" s="726"/>
      <c r="AB169" s="726"/>
      <c r="AC169" s="726"/>
      <c r="AD169" s="726"/>
      <c r="AE169" s="726"/>
      <c r="AF169" s="726"/>
      <c r="AG169" s="726"/>
      <c r="AH169" s="726"/>
      <c r="AJ169" s="557"/>
      <c r="AK169" s="558"/>
      <c r="AL169" s="558"/>
      <c r="AM169" s="558"/>
      <c r="AN169" s="559"/>
      <c r="AO169" s="32"/>
    </row>
    <row r="170" spans="1:44" s="301" customFormat="1" ht="19.5" thickTop="1" x14ac:dyDescent="0.4">
      <c r="B170" s="299"/>
      <c r="C170" s="299"/>
      <c r="D170" s="299"/>
      <c r="E170" s="299"/>
      <c r="F170" s="299"/>
      <c r="G170" s="299"/>
      <c r="H170" s="299"/>
      <c r="I170" s="299"/>
      <c r="J170" s="299"/>
      <c r="K170" s="299"/>
      <c r="L170" s="305"/>
      <c r="M170" s="299"/>
      <c r="N170" s="517"/>
      <c r="O170" s="517"/>
      <c r="P170" s="517"/>
      <c r="Q170" s="517"/>
      <c r="R170" s="517"/>
      <c r="S170" s="517"/>
      <c r="T170" s="517"/>
      <c r="U170" s="517"/>
      <c r="V170" s="517"/>
      <c r="W170" s="517"/>
      <c r="X170" s="517"/>
      <c r="Y170" s="517"/>
      <c r="Z170" s="517"/>
      <c r="AA170" s="517"/>
      <c r="AB170" s="517"/>
      <c r="AC170" s="517"/>
      <c r="AD170" s="517"/>
      <c r="AE170" s="517"/>
      <c r="AF170" s="517"/>
      <c r="AG170" s="517"/>
      <c r="AH170" s="517"/>
      <c r="AI170" s="516"/>
      <c r="AJ170" s="1011"/>
      <c r="AK170" s="1011"/>
      <c r="AL170" s="1011"/>
      <c r="AM170" s="1011"/>
      <c r="AN170" s="1011"/>
      <c r="AO170" s="303"/>
    </row>
    <row r="171" spans="1:44" ht="19.5" x14ac:dyDescent="0.4">
      <c r="A171" s="984" t="s">
        <v>55</v>
      </c>
      <c r="B171" s="984"/>
      <c r="C171" s="984"/>
      <c r="D171" s="984"/>
      <c r="E171" s="984"/>
      <c r="F171" s="984"/>
      <c r="G171" s="984"/>
      <c r="H171" s="984"/>
      <c r="I171" s="984"/>
      <c r="J171" s="984"/>
      <c r="K171" s="984"/>
      <c r="L171" s="984"/>
      <c r="M171" s="984"/>
      <c r="N171" s="984"/>
      <c r="O171" s="984"/>
      <c r="P171" s="984"/>
      <c r="Q171" s="984"/>
      <c r="R171" s="984"/>
      <c r="S171" s="984"/>
      <c r="T171" s="984"/>
      <c r="U171" s="984"/>
      <c r="V171" s="984"/>
      <c r="W171" s="984"/>
      <c r="X171" s="984"/>
      <c r="Y171" s="984"/>
      <c r="Z171" s="984"/>
      <c r="AA171" s="984"/>
      <c r="AB171" s="984"/>
      <c r="AC171" s="984"/>
      <c r="AD171" s="984"/>
      <c r="AE171" s="984"/>
      <c r="AF171" s="984"/>
      <c r="AG171" s="984"/>
      <c r="AH171" s="984"/>
      <c r="AI171" s="516"/>
      <c r="AJ171" s="516"/>
      <c r="AK171" s="516"/>
      <c r="AL171" s="516"/>
      <c r="AM171" s="516"/>
      <c r="AN171" s="516"/>
    </row>
    <row r="172" spans="1:44" s="2" customFormat="1" x14ac:dyDescent="0.4">
      <c r="A172" s="859" t="s">
        <v>610</v>
      </c>
      <c r="B172" s="859"/>
      <c r="C172" s="859"/>
      <c r="D172" s="859"/>
      <c r="E172" s="859"/>
      <c r="F172" s="859"/>
      <c r="G172" s="859"/>
      <c r="H172" s="859"/>
      <c r="I172" s="859"/>
      <c r="J172" s="859"/>
      <c r="K172" s="859"/>
      <c r="L172" s="859"/>
      <c r="M172" s="859"/>
      <c r="N172" s="859"/>
      <c r="O172" s="859"/>
      <c r="P172" s="859"/>
      <c r="Q172" s="859"/>
      <c r="R172" s="859"/>
      <c r="S172" s="859"/>
      <c r="T172" s="859"/>
      <c r="U172" s="859"/>
      <c r="V172" s="859"/>
      <c r="W172" s="859"/>
      <c r="X172" s="859"/>
      <c r="Y172" s="859"/>
      <c r="Z172" s="859"/>
      <c r="AA172" s="859"/>
      <c r="AB172" s="859"/>
      <c r="AC172" s="859"/>
      <c r="AD172" s="859"/>
      <c r="AE172" s="859"/>
      <c r="AF172" s="859"/>
      <c r="AG172" s="859"/>
      <c r="AH172" s="859"/>
    </row>
    <row r="173" spans="1:44" ht="19.5" thickBot="1" x14ac:dyDescent="0.45">
      <c r="A173" s="555" t="s">
        <v>563</v>
      </c>
      <c r="B173" s="555"/>
      <c r="C173" s="555"/>
      <c r="D173" s="555"/>
      <c r="E173" s="555"/>
      <c r="F173" s="555"/>
      <c r="G173" s="555"/>
      <c r="H173" s="555"/>
      <c r="I173" s="555"/>
      <c r="J173" s="555"/>
      <c r="K173" s="555"/>
      <c r="L173" s="555"/>
      <c r="M173" s="555"/>
      <c r="N173" s="555"/>
      <c r="O173" s="555"/>
      <c r="P173" s="555"/>
      <c r="Q173" s="555"/>
      <c r="R173" s="555"/>
      <c r="S173" s="555"/>
      <c r="T173" s="555"/>
      <c r="U173" s="555"/>
      <c r="V173" s="555"/>
      <c r="W173" s="555"/>
      <c r="X173" s="555"/>
      <c r="Y173" s="555"/>
      <c r="Z173" s="555"/>
      <c r="AA173" s="555"/>
      <c r="AB173" s="555"/>
      <c r="AC173" s="555"/>
      <c r="AD173" s="555"/>
      <c r="AE173" s="555"/>
      <c r="AF173" s="555"/>
      <c r="AG173" s="555"/>
      <c r="AH173" s="555"/>
    </row>
    <row r="174" spans="1:44" ht="20.25" thickTop="1" thickBot="1" x14ac:dyDescent="0.45">
      <c r="B174" s="802" t="s">
        <v>634</v>
      </c>
      <c r="C174" s="802"/>
      <c r="D174" s="802"/>
      <c r="E174" s="802"/>
      <c r="F174" s="802"/>
      <c r="G174" s="802"/>
      <c r="H174" s="802"/>
      <c r="I174" s="802"/>
      <c r="J174" s="802"/>
      <c r="K174" s="802"/>
      <c r="L174" s="802"/>
      <c r="M174" s="802"/>
      <c r="N174" s="802"/>
      <c r="O174" s="802"/>
      <c r="P174" s="802"/>
      <c r="Q174" s="802"/>
      <c r="R174" s="802"/>
      <c r="S174" s="802"/>
      <c r="T174" s="802"/>
      <c r="U174" s="802"/>
      <c r="V174" s="802"/>
      <c r="W174" s="802"/>
      <c r="X174" s="802"/>
      <c r="Y174" s="802"/>
      <c r="Z174" s="802"/>
      <c r="AA174" s="802"/>
      <c r="AB174" s="802"/>
      <c r="AC174" s="802"/>
      <c r="AD174" s="802"/>
      <c r="AE174" s="802"/>
      <c r="AF174" s="802"/>
      <c r="AG174" s="802"/>
      <c r="AH174" s="802"/>
      <c r="AJ174" s="574"/>
      <c r="AK174" s="575"/>
      <c r="AL174" s="575"/>
      <c r="AM174" s="575"/>
      <c r="AN174" s="576"/>
    </row>
    <row r="175" spans="1:44" ht="19.5" thickTop="1" x14ac:dyDescent="0.4">
      <c r="B175" s="834" t="s">
        <v>56</v>
      </c>
      <c r="C175" s="834"/>
      <c r="D175" s="834"/>
      <c r="E175" s="834"/>
      <c r="F175" s="834"/>
      <c r="G175" s="834"/>
      <c r="H175" s="834"/>
      <c r="I175" s="834"/>
      <c r="J175" s="834"/>
      <c r="K175" s="834"/>
      <c r="L175" s="834"/>
      <c r="M175" s="834"/>
      <c r="N175" s="834"/>
      <c r="O175" s="834"/>
      <c r="P175" s="834"/>
      <c r="Q175" s="834"/>
      <c r="R175" s="834"/>
      <c r="S175" s="834"/>
      <c r="T175" s="834"/>
      <c r="U175" s="834"/>
      <c r="V175" s="834"/>
      <c r="W175" s="834"/>
      <c r="X175" s="834"/>
      <c r="Y175" s="834"/>
      <c r="Z175" s="834"/>
      <c r="AA175" s="834"/>
      <c r="AB175" s="834"/>
      <c r="AC175" s="834"/>
      <c r="AD175" s="834"/>
      <c r="AE175" s="834"/>
      <c r="AF175" s="834"/>
      <c r="AG175" s="834"/>
      <c r="AH175" s="834"/>
      <c r="AQ175" s="287"/>
      <c r="AR175" s="287"/>
    </row>
    <row r="176" spans="1:44" ht="19.5" thickBot="1" x14ac:dyDescent="0.45">
      <c r="B176" s="614" t="s">
        <v>57</v>
      </c>
      <c r="C176" s="621"/>
      <c r="D176" s="621"/>
      <c r="E176" s="615"/>
      <c r="F176" s="614" t="s">
        <v>335</v>
      </c>
      <c r="G176" s="697"/>
      <c r="H176" s="621"/>
      <c r="I176" s="621"/>
      <c r="J176" s="621"/>
      <c r="K176" s="697"/>
      <c r="L176" s="697"/>
      <c r="M176" s="621"/>
      <c r="N176" s="621"/>
      <c r="O176" s="697"/>
      <c r="P176" s="621"/>
      <c r="Q176" s="621"/>
      <c r="R176" s="621"/>
      <c r="S176" s="621"/>
      <c r="T176" s="621"/>
      <c r="U176" s="697"/>
      <c r="V176" s="621"/>
      <c r="W176" s="621"/>
      <c r="X176" s="621"/>
      <c r="Y176" s="621"/>
      <c r="Z176" s="621"/>
      <c r="AA176" s="697"/>
      <c r="AB176" s="621"/>
      <c r="AC176" s="621"/>
      <c r="AD176" s="621"/>
      <c r="AE176" s="621"/>
      <c r="AF176" s="621"/>
      <c r="AG176" s="621"/>
      <c r="AH176" s="621"/>
      <c r="AI176" s="621"/>
      <c r="AJ176" s="621"/>
      <c r="AK176" s="621"/>
      <c r="AL176" s="621"/>
      <c r="AM176" s="621"/>
      <c r="AN176" s="615"/>
      <c r="AR176" s="281"/>
    </row>
    <row r="177" spans="1:44" ht="20.25" thickTop="1" thickBot="1" x14ac:dyDescent="0.45">
      <c r="B177" s="614" t="s">
        <v>58</v>
      </c>
      <c r="C177" s="621"/>
      <c r="D177" s="621"/>
      <c r="E177" s="621"/>
      <c r="F177" s="82"/>
      <c r="G177" s="161" t="s">
        <v>350</v>
      </c>
      <c r="H177" s="785" t="s">
        <v>336</v>
      </c>
      <c r="I177" s="660"/>
      <c r="J177" s="661"/>
      <c r="K177" s="845"/>
      <c r="L177" s="847"/>
      <c r="M177" s="785" t="s">
        <v>337</v>
      </c>
      <c r="N177" s="661"/>
      <c r="O177" s="165" t="s">
        <v>350</v>
      </c>
      <c r="P177" s="785" t="s">
        <v>338</v>
      </c>
      <c r="Q177" s="660"/>
      <c r="R177" s="815"/>
      <c r="S177" s="815"/>
      <c r="T177" s="816"/>
      <c r="U177" s="203" t="s">
        <v>350</v>
      </c>
      <c r="V177" s="785" t="s">
        <v>339</v>
      </c>
      <c r="W177" s="660"/>
      <c r="X177" s="660"/>
      <c r="Y177" s="660"/>
      <c r="Z177" s="661"/>
      <c r="AA177" s="203" t="s">
        <v>350</v>
      </c>
      <c r="AB177" s="855" t="s">
        <v>496</v>
      </c>
      <c r="AC177" s="815"/>
      <c r="AD177" s="815"/>
      <c r="AE177" s="815"/>
      <c r="AF177" s="815"/>
      <c r="AG177" s="815"/>
      <c r="AH177" s="815"/>
      <c r="AI177" s="815"/>
      <c r="AJ177" s="815"/>
      <c r="AK177" s="815"/>
      <c r="AL177" s="815"/>
      <c r="AM177" s="815"/>
      <c r="AN177" s="856"/>
      <c r="AQ177" s="287"/>
    </row>
    <row r="178" spans="1:44" ht="20.25" thickTop="1" thickBot="1" x14ac:dyDescent="0.45">
      <c r="B178" s="696" t="s">
        <v>167</v>
      </c>
      <c r="C178" s="697"/>
      <c r="D178" s="697"/>
      <c r="E178" s="698"/>
      <c r="F178" s="82"/>
      <c r="G178" s="162" t="s">
        <v>350</v>
      </c>
      <c r="H178" s="842" t="s">
        <v>494</v>
      </c>
      <c r="I178" s="826"/>
      <c r="J178" s="826"/>
      <c r="K178" s="826"/>
      <c r="L178" s="826"/>
      <c r="M178" s="826"/>
      <c r="N178" s="83" t="s">
        <v>495</v>
      </c>
      <c r="O178" s="280"/>
      <c r="P178" s="280" t="s">
        <v>538</v>
      </c>
      <c r="Q178" s="280"/>
      <c r="R178" s="697" t="s">
        <v>539</v>
      </c>
      <c r="S178" s="697"/>
      <c r="T178" s="697"/>
      <c r="U178" s="697"/>
      <c r="V178" s="835" t="s">
        <v>540</v>
      </c>
      <c r="W178" s="835"/>
      <c r="X178" s="835"/>
      <c r="Y178" s="835"/>
      <c r="Z178" s="835"/>
      <c r="AA178" s="288" t="s">
        <v>537</v>
      </c>
      <c r="AB178" s="83"/>
      <c r="AC178" s="165" t="s">
        <v>350</v>
      </c>
      <c r="AD178" s="855" t="s">
        <v>340</v>
      </c>
      <c r="AE178" s="815"/>
      <c r="AF178" s="815"/>
      <c r="AG178" s="815"/>
      <c r="AH178" s="815"/>
      <c r="AI178" s="815"/>
      <c r="AJ178" s="815"/>
      <c r="AK178" s="815"/>
      <c r="AL178" s="815"/>
      <c r="AM178" s="815"/>
      <c r="AN178" s="856"/>
      <c r="AQ178" s="104"/>
    </row>
    <row r="179" spans="1:44" ht="20.25" thickTop="1" thickBot="1" x14ac:dyDescent="0.45">
      <c r="B179" s="669"/>
      <c r="C179" s="670"/>
      <c r="D179" s="670"/>
      <c r="E179" s="671"/>
      <c r="F179" s="81"/>
      <c r="G179" s="163" t="s">
        <v>350</v>
      </c>
      <c r="H179" s="803" t="s">
        <v>341</v>
      </c>
      <c r="I179" s="804"/>
      <c r="J179" s="805"/>
      <c r="K179" s="165" t="s">
        <v>350</v>
      </c>
      <c r="L179" s="825" t="s">
        <v>342</v>
      </c>
      <c r="M179" s="826"/>
      <c r="N179" s="827"/>
      <c r="O179" s="828"/>
      <c r="P179" s="165" t="s">
        <v>350</v>
      </c>
      <c r="Q179" s="825" t="s">
        <v>343</v>
      </c>
      <c r="R179" s="826"/>
      <c r="S179" s="827"/>
      <c r="T179" s="828"/>
      <c r="U179" s="165" t="s">
        <v>350</v>
      </c>
      <c r="V179" s="842" t="s">
        <v>344</v>
      </c>
      <c r="W179" s="827"/>
      <c r="X179" s="827"/>
      <c r="Y179" s="828"/>
      <c r="Z179" s="165" t="s">
        <v>350</v>
      </c>
      <c r="AA179" s="842" t="s">
        <v>275</v>
      </c>
      <c r="AB179" s="804"/>
      <c r="AC179" s="804"/>
      <c r="AD179" s="160" t="s">
        <v>498</v>
      </c>
      <c r="AE179" s="845"/>
      <c r="AF179" s="846"/>
      <c r="AG179" s="846"/>
      <c r="AH179" s="846"/>
      <c r="AI179" s="846"/>
      <c r="AJ179" s="846"/>
      <c r="AK179" s="846"/>
      <c r="AL179" s="846"/>
      <c r="AM179" s="847"/>
      <c r="AN179" s="102" t="s">
        <v>497</v>
      </c>
    </row>
    <row r="180" spans="1:44" ht="20.25" thickTop="1" thickBot="1" x14ac:dyDescent="0.45">
      <c r="B180" s="614" t="s">
        <v>59</v>
      </c>
      <c r="C180" s="621"/>
      <c r="D180" s="621"/>
      <c r="E180" s="615"/>
      <c r="F180" s="99"/>
      <c r="G180" s="164" t="s">
        <v>350</v>
      </c>
      <c r="H180" s="803" t="s">
        <v>345</v>
      </c>
      <c r="I180" s="804"/>
      <c r="J180" s="804"/>
      <c r="K180" s="804"/>
      <c r="L180" s="805"/>
      <c r="M180" s="165" t="s">
        <v>350</v>
      </c>
      <c r="N180" s="803" t="s">
        <v>346</v>
      </c>
      <c r="O180" s="804"/>
      <c r="P180" s="804"/>
      <c r="Q180" s="805"/>
      <c r="R180" s="165" t="s">
        <v>350</v>
      </c>
      <c r="S180" s="803" t="s">
        <v>347</v>
      </c>
      <c r="T180" s="804"/>
      <c r="U180" s="805"/>
      <c r="V180" s="165" t="s">
        <v>350</v>
      </c>
      <c r="W180" s="803" t="s">
        <v>348</v>
      </c>
      <c r="X180" s="804"/>
      <c r="Y180" s="804"/>
      <c r="Z180" s="805"/>
      <c r="AA180" s="165" t="s">
        <v>350</v>
      </c>
      <c r="AB180" s="803" t="s">
        <v>349</v>
      </c>
      <c r="AC180" s="804"/>
      <c r="AD180" s="804"/>
      <c r="AE180" s="804"/>
      <c r="AF180" s="804"/>
      <c r="AG180" s="804"/>
      <c r="AH180" s="804"/>
      <c r="AI180" s="804"/>
      <c r="AJ180" s="804"/>
      <c r="AK180" s="804"/>
      <c r="AL180" s="804"/>
      <c r="AM180" s="804"/>
      <c r="AN180" s="857"/>
      <c r="AR180" s="307"/>
    </row>
    <row r="181" spans="1:44" s="350" customFormat="1" ht="19.5" thickTop="1" x14ac:dyDescent="0.4"/>
    <row r="182" spans="1:44" ht="19.5" thickBot="1" x14ac:dyDescent="0.45">
      <c r="A182" s="802" t="s">
        <v>168</v>
      </c>
      <c r="B182" s="802"/>
      <c r="C182" s="802"/>
      <c r="D182" s="802"/>
      <c r="E182" s="802"/>
      <c r="F182" s="802"/>
      <c r="G182" s="802"/>
      <c r="H182" s="802"/>
      <c r="I182" s="802"/>
      <c r="J182" s="802"/>
      <c r="K182" s="802"/>
      <c r="L182" s="802"/>
      <c r="M182" s="802"/>
      <c r="N182" s="802"/>
      <c r="O182" s="802"/>
      <c r="P182" s="802"/>
      <c r="Q182" s="802"/>
      <c r="R182" s="802"/>
      <c r="S182" s="802"/>
      <c r="T182" s="802"/>
      <c r="U182" s="802"/>
      <c r="V182" s="802"/>
      <c r="W182" s="802"/>
      <c r="X182" s="802"/>
      <c r="Y182" s="802"/>
      <c r="Z182" s="802"/>
      <c r="AA182" s="802"/>
      <c r="AB182" s="802"/>
      <c r="AC182" s="802"/>
      <c r="AD182" s="802"/>
      <c r="AE182" s="802"/>
      <c r="AF182" s="802"/>
      <c r="AG182" s="802"/>
      <c r="AH182" s="802"/>
    </row>
    <row r="183" spans="1:44" ht="20.25" thickTop="1" thickBot="1" x14ac:dyDescent="0.45">
      <c r="B183" s="843" t="s">
        <v>630</v>
      </c>
      <c r="C183" s="843"/>
      <c r="D183" s="843"/>
      <c r="E183" s="843"/>
      <c r="F183" s="843"/>
      <c r="G183" s="843"/>
      <c r="H183" s="843"/>
      <c r="I183" s="843"/>
      <c r="J183" s="843"/>
      <c r="K183" s="843"/>
      <c r="L183" s="843"/>
      <c r="M183" s="843"/>
      <c r="N183" s="843"/>
      <c r="O183" s="843"/>
      <c r="P183" s="843"/>
      <c r="Q183" s="843"/>
      <c r="R183" s="843"/>
      <c r="S183" s="843"/>
      <c r="T183" s="843"/>
      <c r="U183" s="843"/>
      <c r="V183" s="843"/>
      <c r="W183" s="843"/>
      <c r="X183" s="843"/>
      <c r="Y183" s="843"/>
      <c r="Z183" s="843"/>
      <c r="AA183" s="843"/>
      <c r="AB183" s="843"/>
      <c r="AC183" s="843"/>
      <c r="AD183" s="843"/>
      <c r="AE183" s="843"/>
      <c r="AF183" s="843"/>
      <c r="AG183" s="843"/>
      <c r="AH183" s="843"/>
      <c r="AJ183" s="574"/>
      <c r="AK183" s="575"/>
      <c r="AL183" s="575"/>
      <c r="AM183" s="575"/>
      <c r="AN183" s="576"/>
      <c r="AO183" s="38"/>
    </row>
    <row r="184" spans="1:44" ht="20.25" thickTop="1" thickBot="1" x14ac:dyDescent="0.45">
      <c r="B184" s="843" t="s">
        <v>635</v>
      </c>
      <c r="C184" s="843"/>
      <c r="D184" s="843"/>
      <c r="E184" s="843"/>
      <c r="F184" s="843"/>
      <c r="G184" s="843"/>
      <c r="H184" s="843"/>
      <c r="I184" s="843"/>
      <c r="J184" s="843"/>
      <c r="K184" s="843"/>
      <c r="L184" s="843"/>
      <c r="M184" s="843"/>
      <c r="N184" s="843"/>
      <c r="O184" s="843"/>
      <c r="P184" s="843"/>
      <c r="Q184" s="843"/>
      <c r="R184" s="843"/>
      <c r="S184" s="843"/>
      <c r="T184" s="843"/>
      <c r="U184" s="843"/>
      <c r="V184" s="843"/>
      <c r="W184" s="843"/>
      <c r="X184" s="843"/>
      <c r="Y184" s="843"/>
      <c r="Z184" s="843"/>
      <c r="AA184" s="843"/>
      <c r="AB184" s="843"/>
      <c r="AC184" s="843"/>
      <c r="AD184" s="843"/>
      <c r="AE184" s="843"/>
      <c r="AF184" s="843"/>
      <c r="AG184" s="843"/>
      <c r="AH184" s="843"/>
      <c r="AJ184" s="327"/>
      <c r="AK184" s="327"/>
      <c r="AL184" s="327"/>
      <c r="AM184" s="327"/>
      <c r="AN184" s="327"/>
      <c r="AO184" s="32"/>
    </row>
    <row r="185" spans="1:44" s="444" customFormat="1" ht="20.25" thickTop="1" thickBot="1" x14ac:dyDescent="0.45">
      <c r="B185" s="465" t="s">
        <v>724</v>
      </c>
      <c r="C185" s="465"/>
      <c r="D185" s="465"/>
      <c r="E185" s="465"/>
      <c r="F185" s="465"/>
      <c r="G185" s="465"/>
      <c r="H185" s="465"/>
      <c r="I185" s="465"/>
      <c r="J185" s="465"/>
      <c r="K185" s="465"/>
      <c r="L185" s="465"/>
      <c r="M185" s="465"/>
      <c r="N185" s="465"/>
      <c r="O185" s="465"/>
      <c r="P185" s="465"/>
      <c r="Q185" s="465"/>
      <c r="R185" s="465"/>
      <c r="S185" s="465"/>
      <c r="T185" s="465"/>
      <c r="U185" s="465"/>
      <c r="V185" s="465"/>
      <c r="W185" s="465"/>
      <c r="X185" s="465"/>
      <c r="Y185" s="465"/>
      <c r="Z185" s="465"/>
      <c r="AA185" s="465"/>
      <c r="AB185" s="465"/>
      <c r="AC185" s="465"/>
      <c r="AD185" s="465"/>
      <c r="AE185" s="465"/>
      <c r="AF185" s="465"/>
      <c r="AG185" s="465"/>
      <c r="AH185" s="465"/>
      <c r="AI185" s="466"/>
      <c r="AJ185" s="574"/>
      <c r="AK185" s="575"/>
      <c r="AL185" s="575"/>
      <c r="AM185" s="575"/>
      <c r="AN185" s="576"/>
      <c r="AO185" s="445"/>
    </row>
    <row r="186" spans="1:44" s="450" customFormat="1" ht="19.5" thickTop="1" x14ac:dyDescent="0.4">
      <c r="B186" s="465" t="s">
        <v>734</v>
      </c>
      <c r="C186" s="465"/>
      <c r="D186" s="465"/>
      <c r="E186" s="465"/>
      <c r="F186" s="465"/>
      <c r="G186" s="465"/>
      <c r="H186" s="465"/>
      <c r="I186" s="465"/>
      <c r="J186" s="465"/>
      <c r="K186" s="465"/>
      <c r="L186" s="465"/>
      <c r="M186" s="465"/>
      <c r="N186" s="465"/>
      <c r="O186" s="465"/>
      <c r="P186" s="465"/>
      <c r="Q186" s="465"/>
      <c r="R186" s="465"/>
      <c r="S186" s="465"/>
      <c r="T186" s="465"/>
      <c r="U186" s="465"/>
      <c r="V186" s="465"/>
      <c r="W186" s="465"/>
      <c r="X186" s="465"/>
      <c r="Y186" s="465"/>
      <c r="Z186" s="465"/>
      <c r="AA186" s="465"/>
      <c r="AB186" s="465"/>
      <c r="AC186" s="465"/>
      <c r="AD186" s="465"/>
      <c r="AE186" s="465"/>
      <c r="AF186" s="465"/>
      <c r="AG186" s="465"/>
      <c r="AH186" s="465"/>
      <c r="AI186" s="466"/>
      <c r="AJ186" s="452"/>
      <c r="AK186" s="452"/>
      <c r="AL186" s="452"/>
      <c r="AM186" s="452"/>
      <c r="AN186" s="452"/>
      <c r="AO186" s="451"/>
    </row>
    <row r="187" spans="1:44" x14ac:dyDescent="0.4">
      <c r="B187" s="701" t="s">
        <v>60</v>
      </c>
      <c r="C187" s="701"/>
      <c r="D187" s="701"/>
      <c r="E187" s="701"/>
      <c r="F187" s="701"/>
      <c r="G187" s="701"/>
      <c r="H187" s="701"/>
      <c r="I187" s="701"/>
      <c r="J187" s="701"/>
      <c r="K187" s="701"/>
      <c r="L187" s="701"/>
      <c r="M187" s="701"/>
      <c r="N187" s="701"/>
      <c r="O187" s="701"/>
      <c r="P187" s="701"/>
      <c r="Q187" s="701"/>
      <c r="R187" s="701"/>
      <c r="S187" s="701"/>
      <c r="T187" s="701"/>
      <c r="U187" s="701"/>
      <c r="V187" s="701"/>
      <c r="W187" s="701"/>
      <c r="X187" s="701"/>
      <c r="Y187" s="701"/>
      <c r="Z187" s="701"/>
      <c r="AA187" s="701"/>
      <c r="AB187" s="701"/>
      <c r="AC187" s="701"/>
      <c r="AD187" s="701"/>
      <c r="AE187" s="701"/>
      <c r="AF187" s="701"/>
      <c r="AG187" s="701"/>
      <c r="AH187" s="701"/>
      <c r="AJ187" s="565"/>
      <c r="AK187" s="566"/>
      <c r="AL187" s="566"/>
      <c r="AM187" s="566"/>
      <c r="AN187" s="567"/>
      <c r="AO187" s="32"/>
    </row>
    <row r="188" spans="1:44" ht="19.5" thickBot="1" x14ac:dyDescent="0.45">
      <c r="B188" s="843" t="s">
        <v>633</v>
      </c>
      <c r="C188" s="843"/>
      <c r="D188" s="843"/>
      <c r="E188" s="843"/>
      <c r="F188" s="843"/>
      <c r="G188" s="843"/>
      <c r="H188" s="843"/>
      <c r="I188" s="843"/>
      <c r="J188" s="843"/>
      <c r="K188" s="843"/>
      <c r="L188" s="843"/>
      <c r="M188" s="843"/>
      <c r="N188" s="843"/>
      <c r="O188" s="843"/>
      <c r="P188" s="843"/>
      <c r="Q188" s="843"/>
      <c r="R188" s="843"/>
      <c r="S188" s="843"/>
      <c r="T188" s="843"/>
      <c r="U188" s="843"/>
      <c r="V188" s="843"/>
      <c r="W188" s="843"/>
      <c r="X188" s="843"/>
      <c r="Y188" s="843"/>
      <c r="Z188" s="843"/>
      <c r="AA188" s="843"/>
      <c r="AB188" s="843"/>
      <c r="AC188" s="843"/>
      <c r="AD188" s="843"/>
      <c r="AE188" s="843"/>
      <c r="AF188" s="843"/>
      <c r="AG188" s="843"/>
      <c r="AH188" s="843"/>
      <c r="AJ188" s="557"/>
      <c r="AK188" s="558"/>
      <c r="AL188" s="558"/>
      <c r="AM188" s="558"/>
      <c r="AN188" s="559"/>
      <c r="AO188" s="32"/>
    </row>
    <row r="189" spans="1:44" ht="20.25" thickTop="1" thickBot="1" x14ac:dyDescent="0.45">
      <c r="B189" s="844" t="s">
        <v>541</v>
      </c>
      <c r="C189" s="844"/>
      <c r="D189" s="844"/>
      <c r="E189" s="844"/>
      <c r="F189" s="844"/>
      <c r="G189" s="844"/>
      <c r="H189" s="844"/>
      <c r="I189" s="844"/>
      <c r="J189" s="844"/>
      <c r="K189" s="844"/>
      <c r="L189" s="844"/>
      <c r="M189" s="844"/>
      <c r="N189" s="844"/>
      <c r="O189" s="844"/>
      <c r="P189" s="844"/>
      <c r="Q189" s="844"/>
      <c r="R189" s="844"/>
      <c r="S189" s="844"/>
      <c r="T189" s="844"/>
      <c r="U189" s="844"/>
      <c r="V189" s="844"/>
      <c r="W189" s="844"/>
      <c r="X189" s="844"/>
      <c r="Y189" s="844"/>
      <c r="Z189" s="844"/>
      <c r="AA189" s="844"/>
      <c r="AB189" s="844"/>
      <c r="AC189" s="844"/>
      <c r="AD189" s="844"/>
      <c r="AE189" s="844"/>
      <c r="AF189" s="844"/>
      <c r="AG189" s="844"/>
      <c r="AH189" s="844"/>
      <c r="AO189" s="38"/>
    </row>
    <row r="190" spans="1:44" ht="19.5" thickTop="1" x14ac:dyDescent="0.4">
      <c r="B190" s="844" t="s">
        <v>542</v>
      </c>
      <c r="C190" s="844"/>
      <c r="D190" s="844"/>
      <c r="E190" s="844"/>
      <c r="F190" s="844"/>
      <c r="G190" s="844"/>
      <c r="H190" s="844"/>
      <c r="I190" s="844"/>
      <c r="J190" s="844"/>
      <c r="K190" s="844"/>
      <c r="L190" s="844"/>
      <c r="M190" s="844"/>
      <c r="N190" s="844"/>
      <c r="O190" s="844"/>
      <c r="P190" s="844"/>
      <c r="Q190" s="844"/>
      <c r="R190" s="844"/>
      <c r="S190" s="844"/>
      <c r="T190" s="844"/>
      <c r="U190" s="844"/>
      <c r="V190" s="844"/>
      <c r="W190" s="844"/>
      <c r="X190" s="844"/>
      <c r="Y190" s="844"/>
      <c r="Z190" s="844"/>
      <c r="AA190" s="844"/>
      <c r="AB190" s="844"/>
      <c r="AC190" s="844"/>
      <c r="AD190" s="844"/>
      <c r="AE190" s="844"/>
      <c r="AF190" s="844"/>
      <c r="AG190" s="844"/>
      <c r="AH190" s="844"/>
      <c r="AJ190" s="561"/>
      <c r="AK190" s="562"/>
      <c r="AL190" s="562"/>
      <c r="AM190" s="562"/>
      <c r="AN190" s="563"/>
      <c r="AO190" s="32"/>
    </row>
    <row r="191" spans="1:44" ht="19.5" thickBot="1" x14ac:dyDescent="0.45">
      <c r="B191" s="843" t="s">
        <v>739</v>
      </c>
      <c r="C191" s="843"/>
      <c r="D191" s="843"/>
      <c r="E191" s="843"/>
      <c r="F191" s="843"/>
      <c r="G191" s="843"/>
      <c r="H191" s="843"/>
      <c r="I191" s="843"/>
      <c r="J191" s="843"/>
      <c r="K191" s="843"/>
      <c r="L191" s="843"/>
      <c r="M191" s="843"/>
      <c r="N191" s="843"/>
      <c r="O191" s="843"/>
      <c r="P191" s="843"/>
      <c r="Q191" s="843"/>
      <c r="R191" s="843"/>
      <c r="S191" s="843"/>
      <c r="T191" s="843"/>
      <c r="U191" s="843"/>
      <c r="V191" s="843"/>
      <c r="W191" s="843"/>
      <c r="X191" s="843"/>
      <c r="Y191" s="843"/>
      <c r="Z191" s="843"/>
      <c r="AA191" s="843"/>
      <c r="AB191" s="843"/>
      <c r="AC191" s="843"/>
      <c r="AD191" s="843"/>
      <c r="AE191" s="843"/>
      <c r="AF191" s="843"/>
      <c r="AG191" s="843"/>
      <c r="AH191" s="843"/>
      <c r="AJ191" s="557"/>
      <c r="AK191" s="558"/>
      <c r="AL191" s="558"/>
      <c r="AM191" s="558"/>
      <c r="AN191" s="559"/>
      <c r="AO191" s="32"/>
      <c r="AQ191" s="529"/>
    </row>
    <row r="192" spans="1:44" ht="19.5" thickTop="1" x14ac:dyDescent="0.4">
      <c r="AJ192" s="529"/>
      <c r="AK192" s="529"/>
      <c r="AL192" s="529"/>
    </row>
    <row r="193" spans="1:47" s="365" customFormat="1" ht="19.5" thickBot="1" x14ac:dyDescent="0.45">
      <c r="A193" s="788" t="s">
        <v>646</v>
      </c>
      <c r="B193" s="788"/>
      <c r="C193" s="788"/>
      <c r="D193" s="788"/>
      <c r="E193" s="788"/>
      <c r="F193" s="788"/>
      <c r="G193" s="788"/>
      <c r="H193" s="788"/>
      <c r="I193" s="788"/>
      <c r="J193" s="788"/>
      <c r="K193" s="788"/>
      <c r="L193" s="788"/>
      <c r="M193" s="788"/>
      <c r="N193" s="788"/>
      <c r="O193" s="788"/>
      <c r="P193" s="788"/>
      <c r="Q193" s="788"/>
      <c r="R193" s="788"/>
      <c r="S193" s="788"/>
      <c r="T193" s="788"/>
      <c r="U193" s="788"/>
      <c r="V193" s="788"/>
      <c r="W193" s="788"/>
      <c r="X193" s="788"/>
      <c r="Y193" s="788"/>
      <c r="Z193" s="788"/>
      <c r="AA193" s="788"/>
      <c r="AB193" s="788"/>
      <c r="AC193" s="788"/>
      <c r="AD193" s="788"/>
      <c r="AE193" s="788"/>
      <c r="AF193" s="788"/>
      <c r="AG193" s="788"/>
      <c r="AH193" s="788"/>
      <c r="AI193" s="368"/>
      <c r="AJ193"/>
      <c r="AK193"/>
      <c r="AL193"/>
      <c r="AM193"/>
      <c r="AN193"/>
      <c r="AO193"/>
    </row>
    <row r="194" spans="1:47" s="365" customFormat="1" ht="20.25" thickTop="1" thickBot="1" x14ac:dyDescent="0.45">
      <c r="A194" s="368"/>
      <c r="B194" s="860" t="s">
        <v>500</v>
      </c>
      <c r="C194" s="860"/>
      <c r="D194" s="860"/>
      <c r="E194" s="860"/>
      <c r="F194" s="860"/>
      <c r="G194" s="860"/>
      <c r="H194" s="860"/>
      <c r="I194" s="860"/>
      <c r="J194" s="860"/>
      <c r="K194" s="860"/>
      <c r="L194" s="860"/>
      <c r="M194" s="860"/>
      <c r="N194" s="860"/>
      <c r="O194" s="860"/>
      <c r="P194" s="860"/>
      <c r="Q194" s="860"/>
      <c r="R194" s="860"/>
      <c r="S194" s="860"/>
      <c r="T194" s="860"/>
      <c r="U194" s="860"/>
      <c r="V194" s="860"/>
      <c r="W194" s="860"/>
      <c r="X194" s="860"/>
      <c r="Y194" s="860"/>
      <c r="Z194" s="860"/>
      <c r="AA194" s="860"/>
      <c r="AB194" s="860"/>
      <c r="AC194" s="860"/>
      <c r="AD194" s="860"/>
      <c r="AE194" s="860"/>
      <c r="AF194" s="860"/>
      <c r="AG194" s="860"/>
      <c r="AH194" s="860"/>
      <c r="AI194" s="394"/>
      <c r="AJ194" s="574"/>
      <c r="AK194" s="575"/>
      <c r="AL194" s="575"/>
      <c r="AM194" s="575"/>
      <c r="AN194" s="576"/>
      <c r="AO194" s="38"/>
    </row>
    <row r="195" spans="1:47" s="365" customFormat="1" ht="20.25" thickTop="1" thickBot="1" x14ac:dyDescent="0.45">
      <c r="A195" s="368"/>
      <c r="B195" s="860"/>
      <c r="C195" s="860"/>
      <c r="D195" s="860"/>
      <c r="E195" s="860"/>
      <c r="F195" s="860"/>
      <c r="G195" s="860"/>
      <c r="H195" s="860"/>
      <c r="I195" s="860"/>
      <c r="J195" s="860"/>
      <c r="K195" s="860"/>
      <c r="L195" s="860"/>
      <c r="M195" s="860"/>
      <c r="N195" s="860"/>
      <c r="O195" s="860"/>
      <c r="P195" s="860"/>
      <c r="Q195" s="860"/>
      <c r="R195" s="860"/>
      <c r="S195" s="860"/>
      <c r="T195" s="860"/>
      <c r="U195" s="860"/>
      <c r="V195" s="860"/>
      <c r="W195" s="860"/>
      <c r="X195" s="860"/>
      <c r="Y195" s="860"/>
      <c r="Z195" s="860"/>
      <c r="AA195" s="860"/>
      <c r="AB195" s="860"/>
      <c r="AC195" s="860"/>
      <c r="AD195" s="860"/>
      <c r="AE195" s="860"/>
      <c r="AF195" s="860"/>
      <c r="AG195" s="860"/>
      <c r="AH195" s="860"/>
      <c r="AI195" s="394"/>
      <c r="AJ195"/>
      <c r="AK195"/>
      <c r="AL195"/>
      <c r="AM195"/>
      <c r="AN195"/>
      <c r="AO195" s="32"/>
    </row>
    <row r="196" spans="1:47" s="365" customFormat="1" ht="19.5" thickTop="1" x14ac:dyDescent="0.4">
      <c r="A196" s="368"/>
      <c r="B196" s="807" t="s">
        <v>63</v>
      </c>
      <c r="C196" s="807"/>
      <c r="D196" s="807"/>
      <c r="E196" s="807"/>
      <c r="F196" s="807"/>
      <c r="G196" s="807"/>
      <c r="H196" s="807"/>
      <c r="I196" s="807"/>
      <c r="J196" s="807"/>
      <c r="K196" s="807"/>
      <c r="L196" s="807"/>
      <c r="M196" s="807"/>
      <c r="N196" s="807"/>
      <c r="O196" s="807"/>
      <c r="P196" s="807"/>
      <c r="Q196" s="807"/>
      <c r="R196" s="807"/>
      <c r="S196" s="807"/>
      <c r="T196" s="807"/>
      <c r="U196" s="807"/>
      <c r="V196" s="807"/>
      <c r="W196" s="807"/>
      <c r="X196" s="807"/>
      <c r="Y196" s="807"/>
      <c r="Z196" s="807"/>
      <c r="AA196" s="807"/>
      <c r="AB196" s="807"/>
      <c r="AC196" s="807"/>
      <c r="AD196" s="807"/>
      <c r="AE196" s="807"/>
      <c r="AF196" s="807"/>
      <c r="AG196" s="807"/>
      <c r="AH196" s="807"/>
      <c r="AI196" s="394"/>
      <c r="AJ196" s="589"/>
      <c r="AK196" s="590"/>
      <c r="AL196" s="590"/>
      <c r="AM196" s="590"/>
      <c r="AN196" s="591"/>
      <c r="AO196" s="32"/>
    </row>
    <row r="197" spans="1:47" s="365" customFormat="1" x14ac:dyDescent="0.4">
      <c r="A197" s="368"/>
      <c r="B197" s="883" t="s">
        <v>533</v>
      </c>
      <c r="C197" s="883"/>
      <c r="D197" s="883"/>
      <c r="E197" s="883"/>
      <c r="F197" s="883"/>
      <c r="G197" s="883"/>
      <c r="H197" s="883"/>
      <c r="I197" s="883"/>
      <c r="J197" s="883"/>
      <c r="K197" s="883"/>
      <c r="L197" s="883"/>
      <c r="M197" s="883"/>
      <c r="N197" s="883"/>
      <c r="O197" s="883"/>
      <c r="P197" s="883"/>
      <c r="Q197" s="883"/>
      <c r="R197" s="883"/>
      <c r="S197" s="883"/>
      <c r="T197" s="883"/>
      <c r="U197" s="883"/>
      <c r="V197" s="883"/>
      <c r="W197" s="883"/>
      <c r="X197" s="883"/>
      <c r="Y197" s="883"/>
      <c r="Z197" s="883"/>
      <c r="AA197" s="883"/>
      <c r="AB197" s="883"/>
      <c r="AC197" s="883"/>
      <c r="AD197" s="883"/>
      <c r="AE197" s="883"/>
      <c r="AF197" s="883"/>
      <c r="AG197" s="883"/>
      <c r="AH197" s="883"/>
      <c r="AI197" s="884"/>
      <c r="AJ197" s="565"/>
      <c r="AK197" s="566"/>
      <c r="AL197" s="566"/>
      <c r="AM197" s="566"/>
      <c r="AN197" s="567"/>
      <c r="AO197" s="42"/>
      <c r="AQ197"/>
      <c r="AR197"/>
      <c r="AS197"/>
      <c r="AT197"/>
      <c r="AU197"/>
    </row>
    <row r="198" spans="1:47" ht="19.5" thickBot="1" x14ac:dyDescent="0.45">
      <c r="A198" s="368"/>
      <c r="B198" s="883" t="s">
        <v>534</v>
      </c>
      <c r="C198" s="883"/>
      <c r="D198" s="883"/>
      <c r="E198" s="883"/>
      <c r="F198" s="883"/>
      <c r="G198" s="883"/>
      <c r="H198" s="883"/>
      <c r="I198" s="883"/>
      <c r="J198" s="883"/>
      <c r="K198" s="883"/>
      <c r="L198" s="883"/>
      <c r="M198" s="883"/>
      <c r="N198" s="883"/>
      <c r="O198" s="883"/>
      <c r="P198" s="883"/>
      <c r="Q198" s="883"/>
      <c r="R198" s="883"/>
      <c r="S198" s="883"/>
      <c r="T198" s="883"/>
      <c r="U198" s="883"/>
      <c r="V198" s="883"/>
      <c r="W198" s="883"/>
      <c r="X198" s="883"/>
      <c r="Y198" s="883"/>
      <c r="Z198" s="883"/>
      <c r="AA198" s="883"/>
      <c r="AB198" s="883"/>
      <c r="AC198" s="883"/>
      <c r="AD198" s="883"/>
      <c r="AE198" s="883"/>
      <c r="AF198" s="883"/>
      <c r="AG198" s="883"/>
      <c r="AH198" s="883"/>
      <c r="AI198" s="884"/>
      <c r="AJ198" s="557"/>
      <c r="AK198" s="558"/>
      <c r="AL198" s="558"/>
      <c r="AM198" s="558"/>
      <c r="AN198" s="559"/>
    </row>
    <row r="199" spans="1:47" ht="20.25" thickTop="1" thickBot="1" x14ac:dyDescent="0.45">
      <c r="A199" s="568" t="s">
        <v>647</v>
      </c>
      <c r="B199" s="568"/>
      <c r="C199" s="568"/>
      <c r="D199" s="568"/>
      <c r="E199" s="568"/>
      <c r="F199" s="568"/>
      <c r="G199" s="568"/>
      <c r="H199" s="568"/>
      <c r="I199" s="568"/>
      <c r="J199" s="568"/>
      <c r="K199" s="568"/>
      <c r="L199" s="568"/>
      <c r="M199" s="568"/>
      <c r="N199" s="568"/>
      <c r="O199" s="568"/>
      <c r="P199" s="568"/>
      <c r="Q199" s="568"/>
      <c r="R199" s="568"/>
      <c r="S199" s="568"/>
      <c r="T199" s="568"/>
      <c r="U199" s="568"/>
      <c r="V199" s="568"/>
      <c r="W199" s="568"/>
      <c r="X199" s="568"/>
      <c r="Y199" s="568"/>
      <c r="Z199" s="568"/>
      <c r="AA199" s="568"/>
      <c r="AB199" s="568"/>
      <c r="AC199" s="568"/>
      <c r="AD199" s="568"/>
      <c r="AE199" s="568"/>
      <c r="AF199" s="568"/>
      <c r="AG199" s="568"/>
      <c r="AH199" s="568"/>
    </row>
    <row r="200" spans="1:47" ht="19.5" thickTop="1" x14ac:dyDescent="0.4">
      <c r="A200" s="349"/>
      <c r="B200" s="555" t="str">
        <f>"□"&amp;表紙!B2&amp;DBCS(表紙!C2-1)&amp;"年度の事故件数"</f>
        <v>□令和７年度の事故件数</v>
      </c>
      <c r="C200" s="555"/>
      <c r="D200" s="555"/>
      <c r="E200" s="555"/>
      <c r="F200" s="555"/>
      <c r="G200" s="555"/>
      <c r="H200" s="555"/>
      <c r="I200" s="555"/>
      <c r="J200" s="555"/>
      <c r="K200" s="555"/>
      <c r="L200" s="555"/>
      <c r="M200" s="555"/>
      <c r="N200" s="555"/>
      <c r="O200" s="555"/>
      <c r="P200" s="555"/>
      <c r="Q200" s="555"/>
      <c r="R200" s="555"/>
      <c r="S200" s="555"/>
      <c r="T200" s="555"/>
      <c r="U200" s="555"/>
      <c r="V200" s="555"/>
      <c r="W200" s="555"/>
      <c r="X200" s="555"/>
      <c r="Y200" s="555"/>
      <c r="Z200" s="555"/>
      <c r="AA200" s="555"/>
      <c r="AB200" s="555"/>
      <c r="AC200" s="555"/>
      <c r="AD200" s="555"/>
      <c r="AE200" s="555"/>
      <c r="AF200" s="555"/>
      <c r="AG200" s="555"/>
      <c r="AH200" s="555"/>
      <c r="AJ200" s="586"/>
      <c r="AK200" s="587"/>
      <c r="AL200" s="587"/>
      <c r="AM200" s="588"/>
      <c r="AN200" s="18" t="s">
        <v>169</v>
      </c>
      <c r="AO200" s="20"/>
    </row>
    <row r="201" spans="1:47" ht="19.5" thickBot="1" x14ac:dyDescent="0.45">
      <c r="A201" s="349"/>
      <c r="B201" s="555" t="str">
        <f>"□"&amp;表紙!B2&amp;DBCS(表紙!C2)&amp;"年度の事故件数(監査日前々月末日現在)"</f>
        <v>□令和８年度の事故件数(監査日前々月末日現在)</v>
      </c>
      <c r="C201" s="555"/>
      <c r="D201" s="555"/>
      <c r="E201" s="555"/>
      <c r="F201" s="555"/>
      <c r="G201" s="555"/>
      <c r="H201" s="555"/>
      <c r="I201" s="555"/>
      <c r="J201" s="555"/>
      <c r="K201" s="555"/>
      <c r="L201" s="555"/>
      <c r="M201" s="555"/>
      <c r="N201" s="555"/>
      <c r="O201" s="555"/>
      <c r="P201" s="555"/>
      <c r="Q201" s="555"/>
      <c r="R201" s="555"/>
      <c r="S201" s="555"/>
      <c r="T201" s="555"/>
      <c r="U201" s="555"/>
      <c r="V201" s="555"/>
      <c r="W201" s="555"/>
      <c r="X201" s="555"/>
      <c r="Y201" s="555"/>
      <c r="Z201" s="555"/>
      <c r="AA201" s="555"/>
      <c r="AB201" s="555"/>
      <c r="AC201" s="555"/>
      <c r="AD201" s="555"/>
      <c r="AE201" s="555"/>
      <c r="AF201" s="555"/>
      <c r="AG201" s="555"/>
      <c r="AH201" s="555"/>
      <c r="AJ201" s="598"/>
      <c r="AK201" s="599"/>
      <c r="AL201" s="599"/>
      <c r="AM201" s="600"/>
      <c r="AN201" s="18" t="s">
        <v>169</v>
      </c>
      <c r="AO201" s="20"/>
    </row>
    <row r="202" spans="1:47" ht="20.25" thickTop="1" thickBot="1" x14ac:dyDescent="0.45">
      <c r="B202" s="784" t="s">
        <v>695</v>
      </c>
      <c r="C202" s="784"/>
      <c r="D202" s="784"/>
      <c r="E202" s="784"/>
      <c r="F202" s="784"/>
      <c r="G202" s="784"/>
      <c r="H202" s="784"/>
      <c r="I202" s="784"/>
      <c r="J202" s="784"/>
      <c r="K202" s="784"/>
      <c r="L202" s="784"/>
      <c r="M202" s="784"/>
      <c r="N202" s="784"/>
      <c r="O202" s="784"/>
      <c r="P202" s="784"/>
      <c r="Q202" s="784"/>
      <c r="R202" s="784"/>
      <c r="S202" s="784"/>
      <c r="T202" s="784"/>
      <c r="U202" s="784"/>
      <c r="V202" s="784"/>
      <c r="W202" s="784"/>
      <c r="X202" s="784"/>
      <c r="Y202" s="784"/>
      <c r="Z202" s="784"/>
      <c r="AA202" s="784"/>
      <c r="AB202" s="784"/>
      <c r="AC202" s="784"/>
      <c r="AD202" s="784"/>
      <c r="AE202" s="784"/>
      <c r="AF202" s="784"/>
      <c r="AG202" s="784"/>
      <c r="AH202" s="784"/>
      <c r="AO202" s="38"/>
    </row>
    <row r="203" spans="1:47" ht="20.25" thickTop="1" thickBot="1" x14ac:dyDescent="0.45">
      <c r="A203" s="349"/>
      <c r="B203" s="784"/>
      <c r="C203" s="784"/>
      <c r="D203" s="784"/>
      <c r="E203" s="784"/>
      <c r="F203" s="784"/>
      <c r="G203" s="784"/>
      <c r="H203" s="784"/>
      <c r="I203" s="784"/>
      <c r="J203" s="784"/>
      <c r="K203" s="784"/>
      <c r="L203" s="784"/>
      <c r="M203" s="784"/>
      <c r="N203" s="784"/>
      <c r="O203" s="784"/>
      <c r="P203" s="784"/>
      <c r="Q203" s="784"/>
      <c r="R203" s="784"/>
      <c r="S203" s="784"/>
      <c r="T203" s="784"/>
      <c r="U203" s="784"/>
      <c r="V203" s="784"/>
      <c r="W203" s="784"/>
      <c r="X203" s="784"/>
      <c r="Y203" s="784"/>
      <c r="Z203" s="784"/>
      <c r="AA203" s="784"/>
      <c r="AB203" s="784"/>
      <c r="AC203" s="784"/>
      <c r="AD203" s="784"/>
      <c r="AE203" s="784"/>
      <c r="AF203" s="784"/>
      <c r="AG203" s="784"/>
      <c r="AH203" s="784"/>
      <c r="AJ203" s="574"/>
      <c r="AK203" s="575"/>
      <c r="AL203" s="575"/>
      <c r="AM203" s="575"/>
      <c r="AN203" s="576"/>
      <c r="AO203" s="32"/>
    </row>
    <row r="204" spans="1:47" ht="20.25" thickTop="1" thickBot="1" x14ac:dyDescent="0.45">
      <c r="B204" s="626" t="s">
        <v>696</v>
      </c>
      <c r="C204" s="626"/>
      <c r="D204" s="626"/>
      <c r="E204" s="626"/>
      <c r="F204" s="626"/>
      <c r="G204" s="626"/>
      <c r="H204" s="626"/>
      <c r="I204" s="626"/>
      <c r="J204" s="626"/>
      <c r="K204" s="626"/>
      <c r="L204" s="626"/>
      <c r="M204" s="626"/>
      <c r="N204" s="626"/>
      <c r="O204" s="626"/>
      <c r="P204" s="626"/>
      <c r="Q204" s="626"/>
      <c r="R204" s="626"/>
      <c r="S204" s="626"/>
      <c r="T204" s="626"/>
      <c r="U204" s="626"/>
      <c r="V204" s="626"/>
      <c r="W204" s="626"/>
      <c r="X204" s="626"/>
      <c r="Y204" s="626"/>
      <c r="Z204" s="626"/>
      <c r="AA204" s="626"/>
      <c r="AB204" s="626"/>
      <c r="AC204" s="626"/>
      <c r="AD204" s="626"/>
      <c r="AE204" s="626"/>
      <c r="AF204" s="626"/>
      <c r="AG204" s="626"/>
      <c r="AH204" s="626"/>
      <c r="AO204" s="38"/>
    </row>
    <row r="205" spans="1:47" ht="20.25" thickTop="1" thickBot="1" x14ac:dyDescent="0.45">
      <c r="A205" s="349"/>
      <c r="B205" s="626" t="s">
        <v>697</v>
      </c>
      <c r="C205" s="626"/>
      <c r="D205" s="626"/>
      <c r="E205" s="626"/>
      <c r="F205" s="626"/>
      <c r="G205" s="626"/>
      <c r="H205" s="626"/>
      <c r="I205" s="626"/>
      <c r="J205" s="626"/>
      <c r="K205" s="626"/>
      <c r="L205" s="626"/>
      <c r="M205" s="626"/>
      <c r="N205" s="626"/>
      <c r="O205" s="626"/>
      <c r="P205" s="626"/>
      <c r="Q205" s="626"/>
      <c r="R205" s="626"/>
      <c r="S205" s="626"/>
      <c r="T205" s="626"/>
      <c r="U205" s="626"/>
      <c r="V205" s="626"/>
      <c r="W205" s="626"/>
      <c r="X205" s="626"/>
      <c r="Y205" s="626"/>
      <c r="Z205" s="626"/>
      <c r="AA205" s="626"/>
      <c r="AB205" s="626"/>
      <c r="AC205" s="626"/>
      <c r="AD205" s="626"/>
      <c r="AE205" s="626"/>
      <c r="AF205" s="626"/>
      <c r="AG205" s="626"/>
      <c r="AH205" s="626"/>
      <c r="AJ205" s="574"/>
      <c r="AK205" s="575"/>
      <c r="AL205" s="575"/>
      <c r="AM205" s="575"/>
      <c r="AN205" s="576"/>
      <c r="AO205" s="32"/>
    </row>
    <row r="206" spans="1:47" ht="20.25" thickTop="1" thickBot="1" x14ac:dyDescent="0.45">
      <c r="A206" s="67"/>
      <c r="B206" s="824" t="s">
        <v>698</v>
      </c>
      <c r="C206" s="824"/>
      <c r="D206" s="824"/>
      <c r="E206" s="824"/>
      <c r="F206" s="824"/>
      <c r="G206" s="824"/>
      <c r="H206" s="824"/>
      <c r="I206" s="824"/>
      <c r="J206" s="824"/>
      <c r="K206" s="824"/>
      <c r="L206" s="824"/>
      <c r="M206" s="824"/>
      <c r="N206" s="824"/>
      <c r="O206" s="824"/>
      <c r="P206" s="824"/>
      <c r="Q206" s="824"/>
      <c r="R206" s="824"/>
      <c r="S206" s="824"/>
      <c r="T206" s="824"/>
      <c r="U206" s="824"/>
      <c r="V206" s="824"/>
      <c r="W206" s="824"/>
      <c r="X206" s="824"/>
      <c r="Y206" s="824"/>
      <c r="Z206" s="824"/>
      <c r="AA206" s="824"/>
      <c r="AB206" s="824"/>
      <c r="AC206" s="824"/>
      <c r="AD206" s="824"/>
      <c r="AE206" s="824"/>
      <c r="AF206" s="824"/>
      <c r="AG206" s="824"/>
      <c r="AH206" s="824"/>
      <c r="AJ206" s="304"/>
      <c r="AO206" s="32"/>
    </row>
    <row r="207" spans="1:47" ht="19.5" thickTop="1" x14ac:dyDescent="0.4">
      <c r="B207" s="824"/>
      <c r="C207" s="824"/>
      <c r="D207" s="824"/>
      <c r="E207" s="824"/>
      <c r="F207" s="824"/>
      <c r="G207" s="824"/>
      <c r="H207" s="824"/>
      <c r="I207" s="824"/>
      <c r="J207" s="824"/>
      <c r="K207" s="824"/>
      <c r="L207" s="824"/>
      <c r="M207" s="824"/>
      <c r="N207" s="824"/>
      <c r="O207" s="824"/>
      <c r="P207" s="824"/>
      <c r="Q207" s="824"/>
      <c r="R207" s="824"/>
      <c r="S207" s="824"/>
      <c r="T207" s="824"/>
      <c r="U207" s="824"/>
      <c r="V207" s="824"/>
      <c r="W207" s="824"/>
      <c r="X207" s="824"/>
      <c r="Y207" s="824"/>
      <c r="Z207" s="824"/>
      <c r="AA207" s="824"/>
      <c r="AB207" s="824"/>
      <c r="AC207" s="824"/>
      <c r="AD207" s="824"/>
      <c r="AE207" s="824"/>
      <c r="AF207" s="824"/>
      <c r="AG207" s="824"/>
      <c r="AH207" s="824"/>
      <c r="AJ207" s="561"/>
      <c r="AK207" s="562"/>
      <c r="AL207" s="562"/>
      <c r="AM207" s="562"/>
      <c r="AN207" s="563"/>
      <c r="AO207" s="38"/>
    </row>
    <row r="208" spans="1:47" ht="19.5" thickBot="1" x14ac:dyDescent="0.45">
      <c r="A208" s="67"/>
      <c r="B208" s="560" t="s">
        <v>699</v>
      </c>
      <c r="C208" s="560"/>
      <c r="D208" s="560"/>
      <c r="E208" s="560"/>
      <c r="F208" s="560"/>
      <c r="G208" s="560"/>
      <c r="H208" s="560"/>
      <c r="I208" s="560"/>
      <c r="J208" s="560"/>
      <c r="K208" s="560"/>
      <c r="L208" s="560"/>
      <c r="M208" s="560"/>
      <c r="N208" s="560"/>
      <c r="O208" s="560"/>
      <c r="P208" s="560"/>
      <c r="Q208" s="560"/>
      <c r="R208" s="560"/>
      <c r="S208" s="560"/>
      <c r="T208" s="560"/>
      <c r="U208" s="560"/>
      <c r="V208" s="560"/>
      <c r="W208" s="560"/>
      <c r="X208" s="560"/>
      <c r="Y208" s="560"/>
      <c r="Z208" s="560"/>
      <c r="AA208" s="560"/>
      <c r="AB208" s="560"/>
      <c r="AC208" s="560"/>
      <c r="AD208" s="560"/>
      <c r="AE208" s="560"/>
      <c r="AF208" s="560"/>
      <c r="AG208" s="560"/>
      <c r="AH208" s="560"/>
      <c r="AJ208" s="557"/>
      <c r="AK208" s="558"/>
      <c r="AL208" s="558"/>
      <c r="AM208" s="558"/>
      <c r="AN208" s="559"/>
      <c r="AO208" s="32"/>
    </row>
    <row r="209" spans="1:47" s="355" customFormat="1" ht="19.5" thickTop="1" x14ac:dyDescent="0.4">
      <c r="B209" s="356"/>
      <c r="C209" s="356"/>
      <c r="D209" s="356"/>
      <c r="E209" s="356"/>
      <c r="F209" s="356"/>
      <c r="G209" s="356"/>
      <c r="H209" s="356"/>
      <c r="I209" s="356"/>
      <c r="J209" s="356"/>
      <c r="K209" s="356"/>
      <c r="L209" s="360"/>
      <c r="M209" s="357"/>
      <c r="N209" s="357"/>
      <c r="O209" s="357"/>
      <c r="P209" s="357"/>
      <c r="Q209" s="357"/>
      <c r="R209" s="357"/>
      <c r="S209" s="357"/>
      <c r="T209" s="357"/>
      <c r="U209" s="357"/>
      <c r="V209" s="357"/>
      <c r="W209" s="357"/>
      <c r="X209" s="357"/>
      <c r="Y209" s="357"/>
      <c r="Z209" s="357"/>
      <c r="AA209" s="357"/>
      <c r="AB209" s="357"/>
      <c r="AC209" s="357"/>
      <c r="AD209" s="357"/>
      <c r="AE209" s="357"/>
      <c r="AF209" s="357"/>
      <c r="AG209" s="357"/>
      <c r="AH209" s="357"/>
      <c r="AI209" s="357"/>
      <c r="AJ209" s="357"/>
      <c r="AK209" s="357"/>
      <c r="AL209" s="357"/>
      <c r="AM209" s="357"/>
      <c r="AN209" s="357"/>
      <c r="AO209" s="358"/>
      <c r="AP209" s="396"/>
      <c r="AQ209"/>
      <c r="AR209"/>
      <c r="AS209"/>
      <c r="AT209"/>
      <c r="AU209"/>
    </row>
    <row r="210" spans="1:47" ht="19.5" thickBot="1" x14ac:dyDescent="0.45">
      <c r="A210" s="568" t="str">
        <f>"（６）防災対策 避難訓練等の状況（"&amp;表紙!B2&amp;DBCS(表紙!C2-1)&amp;"年度の状況）    ★確認資料：避難訓練記録、消防計画"</f>
        <v>（６）防災対策 避難訓練等の状況（令和７年度の状況）    ★確認資料：避難訓練記録、消防計画</v>
      </c>
      <c r="B210" s="568"/>
      <c r="C210" s="568"/>
      <c r="D210" s="568"/>
      <c r="E210" s="568"/>
      <c r="F210" s="568"/>
      <c r="G210" s="568"/>
      <c r="H210" s="568"/>
      <c r="I210" s="568"/>
      <c r="J210" s="568"/>
      <c r="K210" s="568"/>
      <c r="L210" s="568"/>
      <c r="M210" s="568"/>
      <c r="N210" s="568"/>
      <c r="O210" s="568"/>
      <c r="P210" s="568"/>
      <c r="Q210" s="568"/>
      <c r="R210" s="568"/>
      <c r="S210" s="568"/>
      <c r="T210" s="568"/>
      <c r="U210" s="568"/>
      <c r="V210" s="568"/>
      <c r="W210" s="568"/>
      <c r="X210" s="568"/>
      <c r="Y210" s="568"/>
      <c r="Z210" s="568"/>
      <c r="AA210" s="568"/>
      <c r="AB210" s="568"/>
      <c r="AC210" s="568"/>
      <c r="AD210" s="568"/>
      <c r="AE210" s="568"/>
      <c r="AF210" s="568"/>
      <c r="AG210" s="568"/>
      <c r="AH210" s="568"/>
    </row>
    <row r="211" spans="1:47" ht="20.25" thickTop="1" thickBot="1" x14ac:dyDescent="0.45">
      <c r="B211" s="555" t="s">
        <v>171</v>
      </c>
      <c r="C211" s="555"/>
      <c r="D211" s="555"/>
      <c r="E211" s="555"/>
      <c r="F211" s="556"/>
      <c r="G211" s="679"/>
      <c r="H211" s="680"/>
      <c r="I211" s="681"/>
      <c r="J211" s="801" t="s">
        <v>170</v>
      </c>
      <c r="K211" s="555"/>
      <c r="L211" s="555"/>
      <c r="M211" s="555"/>
      <c r="N211" s="555"/>
      <c r="O211" s="555" t="s">
        <v>204</v>
      </c>
      <c r="P211" s="555"/>
      <c r="Q211" s="555"/>
      <c r="R211" s="555"/>
      <c r="S211" s="555"/>
      <c r="T211" s="555"/>
      <c r="U211" s="555"/>
      <c r="V211" s="555"/>
      <c r="W211" s="555"/>
      <c r="X211" s="555"/>
      <c r="Y211" s="555"/>
      <c r="Z211" s="556"/>
      <c r="AA211" s="679"/>
      <c r="AB211" s="680"/>
      <c r="AC211" s="681"/>
      <c r="AD211" s="801" t="s">
        <v>170</v>
      </c>
      <c r="AE211" s="555"/>
      <c r="AF211" s="555"/>
      <c r="AG211" s="555"/>
      <c r="AH211" s="555"/>
      <c r="AO211" s="38"/>
    </row>
    <row r="212" spans="1:47" ht="20.25" thickTop="1" thickBot="1" x14ac:dyDescent="0.45">
      <c r="B212" s="626" t="s">
        <v>749</v>
      </c>
      <c r="C212" s="626"/>
      <c r="D212" s="626"/>
      <c r="E212" s="626"/>
      <c r="F212" s="626"/>
      <c r="G212" s="626"/>
      <c r="H212" s="626"/>
      <c r="I212" s="626"/>
      <c r="J212" s="626"/>
      <c r="K212" s="626"/>
      <c r="L212" s="626"/>
      <c r="M212" s="626"/>
      <c r="N212" s="626"/>
      <c r="O212" s="626"/>
      <c r="P212" s="626"/>
      <c r="Q212" s="626"/>
      <c r="R212" s="626"/>
      <c r="S212" s="626"/>
      <c r="T212" s="626"/>
      <c r="U212" s="626"/>
      <c r="V212" s="626"/>
      <c r="W212" s="626"/>
      <c r="X212" s="626"/>
      <c r="Y212" s="626"/>
      <c r="Z212" s="626"/>
      <c r="AA212" s="626"/>
      <c r="AB212" s="626"/>
      <c r="AC212" s="626"/>
      <c r="AD212" s="626"/>
      <c r="AE212" s="626"/>
      <c r="AF212" s="626"/>
      <c r="AG212" s="626"/>
      <c r="AH212" s="626"/>
      <c r="AJ212" s="574"/>
      <c r="AK212" s="575"/>
      <c r="AL212" s="575"/>
      <c r="AM212" s="575"/>
      <c r="AN212" s="576"/>
      <c r="AO212" s="32"/>
    </row>
    <row r="213" spans="1:47" ht="20.25" thickTop="1" thickBot="1" x14ac:dyDescent="0.45">
      <c r="B213" s="555" t="s">
        <v>61</v>
      </c>
      <c r="C213" s="555"/>
      <c r="D213" s="555"/>
      <c r="E213" s="555"/>
      <c r="F213" s="555"/>
      <c r="G213" s="555"/>
      <c r="H213" s="555"/>
      <c r="I213" s="555"/>
      <c r="J213" s="555"/>
      <c r="K213" s="555"/>
      <c r="L213" s="555"/>
      <c r="M213" s="555"/>
      <c r="N213" s="555"/>
      <c r="O213" s="555"/>
      <c r="P213" s="555"/>
      <c r="Q213" s="555"/>
      <c r="R213" s="555"/>
      <c r="S213" s="555"/>
      <c r="T213" s="555"/>
      <c r="U213" s="555"/>
      <c r="V213" s="555"/>
      <c r="W213" s="555"/>
      <c r="X213" s="555"/>
      <c r="Y213" s="555"/>
      <c r="Z213" s="555"/>
      <c r="AA213" s="555"/>
      <c r="AB213" s="555"/>
      <c r="AC213" s="555"/>
      <c r="AD213" s="555"/>
      <c r="AE213" s="555"/>
      <c r="AF213" s="555"/>
      <c r="AG213" s="555"/>
      <c r="AH213" s="555"/>
      <c r="AJ213" s="574"/>
      <c r="AK213" s="575"/>
      <c r="AL213" s="575"/>
      <c r="AM213" s="575"/>
      <c r="AN213" s="576"/>
      <c r="AO213" s="32"/>
    </row>
    <row r="214" spans="1:47" ht="18.75" customHeight="1" thickTop="1" thickBot="1" x14ac:dyDescent="0.45">
      <c r="C214" s="799" t="s">
        <v>574</v>
      </c>
      <c r="D214" s="799"/>
      <c r="E214" s="799"/>
      <c r="F214" s="799"/>
      <c r="G214" s="799"/>
      <c r="H214" s="799"/>
      <c r="I214" s="799"/>
      <c r="J214" s="800"/>
      <c r="K214" s="679"/>
      <c r="L214" s="680"/>
      <c r="M214" s="681"/>
      <c r="N214" s="786" t="s">
        <v>172</v>
      </c>
      <c r="O214" s="787"/>
      <c r="P214" s="679"/>
      <c r="Q214" s="680"/>
      <c r="R214" s="681"/>
      <c r="S214" s="786" t="s">
        <v>351</v>
      </c>
      <c r="T214" s="787"/>
      <c r="U214" s="679"/>
      <c r="V214" s="680"/>
      <c r="W214" s="681"/>
      <c r="X214" s="801" t="s">
        <v>173</v>
      </c>
      <c r="Y214" s="701"/>
      <c r="Z214" s="701"/>
      <c r="AA214" s="701"/>
      <c r="AB214" s="701"/>
      <c r="AC214" s="701"/>
      <c r="AD214" s="701"/>
      <c r="AE214" s="701"/>
      <c r="AF214" s="701"/>
      <c r="AG214" s="701"/>
      <c r="AH214" s="701"/>
    </row>
    <row r="215" spans="1:47" ht="20.25" thickTop="1" thickBot="1" x14ac:dyDescent="0.45">
      <c r="B215" s="555" t="s">
        <v>631</v>
      </c>
      <c r="C215" s="555"/>
      <c r="D215" s="555"/>
      <c r="E215" s="555"/>
      <c r="F215" s="555"/>
      <c r="G215" s="555"/>
      <c r="H215" s="555"/>
      <c r="I215" s="555"/>
      <c r="J215" s="555"/>
      <c r="K215" s="555"/>
      <c r="L215" s="555"/>
      <c r="M215" s="555"/>
      <c r="N215" s="555"/>
      <c r="O215" s="555"/>
      <c r="P215" s="555"/>
      <c r="Q215" s="555"/>
      <c r="R215" s="555"/>
      <c r="S215" s="555"/>
      <c r="T215" s="555"/>
      <c r="U215" s="555"/>
      <c r="V215" s="555"/>
      <c r="W215" s="555"/>
      <c r="X215" s="555"/>
      <c r="Y215" s="555"/>
      <c r="Z215" s="555"/>
      <c r="AA215" s="555"/>
      <c r="AB215" s="555"/>
      <c r="AC215" s="555"/>
      <c r="AD215" s="555"/>
      <c r="AE215" s="555"/>
      <c r="AF215" s="555"/>
      <c r="AG215" s="555"/>
      <c r="AH215" s="555"/>
      <c r="AO215" s="38"/>
    </row>
    <row r="216" spans="1:47" ht="19.5" thickTop="1" x14ac:dyDescent="0.4">
      <c r="B216" s="555" t="s">
        <v>575</v>
      </c>
      <c r="C216" s="555"/>
      <c r="D216" s="555"/>
      <c r="E216" s="555"/>
      <c r="F216" s="555"/>
      <c r="G216" s="555"/>
      <c r="H216" s="555"/>
      <c r="I216" s="555"/>
      <c r="J216" s="555"/>
      <c r="K216" s="555"/>
      <c r="L216" s="555"/>
      <c r="M216" s="555"/>
      <c r="N216" s="555"/>
      <c r="O216" s="555"/>
      <c r="P216" s="555"/>
      <c r="Q216" s="555"/>
      <c r="R216" s="555"/>
      <c r="S216" s="555"/>
      <c r="T216" s="555"/>
      <c r="U216" s="555"/>
      <c r="V216" s="555"/>
      <c r="W216" s="555"/>
      <c r="X216" s="555"/>
      <c r="Y216" s="555"/>
      <c r="Z216" s="555"/>
      <c r="AA216" s="555"/>
      <c r="AB216" s="555"/>
      <c r="AC216" s="555"/>
      <c r="AD216" s="555"/>
      <c r="AE216" s="555"/>
      <c r="AF216" s="555"/>
      <c r="AG216" s="555"/>
      <c r="AH216" s="555"/>
      <c r="AJ216" s="561"/>
      <c r="AK216" s="562"/>
      <c r="AL216" s="562"/>
      <c r="AM216" s="562"/>
      <c r="AN216" s="563"/>
      <c r="AO216" s="32"/>
      <c r="AQ216" s="293"/>
    </row>
    <row r="217" spans="1:47" x14ac:dyDescent="0.4">
      <c r="B217" s="555" t="s">
        <v>576</v>
      </c>
      <c r="C217" s="555"/>
      <c r="D217" s="555"/>
      <c r="E217" s="555"/>
      <c r="F217" s="555"/>
      <c r="G217" s="555"/>
      <c r="H217" s="555"/>
      <c r="I217" s="555"/>
      <c r="J217" s="555"/>
      <c r="K217" s="555"/>
      <c r="L217" s="555"/>
      <c r="M217" s="555"/>
      <c r="N217" s="555"/>
      <c r="O217" s="555"/>
      <c r="P217" s="555"/>
      <c r="Q217" s="555"/>
      <c r="R217" s="555"/>
      <c r="S217" s="555"/>
      <c r="T217" s="555"/>
      <c r="U217" s="555"/>
      <c r="V217" s="555"/>
      <c r="W217" s="555"/>
      <c r="X217" s="555"/>
      <c r="Y217" s="555"/>
      <c r="Z217" s="555"/>
      <c r="AA217" s="555"/>
      <c r="AB217" s="555"/>
      <c r="AC217" s="555"/>
      <c r="AD217" s="555"/>
      <c r="AE217" s="555"/>
      <c r="AF217" s="555"/>
      <c r="AG217" s="555"/>
      <c r="AH217" s="555"/>
      <c r="AJ217" s="565"/>
      <c r="AK217" s="566"/>
      <c r="AL217" s="566"/>
      <c r="AM217" s="566"/>
      <c r="AN217" s="567"/>
      <c r="AO217" s="32"/>
      <c r="AR217" s="293"/>
    </row>
    <row r="218" spans="1:47" ht="19.5" thickBot="1" x14ac:dyDescent="0.45">
      <c r="B218" s="555" t="s">
        <v>577</v>
      </c>
      <c r="C218" s="555"/>
      <c r="D218" s="555"/>
      <c r="E218" s="555"/>
      <c r="F218" s="555"/>
      <c r="G218" s="555"/>
      <c r="H218" s="555"/>
      <c r="I218" s="555"/>
      <c r="J218" s="555"/>
      <c r="K218" s="555"/>
      <c r="L218" s="555"/>
      <c r="M218" s="555"/>
      <c r="N218" s="555"/>
      <c r="O218" s="555"/>
      <c r="P218" s="555"/>
      <c r="Q218" s="555"/>
      <c r="R218" s="555"/>
      <c r="S218" s="555"/>
      <c r="T218" s="555"/>
      <c r="U218" s="555"/>
      <c r="V218" s="555"/>
      <c r="W218" s="555"/>
      <c r="X218" s="555"/>
      <c r="Y218" s="555"/>
      <c r="Z218" s="555"/>
      <c r="AA218" s="555"/>
      <c r="AB218" s="555"/>
      <c r="AC218" s="555"/>
      <c r="AD218" s="555"/>
      <c r="AE218" s="555"/>
      <c r="AF218" s="555"/>
      <c r="AG218" s="555"/>
      <c r="AH218" s="555"/>
      <c r="AJ218" s="839"/>
      <c r="AK218" s="840"/>
      <c r="AL218" s="840"/>
      <c r="AM218" s="840"/>
      <c r="AN218" s="841"/>
      <c r="AO218" s="38"/>
    </row>
    <row r="219" spans="1:47" ht="20.25" thickTop="1" thickBot="1" x14ac:dyDescent="0.45">
      <c r="B219" s="858" t="s">
        <v>740</v>
      </c>
      <c r="C219" s="858"/>
      <c r="D219" s="858"/>
      <c r="E219" s="858"/>
      <c r="F219" s="858"/>
      <c r="G219" s="858"/>
      <c r="H219" s="858"/>
      <c r="I219" s="858"/>
      <c r="J219" s="858"/>
      <c r="K219" s="858"/>
      <c r="L219" s="858"/>
      <c r="M219" s="858"/>
      <c r="N219" s="858"/>
      <c r="O219" s="858"/>
      <c r="P219" s="858"/>
      <c r="Q219" s="858"/>
      <c r="R219" s="858"/>
      <c r="S219" s="858"/>
      <c r="T219" s="858"/>
      <c r="U219" s="858"/>
      <c r="V219" s="858"/>
      <c r="W219" s="858"/>
      <c r="X219" s="858"/>
      <c r="Y219" s="858"/>
      <c r="Z219" s="858"/>
      <c r="AA219" s="858"/>
      <c r="AB219" s="858"/>
      <c r="AC219" s="858"/>
      <c r="AD219" s="858"/>
      <c r="AE219" s="858"/>
      <c r="AF219" s="858"/>
      <c r="AG219" s="858"/>
      <c r="AH219" s="858"/>
      <c r="AJ219" s="293"/>
      <c r="AK219" s="293"/>
      <c r="AL219" s="293"/>
      <c r="AM219" s="293"/>
      <c r="AN219" s="293"/>
      <c r="AO219" s="32"/>
      <c r="AQ219" s="253"/>
      <c r="AR219" s="253"/>
      <c r="AS219" s="253"/>
      <c r="AT219" s="253"/>
      <c r="AU219" s="253"/>
    </row>
    <row r="220" spans="1:47" s="253" customFormat="1" ht="19.5" thickTop="1" x14ac:dyDescent="0.4">
      <c r="B220" s="858"/>
      <c r="C220" s="858"/>
      <c r="D220" s="858"/>
      <c r="E220" s="858"/>
      <c r="F220" s="858"/>
      <c r="G220" s="858"/>
      <c r="H220" s="858"/>
      <c r="I220" s="858"/>
      <c r="J220" s="858"/>
      <c r="K220" s="858"/>
      <c r="L220" s="858"/>
      <c r="M220" s="858"/>
      <c r="N220" s="858"/>
      <c r="O220" s="858"/>
      <c r="P220" s="858"/>
      <c r="Q220" s="858"/>
      <c r="R220" s="858"/>
      <c r="S220" s="858"/>
      <c r="T220" s="858"/>
      <c r="U220" s="858"/>
      <c r="V220" s="858"/>
      <c r="W220" s="858"/>
      <c r="X220" s="858"/>
      <c r="Y220" s="858"/>
      <c r="Z220" s="858"/>
      <c r="AA220" s="858"/>
      <c r="AB220" s="858"/>
      <c r="AC220" s="858"/>
      <c r="AD220" s="858"/>
      <c r="AE220" s="858"/>
      <c r="AF220" s="858"/>
      <c r="AG220" s="858"/>
      <c r="AH220" s="858"/>
      <c r="AJ220" s="561"/>
      <c r="AK220" s="562"/>
      <c r="AL220" s="562"/>
      <c r="AM220" s="562"/>
      <c r="AN220" s="563"/>
      <c r="AO220" s="254"/>
      <c r="AQ220" s="292"/>
      <c r="AR220" s="292"/>
      <c r="AS220" s="292"/>
      <c r="AT220" s="292"/>
      <c r="AU220" s="292"/>
    </row>
    <row r="221" spans="1:47" s="292" customFormat="1" x14ac:dyDescent="0.4">
      <c r="B221" s="626" t="s">
        <v>741</v>
      </c>
      <c r="C221" s="626"/>
      <c r="D221" s="626"/>
      <c r="E221" s="626"/>
      <c r="F221" s="626"/>
      <c r="G221" s="626"/>
      <c r="H221" s="626"/>
      <c r="I221" s="626"/>
      <c r="J221" s="626"/>
      <c r="K221" s="626"/>
      <c r="L221" s="626"/>
      <c r="M221" s="626"/>
      <c r="N221" s="626"/>
      <c r="O221" s="626"/>
      <c r="P221" s="626"/>
      <c r="Q221" s="626"/>
      <c r="R221" s="626"/>
      <c r="S221" s="626"/>
      <c r="T221" s="626"/>
      <c r="U221" s="626"/>
      <c r="V221" s="626"/>
      <c r="W221" s="626"/>
      <c r="X221" s="626"/>
      <c r="Y221" s="626"/>
      <c r="Z221" s="626"/>
      <c r="AA221" s="626"/>
      <c r="AB221" s="626"/>
      <c r="AC221" s="626"/>
      <c r="AD221" s="626"/>
      <c r="AE221" s="626"/>
      <c r="AF221" s="626"/>
      <c r="AG221" s="626"/>
      <c r="AH221" s="626"/>
      <c r="AI221" s="325"/>
      <c r="AJ221" s="570"/>
      <c r="AK221" s="571"/>
      <c r="AL221" s="571"/>
      <c r="AM221" s="571"/>
      <c r="AN221" s="572"/>
      <c r="AO221" s="294"/>
      <c r="AQ221"/>
      <c r="AR221"/>
      <c r="AS221"/>
      <c r="AT221"/>
      <c r="AU221"/>
    </row>
    <row r="222" spans="1:47" ht="19.5" thickBot="1" x14ac:dyDescent="0.45">
      <c r="B222" s="726" t="s">
        <v>543</v>
      </c>
      <c r="C222" s="726"/>
      <c r="D222" s="726"/>
      <c r="E222" s="726"/>
      <c r="F222" s="726"/>
      <c r="G222" s="726"/>
      <c r="H222" s="726"/>
      <c r="I222" s="726"/>
      <c r="J222" s="726"/>
      <c r="K222" s="726"/>
      <c r="L222" s="726"/>
      <c r="M222" s="726"/>
      <c r="N222" s="726"/>
      <c r="O222" s="726"/>
      <c r="P222" s="726"/>
      <c r="Q222" s="726"/>
      <c r="R222" s="726"/>
      <c r="S222" s="726"/>
      <c r="T222" s="726"/>
      <c r="U222" s="726"/>
      <c r="V222" s="726"/>
      <c r="W222" s="726"/>
      <c r="X222" s="726"/>
      <c r="Y222" s="726"/>
      <c r="Z222" s="726"/>
      <c r="AA222" s="726"/>
      <c r="AB222" s="726"/>
      <c r="AC222" s="726"/>
      <c r="AD222" s="726"/>
      <c r="AE222" s="726"/>
      <c r="AF222" s="726"/>
      <c r="AG222" s="726"/>
      <c r="AH222" s="726"/>
      <c r="AJ222" s="557"/>
      <c r="AK222" s="558"/>
      <c r="AL222" s="558"/>
      <c r="AM222" s="558"/>
      <c r="AN222" s="559"/>
      <c r="AO222" s="32"/>
      <c r="AP222" s="272"/>
    </row>
    <row r="223" spans="1:47" ht="20.25" thickTop="1" thickBot="1" x14ac:dyDescent="0.45">
      <c r="B223" s="282" t="s">
        <v>544</v>
      </c>
      <c r="C223" s="282"/>
      <c r="D223" s="282"/>
      <c r="E223" s="282"/>
      <c r="F223" s="282"/>
      <c r="G223" s="282"/>
      <c r="H223" s="282"/>
      <c r="I223" s="282"/>
      <c r="J223" s="282"/>
      <c r="K223" s="282"/>
      <c r="L223" s="282"/>
      <c r="M223" s="282"/>
      <c r="N223" s="282"/>
      <c r="O223" s="282"/>
      <c r="P223" s="282"/>
      <c r="Q223" s="282"/>
      <c r="R223" s="282"/>
      <c r="S223" s="282"/>
      <c r="T223" s="282"/>
      <c r="U223" s="282"/>
      <c r="V223" s="282"/>
      <c r="W223" s="282"/>
      <c r="X223" s="282"/>
      <c r="Y223" s="282"/>
      <c r="Z223" s="282"/>
      <c r="AA223" s="282"/>
      <c r="AB223" s="282"/>
      <c r="AC223" s="282"/>
      <c r="AD223" s="282"/>
      <c r="AE223" s="282"/>
      <c r="AF223" s="282"/>
      <c r="AG223" s="282"/>
      <c r="AH223" s="282"/>
      <c r="AQ223" s="270"/>
      <c r="AR223" s="270"/>
      <c r="AS223" s="270"/>
      <c r="AT223" s="270"/>
      <c r="AU223" s="270"/>
    </row>
    <row r="224" spans="1:47" s="270" customFormat="1" ht="19.5" thickTop="1" x14ac:dyDescent="0.4">
      <c r="B224" s="726" t="s">
        <v>648</v>
      </c>
      <c r="C224" s="726"/>
      <c r="D224" s="726"/>
      <c r="E224" s="726"/>
      <c r="F224" s="726"/>
      <c r="G224" s="726"/>
      <c r="H224" s="726"/>
      <c r="I224" s="726"/>
      <c r="J224" s="726"/>
      <c r="K224" s="726"/>
      <c r="L224" s="726"/>
      <c r="M224" s="726"/>
      <c r="N224" s="726"/>
      <c r="O224" s="726"/>
      <c r="P224" s="726"/>
      <c r="Q224" s="726"/>
      <c r="R224" s="726"/>
      <c r="S224" s="726"/>
      <c r="T224" s="726"/>
      <c r="U224" s="726"/>
      <c r="V224" s="726"/>
      <c r="W224" s="726"/>
      <c r="X224" s="726"/>
      <c r="Y224" s="726"/>
      <c r="Z224" s="726"/>
      <c r="AA224" s="726"/>
      <c r="AB224" s="726"/>
      <c r="AC224" s="726"/>
      <c r="AD224" s="726"/>
      <c r="AE224" s="726"/>
      <c r="AF224" s="726"/>
      <c r="AG224" s="726"/>
      <c r="AH224" s="726"/>
      <c r="AJ224" s="589"/>
      <c r="AK224" s="590"/>
      <c r="AL224" s="590"/>
      <c r="AM224" s="590"/>
      <c r="AN224" s="591"/>
      <c r="AQ224" s="351"/>
      <c r="AR224" s="351"/>
      <c r="AS224" s="351"/>
      <c r="AT224" s="351"/>
      <c r="AU224" s="351"/>
    </row>
    <row r="225" spans="1:47" s="351" customFormat="1" x14ac:dyDescent="0.4">
      <c r="B225" s="400" t="s">
        <v>727</v>
      </c>
      <c r="C225" s="400"/>
      <c r="D225" s="400"/>
      <c r="E225" s="400"/>
      <c r="F225" s="400"/>
      <c r="G225" s="400"/>
      <c r="H225" s="400"/>
      <c r="I225" s="400"/>
      <c r="J225" s="400"/>
      <c r="K225" s="400"/>
      <c r="L225" s="400"/>
      <c r="M225" s="400"/>
      <c r="N225" s="400"/>
      <c r="O225" s="400"/>
      <c r="P225" s="400"/>
      <c r="Q225" s="400"/>
      <c r="R225" s="400"/>
      <c r="S225" s="400"/>
      <c r="T225" s="400"/>
      <c r="U225" s="400"/>
      <c r="V225" s="400"/>
      <c r="W225" s="400"/>
      <c r="X225" s="400"/>
      <c r="Y225" s="400"/>
      <c r="Z225" s="400"/>
      <c r="AA225" s="400"/>
      <c r="AB225" s="400"/>
      <c r="AC225" s="400"/>
      <c r="AD225" s="400"/>
      <c r="AE225" s="400"/>
      <c r="AF225" s="400"/>
      <c r="AG225" s="400"/>
      <c r="AH225" s="400"/>
      <c r="AJ225" s="595"/>
      <c r="AK225" s="596"/>
      <c r="AL225" s="596"/>
      <c r="AM225" s="596"/>
      <c r="AN225" s="597"/>
      <c r="AQ225" s="359"/>
      <c r="AR225" s="359"/>
      <c r="AS225" s="359"/>
      <c r="AT225" s="359"/>
      <c r="AU225" s="359"/>
    </row>
    <row r="226" spans="1:47" s="359" customFormat="1" ht="19.5" thickBot="1" x14ac:dyDescent="0.45">
      <c r="B226" s="400" t="s">
        <v>672</v>
      </c>
      <c r="C226" s="400"/>
      <c r="D226" s="400"/>
      <c r="E226" s="400"/>
      <c r="F226" s="400"/>
      <c r="G226" s="400"/>
      <c r="H226" s="400"/>
      <c r="I226" s="400"/>
      <c r="J226" s="400"/>
      <c r="K226" s="400"/>
      <c r="L226" s="400"/>
      <c r="M226" s="400"/>
      <c r="N226" s="400"/>
      <c r="O226" s="400"/>
      <c r="P226" s="400"/>
      <c r="Q226" s="400"/>
      <c r="R226" s="400"/>
      <c r="S226" s="400"/>
      <c r="T226" s="400"/>
      <c r="U226" s="400"/>
      <c r="V226" s="400"/>
      <c r="W226" s="400"/>
      <c r="X226" s="400"/>
      <c r="Y226" s="400"/>
      <c r="Z226" s="400"/>
      <c r="AA226" s="400"/>
      <c r="AB226" s="400"/>
      <c r="AC226" s="400"/>
      <c r="AD226" s="400"/>
      <c r="AE226" s="400"/>
      <c r="AF226" s="400"/>
      <c r="AG226" s="400"/>
      <c r="AH226" s="400"/>
      <c r="AJ226" s="557"/>
      <c r="AK226" s="558"/>
      <c r="AL226" s="558"/>
      <c r="AM226" s="558"/>
      <c r="AN226" s="559"/>
      <c r="AQ226" s="365"/>
      <c r="AR226" s="365"/>
      <c r="AS226" s="365"/>
      <c r="AT226" s="365"/>
      <c r="AU226" s="365"/>
    </row>
    <row r="227" spans="1:47" s="365" customFormat="1" ht="19.5" thickTop="1" x14ac:dyDescent="0.4">
      <c r="B227" s="363"/>
      <c r="C227" s="367"/>
      <c r="D227" s="363"/>
      <c r="E227" s="363"/>
      <c r="F227" s="363"/>
      <c r="G227" s="363"/>
      <c r="H227" s="363"/>
      <c r="I227" s="363"/>
      <c r="J227" s="363"/>
      <c r="K227" s="363"/>
      <c r="L227" s="363"/>
      <c r="M227" s="363"/>
      <c r="N227" s="363"/>
      <c r="O227" s="363"/>
      <c r="P227" s="363"/>
      <c r="Q227" s="363"/>
      <c r="R227" s="363"/>
      <c r="S227" s="363"/>
      <c r="T227" s="363"/>
      <c r="U227" s="363"/>
      <c r="V227" s="363"/>
      <c r="W227" s="363"/>
      <c r="X227" s="363"/>
      <c r="Y227" s="363"/>
      <c r="Z227" s="363"/>
      <c r="AA227" s="363"/>
      <c r="AB227" s="363"/>
      <c r="AC227" s="363"/>
      <c r="AD227" s="363"/>
      <c r="AE227" s="363"/>
      <c r="AF227" s="363"/>
      <c r="AG227" s="363"/>
      <c r="AH227" s="363"/>
    </row>
    <row r="228" spans="1:47" s="365" customFormat="1" ht="19.5" thickBot="1" x14ac:dyDescent="0.45">
      <c r="A228" s="346" t="s">
        <v>641</v>
      </c>
      <c r="B228" s="346"/>
      <c r="C228" s="346"/>
      <c r="D228" s="346"/>
      <c r="E228" s="346"/>
      <c r="F228" s="346"/>
      <c r="G228" s="346"/>
      <c r="H228" s="346"/>
      <c r="I228" s="346"/>
      <c r="J228" s="346"/>
      <c r="K228" s="346"/>
      <c r="L228" s="346"/>
      <c r="M228" s="346"/>
      <c r="N228" s="346"/>
      <c r="O228" s="346"/>
      <c r="P228" s="346"/>
      <c r="Q228" s="346"/>
      <c r="R228" s="346"/>
      <c r="S228" s="346"/>
      <c r="T228" s="346"/>
      <c r="U228" s="346"/>
      <c r="V228" s="346"/>
      <c r="W228" s="346"/>
      <c r="X228" s="346"/>
      <c r="Y228" s="346"/>
      <c r="Z228" s="346"/>
      <c r="AA228" s="346"/>
      <c r="AB228" s="346"/>
      <c r="AC228" s="346"/>
      <c r="AD228" s="346"/>
      <c r="AE228" s="346"/>
      <c r="AF228" s="346"/>
      <c r="AG228" s="346"/>
      <c r="AH228" s="346"/>
      <c r="AI228" s="369"/>
      <c r="AJ228"/>
      <c r="AK228"/>
      <c r="AL228"/>
      <c r="AM228"/>
      <c r="AN228"/>
    </row>
    <row r="229" spans="1:47" s="365" customFormat="1" ht="20.25" thickTop="1" thickBot="1" x14ac:dyDescent="0.45">
      <c r="A229" s="402"/>
      <c r="B229" s="346" t="s">
        <v>666</v>
      </c>
      <c r="C229" s="346"/>
      <c r="D229" s="346"/>
      <c r="E229" s="346"/>
      <c r="F229" s="346"/>
      <c r="G229" s="346"/>
      <c r="H229" s="346"/>
      <c r="I229" s="346"/>
      <c r="J229" s="346"/>
      <c r="K229" s="346"/>
      <c r="L229" s="346"/>
      <c r="M229" s="346"/>
      <c r="N229" s="346"/>
      <c r="O229" s="346"/>
      <c r="P229" s="346"/>
      <c r="Q229" s="346"/>
      <c r="R229" s="346"/>
      <c r="S229" s="346"/>
      <c r="T229" s="346"/>
      <c r="U229" s="346"/>
      <c r="V229" s="346"/>
      <c r="W229" s="346"/>
      <c r="X229" s="346"/>
      <c r="Y229" s="346"/>
      <c r="Z229" s="346"/>
      <c r="AA229" s="346"/>
      <c r="AB229" s="346"/>
      <c r="AC229" s="346"/>
      <c r="AD229" s="346"/>
      <c r="AE229" s="346"/>
      <c r="AF229" s="346"/>
      <c r="AG229" s="346"/>
      <c r="AH229" s="346"/>
      <c r="AI229" s="369"/>
      <c r="AJ229" s="574"/>
      <c r="AK229" s="575"/>
      <c r="AL229" s="575"/>
      <c r="AM229" s="575"/>
      <c r="AN229" s="576"/>
    </row>
    <row r="230" spans="1:47" s="365" customFormat="1" ht="20.25" thickTop="1" thickBot="1" x14ac:dyDescent="0.45">
      <c r="A230" s="402"/>
      <c r="B230" s="466" t="s">
        <v>743</v>
      </c>
      <c r="C230" s="346"/>
      <c r="D230" s="346"/>
      <c r="E230" s="346"/>
      <c r="F230" s="346"/>
      <c r="G230" s="346"/>
      <c r="H230" s="346"/>
      <c r="I230" s="346"/>
      <c r="J230" s="346"/>
      <c r="K230" s="346"/>
      <c r="L230" s="346"/>
      <c r="M230" s="346"/>
      <c r="N230" s="346"/>
      <c r="O230" s="346"/>
      <c r="P230" s="346"/>
      <c r="Q230" s="346"/>
      <c r="R230" s="346"/>
      <c r="S230" s="346"/>
      <c r="T230" s="346"/>
      <c r="U230" s="346"/>
      <c r="V230" s="346"/>
      <c r="W230" s="346"/>
      <c r="X230" s="346"/>
      <c r="Y230" s="346"/>
      <c r="Z230" s="346"/>
      <c r="AA230" s="346"/>
      <c r="AB230" s="346"/>
      <c r="AC230" s="346"/>
      <c r="AD230" s="346"/>
      <c r="AE230" s="346"/>
      <c r="AF230" s="346"/>
      <c r="AG230" s="346"/>
      <c r="AH230" s="346"/>
      <c r="AI230" s="369"/>
    </row>
    <row r="231" spans="1:47" s="365" customFormat="1" ht="19.5" thickTop="1" x14ac:dyDescent="0.4">
      <c r="A231" s="402"/>
      <c r="B231" s="462" t="s">
        <v>742</v>
      </c>
      <c r="C231" s="462"/>
      <c r="D231" s="462"/>
      <c r="E231" s="462"/>
      <c r="F231" s="462"/>
      <c r="G231" s="462"/>
      <c r="H231" s="462"/>
      <c r="I231" s="462"/>
      <c r="J231" s="462"/>
      <c r="K231" s="462"/>
      <c r="L231" s="462"/>
      <c r="M231" s="462"/>
      <c r="N231" s="462"/>
      <c r="O231" s="346"/>
      <c r="P231" s="346"/>
      <c r="Q231" s="346"/>
      <c r="R231" s="346"/>
      <c r="S231" s="346"/>
      <c r="T231" s="346"/>
      <c r="U231" s="346"/>
      <c r="V231" s="346"/>
      <c r="W231" s="346"/>
      <c r="X231" s="346"/>
      <c r="Y231" s="346"/>
      <c r="Z231" s="346"/>
      <c r="AA231" s="346"/>
      <c r="AB231" s="346"/>
      <c r="AC231" s="346"/>
      <c r="AD231" s="346"/>
      <c r="AE231" s="346"/>
      <c r="AF231" s="346"/>
      <c r="AG231" s="346"/>
      <c r="AH231" s="346"/>
      <c r="AI231" s="369"/>
      <c r="AJ231" s="589"/>
      <c r="AK231" s="590"/>
      <c r="AL231" s="590"/>
      <c r="AM231" s="590"/>
      <c r="AN231" s="591"/>
    </row>
    <row r="232" spans="1:47" s="461" customFormat="1" x14ac:dyDescent="0.4">
      <c r="A232" s="402"/>
      <c r="B232" s="462"/>
      <c r="C232" s="346" t="s">
        <v>726</v>
      </c>
      <c r="D232" s="462"/>
      <c r="E232" s="462"/>
      <c r="F232" s="462"/>
      <c r="G232" s="462"/>
      <c r="H232" s="462"/>
      <c r="I232" s="462"/>
      <c r="J232" s="462"/>
      <c r="K232" s="462"/>
      <c r="L232" s="462"/>
      <c r="M232" s="462"/>
      <c r="N232" s="462"/>
      <c r="O232" s="462"/>
      <c r="P232" s="462"/>
      <c r="Q232" s="462"/>
      <c r="R232" s="462"/>
      <c r="S232" s="462"/>
      <c r="T232" s="462"/>
      <c r="U232" s="462"/>
      <c r="V232" s="462"/>
      <c r="W232" s="462"/>
      <c r="X232" s="462"/>
      <c r="Y232" s="462"/>
      <c r="Z232" s="462"/>
      <c r="AA232" s="462"/>
      <c r="AB232" s="462"/>
      <c r="AC232" s="462"/>
      <c r="AD232" s="462"/>
      <c r="AE232" s="462"/>
      <c r="AF232" s="462"/>
      <c r="AG232" s="462"/>
      <c r="AH232" s="462"/>
      <c r="AI232" s="460"/>
      <c r="AJ232" s="565"/>
      <c r="AK232" s="566"/>
      <c r="AL232" s="566"/>
      <c r="AM232" s="566"/>
      <c r="AN232" s="567"/>
    </row>
    <row r="233" spans="1:47" s="365" customFormat="1" ht="19.5" thickBot="1" x14ac:dyDescent="0.45">
      <c r="A233" s="402"/>
      <c r="B233" s="346" t="s">
        <v>667</v>
      </c>
      <c r="C233" s="346"/>
      <c r="D233" s="346"/>
      <c r="E233" s="346"/>
      <c r="F233" s="346"/>
      <c r="G233" s="346"/>
      <c r="H233" s="346"/>
      <c r="I233" s="346"/>
      <c r="J233" s="346"/>
      <c r="K233" s="346"/>
      <c r="L233" s="346"/>
      <c r="M233" s="346"/>
      <c r="N233" s="346"/>
      <c r="O233" s="346"/>
      <c r="P233" s="346"/>
      <c r="Q233" s="346"/>
      <c r="R233" s="346"/>
      <c r="S233" s="346"/>
      <c r="T233" s="346"/>
      <c r="U233" s="346"/>
      <c r="V233" s="346"/>
      <c r="W233" s="346"/>
      <c r="X233" s="346"/>
      <c r="Y233" s="346"/>
      <c r="Z233" s="346"/>
      <c r="AA233" s="346"/>
      <c r="AB233" s="346"/>
      <c r="AC233" s="346"/>
      <c r="AD233" s="346"/>
      <c r="AE233" s="346"/>
      <c r="AF233" s="346"/>
      <c r="AG233" s="346"/>
      <c r="AH233" s="346"/>
      <c r="AI233" s="369"/>
      <c r="AJ233" s="636"/>
      <c r="AK233" s="637"/>
      <c r="AL233" s="637"/>
      <c r="AM233" s="637"/>
      <c r="AN233" s="638"/>
    </row>
    <row r="234" spans="1:47" s="497" customFormat="1" ht="20.25" thickTop="1" thickBot="1" x14ac:dyDescent="0.45">
      <c r="A234" s="501"/>
      <c r="B234" s="502" t="s">
        <v>745</v>
      </c>
      <c r="C234" s="502"/>
      <c r="D234" s="502"/>
      <c r="E234" s="502"/>
      <c r="F234" s="502"/>
      <c r="G234" s="502"/>
      <c r="H234" s="502"/>
      <c r="I234" s="502"/>
      <c r="J234" s="502"/>
      <c r="K234" s="502"/>
      <c r="L234" s="502"/>
      <c r="M234" s="502"/>
      <c r="N234" s="502"/>
      <c r="O234" s="502"/>
      <c r="P234" s="502"/>
      <c r="Q234" s="502"/>
      <c r="R234" s="502"/>
      <c r="S234" s="502"/>
      <c r="T234" s="502"/>
      <c r="U234" s="502"/>
      <c r="V234" s="502"/>
      <c r="W234" s="502"/>
      <c r="X234" s="502"/>
      <c r="Y234" s="502"/>
      <c r="Z234" s="502"/>
      <c r="AA234" s="502"/>
      <c r="AB234" s="502"/>
      <c r="AC234" s="502"/>
      <c r="AD234" s="502"/>
      <c r="AE234" s="502"/>
      <c r="AF234" s="502"/>
      <c r="AG234" s="502"/>
      <c r="AH234" s="498"/>
      <c r="AI234" s="499"/>
    </row>
    <row r="235" spans="1:47" s="497" customFormat="1" ht="19.5" thickTop="1" x14ac:dyDescent="0.4">
      <c r="A235" s="501"/>
      <c r="B235" s="502" t="s">
        <v>746</v>
      </c>
      <c r="C235" s="502"/>
      <c r="D235" s="502"/>
      <c r="E235" s="502"/>
      <c r="F235" s="502"/>
      <c r="G235" s="502"/>
      <c r="H235" s="502"/>
      <c r="I235" s="502"/>
      <c r="J235" s="502"/>
      <c r="K235" s="502"/>
      <c r="L235" s="502"/>
      <c r="M235" s="502"/>
      <c r="N235" s="502"/>
      <c r="O235" s="502"/>
      <c r="P235" s="502"/>
      <c r="Q235" s="502"/>
      <c r="R235" s="502"/>
      <c r="S235" s="502"/>
      <c r="T235" s="502"/>
      <c r="U235" s="502"/>
      <c r="V235" s="502"/>
      <c r="W235" s="502"/>
      <c r="X235" s="502"/>
      <c r="Y235" s="502"/>
      <c r="Z235" s="502"/>
      <c r="AA235" s="502"/>
      <c r="AB235" s="502"/>
      <c r="AC235" s="502"/>
      <c r="AD235" s="502"/>
      <c r="AE235" s="502"/>
      <c r="AF235" s="502"/>
      <c r="AG235" s="502"/>
      <c r="AH235" s="498"/>
      <c r="AI235" s="499"/>
      <c r="AJ235" s="589"/>
      <c r="AK235" s="590"/>
      <c r="AL235" s="590"/>
      <c r="AM235" s="590"/>
      <c r="AN235" s="591"/>
      <c r="AR235" s="500"/>
    </row>
    <row r="236" spans="1:47" s="365" customFormat="1" x14ac:dyDescent="0.4">
      <c r="A236" s="402"/>
      <c r="B236" s="346" t="s">
        <v>669</v>
      </c>
      <c r="C236" s="346"/>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6"/>
      <c r="AD236" s="346"/>
      <c r="AE236" s="346"/>
      <c r="AF236" s="346"/>
      <c r="AG236" s="346"/>
      <c r="AH236" s="346"/>
      <c r="AI236" s="369"/>
      <c r="AJ236" s="595"/>
      <c r="AK236" s="596"/>
      <c r="AL236" s="596"/>
      <c r="AM236" s="596"/>
      <c r="AN236" s="597"/>
      <c r="AO236" s="347"/>
    </row>
    <row r="237" spans="1:47" s="365" customFormat="1" x14ac:dyDescent="0.4">
      <c r="A237" s="402"/>
      <c r="B237" s="346" t="s">
        <v>670</v>
      </c>
      <c r="C237" s="346"/>
      <c r="D237" s="346"/>
      <c r="E237" s="346"/>
      <c r="F237" s="346"/>
      <c r="G237" s="346"/>
      <c r="H237" s="346"/>
      <c r="I237" s="346"/>
      <c r="J237" s="346"/>
      <c r="K237" s="346"/>
      <c r="L237" s="346"/>
      <c r="M237" s="346"/>
      <c r="N237" s="346"/>
      <c r="O237" s="346"/>
      <c r="P237" s="346"/>
      <c r="Q237" s="346"/>
      <c r="R237" s="346"/>
      <c r="S237" s="346"/>
      <c r="T237" s="346"/>
      <c r="U237" s="346"/>
      <c r="V237" s="346"/>
      <c r="W237" s="346"/>
      <c r="X237" s="346"/>
      <c r="Y237" s="346"/>
      <c r="Z237" s="346"/>
      <c r="AA237" s="346"/>
      <c r="AB237" s="346"/>
      <c r="AC237" s="346"/>
      <c r="AD237" s="346"/>
      <c r="AE237" s="346"/>
      <c r="AF237" s="346"/>
      <c r="AG237" s="346"/>
      <c r="AH237" s="346"/>
      <c r="AI237" s="369"/>
      <c r="AJ237" s="595"/>
      <c r="AK237" s="596"/>
      <c r="AL237" s="596"/>
      <c r="AM237" s="596"/>
      <c r="AN237" s="597"/>
      <c r="AO237" s="350"/>
      <c r="AQ237" s="394"/>
    </row>
    <row r="238" spans="1:47" s="454" customFormat="1" x14ac:dyDescent="0.4">
      <c r="A238" s="402"/>
      <c r="B238" s="466" t="s">
        <v>668</v>
      </c>
      <c r="C238" s="456"/>
      <c r="D238" s="456"/>
      <c r="E238" s="456"/>
      <c r="F238" s="456"/>
      <c r="G238" s="456"/>
      <c r="H238" s="456"/>
      <c r="I238" s="456"/>
      <c r="J238" s="456"/>
      <c r="K238" s="456"/>
      <c r="L238" s="456"/>
      <c r="M238" s="456"/>
      <c r="N238" s="456"/>
      <c r="O238" s="456"/>
      <c r="P238" s="456"/>
      <c r="Q238" s="456"/>
      <c r="R238" s="456"/>
      <c r="S238" s="456"/>
      <c r="T238" s="456"/>
      <c r="U238" s="456"/>
      <c r="V238" s="456"/>
      <c r="W238" s="456"/>
      <c r="X238" s="456"/>
      <c r="Y238" s="456"/>
      <c r="Z238" s="456"/>
      <c r="AA238" s="456"/>
      <c r="AB238" s="456"/>
      <c r="AC238" s="456"/>
      <c r="AD238" s="456"/>
      <c r="AE238" s="456"/>
      <c r="AF238" s="456"/>
      <c r="AG238" s="456"/>
      <c r="AH238" s="456"/>
      <c r="AI238" s="453"/>
      <c r="AJ238" s="595"/>
      <c r="AK238" s="596"/>
      <c r="AL238" s="596"/>
      <c r="AM238" s="596"/>
      <c r="AN238" s="597"/>
      <c r="AQ238" s="455"/>
    </row>
    <row r="239" spans="1:47" s="365" customFormat="1" ht="19.5" thickBot="1" x14ac:dyDescent="0.45">
      <c r="A239" s="402"/>
      <c r="B239" s="346" t="s">
        <v>671</v>
      </c>
      <c r="C239" s="403"/>
      <c r="D239" s="403"/>
      <c r="E239" s="403"/>
      <c r="F239" s="403"/>
      <c r="G239" s="403"/>
      <c r="H239" s="403"/>
      <c r="I239" s="403"/>
      <c r="J239" s="403"/>
      <c r="K239" s="403"/>
      <c r="L239" s="403"/>
      <c r="M239" s="403"/>
      <c r="N239" s="403"/>
      <c r="O239" s="403"/>
      <c r="P239" s="403"/>
      <c r="Q239" s="403"/>
      <c r="R239" s="403"/>
      <c r="S239" s="403"/>
      <c r="T239" s="403"/>
      <c r="U239" s="403"/>
      <c r="V239" s="403"/>
      <c r="W239" s="403"/>
      <c r="X239" s="403"/>
      <c r="Y239" s="403"/>
      <c r="Z239" s="403"/>
      <c r="AA239" s="403"/>
      <c r="AB239" s="403"/>
      <c r="AC239" s="403"/>
      <c r="AD239" s="403"/>
      <c r="AE239" s="403"/>
      <c r="AF239" s="403"/>
      <c r="AG239" s="403"/>
      <c r="AH239" s="403"/>
      <c r="AI239" s="369"/>
      <c r="AJ239" s="848"/>
      <c r="AK239" s="849"/>
      <c r="AL239" s="849"/>
      <c r="AM239" s="849"/>
      <c r="AN239" s="850"/>
      <c r="AO239" s="354"/>
    </row>
    <row r="240" spans="1:47" s="365" customFormat="1" x14ac:dyDescent="0.4">
      <c r="A240" s="374"/>
      <c r="B240" s="267"/>
      <c r="C240" s="375"/>
      <c r="D240" s="375"/>
      <c r="E240" s="375"/>
      <c r="F240" s="375"/>
      <c r="G240" s="375"/>
      <c r="H240" s="375"/>
      <c r="I240" s="375"/>
      <c r="J240" s="375"/>
      <c r="K240" s="375"/>
      <c r="L240" s="375"/>
      <c r="M240" s="375"/>
      <c r="N240" s="375"/>
      <c r="O240" s="375"/>
      <c r="P240" s="375"/>
      <c r="Q240" s="375"/>
      <c r="R240" s="375"/>
      <c r="S240" s="375"/>
      <c r="T240" s="375"/>
      <c r="U240" s="375"/>
      <c r="V240" s="375"/>
      <c r="W240" s="375"/>
      <c r="X240" s="375"/>
      <c r="Y240" s="375"/>
      <c r="Z240" s="375"/>
      <c r="AA240" s="375"/>
      <c r="AB240" s="375"/>
      <c r="AC240" s="375"/>
      <c r="AD240" s="375"/>
      <c r="AE240" s="375"/>
      <c r="AF240" s="375"/>
      <c r="AG240" s="375"/>
      <c r="AH240" s="375"/>
      <c r="AI240" s="369"/>
      <c r="AJ240" s="359"/>
      <c r="AK240" s="359"/>
      <c r="AL240" s="359"/>
      <c r="AM240" s="359"/>
      <c r="AN240" s="359"/>
      <c r="AO240" s="359"/>
    </row>
    <row r="241" spans="1:47" s="365" customFormat="1" ht="19.5" thickBot="1" x14ac:dyDescent="0.45">
      <c r="A241" s="346" t="s">
        <v>640</v>
      </c>
      <c r="B241" s="346"/>
      <c r="C241" s="403"/>
      <c r="D241" s="403"/>
      <c r="E241" s="403"/>
      <c r="F241" s="403"/>
      <c r="G241" s="403"/>
      <c r="H241" s="403"/>
      <c r="I241" s="403"/>
      <c r="J241" s="403"/>
      <c r="K241" s="403"/>
      <c r="L241" s="403"/>
      <c r="M241" s="403"/>
      <c r="N241" s="403"/>
      <c r="O241" s="403"/>
      <c r="P241" s="403"/>
      <c r="Q241" s="403"/>
      <c r="R241" s="403"/>
      <c r="S241" s="403"/>
      <c r="T241" s="403"/>
      <c r="U241" s="403"/>
      <c r="V241" s="403"/>
      <c r="W241" s="403"/>
      <c r="X241" s="403"/>
      <c r="Y241" s="403"/>
      <c r="Z241" s="403"/>
      <c r="AA241" s="403"/>
      <c r="AB241" s="403"/>
      <c r="AC241" s="403"/>
      <c r="AD241" s="403"/>
      <c r="AE241" s="403"/>
      <c r="AF241" s="375"/>
      <c r="AG241" s="375"/>
      <c r="AH241" s="375"/>
      <c r="AI241" s="369"/>
      <c r="AJ241" s="350"/>
      <c r="AK241" s="350"/>
      <c r="AL241" s="350"/>
      <c r="AM241" s="350"/>
      <c r="AN241" s="350"/>
      <c r="AO241" s="350"/>
      <c r="AQ241"/>
    </row>
    <row r="242" spans="1:47" s="365" customFormat="1" ht="19.5" thickTop="1" x14ac:dyDescent="0.4">
      <c r="A242" s="402"/>
      <c r="B242" s="346" t="s">
        <v>673</v>
      </c>
      <c r="C242" s="346"/>
      <c r="D242" s="346"/>
      <c r="E242" s="346"/>
      <c r="F242" s="346"/>
      <c r="G242" s="346"/>
      <c r="H242" s="346"/>
      <c r="I242" s="346"/>
      <c r="J242" s="346"/>
      <c r="K242" s="346"/>
      <c r="L242" s="346"/>
      <c r="M242" s="346"/>
      <c r="N242" s="346"/>
      <c r="O242" s="346"/>
      <c r="P242" s="346"/>
      <c r="Q242" s="346"/>
      <c r="R242" s="346"/>
      <c r="S242" s="346"/>
      <c r="T242" s="346"/>
      <c r="U242" s="346"/>
      <c r="V242" s="346"/>
      <c r="W242" s="346"/>
      <c r="X242" s="346"/>
      <c r="Y242" s="346"/>
      <c r="Z242" s="346"/>
      <c r="AA242" s="346"/>
      <c r="AB242" s="346"/>
      <c r="AC242" s="346"/>
      <c r="AD242" s="346"/>
      <c r="AE242" s="346"/>
      <c r="AF242" s="369"/>
      <c r="AG242" s="369"/>
      <c r="AH242" s="369"/>
      <c r="AI242" s="369"/>
      <c r="AJ242" s="589"/>
      <c r="AK242" s="590"/>
      <c r="AL242" s="590"/>
      <c r="AM242" s="590"/>
      <c r="AN242" s="591"/>
      <c r="AO242" s="350"/>
    </row>
    <row r="243" spans="1:47" s="365" customFormat="1" x14ac:dyDescent="0.4">
      <c r="A243" s="402"/>
      <c r="B243" s="346"/>
      <c r="C243" s="346" t="s">
        <v>674</v>
      </c>
      <c r="D243" s="346"/>
      <c r="E243" s="346"/>
      <c r="F243" s="346"/>
      <c r="G243" s="346"/>
      <c r="H243" s="346"/>
      <c r="I243" s="346"/>
      <c r="J243" s="346"/>
      <c r="K243" s="346"/>
      <c r="L243" s="346"/>
      <c r="M243" s="346"/>
      <c r="N243" s="346"/>
      <c r="O243" s="346"/>
      <c r="P243" s="346"/>
      <c r="Q243" s="346"/>
      <c r="R243" s="346"/>
      <c r="S243" s="346"/>
      <c r="T243" s="346"/>
      <c r="U243" s="346"/>
      <c r="V243" s="346"/>
      <c r="W243" s="346"/>
      <c r="X243" s="346"/>
      <c r="Y243" s="346"/>
      <c r="Z243" s="346"/>
      <c r="AA243" s="346"/>
      <c r="AB243" s="346"/>
      <c r="AC243" s="346"/>
      <c r="AD243" s="346"/>
      <c r="AE243" s="346"/>
      <c r="AF243" s="369"/>
      <c r="AG243" s="369"/>
      <c r="AH243" s="369"/>
      <c r="AI243" s="369"/>
      <c r="AJ243" s="595"/>
      <c r="AK243" s="596"/>
      <c r="AL243" s="596"/>
      <c r="AM243" s="596"/>
      <c r="AN243" s="597"/>
      <c r="AO243" s="350"/>
    </row>
    <row r="244" spans="1:47" s="365" customFormat="1" x14ac:dyDescent="0.4">
      <c r="A244" s="402"/>
      <c r="B244" s="346"/>
      <c r="C244" s="346"/>
      <c r="D244" s="346" t="s">
        <v>675</v>
      </c>
      <c r="E244" s="346"/>
      <c r="F244" s="346"/>
      <c r="G244" s="346"/>
      <c r="H244" s="346"/>
      <c r="I244" s="346"/>
      <c r="J244" s="346"/>
      <c r="K244" s="346"/>
      <c r="L244" s="346"/>
      <c r="M244" s="346"/>
      <c r="N244" s="346"/>
      <c r="O244" s="346"/>
      <c r="P244" s="346"/>
      <c r="Q244" s="346"/>
      <c r="R244" s="346"/>
      <c r="S244" s="346"/>
      <c r="T244" s="346"/>
      <c r="U244" s="346"/>
      <c r="V244" s="346"/>
      <c r="W244" s="346"/>
      <c r="X244" s="346"/>
      <c r="Y244" s="346"/>
      <c r="Z244" s="346"/>
      <c r="AA244" s="346"/>
      <c r="AB244" s="346"/>
      <c r="AC244" s="346"/>
      <c r="AD244" s="346"/>
      <c r="AE244" s="346"/>
      <c r="AF244" s="369"/>
      <c r="AG244" s="369"/>
      <c r="AH244" s="369"/>
      <c r="AI244" s="369"/>
      <c r="AJ244" s="565"/>
      <c r="AK244" s="566"/>
      <c r="AL244" s="566"/>
      <c r="AM244" s="566"/>
      <c r="AN244" s="567"/>
      <c r="AO244" s="350"/>
    </row>
    <row r="245" spans="1:47" s="365" customFormat="1" x14ac:dyDescent="0.4">
      <c r="A245" s="402"/>
      <c r="B245" s="346" t="s">
        <v>676</v>
      </c>
      <c r="C245" s="346"/>
      <c r="D245" s="346"/>
      <c r="E245" s="346"/>
      <c r="F245" s="346"/>
      <c r="G245" s="346"/>
      <c r="H245" s="346"/>
      <c r="I245" s="346"/>
      <c r="J245" s="346"/>
      <c r="K245" s="346"/>
      <c r="L245" s="346"/>
      <c r="M245" s="346"/>
      <c r="N245" s="346"/>
      <c r="O245" s="346"/>
      <c r="P245" s="346"/>
      <c r="Q245" s="346"/>
      <c r="R245" s="346"/>
      <c r="S245" s="346"/>
      <c r="T245" s="346"/>
      <c r="U245" s="346"/>
      <c r="V245" s="346"/>
      <c r="W245" s="346"/>
      <c r="X245" s="346"/>
      <c r="Y245" s="346"/>
      <c r="Z245" s="346"/>
      <c r="AA245" s="346"/>
      <c r="AB245" s="346"/>
      <c r="AC245" s="346"/>
      <c r="AD245" s="346"/>
      <c r="AE245" s="346"/>
      <c r="AF245" s="369"/>
      <c r="AG245" s="369"/>
      <c r="AH245" s="369"/>
      <c r="AI245" s="369"/>
      <c r="AJ245" s="565"/>
      <c r="AK245" s="566"/>
      <c r="AL245" s="566"/>
      <c r="AM245" s="566"/>
      <c r="AN245" s="567"/>
      <c r="AO245" s="350"/>
      <c r="AQ245"/>
      <c r="AR245"/>
      <c r="AS245"/>
      <c r="AT245"/>
      <c r="AU245"/>
    </row>
    <row r="246" spans="1:47" s="365" customFormat="1" ht="19.5" thickBot="1" x14ac:dyDescent="0.45">
      <c r="A246" s="402"/>
      <c r="B246" s="346"/>
      <c r="C246" s="346" t="s">
        <v>674</v>
      </c>
      <c r="D246" s="346"/>
      <c r="E246" s="346"/>
      <c r="F246" s="346"/>
      <c r="G246" s="346"/>
      <c r="H246" s="346"/>
      <c r="I246" s="346"/>
      <c r="J246" s="346"/>
      <c r="K246" s="346"/>
      <c r="L246" s="346"/>
      <c r="M246" s="346"/>
      <c r="N246" s="346"/>
      <c r="O246" s="346"/>
      <c r="P246" s="346"/>
      <c r="Q246" s="346"/>
      <c r="R246" s="346"/>
      <c r="S246" s="346"/>
      <c r="T246" s="346"/>
      <c r="U246" s="346"/>
      <c r="V246" s="346"/>
      <c r="W246" s="346"/>
      <c r="X246" s="346"/>
      <c r="Y246" s="346"/>
      <c r="Z246" s="346"/>
      <c r="AA246" s="346"/>
      <c r="AB246" s="346"/>
      <c r="AC246" s="346"/>
      <c r="AD246" s="346"/>
      <c r="AE246" s="346"/>
      <c r="AF246" s="369"/>
      <c r="AG246" s="369"/>
      <c r="AH246" s="369"/>
      <c r="AI246" s="369"/>
      <c r="AJ246" s="636"/>
      <c r="AK246" s="637"/>
      <c r="AL246" s="637"/>
      <c r="AM246" s="637"/>
      <c r="AN246" s="638"/>
      <c r="AO246" s="348"/>
      <c r="AQ246"/>
      <c r="AR246"/>
      <c r="AS246"/>
      <c r="AT246"/>
      <c r="AU246"/>
    </row>
    <row r="247" spans="1:47" s="365" customFormat="1" ht="19.5" thickTop="1" x14ac:dyDescent="0.4">
      <c r="A247" s="402"/>
      <c r="B247" s="397"/>
      <c r="C247" s="397"/>
      <c r="D247" s="397"/>
      <c r="E247" s="397"/>
      <c r="F247" s="397"/>
      <c r="G247" s="397"/>
      <c r="H247" s="397"/>
      <c r="I247" s="397"/>
      <c r="J247" s="397"/>
      <c r="K247" s="397"/>
      <c r="L247" s="397"/>
      <c r="M247" s="397"/>
      <c r="N247" s="397"/>
      <c r="O247" s="397"/>
      <c r="P247" s="397"/>
      <c r="Q247" s="397"/>
      <c r="R247" s="397"/>
      <c r="S247" s="397"/>
      <c r="T247" s="397"/>
      <c r="U247" s="397"/>
      <c r="V247" s="397"/>
      <c r="W247" s="397"/>
      <c r="X247" s="397"/>
      <c r="Y247" s="397"/>
      <c r="Z247" s="397"/>
      <c r="AA247" s="397"/>
      <c r="AB247" s="397"/>
      <c r="AC247" s="397"/>
      <c r="AD247" s="397"/>
      <c r="AE247" s="397"/>
      <c r="AF247" s="373"/>
      <c r="AG247" s="373"/>
      <c r="AH247" s="373"/>
      <c r="AI247" s="373"/>
      <c r="AQ247"/>
      <c r="AR247"/>
      <c r="AS247"/>
      <c r="AT247"/>
      <c r="AU247"/>
    </row>
    <row r="248" spans="1:47" ht="19.5" x14ac:dyDescent="0.4">
      <c r="A248" s="617" t="s">
        <v>62</v>
      </c>
      <c r="B248" s="617"/>
      <c r="C248" s="617"/>
      <c r="D248" s="617"/>
      <c r="E248" s="617"/>
      <c r="F248" s="617"/>
      <c r="G248" s="617"/>
      <c r="H248" s="617"/>
      <c r="I248" s="617"/>
      <c r="J248" s="617"/>
      <c r="K248" s="617"/>
      <c r="L248" s="617"/>
      <c r="M248" s="617"/>
      <c r="N248" s="617"/>
      <c r="O248" s="617"/>
      <c r="P248" s="617"/>
      <c r="Q248" s="617"/>
      <c r="R248" s="617"/>
      <c r="S248" s="617"/>
      <c r="T248" s="617"/>
      <c r="U248" s="617"/>
      <c r="V248" s="617"/>
      <c r="W248" s="617"/>
      <c r="X248" s="617"/>
      <c r="Y248" s="617"/>
      <c r="Z248" s="617"/>
      <c r="AA248" s="617"/>
      <c r="AB248" s="617"/>
      <c r="AC248" s="617"/>
      <c r="AD248" s="617"/>
      <c r="AE248" s="617"/>
      <c r="AF248" s="617"/>
      <c r="AG248" s="617"/>
      <c r="AH248" s="617"/>
    </row>
    <row r="249" spans="1:47" ht="18.75" customHeight="1" thickBot="1" x14ac:dyDescent="0.45">
      <c r="A249" s="555" t="s">
        <v>174</v>
      </c>
      <c r="B249" s="555"/>
      <c r="C249" s="555"/>
      <c r="D249" s="555"/>
      <c r="E249" s="555"/>
      <c r="F249" s="555"/>
      <c r="G249" s="555"/>
      <c r="H249" s="555"/>
      <c r="I249" s="555"/>
      <c r="J249" s="555"/>
      <c r="K249" s="555"/>
      <c r="L249" s="555"/>
      <c r="M249" s="555"/>
      <c r="N249" s="555"/>
      <c r="O249" s="555"/>
      <c r="P249" s="555"/>
      <c r="Q249" s="555"/>
      <c r="R249" s="555"/>
      <c r="S249" s="555"/>
      <c r="T249" s="555"/>
      <c r="U249" s="555"/>
      <c r="V249" s="555"/>
      <c r="W249" s="555"/>
      <c r="X249" s="555"/>
      <c r="Y249" s="555"/>
      <c r="Z249" s="555"/>
      <c r="AA249" s="555"/>
      <c r="AB249" s="555"/>
      <c r="AC249" s="555"/>
      <c r="AD249" s="555"/>
      <c r="AE249" s="555"/>
      <c r="AF249" s="555"/>
      <c r="AG249" s="555"/>
      <c r="AH249" s="555"/>
      <c r="AO249" s="38"/>
    </row>
    <row r="250" spans="1:47" ht="20.25" thickTop="1" thickBot="1" x14ac:dyDescent="0.45">
      <c r="B250" s="555" t="s">
        <v>829</v>
      </c>
      <c r="C250" s="555"/>
      <c r="D250" s="555"/>
      <c r="E250" s="555"/>
      <c r="F250" s="555"/>
      <c r="G250" s="555"/>
      <c r="H250" s="555"/>
      <c r="I250" s="555"/>
      <c r="J250" s="555"/>
      <c r="K250" s="555"/>
      <c r="L250" s="555"/>
      <c r="M250" s="555"/>
      <c r="N250" s="555"/>
      <c r="O250" s="555"/>
      <c r="P250" s="555"/>
      <c r="Q250" s="555"/>
      <c r="R250" s="555"/>
      <c r="S250" s="555"/>
      <c r="T250" s="555"/>
      <c r="U250" s="555"/>
      <c r="V250" s="555"/>
      <c r="W250" s="555"/>
      <c r="X250" s="555"/>
      <c r="Y250" s="555"/>
      <c r="Z250" s="555"/>
      <c r="AA250" s="555"/>
      <c r="AB250" s="555"/>
      <c r="AC250" s="555"/>
      <c r="AD250" s="555"/>
      <c r="AE250" s="555"/>
      <c r="AF250" s="555"/>
      <c r="AG250" s="555"/>
      <c r="AH250" s="555"/>
      <c r="AJ250" s="574"/>
      <c r="AK250" s="575"/>
      <c r="AL250" s="575"/>
      <c r="AM250" s="575"/>
      <c r="AN250" s="576"/>
      <c r="AO250" s="32"/>
    </row>
    <row r="251" spans="1:47" ht="20.25" thickTop="1" thickBot="1" x14ac:dyDescent="0.45">
      <c r="B251" s="798" t="s">
        <v>830</v>
      </c>
      <c r="C251" s="555"/>
      <c r="D251" s="555"/>
      <c r="E251" s="555"/>
      <c r="F251" s="555"/>
      <c r="G251" s="555"/>
      <c r="H251" s="555"/>
      <c r="I251" s="555"/>
      <c r="J251" s="555"/>
      <c r="K251" s="555"/>
      <c r="L251" s="555"/>
      <c r="M251" s="555"/>
      <c r="N251" s="555"/>
      <c r="O251" s="555"/>
      <c r="P251" s="555"/>
      <c r="Q251" s="555"/>
      <c r="R251" s="555"/>
      <c r="S251" s="555"/>
      <c r="T251" s="555"/>
      <c r="U251" s="555"/>
      <c r="V251" s="555"/>
      <c r="W251" s="555"/>
      <c r="X251" s="555"/>
      <c r="Y251" s="555"/>
      <c r="Z251" s="555"/>
      <c r="AA251" s="555"/>
      <c r="AB251" s="555"/>
      <c r="AC251" s="555"/>
      <c r="AD251" s="555"/>
      <c r="AE251" s="555"/>
      <c r="AF251" s="555"/>
      <c r="AG251" s="555"/>
      <c r="AH251" s="555"/>
      <c r="AO251" s="38"/>
    </row>
    <row r="252" spans="1:47" ht="18" customHeight="1" thickTop="1" x14ac:dyDescent="0.4">
      <c r="B252" s="568" t="s">
        <v>649</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J252" s="561"/>
      <c r="AK252" s="562"/>
      <c r="AL252" s="562"/>
      <c r="AM252" s="562"/>
      <c r="AN252" s="563"/>
      <c r="AO252" s="32"/>
    </row>
    <row r="253" spans="1:47" ht="18" customHeight="1" x14ac:dyDescent="0.4">
      <c r="A253" t="s">
        <v>315</v>
      </c>
      <c r="B253" s="568" t="s">
        <v>650</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J253" s="565"/>
      <c r="AK253" s="566"/>
      <c r="AL253" s="566"/>
      <c r="AM253" s="566"/>
      <c r="AN253" s="567"/>
      <c r="AO253" s="38"/>
    </row>
    <row r="254" spans="1:47" ht="18.75" customHeight="1" thickBot="1" x14ac:dyDescent="0.45">
      <c r="B254" s="798" t="s">
        <v>831</v>
      </c>
      <c r="C254" s="555"/>
      <c r="D254" s="555"/>
      <c r="E254" s="555"/>
      <c r="F254" s="555"/>
      <c r="G254" s="555"/>
      <c r="H254" s="555"/>
      <c r="I254" s="555"/>
      <c r="J254" s="555"/>
      <c r="K254" s="555"/>
      <c r="L254" s="555"/>
      <c r="M254" s="555"/>
      <c r="N254" s="555"/>
      <c r="O254" s="555"/>
      <c r="P254" s="555"/>
      <c r="Q254" s="555"/>
      <c r="R254" s="555"/>
      <c r="S254" s="555"/>
      <c r="T254" s="555"/>
      <c r="U254" s="555"/>
      <c r="V254" s="555"/>
      <c r="W254" s="555"/>
      <c r="X254" s="555"/>
      <c r="Y254" s="555"/>
      <c r="Z254" s="555"/>
      <c r="AA254" s="555"/>
      <c r="AB254" s="555"/>
      <c r="AC254" s="555"/>
      <c r="AD254" s="555"/>
      <c r="AE254" s="555"/>
      <c r="AF254" s="555"/>
      <c r="AG254" s="555"/>
      <c r="AH254" s="555"/>
      <c r="AJ254" s="636"/>
      <c r="AK254" s="637"/>
      <c r="AL254" s="637"/>
      <c r="AM254" s="637"/>
      <c r="AN254" s="638"/>
      <c r="AO254" s="32"/>
    </row>
    <row r="255" spans="1:47" ht="18" customHeight="1" thickTop="1" x14ac:dyDescent="0.4"/>
    <row r="256" spans="1:47" ht="19.5" thickBot="1" x14ac:dyDescent="0.45">
      <c r="A256" s="555" t="s">
        <v>175</v>
      </c>
      <c r="B256" s="555"/>
      <c r="C256" s="555"/>
      <c r="D256" s="555"/>
      <c r="E256" s="555"/>
      <c r="F256" s="555"/>
      <c r="G256" s="555"/>
      <c r="H256" s="555"/>
      <c r="I256" s="555"/>
      <c r="J256" s="555"/>
      <c r="K256" s="555"/>
      <c r="L256" s="555"/>
      <c r="M256" s="555"/>
      <c r="N256" s="555"/>
      <c r="O256" s="555"/>
      <c r="P256" s="555"/>
      <c r="Q256" s="555"/>
      <c r="R256" s="555"/>
      <c r="S256" s="555"/>
      <c r="T256" s="555"/>
      <c r="U256" s="555"/>
      <c r="V256" s="555"/>
      <c r="W256" s="555"/>
      <c r="X256" s="555"/>
      <c r="Y256" s="555"/>
      <c r="Z256" s="555"/>
      <c r="AA256" s="555"/>
      <c r="AB256" s="555"/>
      <c r="AC256" s="555"/>
      <c r="AD256" s="555"/>
      <c r="AE256" s="555"/>
      <c r="AF256" s="555"/>
      <c r="AG256" s="555"/>
      <c r="AH256" s="555"/>
    </row>
    <row r="257" spans="1:41" ht="18" customHeight="1" thickTop="1" thickBot="1" x14ac:dyDescent="0.45">
      <c r="B257" s="784" t="s">
        <v>832</v>
      </c>
      <c r="C257" s="784"/>
      <c r="D257" s="784"/>
      <c r="E257" s="784"/>
      <c r="F257" s="784"/>
      <c r="G257" s="784"/>
      <c r="H257" s="784"/>
      <c r="I257" s="784"/>
      <c r="J257" s="784"/>
      <c r="K257" s="784"/>
      <c r="L257" s="784"/>
      <c r="M257" s="784"/>
      <c r="N257" s="784"/>
      <c r="O257" s="784"/>
      <c r="P257" s="784"/>
      <c r="Q257" s="784"/>
      <c r="R257" s="784"/>
      <c r="S257" s="784"/>
      <c r="T257" s="784"/>
      <c r="U257" s="784"/>
      <c r="V257" s="784"/>
      <c r="W257" s="784"/>
      <c r="X257" s="784"/>
      <c r="Y257" s="784"/>
      <c r="Z257" s="784"/>
      <c r="AA257" s="784"/>
      <c r="AB257" s="784"/>
      <c r="AC257" s="784"/>
      <c r="AD257" s="784"/>
      <c r="AE257" s="784"/>
      <c r="AF257" s="784"/>
      <c r="AG257" s="784"/>
      <c r="AH257" s="784"/>
      <c r="AJ257" s="574"/>
      <c r="AK257" s="575"/>
      <c r="AL257" s="575"/>
      <c r="AM257" s="575"/>
      <c r="AN257" s="576"/>
      <c r="AO257" s="38"/>
    </row>
    <row r="258" spans="1:41" s="386" customFormat="1" ht="18" customHeight="1" thickTop="1" x14ac:dyDescent="0.4">
      <c r="B258" s="806" t="s">
        <v>639</v>
      </c>
      <c r="C258" s="806"/>
      <c r="D258" s="806"/>
      <c r="E258" s="806"/>
      <c r="F258" s="806"/>
      <c r="G258" s="806"/>
      <c r="H258" s="806"/>
      <c r="I258" s="806"/>
      <c r="J258" s="806"/>
      <c r="K258" s="806"/>
      <c r="L258" s="806"/>
      <c r="M258" s="806"/>
      <c r="N258" s="388"/>
      <c r="O258" s="388"/>
      <c r="P258" s="388"/>
      <c r="Q258" s="388"/>
      <c r="R258" s="388"/>
      <c r="S258" s="388"/>
      <c r="T258" s="388"/>
      <c r="U258" s="388"/>
      <c r="V258" s="388"/>
      <c r="W258" s="388"/>
      <c r="X258" s="388"/>
      <c r="Y258" s="388"/>
      <c r="Z258" s="388"/>
      <c r="AA258" s="388"/>
      <c r="AB258" s="388"/>
      <c r="AC258" s="388"/>
      <c r="AD258" s="388"/>
      <c r="AE258" s="388"/>
      <c r="AF258" s="388"/>
      <c r="AG258" s="388"/>
      <c r="AH258" s="388"/>
      <c r="AO258" s="391"/>
    </row>
    <row r="259" spans="1:41" ht="16.5" customHeight="1" x14ac:dyDescent="0.4"/>
    <row r="260" spans="1:41" ht="19.5" thickBot="1" x14ac:dyDescent="0.45">
      <c r="A260" s="555" t="s">
        <v>176</v>
      </c>
      <c r="B260" s="555"/>
      <c r="C260" s="555"/>
      <c r="D260" s="555"/>
      <c r="E260" s="555"/>
      <c r="F260" s="555"/>
      <c r="G260" s="555"/>
      <c r="H260" s="555"/>
      <c r="I260" s="555"/>
      <c r="J260" s="555"/>
      <c r="K260" s="555"/>
      <c r="L260" s="555"/>
      <c r="M260" s="555"/>
      <c r="N260" s="555"/>
      <c r="O260" s="555"/>
      <c r="P260" s="555"/>
      <c r="Q260" s="555"/>
      <c r="R260" s="555"/>
      <c r="S260" s="555"/>
      <c r="T260" s="555"/>
      <c r="U260" s="555"/>
      <c r="V260" s="555"/>
      <c r="W260" s="555"/>
      <c r="X260" s="555"/>
      <c r="Y260" s="555"/>
      <c r="Z260" s="555"/>
      <c r="AA260" s="555"/>
      <c r="AB260" s="555"/>
      <c r="AC260" s="555"/>
      <c r="AD260" s="555"/>
      <c r="AE260" s="555"/>
      <c r="AF260" s="555"/>
      <c r="AG260" s="555"/>
      <c r="AH260" s="555"/>
      <c r="AO260" s="38"/>
    </row>
    <row r="261" spans="1:41" ht="20.25" thickTop="1" thickBot="1" x14ac:dyDescent="0.45">
      <c r="B261" s="568" t="s">
        <v>833</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
      <c r="AJ261" s="574"/>
      <c r="AK261" s="575"/>
      <c r="AL261" s="575"/>
      <c r="AM261" s="575"/>
      <c r="AN261" s="576"/>
      <c r="AO261" s="38"/>
    </row>
    <row r="262" spans="1:41" ht="19.5" thickTop="1" x14ac:dyDescent="0.4"/>
    <row r="263" spans="1:41" ht="19.5" thickBot="1" x14ac:dyDescent="0.45">
      <c r="A263" s="555" t="s">
        <v>177</v>
      </c>
      <c r="B263" s="555"/>
      <c r="C263" s="555"/>
      <c r="D263" s="555"/>
      <c r="E263" s="555"/>
      <c r="F263" s="555"/>
      <c r="G263" s="555"/>
      <c r="H263" s="555"/>
      <c r="I263" s="555"/>
      <c r="J263" s="555"/>
      <c r="K263" s="555"/>
      <c r="L263" s="555"/>
      <c r="M263" s="555"/>
      <c r="N263" s="555"/>
      <c r="O263" s="555"/>
      <c r="P263" s="555"/>
      <c r="Q263" s="555"/>
      <c r="R263" s="555"/>
      <c r="S263" s="555"/>
      <c r="T263" s="555"/>
      <c r="U263" s="555"/>
      <c r="V263" s="555"/>
      <c r="W263" s="555"/>
      <c r="X263" s="555"/>
      <c r="Y263" s="555"/>
      <c r="Z263" s="555"/>
      <c r="AA263" s="555"/>
      <c r="AB263" s="555"/>
      <c r="AC263" s="555"/>
      <c r="AD263" s="555"/>
      <c r="AE263" s="555"/>
      <c r="AF263" s="555"/>
      <c r="AG263" s="555"/>
      <c r="AH263" s="555"/>
      <c r="AO263" s="38"/>
    </row>
    <row r="264" spans="1:41" ht="16.5" customHeight="1" thickTop="1" x14ac:dyDescent="0.4">
      <c r="B264" s="726" t="s">
        <v>531</v>
      </c>
      <c r="C264" s="726"/>
      <c r="D264" s="726"/>
      <c r="E264" s="726"/>
      <c r="F264" s="726"/>
      <c r="G264" s="726"/>
      <c r="H264" s="726"/>
      <c r="I264" s="726"/>
      <c r="J264" s="726"/>
      <c r="K264" s="726"/>
      <c r="L264" s="726"/>
      <c r="M264" s="726"/>
      <c r="N264" s="726"/>
      <c r="O264" s="726"/>
      <c r="P264" s="726"/>
      <c r="Q264" s="726"/>
      <c r="R264" s="726"/>
      <c r="S264" s="726"/>
      <c r="T264" s="726"/>
      <c r="U264" s="726"/>
      <c r="V264" s="726"/>
      <c r="W264" s="726"/>
      <c r="X264" s="726"/>
      <c r="Y264" s="726"/>
      <c r="Z264" s="726"/>
      <c r="AA264" s="726"/>
      <c r="AB264" s="726"/>
      <c r="AC264" s="726"/>
      <c r="AD264" s="726"/>
      <c r="AE264" s="726"/>
      <c r="AF264" s="726"/>
      <c r="AG264" s="726"/>
      <c r="AH264" s="726"/>
      <c r="AJ264" s="561"/>
      <c r="AK264" s="562"/>
      <c r="AL264" s="562"/>
      <c r="AM264" s="562"/>
      <c r="AN264" s="563"/>
      <c r="AO264" s="32"/>
    </row>
    <row r="265" spans="1:41" ht="18" customHeight="1" thickBot="1" x14ac:dyDescent="0.45">
      <c r="B265" s="736" t="s">
        <v>499</v>
      </c>
      <c r="C265" s="736"/>
      <c r="D265" s="736"/>
      <c r="E265" s="736"/>
      <c r="F265" s="736"/>
      <c r="G265" s="736"/>
      <c r="H265" s="736"/>
      <c r="I265" s="736"/>
      <c r="J265" s="736"/>
      <c r="K265" s="736"/>
      <c r="L265" s="736"/>
      <c r="M265" s="736"/>
      <c r="N265" s="736"/>
      <c r="O265" s="736"/>
      <c r="P265" s="736"/>
      <c r="Q265" s="736"/>
      <c r="R265" s="736"/>
      <c r="S265" s="736"/>
      <c r="T265" s="736"/>
      <c r="U265" s="736"/>
      <c r="V265" s="736"/>
      <c r="W265" s="736"/>
      <c r="X265" s="736"/>
      <c r="Y265" s="736"/>
      <c r="Z265" s="736"/>
      <c r="AA265" s="736"/>
      <c r="AB265" s="736"/>
      <c r="AC265" s="736"/>
      <c r="AD265" s="736"/>
      <c r="AE265" s="736"/>
      <c r="AF265" s="736"/>
      <c r="AG265" s="736"/>
      <c r="AH265" s="736"/>
      <c r="AJ265" s="557"/>
      <c r="AK265" s="558"/>
      <c r="AL265" s="558"/>
      <c r="AM265" s="558"/>
      <c r="AN265" s="559"/>
      <c r="AO265" s="32"/>
    </row>
    <row r="266" spans="1:41" ht="18" customHeight="1" thickTop="1" x14ac:dyDescent="0.4">
      <c r="B266" s="736"/>
      <c r="C266" s="736"/>
      <c r="D266" s="736"/>
      <c r="E266" s="736"/>
      <c r="F266" s="736"/>
      <c r="G266" s="736"/>
      <c r="H266" s="736"/>
      <c r="I266" s="736"/>
      <c r="J266" s="736"/>
      <c r="K266" s="736"/>
      <c r="L266" s="736"/>
      <c r="M266" s="736"/>
      <c r="N266" s="736"/>
      <c r="O266" s="736"/>
      <c r="P266" s="736"/>
      <c r="Q266" s="736"/>
      <c r="R266" s="736"/>
      <c r="S266" s="736"/>
      <c r="T266" s="736"/>
      <c r="U266" s="736"/>
      <c r="V266" s="736"/>
      <c r="W266" s="736"/>
      <c r="X266" s="736"/>
      <c r="Y266" s="736"/>
      <c r="Z266" s="736"/>
      <c r="AA266" s="736"/>
      <c r="AB266" s="736"/>
      <c r="AC266" s="736"/>
      <c r="AD266" s="736"/>
      <c r="AE266" s="736"/>
      <c r="AF266" s="736"/>
      <c r="AG266" s="736"/>
      <c r="AH266" s="736"/>
    </row>
    <row r="267" spans="1:41" ht="16.5" customHeight="1" x14ac:dyDescent="0.4"/>
    <row r="268" spans="1:41" ht="19.5" thickBot="1" x14ac:dyDescent="0.45">
      <c r="A268" s="555" t="s">
        <v>178</v>
      </c>
      <c r="B268" s="555"/>
      <c r="C268" s="555"/>
      <c r="D268" s="555"/>
      <c r="E268" s="555"/>
      <c r="F268" s="555"/>
      <c r="G268" s="555"/>
      <c r="H268" s="555"/>
      <c r="I268" s="555"/>
      <c r="J268" s="555"/>
      <c r="K268" s="555"/>
      <c r="L268" s="555"/>
      <c r="M268" s="555"/>
      <c r="N268" s="555"/>
      <c r="O268" s="555"/>
      <c r="P268" s="555"/>
      <c r="Q268" s="555"/>
      <c r="R268" s="555"/>
      <c r="S268" s="555"/>
      <c r="T268" s="555"/>
      <c r="U268" s="555"/>
      <c r="V268" s="555"/>
      <c r="W268" s="555"/>
      <c r="X268" s="555"/>
      <c r="Y268" s="555"/>
      <c r="Z268" s="555"/>
      <c r="AA268" s="555"/>
      <c r="AB268" s="555"/>
      <c r="AC268" s="555"/>
      <c r="AD268" s="555"/>
      <c r="AE268" s="555"/>
      <c r="AF268" s="555"/>
      <c r="AG268" s="555"/>
      <c r="AH268" s="555"/>
      <c r="AO268" s="38"/>
    </row>
    <row r="269" spans="1:41" ht="19.5" thickTop="1" x14ac:dyDescent="0.4">
      <c r="B269" s="802" t="s">
        <v>834</v>
      </c>
      <c r="C269" s="802"/>
      <c r="D269" s="802"/>
      <c r="E269" s="802"/>
      <c r="F269" s="802"/>
      <c r="G269" s="802"/>
      <c r="H269" s="802"/>
      <c r="I269" s="802"/>
      <c r="J269" s="802"/>
      <c r="K269" s="802"/>
      <c r="L269" s="802"/>
      <c r="M269" s="802"/>
      <c r="N269" s="802"/>
      <c r="O269" s="802"/>
      <c r="P269" s="802"/>
      <c r="Q269" s="802"/>
      <c r="R269" s="802"/>
      <c r="S269" s="802"/>
      <c r="T269" s="802"/>
      <c r="U269" s="802"/>
      <c r="V269" s="802"/>
      <c r="W269" s="802"/>
      <c r="X269" s="802"/>
      <c r="Y269" s="802"/>
      <c r="Z269" s="802"/>
      <c r="AA269" s="802"/>
      <c r="AB269" s="802"/>
      <c r="AC269" s="802"/>
      <c r="AD269" s="802"/>
      <c r="AE269" s="802"/>
      <c r="AF269" s="802"/>
      <c r="AG269" s="802"/>
      <c r="AH269" s="802"/>
      <c r="AJ269" s="561"/>
      <c r="AK269" s="562"/>
      <c r="AL269" s="562"/>
      <c r="AM269" s="562"/>
      <c r="AN269" s="563"/>
      <c r="AO269" s="32"/>
    </row>
    <row r="270" spans="1:41" ht="18.75" customHeight="1" x14ac:dyDescent="0.4">
      <c r="B270" s="560" t="s">
        <v>835</v>
      </c>
      <c r="C270" s="560"/>
      <c r="D270" s="560"/>
      <c r="E270" s="560"/>
      <c r="F270" s="560"/>
      <c r="G270" s="560"/>
      <c r="H270" s="560"/>
      <c r="I270" s="560"/>
      <c r="J270" s="560"/>
      <c r="K270" s="560"/>
      <c r="L270" s="560"/>
      <c r="M270" s="560"/>
      <c r="N270" s="560"/>
      <c r="O270" s="560"/>
      <c r="P270" s="560"/>
      <c r="Q270" s="560"/>
      <c r="R270" s="560"/>
      <c r="S270" s="560"/>
      <c r="T270" s="560"/>
      <c r="U270" s="560"/>
      <c r="V270" s="560"/>
      <c r="W270" s="560"/>
      <c r="X270" s="560"/>
      <c r="Y270" s="560"/>
      <c r="Z270" s="560"/>
      <c r="AA270" s="560"/>
      <c r="AB270" s="560"/>
      <c r="AC270" s="560"/>
      <c r="AD270" s="560"/>
      <c r="AE270" s="560"/>
      <c r="AF270" s="560"/>
      <c r="AG270" s="560"/>
      <c r="AH270" s="560"/>
      <c r="AJ270" s="570"/>
      <c r="AK270" s="571"/>
      <c r="AL270" s="571"/>
      <c r="AM270" s="571"/>
      <c r="AN270" s="572"/>
      <c r="AO270" s="32"/>
    </row>
    <row r="271" spans="1:41" ht="18.75" customHeight="1" x14ac:dyDescent="0.4">
      <c r="B271" s="626" t="s">
        <v>836</v>
      </c>
      <c r="C271" s="626"/>
      <c r="D271" s="626"/>
      <c r="E271" s="626"/>
      <c r="F271" s="626"/>
      <c r="G271" s="626"/>
      <c r="H271" s="626"/>
      <c r="I271" s="626"/>
      <c r="J271" s="626"/>
      <c r="K271" s="626"/>
      <c r="L271" s="626"/>
      <c r="M271" s="626"/>
      <c r="N271" s="626"/>
      <c r="O271" s="626"/>
      <c r="P271" s="626"/>
      <c r="Q271" s="626"/>
      <c r="R271" s="626"/>
      <c r="S271" s="626"/>
      <c r="T271" s="626"/>
      <c r="U271" s="626"/>
      <c r="V271" s="626"/>
      <c r="W271" s="626"/>
      <c r="X271" s="626"/>
      <c r="Y271" s="626"/>
      <c r="Z271" s="626"/>
      <c r="AA271" s="626"/>
      <c r="AB271" s="626"/>
      <c r="AC271" s="626"/>
      <c r="AD271" s="626"/>
      <c r="AE271" s="626"/>
      <c r="AF271" s="626"/>
      <c r="AG271" s="626"/>
      <c r="AH271" s="626"/>
      <c r="AJ271" s="565"/>
      <c r="AK271" s="566"/>
      <c r="AL271" s="566"/>
      <c r="AM271" s="566"/>
      <c r="AN271" s="567"/>
      <c r="AO271" s="32"/>
    </row>
    <row r="272" spans="1:41" ht="18.75" customHeight="1" thickBot="1" x14ac:dyDescent="0.45">
      <c r="B272" s="808" t="s">
        <v>837</v>
      </c>
      <c r="C272" s="802"/>
      <c r="D272" s="802"/>
      <c r="E272" s="802"/>
      <c r="F272" s="802"/>
      <c r="G272" s="802"/>
      <c r="H272" s="802"/>
      <c r="I272" s="802"/>
      <c r="J272" s="802"/>
      <c r="K272" s="802"/>
      <c r="L272" s="802"/>
      <c r="M272" s="802"/>
      <c r="N272" s="802"/>
      <c r="O272" s="802"/>
      <c r="P272" s="802"/>
      <c r="Q272" s="802"/>
      <c r="R272" s="802"/>
      <c r="S272" s="802"/>
      <c r="T272" s="802"/>
      <c r="U272" s="802"/>
      <c r="V272" s="802"/>
      <c r="W272" s="802"/>
      <c r="X272" s="802"/>
      <c r="Y272" s="802"/>
      <c r="Z272" s="802"/>
      <c r="AA272" s="802"/>
      <c r="AB272" s="802"/>
      <c r="AC272" s="802"/>
      <c r="AD272" s="802"/>
      <c r="AE272" s="802"/>
      <c r="AF272" s="802"/>
      <c r="AG272" s="802"/>
      <c r="AH272" s="802"/>
      <c r="AJ272" s="557"/>
      <c r="AK272" s="558"/>
      <c r="AL272" s="558"/>
      <c r="AM272" s="558"/>
      <c r="AN272" s="559"/>
      <c r="AO272" s="32"/>
    </row>
    <row r="273" spans="1:47" ht="16.5" customHeight="1" thickTop="1" x14ac:dyDescent="0.4">
      <c r="A273" s="394"/>
      <c r="B273" s="394"/>
      <c r="C273" s="394"/>
      <c r="D273" s="394"/>
      <c r="E273" s="394"/>
      <c r="F273" s="394"/>
      <c r="G273" s="394"/>
      <c r="H273" s="394"/>
      <c r="I273" s="394"/>
      <c r="J273" s="394"/>
      <c r="K273" s="394"/>
      <c r="L273" s="394"/>
      <c r="M273" s="394"/>
      <c r="N273" s="394"/>
      <c r="O273" s="394"/>
      <c r="P273" s="394"/>
      <c r="Q273" s="394"/>
      <c r="R273" s="394"/>
      <c r="S273" s="394"/>
      <c r="T273" s="394"/>
      <c r="U273" s="394"/>
      <c r="V273" s="394"/>
      <c r="W273" s="394"/>
      <c r="X273" s="394"/>
      <c r="Y273" s="394"/>
      <c r="Z273" s="394"/>
      <c r="AA273" s="394"/>
      <c r="AB273" s="394"/>
      <c r="AC273" s="394"/>
      <c r="AD273" s="394"/>
      <c r="AE273" s="394"/>
      <c r="AF273" s="394"/>
      <c r="AG273" s="394"/>
      <c r="AH273" s="394"/>
      <c r="AI273" s="394"/>
    </row>
    <row r="274" spans="1:47" s="272" customFormat="1" x14ac:dyDescent="0.4">
      <c r="B274" s="275"/>
      <c r="C274" s="275"/>
      <c r="D274" s="275"/>
      <c r="E274" s="275"/>
      <c r="F274" s="275"/>
      <c r="G274" s="275"/>
      <c r="H274" s="275"/>
      <c r="I274" s="275"/>
      <c r="J274" s="275"/>
      <c r="K274" s="275"/>
      <c r="L274" s="275"/>
      <c r="M274" s="275"/>
      <c r="N274" s="275"/>
      <c r="O274" s="275"/>
      <c r="P274" s="275"/>
      <c r="Q274" s="275"/>
      <c r="R274" s="275"/>
      <c r="S274" s="275"/>
      <c r="T274" s="275"/>
      <c r="U274" s="275"/>
      <c r="V274" s="275"/>
      <c r="W274" s="275"/>
      <c r="X274" s="275"/>
      <c r="Y274" s="275"/>
      <c r="Z274" s="275"/>
      <c r="AA274" s="275"/>
      <c r="AB274" s="275"/>
      <c r="AC274" s="275"/>
      <c r="AD274" s="275"/>
      <c r="AE274" s="275"/>
      <c r="AF274" s="275"/>
      <c r="AG274" s="275"/>
      <c r="AH274" s="275"/>
      <c r="AI274" s="275"/>
      <c r="AJ274" s="273"/>
      <c r="AK274" s="273"/>
      <c r="AL274" s="273"/>
      <c r="AM274" s="273"/>
      <c r="AN274" s="273"/>
      <c r="AQ274"/>
      <c r="AR274"/>
      <c r="AS274"/>
      <c r="AT274"/>
      <c r="AU274"/>
    </row>
    <row r="275" spans="1:47" ht="19.5" x14ac:dyDescent="0.4">
      <c r="A275" s="617" t="s">
        <v>64</v>
      </c>
      <c r="B275" s="617"/>
      <c r="C275" s="617"/>
      <c r="D275" s="617"/>
      <c r="E275" s="617"/>
      <c r="F275" s="617"/>
      <c r="G275" s="617"/>
      <c r="H275" s="617"/>
      <c r="I275" s="617"/>
      <c r="J275" s="617"/>
      <c r="K275" s="617"/>
      <c r="L275" s="617"/>
      <c r="M275" s="617"/>
      <c r="N275" s="617"/>
      <c r="O275" s="617"/>
      <c r="P275" s="617"/>
      <c r="Q275" s="617"/>
      <c r="R275" s="617"/>
      <c r="S275" s="617"/>
      <c r="T275" s="617"/>
      <c r="U275" s="617"/>
      <c r="V275" s="617"/>
      <c r="W275" s="617"/>
      <c r="X275" s="617"/>
      <c r="Y275" s="617"/>
      <c r="Z275" s="617"/>
      <c r="AA275" s="617"/>
      <c r="AB275" s="617"/>
      <c r="AC275" s="617"/>
      <c r="AD275" s="617"/>
      <c r="AE275" s="617"/>
      <c r="AF275" s="617"/>
      <c r="AG275" s="617"/>
      <c r="AH275" s="617"/>
      <c r="AQ275" s="394"/>
    </row>
    <row r="276" spans="1:47" ht="19.5" thickBot="1" x14ac:dyDescent="0.45">
      <c r="A276" s="555" t="str">
        <f>"（１） 児童の健康診断の実施状況（"&amp;表紙!B2&amp;DBCS(表紙!C2-1)&amp;"年度の状況）    ★確認資料：児童簿、健康診断書（入所時含む）"</f>
        <v>（１） 児童の健康診断の実施状況（令和７年度の状況）    ★確認資料：児童簿、健康診断書（入所時含む）</v>
      </c>
      <c r="B276" s="555"/>
      <c r="C276" s="555"/>
      <c r="D276" s="555"/>
      <c r="E276" s="555"/>
      <c r="F276" s="555"/>
      <c r="G276" s="555"/>
      <c r="H276" s="555"/>
      <c r="I276" s="555"/>
      <c r="J276" s="555"/>
      <c r="K276" s="555"/>
      <c r="L276" s="555"/>
      <c r="M276" s="555"/>
      <c r="N276" s="555"/>
      <c r="O276" s="555"/>
      <c r="P276" s="555"/>
      <c r="Q276" s="555"/>
      <c r="R276" s="555"/>
      <c r="S276" s="555"/>
      <c r="T276" s="555"/>
      <c r="U276" s="555"/>
      <c r="V276" s="555"/>
      <c r="W276" s="555"/>
      <c r="X276" s="555"/>
      <c r="Y276" s="555"/>
      <c r="Z276" s="555"/>
      <c r="AA276" s="555"/>
      <c r="AB276" s="555"/>
      <c r="AC276" s="555"/>
      <c r="AD276" s="555"/>
      <c r="AE276" s="555"/>
      <c r="AF276" s="555"/>
      <c r="AG276" s="555"/>
      <c r="AH276" s="555"/>
      <c r="AJ276" s="5"/>
      <c r="AK276" s="5"/>
      <c r="AL276" s="5"/>
      <c r="AM276" s="5"/>
      <c r="AN276" s="5"/>
      <c r="AO276" s="38"/>
    </row>
    <row r="277" spans="1:47" ht="20.25" thickTop="1" thickBot="1" x14ac:dyDescent="0.45">
      <c r="B277" s="626" t="s">
        <v>815</v>
      </c>
      <c r="C277" s="626"/>
      <c r="D277" s="626"/>
      <c r="E277" s="626"/>
      <c r="F277" s="626"/>
      <c r="G277" s="626"/>
      <c r="H277" s="626"/>
      <c r="I277" s="626"/>
      <c r="J277" s="626"/>
      <c r="K277" s="626"/>
      <c r="L277" s="626"/>
      <c r="M277" s="626"/>
      <c r="N277" s="626"/>
      <c r="O277" s="626"/>
      <c r="P277" s="626"/>
      <c r="Q277" s="626"/>
      <c r="R277" s="626"/>
      <c r="S277" s="626"/>
      <c r="T277" s="626"/>
      <c r="U277" s="626"/>
      <c r="V277" s="626"/>
      <c r="W277" s="626"/>
      <c r="X277" s="626"/>
      <c r="Y277" s="626"/>
      <c r="Z277" s="626"/>
      <c r="AA277" s="626"/>
      <c r="AB277" s="626"/>
      <c r="AC277" s="626"/>
      <c r="AD277" s="626"/>
      <c r="AE277" s="626"/>
      <c r="AF277" s="626"/>
      <c r="AG277" s="626"/>
      <c r="AH277" s="626"/>
      <c r="AJ277" s="574"/>
      <c r="AK277" s="575"/>
      <c r="AL277" s="575"/>
      <c r="AM277" s="575"/>
      <c r="AN277" s="576"/>
      <c r="AO277" s="32"/>
    </row>
    <row r="278" spans="1:47" ht="20.25" thickTop="1" thickBot="1" x14ac:dyDescent="0.45">
      <c r="B278" s="555" t="s">
        <v>816</v>
      </c>
      <c r="C278" s="555"/>
      <c r="D278" s="555"/>
      <c r="E278" s="555"/>
      <c r="F278" s="555"/>
      <c r="G278" s="139" t="s">
        <v>179</v>
      </c>
      <c r="H278" s="679"/>
      <c r="I278" s="680"/>
      <c r="J278" s="681"/>
      <c r="K278" s="801" t="s">
        <v>181</v>
      </c>
      <c r="L278" s="701"/>
      <c r="M278" s="796"/>
      <c r="N278" s="797"/>
      <c r="O278" s="797"/>
      <c r="P278" s="797"/>
      <c r="Q278" s="523"/>
      <c r="R278" s="521"/>
      <c r="S278" s="521"/>
      <c r="T278" s="521"/>
      <c r="U278" s="521"/>
      <c r="V278" s="521"/>
      <c r="W278" s="521"/>
      <c r="X278" s="521"/>
      <c r="Y278" s="521"/>
      <c r="Z278" s="521"/>
      <c r="AA278" s="521"/>
      <c r="AB278" s="521"/>
      <c r="AC278" s="521"/>
      <c r="AD278" s="521"/>
      <c r="AE278" s="521"/>
      <c r="AF278" s="521"/>
      <c r="AG278" s="521"/>
      <c r="AH278" s="521"/>
    </row>
    <row r="279" spans="1:47" ht="20.25" thickTop="1" thickBot="1" x14ac:dyDescent="0.45">
      <c r="B279" s="809" t="s">
        <v>817</v>
      </c>
      <c r="C279" s="809"/>
      <c r="D279" s="809"/>
      <c r="E279" s="809"/>
      <c r="F279" s="809"/>
      <c r="G279" s="809"/>
      <c r="H279" s="809"/>
      <c r="I279" s="809"/>
      <c r="J279" s="809"/>
      <c r="K279" s="809"/>
      <c r="L279" s="809"/>
      <c r="M279" s="809"/>
      <c r="N279" s="809"/>
      <c r="O279" s="809"/>
      <c r="P279" s="810"/>
      <c r="Q279" s="811"/>
      <c r="R279" s="812"/>
      <c r="S279" s="812"/>
      <c r="T279" s="812"/>
      <c r="U279" s="812"/>
      <c r="V279" s="812"/>
      <c r="W279" s="812"/>
      <c r="X279" s="812"/>
      <c r="Y279" s="812"/>
      <c r="Z279" s="812"/>
      <c r="AA279" s="812"/>
      <c r="AB279" s="812"/>
      <c r="AC279" s="812"/>
      <c r="AD279" s="812"/>
      <c r="AE279" s="812"/>
      <c r="AF279" s="812"/>
      <c r="AG279" s="812"/>
      <c r="AH279" s="813"/>
      <c r="AO279" s="38"/>
    </row>
    <row r="280" spans="1:47" ht="20.25" thickTop="1" thickBot="1" x14ac:dyDescent="0.45">
      <c r="B280" s="328" t="s">
        <v>819</v>
      </c>
      <c r="C280" s="308"/>
      <c r="D280" s="308"/>
      <c r="E280" s="308"/>
      <c r="F280" s="308"/>
      <c r="G280" s="308"/>
      <c r="H280" s="308"/>
      <c r="I280" s="308"/>
      <c r="J280" s="308"/>
      <c r="K280" s="308"/>
      <c r="L280" s="308"/>
      <c r="M280" s="308"/>
      <c r="N280" s="308"/>
      <c r="O280" s="308"/>
      <c r="P280" s="308"/>
      <c r="Q280" s="308"/>
      <c r="R280" s="308"/>
      <c r="S280" s="308"/>
      <c r="T280" s="308"/>
      <c r="U280" s="308"/>
      <c r="V280" s="308"/>
      <c r="W280" s="308"/>
      <c r="X280" s="308"/>
      <c r="Y280" s="308"/>
      <c r="Z280" s="308"/>
      <c r="AA280" s="308"/>
      <c r="AB280" s="308"/>
      <c r="AC280" s="308"/>
      <c r="AD280" s="308"/>
      <c r="AE280" s="308"/>
      <c r="AF280" s="308"/>
      <c r="AG280" s="308"/>
      <c r="AH280" s="308"/>
      <c r="AJ280" s="574"/>
      <c r="AK280" s="575"/>
      <c r="AL280" s="575"/>
      <c r="AM280" s="575"/>
      <c r="AN280" s="576"/>
      <c r="AO280" s="32"/>
    </row>
    <row r="281" spans="1:47" ht="20.25" thickTop="1" thickBot="1" x14ac:dyDescent="0.45">
      <c r="B281" s="555" t="s">
        <v>818</v>
      </c>
      <c r="C281" s="555"/>
      <c r="D281" s="555"/>
      <c r="E281" s="555"/>
      <c r="F281" s="555"/>
      <c r="G281" s="22" t="s">
        <v>182</v>
      </c>
      <c r="H281" s="679"/>
      <c r="I281" s="680"/>
      <c r="J281" s="681"/>
      <c r="K281" s="5" t="s">
        <v>180</v>
      </c>
      <c r="L281" s="5"/>
      <c r="M281" s="796"/>
      <c r="N281" s="797"/>
      <c r="O281" s="797"/>
      <c r="P281" s="797"/>
      <c r="Q281" s="35"/>
    </row>
    <row r="282" spans="1:47" ht="20.25" thickTop="1" thickBot="1" x14ac:dyDescent="0.45">
      <c r="B282" s="328" t="s">
        <v>611</v>
      </c>
      <c r="C282" s="308"/>
      <c r="D282" s="308"/>
      <c r="E282" s="308"/>
      <c r="F282" s="308"/>
      <c r="G282" s="308"/>
      <c r="H282" s="308"/>
      <c r="I282" s="521"/>
      <c r="J282" s="308"/>
      <c r="K282" s="308"/>
      <c r="L282" s="308"/>
      <c r="M282" s="308"/>
      <c r="N282" s="308"/>
      <c r="O282" s="308"/>
      <c r="P282" s="308"/>
      <c r="Q282" s="308"/>
      <c r="R282" s="308"/>
      <c r="S282" s="308"/>
      <c r="T282" s="308"/>
      <c r="U282" s="308"/>
      <c r="V282" s="308"/>
      <c r="W282" s="308"/>
      <c r="X282" s="308"/>
      <c r="Y282" s="308"/>
      <c r="Z282" s="308"/>
      <c r="AA282" s="308"/>
      <c r="AB282" s="308"/>
      <c r="AC282" s="308"/>
      <c r="AD282" s="308"/>
      <c r="AE282" s="308"/>
      <c r="AF282" s="308"/>
      <c r="AG282" s="308"/>
      <c r="AH282" s="308"/>
      <c r="AJ282" s="574"/>
      <c r="AK282" s="575"/>
      <c r="AL282" s="575"/>
      <c r="AM282" s="575"/>
      <c r="AN282" s="576"/>
      <c r="AO282" s="32"/>
    </row>
    <row r="283" spans="1:47" ht="19.5" thickTop="1" x14ac:dyDescent="0.4"/>
    <row r="284" spans="1:47" x14ac:dyDescent="0.4">
      <c r="A284" s="555" t="s">
        <v>183</v>
      </c>
      <c r="B284" s="555"/>
      <c r="C284" s="555"/>
      <c r="D284" s="555"/>
      <c r="E284" s="555"/>
      <c r="F284" s="555"/>
      <c r="G284" s="555"/>
      <c r="H284" s="555"/>
      <c r="I284" s="555"/>
      <c r="J284" s="555"/>
      <c r="K284" s="555"/>
      <c r="L284" s="555"/>
      <c r="M284" s="555"/>
      <c r="N284" s="555"/>
      <c r="O284" s="555"/>
      <c r="P284" s="555"/>
      <c r="Q284" s="555"/>
      <c r="R284" s="555"/>
      <c r="S284" s="555"/>
      <c r="T284" s="555"/>
      <c r="U284" s="555"/>
      <c r="V284" s="555"/>
      <c r="W284" s="555"/>
      <c r="X284" s="555"/>
      <c r="Y284" s="555"/>
      <c r="Z284" s="555"/>
      <c r="AA284" s="555"/>
      <c r="AB284" s="555"/>
      <c r="AC284" s="555"/>
      <c r="AD284" s="555"/>
      <c r="AE284" s="555"/>
      <c r="AF284" s="555"/>
      <c r="AG284" s="555"/>
      <c r="AH284" s="555"/>
    </row>
    <row r="285" spans="1:47" ht="19.5" thickBot="1" x14ac:dyDescent="0.45">
      <c r="B285" s="736" t="s">
        <v>501</v>
      </c>
      <c r="C285" s="736"/>
      <c r="D285" s="736"/>
      <c r="E285" s="736"/>
      <c r="F285" s="736"/>
      <c r="G285" s="736"/>
      <c r="H285" s="736"/>
      <c r="I285" s="736"/>
      <c r="J285" s="736"/>
      <c r="K285" s="736"/>
      <c r="L285" s="736"/>
      <c r="M285" s="736"/>
      <c r="N285" s="736"/>
      <c r="O285" s="736"/>
      <c r="P285" s="736"/>
      <c r="Q285" s="736"/>
      <c r="R285" s="736"/>
      <c r="S285" s="736"/>
      <c r="T285" s="736"/>
      <c r="U285" s="736"/>
      <c r="V285" s="736"/>
      <c r="W285" s="736"/>
      <c r="X285" s="736"/>
      <c r="Y285" s="736"/>
      <c r="Z285" s="736"/>
      <c r="AA285" s="736"/>
      <c r="AB285" s="736"/>
      <c r="AC285" s="736"/>
      <c r="AD285" s="736"/>
      <c r="AE285" s="736"/>
      <c r="AF285" s="736"/>
      <c r="AG285" s="736"/>
      <c r="AH285" s="736"/>
      <c r="AO285" s="38"/>
    </row>
    <row r="286" spans="1:47" ht="20.25" thickTop="1" thickBot="1" x14ac:dyDescent="0.45">
      <c r="B286" s="736"/>
      <c r="C286" s="736"/>
      <c r="D286" s="736"/>
      <c r="E286" s="736"/>
      <c r="F286" s="736"/>
      <c r="G286" s="736"/>
      <c r="H286" s="736"/>
      <c r="I286" s="736"/>
      <c r="J286" s="736"/>
      <c r="K286" s="736"/>
      <c r="L286" s="736"/>
      <c r="M286" s="736"/>
      <c r="N286" s="736"/>
      <c r="O286" s="736"/>
      <c r="P286" s="736"/>
      <c r="Q286" s="736"/>
      <c r="R286" s="736"/>
      <c r="S286" s="736"/>
      <c r="T286" s="736"/>
      <c r="U286" s="736"/>
      <c r="V286" s="736"/>
      <c r="W286" s="736"/>
      <c r="X286" s="736"/>
      <c r="Y286" s="736"/>
      <c r="Z286" s="736"/>
      <c r="AA286" s="736"/>
      <c r="AB286" s="736"/>
      <c r="AC286" s="736"/>
      <c r="AD286" s="736"/>
      <c r="AE286" s="736"/>
      <c r="AF286" s="736"/>
      <c r="AG286" s="736"/>
      <c r="AH286" s="736"/>
      <c r="AJ286" s="574"/>
      <c r="AK286" s="575"/>
      <c r="AL286" s="575"/>
      <c r="AM286" s="575"/>
      <c r="AN286" s="576"/>
      <c r="AO286" s="32"/>
    </row>
    <row r="287" spans="1:47" ht="20.25" thickTop="1" thickBot="1" x14ac:dyDescent="0.45">
      <c r="B287" s="736"/>
      <c r="C287" s="736"/>
      <c r="D287" s="736"/>
      <c r="E287" s="736"/>
      <c r="F287" s="736"/>
      <c r="G287" s="736"/>
      <c r="H287" s="736"/>
      <c r="I287" s="736"/>
      <c r="J287" s="736"/>
      <c r="K287" s="736"/>
      <c r="L287" s="736"/>
      <c r="M287" s="736"/>
      <c r="N287" s="736"/>
      <c r="O287" s="736"/>
      <c r="P287" s="736"/>
      <c r="Q287" s="736"/>
      <c r="R287" s="736"/>
      <c r="S287" s="736"/>
      <c r="T287" s="736"/>
      <c r="U287" s="736"/>
      <c r="V287" s="736"/>
      <c r="W287" s="736"/>
      <c r="X287" s="736"/>
      <c r="Y287" s="736"/>
      <c r="Z287" s="736"/>
      <c r="AA287" s="736"/>
      <c r="AB287" s="736"/>
      <c r="AC287" s="736"/>
      <c r="AD287" s="736"/>
      <c r="AE287" s="736"/>
      <c r="AF287" s="736"/>
      <c r="AG287" s="736"/>
      <c r="AH287" s="736"/>
    </row>
    <row r="288" spans="1:47" ht="20.25" thickTop="1" thickBot="1" x14ac:dyDescent="0.45">
      <c r="B288" s="736" t="s">
        <v>502</v>
      </c>
      <c r="C288" s="736"/>
      <c r="D288" s="736"/>
      <c r="E288" s="736"/>
      <c r="F288" s="736"/>
      <c r="G288" s="736"/>
      <c r="H288" s="736"/>
      <c r="I288" s="736"/>
      <c r="J288" s="736"/>
      <c r="K288" s="736"/>
      <c r="L288" s="736"/>
      <c r="M288" s="736"/>
      <c r="N288" s="736"/>
      <c r="O288" s="736"/>
      <c r="P288" s="736"/>
      <c r="Q288" s="736"/>
      <c r="R288" s="736"/>
      <c r="S288" s="736"/>
      <c r="T288" s="736"/>
      <c r="U288" s="736"/>
      <c r="V288" s="736"/>
      <c r="W288" s="736"/>
      <c r="X288" s="736"/>
      <c r="Y288" s="736"/>
      <c r="Z288" s="736"/>
      <c r="AA288" s="736"/>
      <c r="AB288" s="736"/>
      <c r="AC288" s="736"/>
      <c r="AD288" s="736"/>
      <c r="AE288" s="736"/>
      <c r="AF288" s="736"/>
      <c r="AG288" s="736"/>
      <c r="AH288" s="736"/>
      <c r="AJ288" s="574"/>
      <c r="AK288" s="575"/>
      <c r="AL288" s="575"/>
      <c r="AM288" s="575"/>
      <c r="AN288" s="576"/>
      <c r="AO288" s="38"/>
    </row>
    <row r="289" spans="1:47" ht="19.5" thickTop="1" x14ac:dyDescent="0.4">
      <c r="B289" s="736"/>
      <c r="C289" s="736"/>
      <c r="D289" s="736"/>
      <c r="E289" s="736"/>
      <c r="F289" s="736"/>
      <c r="G289" s="736"/>
      <c r="H289" s="736"/>
      <c r="I289" s="736"/>
      <c r="J289" s="736"/>
      <c r="K289" s="736"/>
      <c r="L289" s="736"/>
      <c r="M289" s="736"/>
      <c r="N289" s="736"/>
      <c r="O289" s="736"/>
      <c r="P289" s="736"/>
      <c r="Q289" s="736"/>
      <c r="R289" s="736"/>
      <c r="S289" s="736"/>
      <c r="T289" s="736"/>
      <c r="U289" s="736"/>
      <c r="V289" s="736"/>
      <c r="W289" s="736"/>
      <c r="X289" s="736"/>
      <c r="Y289" s="736"/>
      <c r="Z289" s="736"/>
      <c r="AA289" s="736"/>
      <c r="AB289" s="736"/>
      <c r="AC289" s="736"/>
      <c r="AD289" s="736"/>
      <c r="AE289" s="736"/>
      <c r="AF289" s="736"/>
      <c r="AG289" s="736"/>
      <c r="AH289" s="736"/>
      <c r="AO289" s="32"/>
    </row>
    <row r="290" spans="1:47" ht="19.5" thickBot="1" x14ac:dyDescent="0.45">
      <c r="B290" s="701" t="s">
        <v>65</v>
      </c>
      <c r="C290" s="701"/>
      <c r="D290" s="701"/>
      <c r="E290" s="701"/>
      <c r="F290" s="701"/>
      <c r="G290" s="701"/>
      <c r="H290" s="701"/>
      <c r="I290" s="701"/>
      <c r="J290" s="701"/>
      <c r="K290" s="701"/>
      <c r="L290" s="701"/>
      <c r="M290" s="701"/>
      <c r="N290" s="701"/>
      <c r="O290" s="701"/>
      <c r="P290" s="701"/>
      <c r="Q290" s="701"/>
      <c r="R290" s="701"/>
      <c r="S290" s="701"/>
      <c r="T290" s="701"/>
      <c r="U290" s="701"/>
      <c r="V290" s="701"/>
      <c r="W290" s="701"/>
      <c r="X290" s="701"/>
      <c r="Y290" s="701"/>
      <c r="Z290" s="701"/>
      <c r="AA290" s="701"/>
      <c r="AB290" s="701"/>
      <c r="AC290" s="701"/>
      <c r="AD290" s="701"/>
      <c r="AE290" s="701"/>
      <c r="AF290" s="701"/>
      <c r="AG290" s="701"/>
      <c r="AH290" s="701"/>
      <c r="AO290" s="38"/>
    </row>
    <row r="291" spans="1:47" ht="19.5" thickTop="1" x14ac:dyDescent="0.4">
      <c r="B291" s="701" t="s">
        <v>578</v>
      </c>
      <c r="C291" s="701"/>
      <c r="D291" s="701"/>
      <c r="E291" s="701"/>
      <c r="F291" s="701"/>
      <c r="G291" s="701"/>
      <c r="H291" s="701"/>
      <c r="I291" s="701"/>
      <c r="J291" s="701"/>
      <c r="K291" s="701"/>
      <c r="L291" s="701"/>
      <c r="M291" s="701"/>
      <c r="N291" s="701"/>
      <c r="O291" s="701"/>
      <c r="P291" s="701"/>
      <c r="Q291" s="701"/>
      <c r="R291" s="701"/>
      <c r="S291" s="701"/>
      <c r="T291" s="701"/>
      <c r="U291" s="701"/>
      <c r="V291" s="701"/>
      <c r="W291" s="701"/>
      <c r="X291" s="701"/>
      <c r="Y291" s="701"/>
      <c r="Z291" s="701"/>
      <c r="AA291" s="701"/>
      <c r="AB291" s="701"/>
      <c r="AC291" s="701"/>
      <c r="AD291" s="701"/>
      <c r="AE291" s="701"/>
      <c r="AF291" s="701"/>
      <c r="AG291" s="701"/>
      <c r="AH291" s="701"/>
      <c r="AJ291" s="561"/>
      <c r="AK291" s="562"/>
      <c r="AL291" s="562"/>
      <c r="AM291" s="562"/>
      <c r="AN291" s="563"/>
      <c r="AO291" s="32"/>
    </row>
    <row r="292" spans="1:47" ht="19.5" thickBot="1" x14ac:dyDescent="0.45">
      <c r="B292" s="701" t="s">
        <v>579</v>
      </c>
      <c r="C292" s="701"/>
      <c r="D292" s="701"/>
      <c r="E292" s="701"/>
      <c r="F292" s="701"/>
      <c r="G292" s="701"/>
      <c r="H292" s="701"/>
      <c r="I292" s="701"/>
      <c r="J292" s="701"/>
      <c r="K292" s="701"/>
      <c r="L292" s="701"/>
      <c r="M292" s="701"/>
      <c r="N292" s="701"/>
      <c r="O292" s="701"/>
      <c r="P292" s="701"/>
      <c r="Q292" s="701"/>
      <c r="R292" s="701"/>
      <c r="S292" s="701"/>
      <c r="T292" s="701"/>
      <c r="U292" s="701"/>
      <c r="V292" s="701"/>
      <c r="W292" s="701"/>
      <c r="X292" s="701"/>
      <c r="Y292" s="701"/>
      <c r="Z292" s="701"/>
      <c r="AA292" s="701"/>
      <c r="AB292" s="701"/>
      <c r="AC292" s="701"/>
      <c r="AD292" s="701"/>
      <c r="AE292" s="701"/>
      <c r="AF292" s="701"/>
      <c r="AG292" s="701"/>
      <c r="AH292" s="701"/>
      <c r="AJ292" s="557"/>
      <c r="AK292" s="558"/>
      <c r="AL292" s="558"/>
      <c r="AM292" s="558"/>
      <c r="AN292" s="559"/>
      <c r="AO292" s="32"/>
    </row>
    <row r="293" spans="1:47" ht="19.5" thickTop="1" x14ac:dyDescent="0.4"/>
    <row r="294" spans="1:47" x14ac:dyDescent="0.4">
      <c r="A294" s="555" t="s">
        <v>184</v>
      </c>
      <c r="B294" s="555"/>
      <c r="C294" s="555"/>
      <c r="D294" s="555"/>
      <c r="E294" s="555"/>
      <c r="F294" s="555"/>
      <c r="G294" s="555"/>
      <c r="H294" s="555"/>
      <c r="I294" s="555"/>
      <c r="J294" s="555"/>
      <c r="K294" s="555"/>
      <c r="L294" s="555"/>
      <c r="M294" s="555"/>
      <c r="N294" s="555"/>
      <c r="O294" s="555"/>
      <c r="P294" s="555"/>
      <c r="Q294" s="555"/>
      <c r="R294" s="555"/>
      <c r="S294" s="555"/>
      <c r="T294" s="555"/>
      <c r="U294" s="555"/>
      <c r="V294" s="555"/>
      <c r="W294" s="555"/>
      <c r="X294" s="555"/>
      <c r="Y294" s="555"/>
      <c r="Z294" s="555"/>
      <c r="AA294" s="555"/>
      <c r="AB294" s="555"/>
      <c r="AC294" s="555"/>
      <c r="AD294" s="555"/>
      <c r="AE294" s="555"/>
      <c r="AF294" s="555"/>
      <c r="AG294" s="555"/>
      <c r="AH294" s="555"/>
    </row>
    <row r="295" spans="1:47" ht="19.5" thickBot="1" x14ac:dyDescent="0.45">
      <c r="B295" s="736" t="s">
        <v>503</v>
      </c>
      <c r="C295" s="736"/>
      <c r="D295" s="736"/>
      <c r="E295" s="736"/>
      <c r="F295" s="736"/>
      <c r="G295" s="736"/>
      <c r="H295" s="736"/>
      <c r="I295" s="736"/>
      <c r="J295" s="736"/>
      <c r="K295" s="736"/>
      <c r="L295" s="736"/>
      <c r="M295" s="736"/>
      <c r="N295" s="736"/>
      <c r="O295" s="736"/>
      <c r="P295" s="736"/>
      <c r="Q295" s="736"/>
      <c r="R295" s="736"/>
      <c r="S295" s="736"/>
      <c r="T295" s="736"/>
      <c r="U295" s="736"/>
      <c r="V295" s="736"/>
      <c r="W295" s="736"/>
      <c r="X295" s="736"/>
      <c r="Y295" s="736"/>
      <c r="Z295" s="736"/>
      <c r="AA295" s="736"/>
      <c r="AB295" s="736"/>
      <c r="AC295" s="736"/>
      <c r="AD295" s="736"/>
      <c r="AE295" s="736"/>
      <c r="AF295" s="736"/>
      <c r="AG295" s="736"/>
      <c r="AH295" s="736"/>
      <c r="AO295" s="38"/>
    </row>
    <row r="296" spans="1:47" ht="19.5" thickTop="1" x14ac:dyDescent="0.4">
      <c r="B296" s="736"/>
      <c r="C296" s="736"/>
      <c r="D296" s="736"/>
      <c r="E296" s="736"/>
      <c r="F296" s="736"/>
      <c r="G296" s="736"/>
      <c r="H296" s="736"/>
      <c r="I296" s="736"/>
      <c r="J296" s="736"/>
      <c r="K296" s="736"/>
      <c r="L296" s="736"/>
      <c r="M296" s="736"/>
      <c r="N296" s="736"/>
      <c r="O296" s="736"/>
      <c r="P296" s="736"/>
      <c r="Q296" s="736"/>
      <c r="R296" s="736"/>
      <c r="S296" s="736"/>
      <c r="T296" s="736"/>
      <c r="U296" s="736"/>
      <c r="V296" s="736"/>
      <c r="W296" s="736"/>
      <c r="X296" s="736"/>
      <c r="Y296" s="736"/>
      <c r="Z296" s="736"/>
      <c r="AA296" s="736"/>
      <c r="AB296" s="736"/>
      <c r="AC296" s="736"/>
      <c r="AD296" s="736"/>
      <c r="AE296" s="736"/>
      <c r="AF296" s="736"/>
      <c r="AG296" s="736"/>
      <c r="AH296" s="736"/>
      <c r="AJ296" s="561"/>
      <c r="AK296" s="562"/>
      <c r="AL296" s="562"/>
      <c r="AM296" s="562"/>
      <c r="AN296" s="563"/>
      <c r="AO296" s="32"/>
    </row>
    <row r="297" spans="1:47" ht="19.5" thickBot="1" x14ac:dyDescent="0.45">
      <c r="B297" s="555" t="s">
        <v>66</v>
      </c>
      <c r="C297" s="555"/>
      <c r="D297" s="555"/>
      <c r="E297" s="555"/>
      <c r="F297" s="555"/>
      <c r="G297" s="555"/>
      <c r="H297" s="555"/>
      <c r="I297" s="555"/>
      <c r="J297" s="555"/>
      <c r="K297" s="555"/>
      <c r="L297" s="555"/>
      <c r="M297" s="555"/>
      <c r="N297" s="555"/>
      <c r="O297" s="555"/>
      <c r="P297" s="555"/>
      <c r="Q297" s="555"/>
      <c r="R297" s="555"/>
      <c r="S297" s="555"/>
      <c r="T297" s="555"/>
      <c r="U297" s="555"/>
      <c r="V297" s="555"/>
      <c r="W297" s="555"/>
      <c r="X297" s="555"/>
      <c r="Y297" s="555"/>
      <c r="Z297" s="555"/>
      <c r="AA297" s="555"/>
      <c r="AB297" s="555"/>
      <c r="AC297" s="555"/>
      <c r="AD297" s="555"/>
      <c r="AE297" s="555"/>
      <c r="AF297" s="555"/>
      <c r="AG297" s="555"/>
      <c r="AH297" s="555"/>
      <c r="AJ297" s="557"/>
      <c r="AK297" s="558"/>
      <c r="AL297" s="558"/>
      <c r="AM297" s="558"/>
      <c r="AN297" s="559"/>
      <c r="AO297" s="32"/>
    </row>
    <row r="298" spans="1:47" ht="19.5" thickTop="1" x14ac:dyDescent="0.4">
      <c r="AQ298" s="351"/>
      <c r="AR298" s="351"/>
      <c r="AS298" s="351"/>
      <c r="AT298" s="351"/>
      <c r="AU298" s="351"/>
    </row>
    <row r="299" spans="1:47" ht="19.5" thickBot="1" x14ac:dyDescent="0.45">
      <c r="A299" s="555" t="s">
        <v>185</v>
      </c>
      <c r="B299" s="555"/>
      <c r="C299" s="555"/>
      <c r="D299" s="555"/>
      <c r="E299" s="555"/>
      <c r="F299" s="555"/>
      <c r="G299" s="555"/>
      <c r="H299" s="555"/>
      <c r="I299" s="555"/>
      <c r="J299" s="555"/>
      <c r="K299" s="555"/>
      <c r="L299" s="555"/>
      <c r="M299" s="555"/>
      <c r="N299" s="555"/>
      <c r="O299" s="555"/>
      <c r="P299" s="555"/>
      <c r="Q299" s="555"/>
      <c r="R299" s="555"/>
      <c r="S299" s="555"/>
      <c r="T299" s="555"/>
      <c r="U299" s="555"/>
      <c r="V299" s="555"/>
      <c r="W299" s="555"/>
      <c r="X299" s="555"/>
      <c r="Y299" s="555"/>
      <c r="Z299" s="555"/>
      <c r="AA299" s="555"/>
      <c r="AB299" s="555"/>
      <c r="AC299" s="555"/>
      <c r="AD299" s="555"/>
      <c r="AE299" s="555"/>
      <c r="AF299" s="555"/>
      <c r="AG299" s="555"/>
      <c r="AH299" s="555"/>
      <c r="AO299" s="38"/>
    </row>
    <row r="300" spans="1:47" ht="19.5" thickTop="1" x14ac:dyDescent="0.4">
      <c r="B300" s="701" t="s">
        <v>67</v>
      </c>
      <c r="C300" s="701"/>
      <c r="D300" s="701"/>
      <c r="E300" s="701"/>
      <c r="F300" s="701"/>
      <c r="G300" s="701"/>
      <c r="H300" s="701"/>
      <c r="I300" s="701"/>
      <c r="J300" s="701"/>
      <c r="K300" s="701"/>
      <c r="L300" s="701"/>
      <c r="M300" s="701"/>
      <c r="N300" s="701"/>
      <c r="O300" s="701"/>
      <c r="P300" s="701"/>
      <c r="Q300" s="701"/>
      <c r="R300" s="701"/>
      <c r="S300" s="701"/>
      <c r="T300" s="701"/>
      <c r="U300" s="701"/>
      <c r="V300" s="701"/>
      <c r="W300" s="701"/>
      <c r="X300" s="701"/>
      <c r="Y300" s="701"/>
      <c r="Z300" s="701"/>
      <c r="AA300" s="701"/>
      <c r="AB300" s="701"/>
      <c r="AC300" s="701"/>
      <c r="AD300" s="701"/>
      <c r="AE300" s="701"/>
      <c r="AF300" s="701"/>
      <c r="AG300" s="701"/>
      <c r="AH300" s="701"/>
      <c r="AJ300" s="561"/>
      <c r="AK300" s="562"/>
      <c r="AL300" s="562"/>
      <c r="AM300" s="562"/>
      <c r="AN300" s="563"/>
      <c r="AO300" s="32"/>
    </row>
    <row r="301" spans="1:47" s="351" customFormat="1" ht="19.5" thickBot="1" x14ac:dyDescent="0.45">
      <c r="B301" s="635" t="s">
        <v>659</v>
      </c>
      <c r="C301" s="635"/>
      <c r="D301" s="635"/>
      <c r="E301" s="635"/>
      <c r="F301" s="635"/>
      <c r="G301" s="635"/>
      <c r="H301" s="635"/>
      <c r="I301" s="635"/>
      <c r="J301" s="635"/>
      <c r="K301" s="635"/>
      <c r="L301" s="635"/>
      <c r="M301" s="635"/>
      <c r="N301" s="635"/>
      <c r="O301" s="635"/>
      <c r="P301" s="635"/>
      <c r="Q301" s="635"/>
      <c r="R301" s="635"/>
      <c r="S301" s="635"/>
      <c r="T301" s="635"/>
      <c r="U301" s="635"/>
      <c r="V301" s="635"/>
      <c r="W301" s="635"/>
      <c r="X301" s="635"/>
      <c r="Y301" s="635"/>
      <c r="Z301" s="635"/>
      <c r="AA301" s="635"/>
      <c r="AB301" s="635"/>
      <c r="AC301" s="635"/>
      <c r="AD301" s="635"/>
      <c r="AE301" s="635"/>
      <c r="AF301" s="635"/>
      <c r="AG301" s="635"/>
      <c r="AH301" s="352"/>
      <c r="AJ301" s="636"/>
      <c r="AK301" s="637"/>
      <c r="AL301" s="637"/>
      <c r="AM301" s="637"/>
      <c r="AN301" s="638"/>
      <c r="AO301" s="353"/>
      <c r="AQ301"/>
      <c r="AR301"/>
      <c r="AS301"/>
      <c r="AT301"/>
      <c r="AU301"/>
    </row>
    <row r="302" spans="1:47" ht="19.5" thickTop="1" x14ac:dyDescent="0.4"/>
    <row r="303" spans="1:47" ht="50.1" hidden="1" customHeight="1" thickTop="1" x14ac:dyDescent="0.4">
      <c r="B303" s="763"/>
      <c r="C303" s="764"/>
      <c r="D303" s="764"/>
      <c r="E303" s="764"/>
      <c r="F303" s="764"/>
      <c r="G303" s="764"/>
      <c r="H303" s="764"/>
      <c r="I303" s="764"/>
      <c r="J303" s="764"/>
      <c r="K303" s="764"/>
      <c r="L303" s="764"/>
      <c r="M303" s="764"/>
      <c r="N303" s="764"/>
      <c r="O303" s="764"/>
      <c r="P303" s="764"/>
      <c r="Q303" s="764"/>
      <c r="R303" s="764"/>
      <c r="S303" s="764"/>
      <c r="T303" s="764"/>
      <c r="U303" s="764"/>
      <c r="V303" s="764"/>
      <c r="W303" s="764"/>
      <c r="X303" s="764"/>
      <c r="Y303" s="764"/>
      <c r="Z303" s="764"/>
      <c r="AA303" s="764"/>
      <c r="AB303" s="764"/>
      <c r="AC303" s="764"/>
      <c r="AD303" s="764"/>
      <c r="AE303" s="764"/>
      <c r="AF303" s="764"/>
      <c r="AG303" s="764"/>
      <c r="AH303" s="764"/>
      <c r="AI303" s="764"/>
      <c r="AJ303" s="764"/>
      <c r="AK303" s="764"/>
      <c r="AL303" s="764"/>
      <c r="AM303" s="764"/>
      <c r="AN303" s="765"/>
    </row>
    <row r="304" spans="1:47" ht="50.1" hidden="1" customHeight="1" thickBot="1" x14ac:dyDescent="0.45">
      <c r="B304" s="766"/>
      <c r="C304" s="767"/>
      <c r="D304" s="767"/>
      <c r="E304" s="767"/>
      <c r="F304" s="767"/>
      <c r="G304" s="767"/>
      <c r="H304" s="767"/>
      <c r="I304" s="767"/>
      <c r="J304" s="767"/>
      <c r="K304" s="767"/>
      <c r="L304" s="767"/>
      <c r="M304" s="767"/>
      <c r="N304" s="767"/>
      <c r="O304" s="767"/>
      <c r="P304" s="767"/>
      <c r="Q304" s="767"/>
      <c r="R304" s="767"/>
      <c r="S304" s="767"/>
      <c r="T304" s="767"/>
      <c r="U304" s="767"/>
      <c r="V304" s="767"/>
      <c r="W304" s="767"/>
      <c r="X304" s="767"/>
      <c r="Y304" s="767"/>
      <c r="Z304" s="767"/>
      <c r="AA304" s="767"/>
      <c r="AB304" s="767"/>
      <c r="AC304" s="767"/>
      <c r="AD304" s="767"/>
      <c r="AE304" s="767"/>
      <c r="AF304" s="767"/>
      <c r="AG304" s="767"/>
      <c r="AH304" s="767"/>
      <c r="AI304" s="767"/>
      <c r="AJ304" s="767"/>
      <c r="AK304" s="767"/>
      <c r="AL304" s="767"/>
      <c r="AM304" s="767"/>
      <c r="AN304" s="768"/>
    </row>
    <row r="305" spans="1:47" s="365" customFormat="1" ht="19.5" thickBot="1" x14ac:dyDescent="0.45">
      <c r="A305" s="560" t="s">
        <v>798</v>
      </c>
      <c r="B305" s="560"/>
      <c r="C305" s="560"/>
      <c r="D305" s="560"/>
      <c r="E305" s="560"/>
      <c r="F305" s="560"/>
      <c r="G305" s="560"/>
      <c r="H305" s="560"/>
      <c r="I305" s="560"/>
      <c r="J305" s="560"/>
      <c r="K305" s="560"/>
      <c r="L305" s="560"/>
      <c r="M305" s="560"/>
      <c r="N305" s="560"/>
      <c r="O305" s="560"/>
      <c r="P305" s="560"/>
      <c r="Q305" s="560"/>
      <c r="R305" s="560"/>
      <c r="S305" s="560"/>
      <c r="T305" s="560"/>
      <c r="U305" s="560"/>
      <c r="V305" s="560"/>
      <c r="W305" s="560"/>
      <c r="X305" s="560"/>
      <c r="Y305" s="560"/>
      <c r="Z305" s="560"/>
      <c r="AA305" s="560"/>
      <c r="AB305" s="560"/>
      <c r="AC305" s="560"/>
      <c r="AD305" s="560"/>
      <c r="AE305" s="560"/>
      <c r="AF305" s="560"/>
      <c r="AG305" s="560"/>
      <c r="AH305" s="560"/>
      <c r="AI305" s="381"/>
      <c r="AJ305" s="381"/>
      <c r="AK305" s="381"/>
      <c r="AL305" s="381"/>
      <c r="AM305" s="381"/>
      <c r="AN305" s="381"/>
      <c r="AO305" s="385"/>
      <c r="AQ305" s="21"/>
      <c r="AR305"/>
      <c r="AS305"/>
      <c r="AT305"/>
      <c r="AU305"/>
    </row>
    <row r="306" spans="1:47" ht="20.25" thickTop="1" thickBot="1" x14ac:dyDescent="0.45">
      <c r="A306" s="381"/>
      <c r="B306" s="639" t="s">
        <v>688</v>
      </c>
      <c r="C306" s="639"/>
      <c r="D306" s="639"/>
      <c r="E306" s="639"/>
      <c r="F306" s="639"/>
      <c r="G306" s="639"/>
      <c r="H306" s="639"/>
      <c r="I306" s="639"/>
      <c r="J306" s="639"/>
      <c r="K306" s="639"/>
      <c r="L306" s="639"/>
      <c r="M306" s="639"/>
      <c r="N306" s="639"/>
      <c r="O306" s="639"/>
      <c r="P306" s="639"/>
      <c r="Q306" s="639"/>
      <c r="R306" s="639"/>
      <c r="S306" s="639"/>
      <c r="T306" s="639"/>
      <c r="U306" s="639"/>
      <c r="V306" s="639"/>
      <c r="W306" s="639"/>
      <c r="X306" s="639"/>
      <c r="Y306" s="639"/>
      <c r="Z306" s="639"/>
      <c r="AA306" s="639"/>
      <c r="AB306" s="639"/>
      <c r="AC306" s="639"/>
      <c r="AD306" s="639"/>
      <c r="AE306" s="639"/>
      <c r="AF306" s="639"/>
      <c r="AG306" s="639"/>
      <c r="AH306" s="639"/>
      <c r="AI306" s="381"/>
      <c r="AJ306" s="574"/>
      <c r="AK306" s="575"/>
      <c r="AL306" s="575"/>
      <c r="AM306" s="575"/>
      <c r="AN306" s="576"/>
      <c r="AO306" s="384"/>
    </row>
    <row r="307" spans="1:47" ht="20.25" thickTop="1" x14ac:dyDescent="0.4">
      <c r="A307" s="617" t="s">
        <v>68</v>
      </c>
      <c r="B307" s="617"/>
      <c r="C307" s="617"/>
      <c r="D307" s="617"/>
      <c r="E307" s="617"/>
      <c r="F307" s="617"/>
      <c r="G307" s="617"/>
      <c r="H307" s="617"/>
      <c r="I307" s="617"/>
      <c r="J307" s="617"/>
      <c r="K307" s="617"/>
      <c r="L307" s="617"/>
      <c r="M307" s="617"/>
      <c r="N307" s="617"/>
      <c r="O307" s="617"/>
      <c r="P307" s="617"/>
      <c r="Q307" s="617"/>
      <c r="R307" s="617"/>
      <c r="S307" s="617"/>
      <c r="T307" s="617"/>
      <c r="U307" s="617"/>
      <c r="V307" s="617"/>
      <c r="W307" s="617"/>
      <c r="X307" s="617"/>
      <c r="Y307" s="617"/>
      <c r="Z307" s="617"/>
      <c r="AA307" s="617"/>
      <c r="AB307" s="617"/>
      <c r="AC307" s="617"/>
      <c r="AD307" s="617"/>
      <c r="AE307" s="617"/>
      <c r="AF307" s="617"/>
      <c r="AG307" s="617"/>
      <c r="AH307" s="617"/>
    </row>
    <row r="308" spans="1:47" ht="19.5" thickBot="1" x14ac:dyDescent="0.45">
      <c r="A308" s="555" t="str">
        <f>"（１） 給食打合せ会議（"&amp;表紙!B2&amp;DBCS(表紙!C2-1)&amp;"年度の状況）      ★確認資料：会議録"</f>
        <v>（１） 給食打合せ会議（令和７年度の状況）      ★確認資料：会議録</v>
      </c>
      <c r="B308" s="555"/>
      <c r="C308" s="555"/>
      <c r="D308" s="555"/>
      <c r="E308" s="555"/>
      <c r="F308" s="555"/>
      <c r="G308" s="555"/>
      <c r="H308" s="555"/>
      <c r="I308" s="555"/>
      <c r="J308" s="555"/>
      <c r="K308" s="555"/>
      <c r="L308" s="555"/>
      <c r="M308" s="555"/>
      <c r="N308" s="555"/>
      <c r="O308" s="555"/>
      <c r="P308" s="555"/>
      <c r="Q308" s="555"/>
      <c r="R308" s="555"/>
      <c r="S308" s="555"/>
      <c r="T308" s="555"/>
      <c r="U308" s="555"/>
      <c r="V308" s="555"/>
      <c r="W308" s="555"/>
      <c r="X308" s="555"/>
      <c r="Y308" s="555"/>
      <c r="Z308" s="555"/>
      <c r="AA308" s="555"/>
      <c r="AB308" s="555"/>
      <c r="AC308" s="555"/>
      <c r="AD308" s="555"/>
      <c r="AE308" s="555"/>
      <c r="AF308" s="555"/>
      <c r="AG308" s="555"/>
      <c r="AH308" s="555"/>
    </row>
    <row r="309" spans="1:47" ht="20.25" thickTop="1" thickBot="1" x14ac:dyDescent="0.45">
      <c r="B309" s="555" t="s">
        <v>69</v>
      </c>
      <c r="C309" s="555"/>
      <c r="D309" s="555"/>
      <c r="E309" s="555"/>
      <c r="F309" s="555"/>
      <c r="G309" s="555"/>
      <c r="H309" s="555"/>
      <c r="I309" s="555"/>
      <c r="J309" s="555"/>
      <c r="K309" s="555"/>
      <c r="L309" s="555"/>
      <c r="M309" s="555"/>
      <c r="N309" s="555"/>
      <c r="O309" s="555"/>
      <c r="P309" s="555"/>
      <c r="Q309" s="555"/>
      <c r="R309" s="555"/>
      <c r="S309" s="555"/>
      <c r="T309" s="555"/>
      <c r="U309" s="555"/>
      <c r="V309" s="555"/>
      <c r="W309" s="555"/>
      <c r="X309" s="555"/>
      <c r="Y309" s="555"/>
      <c r="Z309" s="555"/>
      <c r="AA309" s="555"/>
      <c r="AB309" s="555"/>
      <c r="AC309" s="555"/>
      <c r="AD309" s="555"/>
      <c r="AE309" s="555"/>
      <c r="AF309" s="555"/>
      <c r="AG309" s="555"/>
      <c r="AH309" s="677" t="s">
        <v>172</v>
      </c>
      <c r="AI309" s="594"/>
      <c r="AJ309" s="586"/>
      <c r="AK309" s="587"/>
      <c r="AL309" s="587"/>
      <c r="AM309" s="588"/>
      <c r="AN309" s="18" t="s">
        <v>165</v>
      </c>
      <c r="AO309" s="38"/>
    </row>
    <row r="310" spans="1:47" ht="20.25" thickTop="1" thickBot="1" x14ac:dyDescent="0.45">
      <c r="B310" s="736" t="s">
        <v>504</v>
      </c>
      <c r="C310" s="736"/>
      <c r="D310" s="736"/>
      <c r="E310" s="736"/>
      <c r="F310" s="736"/>
      <c r="G310" s="736"/>
      <c r="H310" s="736"/>
      <c r="I310" s="736"/>
      <c r="J310" s="736"/>
      <c r="K310" s="736"/>
      <c r="L310" s="736"/>
      <c r="M310" s="736"/>
      <c r="N310" s="736"/>
      <c r="O310" s="736"/>
      <c r="P310" s="736"/>
      <c r="Q310" s="736"/>
      <c r="R310" s="736"/>
      <c r="S310" s="736"/>
      <c r="T310" s="736"/>
      <c r="U310" s="736"/>
      <c r="V310" s="736"/>
      <c r="W310" s="736"/>
      <c r="X310" s="736"/>
      <c r="Y310" s="736"/>
      <c r="Z310" s="736"/>
      <c r="AA310" s="736"/>
      <c r="AB310" s="736"/>
      <c r="AC310" s="736"/>
      <c r="AD310" s="736"/>
      <c r="AE310" s="736"/>
      <c r="AF310" s="736"/>
      <c r="AG310" s="736"/>
      <c r="AH310" s="736"/>
      <c r="AJ310" s="636"/>
      <c r="AK310" s="637"/>
      <c r="AL310" s="637"/>
      <c r="AM310" s="637"/>
      <c r="AN310" s="576"/>
      <c r="AO310" s="32"/>
    </row>
    <row r="311" spans="1:47" ht="19.5" thickTop="1" x14ac:dyDescent="0.4">
      <c r="B311" s="736"/>
      <c r="C311" s="736"/>
      <c r="D311" s="736"/>
      <c r="E311" s="736"/>
      <c r="F311" s="736"/>
      <c r="G311" s="736"/>
      <c r="H311" s="736"/>
      <c r="I311" s="736"/>
      <c r="J311" s="736"/>
      <c r="K311" s="736"/>
      <c r="L311" s="736"/>
      <c r="M311" s="736"/>
      <c r="N311" s="736"/>
      <c r="O311" s="736"/>
      <c r="P311" s="736"/>
      <c r="Q311" s="736"/>
      <c r="R311" s="736"/>
      <c r="S311" s="736"/>
      <c r="T311" s="736"/>
      <c r="U311" s="736"/>
      <c r="V311" s="736"/>
      <c r="W311" s="736"/>
      <c r="X311" s="736"/>
      <c r="Y311" s="736"/>
      <c r="Z311" s="736"/>
      <c r="AA311" s="736"/>
      <c r="AB311" s="736"/>
      <c r="AC311" s="736"/>
      <c r="AD311" s="736"/>
      <c r="AE311" s="736"/>
      <c r="AF311" s="736"/>
      <c r="AG311" s="736"/>
      <c r="AH311" s="736"/>
    </row>
    <row r="313" spans="1:47" x14ac:dyDescent="0.4">
      <c r="A313" s="555" t="str">
        <f>"（２） 喫食状況（"&amp;表紙!B2&amp;DBCS(表紙!C2-1)&amp;"年度の状況）"</f>
        <v>（２） 喫食状況（令和７年度の状況）</v>
      </c>
      <c r="B313" s="555"/>
      <c r="C313" s="555"/>
      <c r="D313" s="555"/>
      <c r="E313" s="555"/>
      <c r="F313" s="555"/>
      <c r="G313" s="555"/>
      <c r="H313" s="555"/>
      <c r="I313" s="555"/>
      <c r="J313" s="555"/>
      <c r="K313" s="555"/>
      <c r="L313" s="555"/>
      <c r="M313" s="555"/>
      <c r="N313" s="555"/>
      <c r="O313" s="555"/>
      <c r="P313" s="555"/>
      <c r="Q313" s="555"/>
      <c r="R313" s="555"/>
      <c r="S313" s="555"/>
      <c r="T313" s="555"/>
      <c r="U313" s="555"/>
      <c r="V313" s="555"/>
      <c r="W313" s="555"/>
      <c r="X313" s="555"/>
      <c r="Y313" s="555"/>
      <c r="Z313" s="555"/>
      <c r="AA313" s="555"/>
      <c r="AB313" s="555"/>
      <c r="AC313" s="555"/>
      <c r="AD313" s="555"/>
      <c r="AE313" s="555"/>
      <c r="AF313" s="555"/>
      <c r="AG313" s="555"/>
      <c r="AH313" s="555"/>
    </row>
    <row r="314" spans="1:47" ht="19.5" thickBot="1" x14ac:dyDescent="0.45">
      <c r="B314" s="555" t="s">
        <v>427</v>
      </c>
      <c r="C314" s="555"/>
      <c r="D314" s="555"/>
      <c r="E314" s="555"/>
      <c r="F314" s="555"/>
      <c r="G314" s="555"/>
      <c r="H314" s="555"/>
      <c r="I314" s="555"/>
      <c r="J314" s="555"/>
      <c r="K314" s="555"/>
      <c r="L314" s="555"/>
      <c r="M314" s="555"/>
      <c r="N314" s="555"/>
      <c r="O314" s="555"/>
      <c r="P314" s="555"/>
      <c r="Q314" s="555"/>
      <c r="R314" s="555"/>
      <c r="S314" s="555"/>
      <c r="T314" s="555"/>
      <c r="U314" s="555"/>
      <c r="V314" s="555"/>
      <c r="W314" s="555"/>
      <c r="X314" s="555"/>
      <c r="Y314" s="555"/>
      <c r="Z314" s="555"/>
      <c r="AA314" s="555"/>
      <c r="AB314" s="555"/>
      <c r="AC314" s="555"/>
      <c r="AD314" s="555"/>
      <c r="AE314" s="555"/>
      <c r="AF314" s="555"/>
      <c r="AG314" s="555"/>
      <c r="AH314" s="555"/>
    </row>
    <row r="315" spans="1:47" ht="20.25" thickTop="1" thickBot="1" x14ac:dyDescent="0.45">
      <c r="B315" s="593" t="s">
        <v>352</v>
      </c>
      <c r="C315" s="593"/>
      <c r="D315" s="593"/>
      <c r="E315" s="593"/>
      <c r="F315" s="593"/>
      <c r="G315" s="593"/>
      <c r="H315" s="594"/>
      <c r="I315" s="759"/>
      <c r="J315" s="680"/>
      <c r="K315" s="680"/>
      <c r="L315" s="680"/>
      <c r="M315" s="681"/>
      <c r="N315" s="592" t="s">
        <v>186</v>
      </c>
      <c r="O315" s="593"/>
      <c r="P315" s="594"/>
      <c r="Q315" s="586"/>
      <c r="R315" s="587"/>
      <c r="S315" s="587"/>
      <c r="T315" s="587"/>
      <c r="U315" s="588"/>
      <c r="V315" s="592" t="s">
        <v>187</v>
      </c>
      <c r="W315" s="593"/>
      <c r="X315" s="593"/>
      <c r="Y315" s="593"/>
      <c r="Z315" s="593"/>
      <c r="AA315" s="594"/>
      <c r="AB315" s="586"/>
      <c r="AC315" s="587"/>
      <c r="AD315" s="587"/>
      <c r="AE315" s="587"/>
      <c r="AF315" s="588"/>
      <c r="AG315" s="80"/>
      <c r="AH315" s="80"/>
      <c r="AI315" s="80"/>
      <c r="AJ315" s="80"/>
      <c r="AK315" s="80"/>
      <c r="AL315" s="80"/>
      <c r="AM315" s="80"/>
      <c r="AN315" s="5"/>
      <c r="AO315" s="5"/>
    </row>
    <row r="316" spans="1:47" ht="20.25" thickTop="1" thickBot="1" x14ac:dyDescent="0.45">
      <c r="B316" s="701" t="s">
        <v>428</v>
      </c>
      <c r="C316" s="701"/>
      <c r="D316" s="701"/>
      <c r="E316" s="701"/>
      <c r="F316" s="701"/>
      <c r="G316" s="701"/>
      <c r="H316" s="701"/>
      <c r="I316" s="701"/>
      <c r="J316" s="701"/>
      <c r="K316" s="701"/>
      <c r="L316" s="701"/>
      <c r="M316" s="701"/>
      <c r="N316" s="593" t="s">
        <v>186</v>
      </c>
      <c r="O316" s="593"/>
      <c r="P316" s="594"/>
      <c r="Q316" s="598"/>
      <c r="R316" s="599"/>
      <c r="S316" s="599"/>
      <c r="T316" s="599"/>
      <c r="U316" s="600"/>
      <c r="V316" s="592" t="s">
        <v>187</v>
      </c>
      <c r="W316" s="593"/>
      <c r="X316" s="593"/>
      <c r="Y316" s="593"/>
      <c r="Z316" s="593"/>
      <c r="AA316" s="594"/>
      <c r="AB316" s="598"/>
      <c r="AC316" s="599"/>
      <c r="AD316" s="599"/>
      <c r="AE316" s="599"/>
      <c r="AF316" s="600"/>
      <c r="AG316" s="80"/>
      <c r="AH316" s="80"/>
      <c r="AI316" s="80"/>
      <c r="AJ316" s="80"/>
      <c r="AK316" s="80"/>
      <c r="AL316" s="80"/>
      <c r="AM316" s="80"/>
      <c r="AN316" s="5"/>
      <c r="AO316" s="5"/>
    </row>
    <row r="317" spans="1:47" ht="19.5" thickTop="1" x14ac:dyDescent="0.4"/>
    <row r="318" spans="1:47" s="528" customFormat="1" ht="19.5" thickBot="1" x14ac:dyDescent="0.45">
      <c r="A318" s="555" t="s">
        <v>850</v>
      </c>
      <c r="B318" s="555"/>
      <c r="C318" s="555"/>
      <c r="D318" s="555"/>
      <c r="E318" s="555"/>
      <c r="F318" s="555"/>
      <c r="G318" s="555"/>
      <c r="H318" s="555"/>
      <c r="I318" s="555"/>
      <c r="J318" s="555"/>
      <c r="K318" s="555"/>
      <c r="L318" s="555"/>
      <c r="M318" s="555"/>
      <c r="N318" s="555"/>
      <c r="O318" s="555"/>
      <c r="P318" s="555"/>
      <c r="Q318" s="555"/>
      <c r="R318" s="555"/>
      <c r="S318" s="555"/>
      <c r="T318" s="555"/>
      <c r="U318" s="555"/>
      <c r="V318" s="555"/>
      <c r="W318" s="555"/>
      <c r="X318" s="555"/>
      <c r="Y318" s="555"/>
      <c r="Z318" s="555"/>
      <c r="AA318" s="555"/>
      <c r="AB318" s="555"/>
      <c r="AC318" s="555"/>
      <c r="AD318" s="555"/>
      <c r="AE318" s="555"/>
      <c r="AF318" s="555"/>
      <c r="AG318" s="555"/>
      <c r="AH318" s="555"/>
      <c r="AI318"/>
      <c r="AJ318"/>
      <c r="AK318"/>
      <c r="AL318"/>
      <c r="AM318"/>
      <c r="AN318"/>
      <c r="AO318" s="38"/>
    </row>
    <row r="319" spans="1:47" s="528" customFormat="1" ht="19.5" thickTop="1" x14ac:dyDescent="0.4">
      <c r="A319"/>
      <c r="B319" s="555" t="s">
        <v>854</v>
      </c>
      <c r="C319" s="555"/>
      <c r="D319" s="555"/>
      <c r="E319" s="555"/>
      <c r="F319" s="555"/>
      <c r="G319" s="555"/>
      <c r="H319" s="555"/>
      <c r="I319" s="555"/>
      <c r="J319" s="555"/>
      <c r="K319" s="555"/>
      <c r="L319" s="555"/>
      <c r="M319" s="555"/>
      <c r="N319" s="555"/>
      <c r="O319" s="555"/>
      <c r="P319" s="555"/>
      <c r="Q319" s="555"/>
      <c r="R319" s="555"/>
      <c r="S319" s="555"/>
      <c r="T319" s="555"/>
      <c r="U319" s="555"/>
      <c r="V319" s="555"/>
      <c r="W319" s="555"/>
      <c r="X319" s="555"/>
      <c r="Y319" s="555"/>
      <c r="Z319" s="555"/>
      <c r="AA319" s="555"/>
      <c r="AB319" s="555"/>
      <c r="AC319" s="555"/>
      <c r="AD319" s="555"/>
      <c r="AE319" s="555"/>
      <c r="AF319" s="555"/>
      <c r="AG319" s="555"/>
      <c r="AH319" s="555"/>
      <c r="AI319" s="556"/>
      <c r="AJ319" s="561"/>
      <c r="AK319" s="562"/>
      <c r="AL319" s="562"/>
      <c r="AM319" s="562"/>
      <c r="AN319" s="563"/>
      <c r="AO319" s="32"/>
    </row>
    <row r="320" spans="1:47" s="528" customFormat="1" ht="19.5" thickBot="1" x14ac:dyDescent="0.45">
      <c r="A320"/>
      <c r="B320" s="555" t="s">
        <v>72</v>
      </c>
      <c r="C320" s="555"/>
      <c r="D320" s="555"/>
      <c r="E320" s="555"/>
      <c r="F320" s="555"/>
      <c r="G320" s="555"/>
      <c r="H320" s="555"/>
      <c r="I320" s="555"/>
      <c r="J320" s="555"/>
      <c r="K320" s="555"/>
      <c r="L320" s="555"/>
      <c r="M320" s="555"/>
      <c r="N320" s="555"/>
      <c r="O320" s="555"/>
      <c r="P320" s="555"/>
      <c r="Q320" s="555"/>
      <c r="R320" s="555"/>
      <c r="S320" s="555"/>
      <c r="T320" s="555"/>
      <c r="U320" s="555"/>
      <c r="V320" s="555"/>
      <c r="W320" s="555"/>
      <c r="X320" s="555"/>
      <c r="Y320" s="555"/>
      <c r="Z320" s="555"/>
      <c r="AA320" s="555"/>
      <c r="AB320" s="555"/>
      <c r="AC320" s="555"/>
      <c r="AD320" s="555"/>
      <c r="AE320" s="555"/>
      <c r="AF320" s="555"/>
      <c r="AG320" s="555"/>
      <c r="AH320" s="555"/>
      <c r="AI320"/>
      <c r="AJ320" s="557"/>
      <c r="AK320" s="558"/>
      <c r="AL320" s="558"/>
      <c r="AM320" s="558"/>
      <c r="AN320" s="559"/>
      <c r="AO320" s="32"/>
    </row>
    <row r="321" spans="1:43" s="528" customFormat="1" ht="19.5" thickTop="1" x14ac:dyDescent="0.4">
      <c r="A321"/>
      <c r="B321"/>
      <c r="C321"/>
      <c r="D321"/>
      <c r="E321"/>
      <c r="F321"/>
      <c r="G321"/>
      <c r="H321"/>
      <c r="I321"/>
      <c r="J321"/>
      <c r="K321"/>
      <c r="L321" s="516"/>
      <c r="M321" s="516"/>
      <c r="N321" s="516"/>
      <c r="O321"/>
      <c r="P321"/>
      <c r="Q321"/>
      <c r="R321"/>
      <c r="S321"/>
      <c r="T321"/>
      <c r="U321"/>
      <c r="V321"/>
      <c r="W321" s="516"/>
      <c r="X321" s="516"/>
      <c r="Y321" s="516"/>
      <c r="Z321"/>
      <c r="AA321"/>
      <c r="AB321"/>
      <c r="AC321"/>
      <c r="AD321"/>
      <c r="AE321"/>
      <c r="AF321"/>
      <c r="AG321"/>
      <c r="AH321"/>
      <c r="AI321"/>
      <c r="AJ321"/>
      <c r="AK321"/>
      <c r="AL321"/>
      <c r="AM321"/>
      <c r="AN321"/>
      <c r="AO321"/>
    </row>
    <row r="322" spans="1:43" x14ac:dyDescent="0.4">
      <c r="A322" s="555" t="s">
        <v>838</v>
      </c>
      <c r="B322" s="555"/>
      <c r="C322" s="555"/>
      <c r="D322" s="555"/>
      <c r="E322" s="555"/>
      <c r="F322" s="555"/>
      <c r="G322" s="555"/>
      <c r="H322" s="555"/>
      <c r="I322" s="555"/>
      <c r="J322" s="555"/>
      <c r="K322" s="555"/>
      <c r="L322" s="555"/>
      <c r="M322" s="555"/>
      <c r="N322" s="555"/>
      <c r="O322" s="555"/>
      <c r="P322" s="555"/>
      <c r="Q322" s="555"/>
      <c r="R322" s="555"/>
      <c r="S322" s="555"/>
      <c r="T322" s="555"/>
      <c r="U322" s="555"/>
      <c r="V322" s="555"/>
      <c r="W322" s="555"/>
      <c r="X322" s="555"/>
      <c r="Y322" s="555"/>
      <c r="Z322" s="555"/>
      <c r="AA322" s="555"/>
      <c r="AB322" s="555"/>
      <c r="AC322" s="555"/>
      <c r="AD322" s="555"/>
      <c r="AE322" s="555"/>
      <c r="AF322" s="555"/>
      <c r="AG322" s="555"/>
      <c r="AH322" s="555"/>
    </row>
    <row r="323" spans="1:43" ht="19.5" thickBot="1" x14ac:dyDescent="0.45">
      <c r="B323" s="555" t="s">
        <v>429</v>
      </c>
      <c r="C323" s="555"/>
      <c r="D323" s="555"/>
      <c r="E323" s="555"/>
      <c r="F323" s="555"/>
      <c r="G323" s="555"/>
      <c r="H323" s="555"/>
      <c r="I323" s="555"/>
      <c r="J323" s="555"/>
      <c r="K323" s="555"/>
      <c r="L323" s="555"/>
      <c r="M323" s="555"/>
      <c r="N323" s="555"/>
      <c r="O323" s="555"/>
      <c r="P323" s="555"/>
      <c r="Q323" s="555"/>
      <c r="R323" s="555"/>
      <c r="S323" s="555"/>
      <c r="T323" s="555"/>
      <c r="U323" s="555"/>
      <c r="V323" s="555"/>
      <c r="W323" s="555"/>
      <c r="X323" s="555"/>
      <c r="Y323" s="555"/>
      <c r="Z323" s="555"/>
      <c r="AA323" s="555"/>
      <c r="AB323" s="555"/>
      <c r="AC323" s="555"/>
      <c r="AD323" s="555"/>
      <c r="AE323" s="555"/>
      <c r="AF323" s="555"/>
      <c r="AG323" s="555"/>
      <c r="AH323" s="555"/>
      <c r="AJ323" s="5"/>
      <c r="AK323" s="5"/>
      <c r="AL323" s="5"/>
      <c r="AM323" s="5"/>
      <c r="AN323" s="5"/>
      <c r="AO323" s="38"/>
    </row>
    <row r="324" spans="1:43" ht="19.5" thickTop="1" x14ac:dyDescent="0.4">
      <c r="B324" s="555" t="s">
        <v>580</v>
      </c>
      <c r="C324" s="555"/>
      <c r="D324" s="555"/>
      <c r="E324" s="555"/>
      <c r="F324" s="555"/>
      <c r="G324" s="555"/>
      <c r="H324" s="555"/>
      <c r="I324" s="555"/>
      <c r="J324" s="555"/>
      <c r="K324" s="555"/>
      <c r="L324" s="555"/>
      <c r="M324" s="555"/>
      <c r="N324" s="555"/>
      <c r="O324" s="555"/>
      <c r="P324" s="555"/>
      <c r="Q324" s="555"/>
      <c r="R324" s="555"/>
      <c r="S324" s="555"/>
      <c r="T324" s="555"/>
      <c r="U324" s="555"/>
      <c r="V324" s="555"/>
      <c r="W324" s="555"/>
      <c r="X324" s="555"/>
      <c r="Y324" s="555"/>
      <c r="Z324" s="555"/>
      <c r="AA324" s="555"/>
      <c r="AB324" s="555"/>
      <c r="AC324" s="555"/>
      <c r="AD324" s="555"/>
      <c r="AE324" s="555"/>
      <c r="AF324" s="555"/>
      <c r="AG324" s="555"/>
      <c r="AH324" s="555"/>
      <c r="AJ324" s="561"/>
      <c r="AK324" s="562"/>
      <c r="AL324" s="562"/>
      <c r="AM324" s="562"/>
      <c r="AN324" s="563"/>
      <c r="AO324" s="32"/>
    </row>
    <row r="325" spans="1:43" x14ac:dyDescent="0.4">
      <c r="B325" s="555" t="s">
        <v>581</v>
      </c>
      <c r="C325" s="555"/>
      <c r="D325" s="555"/>
      <c r="E325" s="555"/>
      <c r="F325" s="555"/>
      <c r="G325" s="555"/>
      <c r="H325" s="555"/>
      <c r="I325" s="555"/>
      <c r="J325" s="555"/>
      <c r="K325" s="555"/>
      <c r="L325" s="555"/>
      <c r="M325" s="555"/>
      <c r="N325" s="555"/>
      <c r="O325" s="555"/>
      <c r="P325" s="555"/>
      <c r="Q325" s="555"/>
      <c r="R325" s="555"/>
      <c r="S325" s="555"/>
      <c r="T325" s="555"/>
      <c r="U325" s="555"/>
      <c r="V325" s="555"/>
      <c r="W325" s="555"/>
      <c r="X325" s="555"/>
      <c r="Y325" s="555"/>
      <c r="Z325" s="555"/>
      <c r="AA325" s="555"/>
      <c r="AB325" s="555"/>
      <c r="AC325" s="555"/>
      <c r="AD325" s="555"/>
      <c r="AE325" s="555"/>
      <c r="AF325" s="555"/>
      <c r="AG325" s="555"/>
      <c r="AH325" s="555"/>
      <c r="AJ325" s="595"/>
      <c r="AK325" s="596"/>
      <c r="AL325" s="596"/>
      <c r="AM325" s="596"/>
      <c r="AN325" s="597"/>
      <c r="AO325" s="32"/>
    </row>
    <row r="326" spans="1:43" ht="19.5" thickBot="1" x14ac:dyDescent="0.45">
      <c r="B326" s="555" t="s">
        <v>582</v>
      </c>
      <c r="C326" s="555"/>
      <c r="D326" s="555"/>
      <c r="E326" s="555"/>
      <c r="F326" s="555"/>
      <c r="G326" s="555"/>
      <c r="H326" s="555"/>
      <c r="I326" s="555"/>
      <c r="J326" s="555"/>
      <c r="K326" s="555"/>
      <c r="L326" s="555"/>
      <c r="M326" s="555"/>
      <c r="N326" s="555"/>
      <c r="O326" s="555"/>
      <c r="P326" s="555"/>
      <c r="Q326" s="555"/>
      <c r="R326" s="555"/>
      <c r="S326" s="555"/>
      <c r="T326" s="555"/>
      <c r="U326" s="555"/>
      <c r="V326" s="555"/>
      <c r="W326" s="555"/>
      <c r="X326" s="555"/>
      <c r="Y326" s="555"/>
      <c r="Z326" s="555"/>
      <c r="AA326" s="555"/>
      <c r="AB326" s="555"/>
      <c r="AC326" s="555"/>
      <c r="AD326" s="555"/>
      <c r="AE326" s="555"/>
      <c r="AF326" s="555"/>
      <c r="AG326" s="555"/>
      <c r="AH326" s="555"/>
      <c r="AJ326" s="557"/>
      <c r="AK326" s="558"/>
      <c r="AL326" s="558"/>
      <c r="AM326" s="558"/>
      <c r="AN326" s="559"/>
      <c r="AO326" s="32"/>
    </row>
    <row r="327" spans="1:43" ht="19.5" thickTop="1" x14ac:dyDescent="0.4">
      <c r="B327" s="555" t="s">
        <v>583</v>
      </c>
      <c r="C327" s="555"/>
      <c r="D327" s="555"/>
      <c r="E327" s="555"/>
      <c r="F327" s="555"/>
      <c r="G327" s="555"/>
      <c r="H327" s="555"/>
      <c r="I327" s="555"/>
      <c r="J327" s="555"/>
      <c r="K327" s="555"/>
      <c r="L327" s="555"/>
      <c r="M327" s="555"/>
      <c r="N327" s="555"/>
      <c r="O327" s="555"/>
      <c r="P327" s="555"/>
      <c r="Q327" s="555"/>
      <c r="R327" s="555"/>
      <c r="S327" s="555"/>
      <c r="T327" s="555"/>
      <c r="U327" s="555"/>
      <c r="V327" s="555"/>
      <c r="W327" s="555"/>
      <c r="X327" s="555"/>
      <c r="Y327" s="555"/>
      <c r="Z327" s="555"/>
      <c r="AA327" s="555"/>
      <c r="AB327" s="555"/>
      <c r="AC327" s="555"/>
      <c r="AD327" s="555"/>
      <c r="AE327" s="555"/>
      <c r="AF327" s="555"/>
      <c r="AG327" s="555"/>
      <c r="AH327" s="555"/>
      <c r="AQ327" s="516"/>
    </row>
    <row r="329" spans="1:43" ht="19.5" thickBot="1" x14ac:dyDescent="0.45">
      <c r="A329" s="568" t="s">
        <v>839</v>
      </c>
      <c r="B329" s="568"/>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J329" s="5"/>
      <c r="AK329" s="5"/>
      <c r="AL329" s="5"/>
      <c r="AM329" s="5"/>
      <c r="AN329" s="5"/>
      <c r="AO329" s="38"/>
    </row>
    <row r="330" spans="1:43" ht="20.25" thickTop="1" thickBot="1" x14ac:dyDescent="0.45">
      <c r="B330" s="726" t="s">
        <v>545</v>
      </c>
      <c r="C330" s="726"/>
      <c r="D330" s="726"/>
      <c r="E330" s="726"/>
      <c r="F330" s="726"/>
      <c r="G330" s="726"/>
      <c r="H330" s="726"/>
      <c r="I330" s="726"/>
      <c r="J330" s="726"/>
      <c r="K330" s="726"/>
      <c r="L330" s="726"/>
      <c r="M330" s="726"/>
      <c r="N330" s="726"/>
      <c r="O330" s="726"/>
      <c r="P330" s="726"/>
      <c r="Q330" s="726"/>
      <c r="R330" s="726"/>
      <c r="S330" s="726"/>
      <c r="T330" s="726"/>
      <c r="U330" s="726"/>
      <c r="V330" s="726"/>
      <c r="W330" s="726"/>
      <c r="X330" s="726"/>
      <c r="Y330" s="726"/>
      <c r="Z330" s="726"/>
      <c r="AA330" s="726"/>
      <c r="AB330" s="726"/>
      <c r="AC330" s="726"/>
      <c r="AD330" s="726"/>
      <c r="AE330" s="726"/>
      <c r="AF330" s="726"/>
      <c r="AG330" s="726"/>
      <c r="AH330" s="726"/>
      <c r="AJ330" s="574"/>
      <c r="AK330" s="575"/>
      <c r="AL330" s="575"/>
      <c r="AM330" s="575"/>
      <c r="AN330" s="576"/>
      <c r="AO330" s="32"/>
    </row>
    <row r="331" spans="1:43" ht="19.5" thickTop="1" x14ac:dyDescent="0.4">
      <c r="B331" s="653" t="s">
        <v>70</v>
      </c>
      <c r="C331" s="653"/>
      <c r="D331" s="653"/>
      <c r="E331" s="653"/>
      <c r="F331" s="653"/>
      <c r="G331" s="653"/>
      <c r="H331" s="653"/>
      <c r="I331" s="653"/>
      <c r="J331" s="653"/>
      <c r="K331" s="653"/>
      <c r="L331" s="653"/>
      <c r="M331" s="653"/>
      <c r="N331" s="653"/>
      <c r="O331" s="653"/>
      <c r="P331" s="653"/>
      <c r="Q331" s="653"/>
      <c r="R331" s="653"/>
      <c r="S331" s="653"/>
      <c r="T331" s="653"/>
      <c r="U331" s="653"/>
      <c r="V331" s="653"/>
      <c r="W331" s="653"/>
      <c r="X331" s="653"/>
      <c r="Y331" s="653"/>
      <c r="Z331" s="653"/>
      <c r="AA331" s="653"/>
      <c r="AB331" s="653"/>
      <c r="AC331" s="653"/>
      <c r="AD331" s="653"/>
      <c r="AE331" s="653"/>
      <c r="AF331" s="653"/>
      <c r="AG331" s="653"/>
      <c r="AH331" s="653"/>
    </row>
    <row r="332" spans="1:43" ht="18.75" customHeight="1" thickBot="1" x14ac:dyDescent="0.45">
      <c r="B332" s="762"/>
      <c r="C332" s="762"/>
      <c r="D332" s="762"/>
      <c r="E332" s="762"/>
      <c r="F332" s="762"/>
      <c r="G332" s="770" t="s">
        <v>190</v>
      </c>
      <c r="H332" s="770"/>
      <c r="I332" s="770"/>
      <c r="J332" s="770"/>
      <c r="K332" s="770"/>
      <c r="L332" s="770"/>
      <c r="M332" s="770"/>
      <c r="N332" s="770"/>
      <c r="O332" s="770"/>
      <c r="P332" s="770"/>
      <c r="Q332" s="770"/>
      <c r="R332" s="770"/>
      <c r="S332" s="770"/>
      <c r="T332" s="770"/>
      <c r="U332" s="770"/>
      <c r="V332" s="770"/>
      <c r="W332" s="770"/>
      <c r="X332" s="770"/>
      <c r="Y332" s="770"/>
      <c r="Z332" s="770"/>
      <c r="AA332" s="770"/>
      <c r="AB332" s="770"/>
      <c r="AC332" s="770"/>
      <c r="AD332" s="770"/>
      <c r="AE332" s="770"/>
      <c r="AF332" s="770"/>
      <c r="AG332" s="770"/>
      <c r="AH332" s="770"/>
      <c r="AI332" s="770"/>
      <c r="AJ332" s="770"/>
      <c r="AK332" s="770"/>
      <c r="AL332" s="770"/>
      <c r="AM332" s="770"/>
      <c r="AN332" s="770"/>
      <c r="AO332" s="32"/>
    </row>
    <row r="333" spans="1:43" ht="18.75" customHeight="1" thickTop="1" x14ac:dyDescent="0.4">
      <c r="B333" s="601" t="s">
        <v>188</v>
      </c>
      <c r="C333" s="602"/>
      <c r="D333" s="602"/>
      <c r="E333" s="602"/>
      <c r="F333" s="602"/>
      <c r="G333" s="627"/>
      <c r="H333" s="628"/>
      <c r="I333" s="628"/>
      <c r="J333" s="628"/>
      <c r="K333" s="628"/>
      <c r="L333" s="628"/>
      <c r="M333" s="628"/>
      <c r="N333" s="628"/>
      <c r="O333" s="628"/>
      <c r="P333" s="628"/>
      <c r="Q333" s="628"/>
      <c r="R333" s="628"/>
      <c r="S333" s="628"/>
      <c r="T333" s="628"/>
      <c r="U333" s="628"/>
      <c r="V333" s="628"/>
      <c r="W333" s="628"/>
      <c r="X333" s="628"/>
      <c r="Y333" s="628"/>
      <c r="Z333" s="628"/>
      <c r="AA333" s="628"/>
      <c r="AB333" s="628"/>
      <c r="AC333" s="628"/>
      <c r="AD333" s="628"/>
      <c r="AE333" s="628"/>
      <c r="AF333" s="628"/>
      <c r="AG333" s="628"/>
      <c r="AH333" s="628"/>
      <c r="AI333" s="628"/>
      <c r="AJ333" s="628"/>
      <c r="AK333" s="628"/>
      <c r="AL333" s="628"/>
      <c r="AM333" s="628"/>
      <c r="AN333" s="629"/>
      <c r="AO333" s="71"/>
    </row>
    <row r="334" spans="1:43" ht="18.75" customHeight="1" x14ac:dyDescent="0.4">
      <c r="B334" s="603"/>
      <c r="C334" s="604"/>
      <c r="D334" s="604"/>
      <c r="E334" s="604"/>
      <c r="F334" s="604"/>
      <c r="G334" s="630"/>
      <c r="H334" s="631"/>
      <c r="I334" s="631"/>
      <c r="J334" s="631"/>
      <c r="K334" s="631"/>
      <c r="L334" s="631"/>
      <c r="M334" s="631"/>
      <c r="N334" s="631"/>
      <c r="O334" s="631"/>
      <c r="P334" s="631"/>
      <c r="Q334" s="631"/>
      <c r="R334" s="631"/>
      <c r="S334" s="631"/>
      <c r="T334" s="631"/>
      <c r="U334" s="631"/>
      <c r="V334" s="631"/>
      <c r="W334" s="631"/>
      <c r="X334" s="631"/>
      <c r="Y334" s="631"/>
      <c r="Z334" s="631"/>
      <c r="AA334" s="631"/>
      <c r="AB334" s="631"/>
      <c r="AC334" s="631"/>
      <c r="AD334" s="631"/>
      <c r="AE334" s="631"/>
      <c r="AF334" s="631"/>
      <c r="AG334" s="631"/>
      <c r="AH334" s="631"/>
      <c r="AI334" s="631"/>
      <c r="AJ334" s="631"/>
      <c r="AK334" s="631"/>
      <c r="AL334" s="631"/>
      <c r="AM334" s="631"/>
      <c r="AN334" s="632"/>
      <c r="AO334" s="71"/>
    </row>
    <row r="335" spans="1:43" ht="18.75" customHeight="1" x14ac:dyDescent="0.4">
      <c r="B335" s="605"/>
      <c r="C335" s="606"/>
      <c r="D335" s="606"/>
      <c r="E335" s="606"/>
      <c r="F335" s="606"/>
      <c r="G335" s="630"/>
      <c r="H335" s="631"/>
      <c r="I335" s="631"/>
      <c r="J335" s="631"/>
      <c r="K335" s="631"/>
      <c r="L335" s="631"/>
      <c r="M335" s="631"/>
      <c r="N335" s="631"/>
      <c r="O335" s="631"/>
      <c r="P335" s="631"/>
      <c r="Q335" s="631"/>
      <c r="R335" s="631"/>
      <c r="S335" s="631"/>
      <c r="T335" s="631"/>
      <c r="U335" s="631"/>
      <c r="V335" s="631"/>
      <c r="W335" s="631"/>
      <c r="X335" s="631"/>
      <c r="Y335" s="631"/>
      <c r="Z335" s="631"/>
      <c r="AA335" s="631"/>
      <c r="AB335" s="631"/>
      <c r="AC335" s="631"/>
      <c r="AD335" s="631"/>
      <c r="AE335" s="631"/>
      <c r="AF335" s="631"/>
      <c r="AG335" s="631"/>
      <c r="AH335" s="631"/>
      <c r="AI335" s="631"/>
      <c r="AJ335" s="631"/>
      <c r="AK335" s="631"/>
      <c r="AL335" s="631"/>
      <c r="AM335" s="631"/>
      <c r="AN335" s="632"/>
      <c r="AO335" s="32"/>
    </row>
    <row r="336" spans="1:43" ht="18.75" customHeight="1" x14ac:dyDescent="0.4">
      <c r="B336" s="607" t="s">
        <v>189</v>
      </c>
      <c r="C336" s="608"/>
      <c r="D336" s="608"/>
      <c r="E336" s="608"/>
      <c r="F336" s="608"/>
      <c r="G336" s="771"/>
      <c r="H336" s="772"/>
      <c r="I336" s="772"/>
      <c r="J336" s="772"/>
      <c r="K336" s="772"/>
      <c r="L336" s="772"/>
      <c r="M336" s="772"/>
      <c r="N336" s="772"/>
      <c r="O336" s="772"/>
      <c r="P336" s="772"/>
      <c r="Q336" s="772"/>
      <c r="R336" s="772"/>
      <c r="S336" s="772"/>
      <c r="T336" s="772"/>
      <c r="U336" s="772"/>
      <c r="V336" s="772"/>
      <c r="W336" s="772"/>
      <c r="X336" s="772"/>
      <c r="Y336" s="772"/>
      <c r="Z336" s="772"/>
      <c r="AA336" s="772"/>
      <c r="AB336" s="772"/>
      <c r="AC336" s="772"/>
      <c r="AD336" s="772"/>
      <c r="AE336" s="772"/>
      <c r="AF336" s="772"/>
      <c r="AG336" s="772"/>
      <c r="AH336" s="772"/>
      <c r="AI336" s="772"/>
      <c r="AJ336" s="772"/>
      <c r="AK336" s="772"/>
      <c r="AL336" s="772"/>
      <c r="AM336" s="772"/>
      <c r="AN336" s="773"/>
      <c r="AO336" s="71"/>
    </row>
    <row r="337" spans="1:47" ht="18.75" customHeight="1" x14ac:dyDescent="0.4">
      <c r="B337" s="609"/>
      <c r="C337" s="610"/>
      <c r="D337" s="610"/>
      <c r="E337" s="610"/>
      <c r="F337" s="610"/>
      <c r="G337" s="774"/>
      <c r="H337" s="775"/>
      <c r="I337" s="775"/>
      <c r="J337" s="775"/>
      <c r="K337" s="775"/>
      <c r="L337" s="775"/>
      <c r="M337" s="775"/>
      <c r="N337" s="775"/>
      <c r="O337" s="775"/>
      <c r="P337" s="775"/>
      <c r="Q337" s="775"/>
      <c r="R337" s="775"/>
      <c r="S337" s="775"/>
      <c r="T337" s="775"/>
      <c r="U337" s="775"/>
      <c r="V337" s="775"/>
      <c r="W337" s="775"/>
      <c r="X337" s="775"/>
      <c r="Y337" s="775"/>
      <c r="Z337" s="775"/>
      <c r="AA337" s="775"/>
      <c r="AB337" s="775"/>
      <c r="AC337" s="775"/>
      <c r="AD337" s="775"/>
      <c r="AE337" s="775"/>
      <c r="AF337" s="775"/>
      <c r="AG337" s="775"/>
      <c r="AH337" s="775"/>
      <c r="AI337" s="775"/>
      <c r="AJ337" s="775"/>
      <c r="AK337" s="775"/>
      <c r="AL337" s="775"/>
      <c r="AM337" s="775"/>
      <c r="AN337" s="776"/>
      <c r="AO337" s="71"/>
    </row>
    <row r="338" spans="1:47" ht="18.75" customHeight="1" x14ac:dyDescent="0.4">
      <c r="B338" s="611"/>
      <c r="C338" s="612"/>
      <c r="D338" s="612"/>
      <c r="E338" s="612"/>
      <c r="F338" s="612"/>
      <c r="G338" s="777"/>
      <c r="H338" s="778"/>
      <c r="I338" s="778"/>
      <c r="J338" s="778"/>
      <c r="K338" s="778"/>
      <c r="L338" s="778"/>
      <c r="M338" s="778"/>
      <c r="N338" s="778"/>
      <c r="O338" s="778"/>
      <c r="P338" s="778"/>
      <c r="Q338" s="778"/>
      <c r="R338" s="778"/>
      <c r="S338" s="778"/>
      <c r="T338" s="778"/>
      <c r="U338" s="778"/>
      <c r="V338" s="778"/>
      <c r="W338" s="778"/>
      <c r="X338" s="778"/>
      <c r="Y338" s="778"/>
      <c r="Z338" s="778"/>
      <c r="AA338" s="778"/>
      <c r="AB338" s="778"/>
      <c r="AC338" s="778"/>
      <c r="AD338" s="778"/>
      <c r="AE338" s="778"/>
      <c r="AF338" s="778"/>
      <c r="AG338" s="778"/>
      <c r="AH338" s="778"/>
      <c r="AI338" s="778"/>
      <c r="AJ338" s="778"/>
      <c r="AK338" s="778"/>
      <c r="AL338" s="778"/>
      <c r="AM338" s="778"/>
      <c r="AN338" s="779"/>
      <c r="AO338" s="32"/>
    </row>
    <row r="339" spans="1:47" ht="18.75" customHeight="1" x14ac:dyDescent="0.4">
      <c r="B339" s="601" t="s">
        <v>71</v>
      </c>
      <c r="C339" s="602"/>
      <c r="D339" s="602"/>
      <c r="E339" s="602"/>
      <c r="F339" s="602"/>
      <c r="G339" s="630"/>
      <c r="H339" s="631"/>
      <c r="I339" s="631"/>
      <c r="J339" s="631"/>
      <c r="K339" s="631"/>
      <c r="L339" s="631"/>
      <c r="M339" s="631"/>
      <c r="N339" s="631"/>
      <c r="O339" s="631"/>
      <c r="P339" s="631"/>
      <c r="Q339" s="631"/>
      <c r="R339" s="631"/>
      <c r="S339" s="631"/>
      <c r="T339" s="631"/>
      <c r="U339" s="631"/>
      <c r="V339" s="631"/>
      <c r="W339" s="631"/>
      <c r="X339" s="631"/>
      <c r="Y339" s="631"/>
      <c r="Z339" s="631"/>
      <c r="AA339" s="631"/>
      <c r="AB339" s="631"/>
      <c r="AC339" s="631"/>
      <c r="AD339" s="631"/>
      <c r="AE339" s="631"/>
      <c r="AF339" s="631"/>
      <c r="AG339" s="631"/>
      <c r="AH339" s="631"/>
      <c r="AI339" s="631"/>
      <c r="AJ339" s="631"/>
      <c r="AK339" s="631"/>
      <c r="AL339" s="631"/>
      <c r="AM339" s="631"/>
      <c r="AN339" s="632"/>
      <c r="AO339" s="71"/>
    </row>
    <row r="340" spans="1:47" ht="18.75" customHeight="1" x14ac:dyDescent="0.4">
      <c r="B340" s="603"/>
      <c r="C340" s="604"/>
      <c r="D340" s="604"/>
      <c r="E340" s="604"/>
      <c r="F340" s="604"/>
      <c r="G340" s="630"/>
      <c r="H340" s="631"/>
      <c r="I340" s="631"/>
      <c r="J340" s="631"/>
      <c r="K340" s="631"/>
      <c r="L340" s="631"/>
      <c r="M340" s="631"/>
      <c r="N340" s="631"/>
      <c r="O340" s="631"/>
      <c r="P340" s="631"/>
      <c r="Q340" s="631"/>
      <c r="R340" s="631"/>
      <c r="S340" s="631"/>
      <c r="T340" s="631"/>
      <c r="U340" s="631"/>
      <c r="V340" s="631"/>
      <c r="W340" s="631"/>
      <c r="X340" s="631"/>
      <c r="Y340" s="631"/>
      <c r="Z340" s="631"/>
      <c r="AA340" s="631"/>
      <c r="AB340" s="631"/>
      <c r="AC340" s="631"/>
      <c r="AD340" s="631"/>
      <c r="AE340" s="631"/>
      <c r="AF340" s="631"/>
      <c r="AG340" s="631"/>
      <c r="AH340" s="631"/>
      <c r="AI340" s="631"/>
      <c r="AJ340" s="631"/>
      <c r="AK340" s="631"/>
      <c r="AL340" s="631"/>
      <c r="AM340" s="631"/>
      <c r="AN340" s="632"/>
      <c r="AO340" s="71"/>
      <c r="AQ340" s="365"/>
      <c r="AR340" s="365"/>
      <c r="AS340" s="365"/>
      <c r="AT340" s="365"/>
      <c r="AU340" s="365"/>
    </row>
    <row r="341" spans="1:47" ht="18.75" customHeight="1" thickBot="1" x14ac:dyDescent="0.45">
      <c r="B341" s="605"/>
      <c r="C341" s="606"/>
      <c r="D341" s="606"/>
      <c r="E341" s="606"/>
      <c r="F341" s="606"/>
      <c r="G341" s="878"/>
      <c r="H341" s="879"/>
      <c r="I341" s="879"/>
      <c r="J341" s="879"/>
      <c r="K341" s="879"/>
      <c r="L341" s="879"/>
      <c r="M341" s="879"/>
      <c r="N341" s="879"/>
      <c r="O341" s="879"/>
      <c r="P341" s="879"/>
      <c r="Q341" s="879"/>
      <c r="R341" s="879"/>
      <c r="S341" s="879"/>
      <c r="T341" s="879"/>
      <c r="U341" s="879"/>
      <c r="V341" s="879"/>
      <c r="W341" s="879"/>
      <c r="X341" s="879"/>
      <c r="Y341" s="879"/>
      <c r="Z341" s="879"/>
      <c r="AA341" s="879"/>
      <c r="AB341" s="879"/>
      <c r="AC341" s="879"/>
      <c r="AD341" s="879"/>
      <c r="AE341" s="879"/>
      <c r="AF341" s="879"/>
      <c r="AG341" s="879"/>
      <c r="AH341" s="879"/>
      <c r="AI341" s="879"/>
      <c r="AJ341" s="879"/>
      <c r="AK341" s="879"/>
      <c r="AL341" s="879"/>
      <c r="AM341" s="879"/>
      <c r="AN341" s="880"/>
      <c r="AO341" s="32"/>
    </row>
    <row r="342" spans="1:47" ht="18.75" customHeight="1" thickTop="1" thickBot="1" x14ac:dyDescent="0.45">
      <c r="B342" s="75"/>
      <c r="C342" s="75"/>
      <c r="D342" s="75"/>
      <c r="E342" s="75"/>
      <c r="F342" s="75"/>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c r="AK342" s="71"/>
      <c r="AL342" s="71"/>
      <c r="AM342" s="71"/>
      <c r="AN342" s="71"/>
      <c r="AO342" s="71"/>
      <c r="AQ342" s="405"/>
      <c r="AR342" s="405"/>
      <c r="AS342" s="405"/>
      <c r="AT342" s="405"/>
      <c r="AU342" s="405"/>
    </row>
    <row r="343" spans="1:47" s="405" customFormat="1" ht="18.75" customHeight="1" thickTop="1" x14ac:dyDescent="0.4">
      <c r="B343" s="626" t="s">
        <v>689</v>
      </c>
      <c r="C343" s="626"/>
      <c r="D343" s="626"/>
      <c r="E343" s="626"/>
      <c r="F343" s="626"/>
      <c r="G343" s="626"/>
      <c r="H343" s="626"/>
      <c r="I343" s="626"/>
      <c r="J343" s="626"/>
      <c r="K343" s="626"/>
      <c r="L343" s="626"/>
      <c r="M343" s="626"/>
      <c r="N343" s="626"/>
      <c r="O343" s="626"/>
      <c r="P343" s="626"/>
      <c r="Q343" s="626"/>
      <c r="R343" s="626"/>
      <c r="S343" s="626"/>
      <c r="T343" s="626"/>
      <c r="U343" s="626"/>
      <c r="V343" s="626"/>
      <c r="W343" s="626"/>
      <c r="X343" s="626"/>
      <c r="Y343" s="626"/>
      <c r="Z343" s="626"/>
      <c r="AA343" s="626"/>
      <c r="AB343" s="626"/>
      <c r="AC343" s="626"/>
      <c r="AD343" s="626"/>
      <c r="AE343" s="626"/>
      <c r="AF343" s="626"/>
      <c r="AG343" s="626"/>
      <c r="AH343" s="626"/>
      <c r="AI343" s="406"/>
      <c r="AJ343" s="561"/>
      <c r="AK343" s="562"/>
      <c r="AL343" s="562"/>
      <c r="AM343" s="562"/>
      <c r="AN343" s="563"/>
      <c r="AO343" s="406"/>
    </row>
    <row r="344" spans="1:47" ht="19.5" thickBot="1" x14ac:dyDescent="0.45">
      <c r="B344" s="626" t="s">
        <v>651</v>
      </c>
      <c r="C344" s="626"/>
      <c r="D344" s="626"/>
      <c r="E344" s="626"/>
      <c r="F344" s="626"/>
      <c r="G344" s="626"/>
      <c r="H344" s="626"/>
      <c r="I344" s="626"/>
      <c r="J344" s="626"/>
      <c r="K344" s="626"/>
      <c r="L344" s="626"/>
      <c r="M344" s="626"/>
      <c r="N344" s="626"/>
      <c r="O344" s="626"/>
      <c r="P344" s="626"/>
      <c r="Q344" s="626"/>
      <c r="R344" s="626"/>
      <c r="S344" s="626"/>
      <c r="T344" s="626"/>
      <c r="U344" s="626"/>
      <c r="V344" s="626"/>
      <c r="W344" s="626"/>
      <c r="X344" s="626"/>
      <c r="Y344" s="626"/>
      <c r="Z344" s="626"/>
      <c r="AA344" s="626"/>
      <c r="AB344" s="626"/>
      <c r="AC344" s="626"/>
      <c r="AD344" s="626"/>
      <c r="AE344" s="626"/>
      <c r="AF344" s="626"/>
      <c r="AG344" s="626"/>
      <c r="AH344" s="626"/>
      <c r="AJ344" s="636"/>
      <c r="AK344" s="637"/>
      <c r="AL344" s="637"/>
      <c r="AM344" s="637"/>
      <c r="AN344" s="638"/>
    </row>
    <row r="345" spans="1:47" s="365" customFormat="1" ht="18.95" customHeight="1" thickTop="1" x14ac:dyDescent="0.4">
      <c r="B345" s="370"/>
      <c r="C345" s="364"/>
      <c r="D345" s="364"/>
      <c r="E345" s="364"/>
      <c r="F345" s="364"/>
      <c r="G345" s="364"/>
      <c r="H345" s="364"/>
      <c r="I345" s="364"/>
      <c r="J345" s="364"/>
      <c r="K345" s="364"/>
      <c r="L345" s="364"/>
      <c r="M345" s="364"/>
      <c r="N345" s="364"/>
      <c r="O345" s="364"/>
      <c r="P345" s="364"/>
      <c r="Q345" s="364"/>
      <c r="R345" s="364"/>
      <c r="S345" s="364"/>
      <c r="T345" s="364"/>
      <c r="U345" s="364"/>
      <c r="V345" s="364"/>
      <c r="W345" s="364"/>
      <c r="X345" s="364"/>
      <c r="Y345" s="364"/>
      <c r="Z345" s="364"/>
      <c r="AA345" s="364"/>
      <c r="AB345" s="364"/>
      <c r="AC345" s="364"/>
      <c r="AD345" s="364"/>
      <c r="AE345" s="364"/>
      <c r="AF345" s="364"/>
      <c r="AG345" s="364"/>
      <c r="AH345" s="364"/>
      <c r="AQ345"/>
      <c r="AR345" s="529"/>
      <c r="AS345" s="529"/>
      <c r="AT345"/>
      <c r="AU345"/>
    </row>
    <row r="346" spans="1:47" ht="19.5" thickBot="1" x14ac:dyDescent="0.45">
      <c r="A346" s="555" t="s">
        <v>789</v>
      </c>
      <c r="B346" s="555"/>
      <c r="C346" s="555"/>
      <c r="D346" s="555"/>
      <c r="E346" s="555"/>
      <c r="F346" s="555"/>
      <c r="G346" s="555"/>
      <c r="H346" s="555"/>
      <c r="I346" s="555"/>
      <c r="J346" s="555"/>
      <c r="K346" s="555"/>
      <c r="L346" s="555"/>
      <c r="M346" s="555"/>
      <c r="N346" s="555"/>
      <c r="O346" s="555"/>
      <c r="P346" s="555"/>
      <c r="Q346" s="555"/>
      <c r="R346" s="555"/>
      <c r="S346" s="555"/>
      <c r="T346" s="555"/>
      <c r="U346" s="555"/>
      <c r="V346" s="555"/>
      <c r="W346" s="555"/>
      <c r="X346" s="555"/>
      <c r="Y346" s="555"/>
      <c r="Z346" s="555"/>
      <c r="AA346" s="555"/>
      <c r="AB346" s="555"/>
      <c r="AC346" s="555"/>
      <c r="AD346" s="555"/>
      <c r="AE346" s="555"/>
      <c r="AF346" s="555"/>
      <c r="AG346" s="555"/>
      <c r="AH346" s="555"/>
      <c r="AJ346" s="5"/>
      <c r="AK346" s="5"/>
      <c r="AL346" s="5"/>
      <c r="AM346" s="5"/>
      <c r="AN346" s="5"/>
    </row>
    <row r="347" spans="1:47" ht="20.25" thickTop="1" thickBot="1" x14ac:dyDescent="0.45">
      <c r="B347" s="555" t="s">
        <v>73</v>
      </c>
      <c r="C347" s="555"/>
      <c r="D347" s="555"/>
      <c r="E347" s="555"/>
      <c r="F347" s="555"/>
      <c r="G347" s="555"/>
      <c r="H347" s="555"/>
      <c r="I347" s="555"/>
      <c r="J347" s="555"/>
      <c r="K347" s="555"/>
      <c r="L347" s="555"/>
      <c r="M347" s="555"/>
      <c r="N347" s="555"/>
      <c r="O347" s="555"/>
      <c r="P347" s="555"/>
      <c r="Q347" s="555"/>
      <c r="R347" s="555"/>
      <c r="S347" s="555"/>
      <c r="T347" s="555"/>
      <c r="U347" s="555"/>
      <c r="V347" s="555"/>
      <c r="W347" s="555"/>
      <c r="X347" s="555"/>
      <c r="Y347" s="555"/>
      <c r="Z347" s="555"/>
      <c r="AA347" s="555"/>
      <c r="AB347" s="555"/>
      <c r="AC347" s="555"/>
      <c r="AD347" s="555"/>
      <c r="AE347" s="555"/>
      <c r="AF347" s="555"/>
      <c r="AG347" s="555"/>
      <c r="AH347" s="555"/>
      <c r="AJ347" s="574"/>
      <c r="AK347" s="575"/>
      <c r="AL347" s="575"/>
      <c r="AM347" s="575"/>
      <c r="AN347" s="576"/>
    </row>
    <row r="348" spans="1:47" ht="19.5" thickTop="1" x14ac:dyDescent="0.4">
      <c r="B348" s="555" t="s">
        <v>584</v>
      </c>
      <c r="C348" s="555"/>
      <c r="D348" s="555"/>
      <c r="E348" s="555"/>
      <c r="F348" s="555"/>
      <c r="G348" s="555"/>
      <c r="H348" s="555"/>
      <c r="I348" s="555"/>
      <c r="J348" s="555"/>
      <c r="K348" s="555"/>
      <c r="L348" s="555"/>
      <c r="M348" s="555"/>
      <c r="N348" s="555"/>
      <c r="O348" s="555"/>
      <c r="P348" s="555"/>
      <c r="Q348" s="555"/>
      <c r="R348" s="555"/>
      <c r="S348" s="555"/>
      <c r="T348" s="555"/>
      <c r="U348" s="555"/>
      <c r="V348" s="555"/>
      <c r="W348" s="555"/>
      <c r="X348" s="555"/>
      <c r="Y348" s="555"/>
      <c r="Z348" s="555"/>
      <c r="AA348" s="555"/>
      <c r="AB348" s="555"/>
      <c r="AC348" s="555"/>
      <c r="AD348" s="555"/>
      <c r="AE348" s="555"/>
      <c r="AF348" s="555"/>
      <c r="AG348" s="555"/>
      <c r="AH348" s="555"/>
    </row>
    <row r="351" spans="1:47" ht="19.5" thickBot="1" x14ac:dyDescent="0.45">
      <c r="A351" s="555" t="s">
        <v>840</v>
      </c>
      <c r="B351" s="555"/>
      <c r="C351" s="555"/>
      <c r="D351" s="555"/>
      <c r="E351" s="555"/>
      <c r="F351" s="555"/>
      <c r="G351" s="555"/>
      <c r="H351" s="555"/>
      <c r="I351" s="555"/>
      <c r="J351" s="555"/>
      <c r="K351" s="555"/>
      <c r="L351" s="555"/>
      <c r="M351" s="555"/>
      <c r="N351" s="555"/>
      <c r="O351" s="555"/>
      <c r="P351" s="555"/>
      <c r="Q351" s="555"/>
      <c r="R351" s="555"/>
      <c r="S351" s="555"/>
      <c r="T351" s="555"/>
      <c r="U351" s="555"/>
      <c r="V351" s="555"/>
      <c r="W351" s="555"/>
      <c r="X351" s="555"/>
      <c r="Y351" s="555"/>
      <c r="Z351" s="555"/>
      <c r="AA351" s="555"/>
      <c r="AB351" s="555"/>
      <c r="AC351" s="555"/>
      <c r="AD351" s="555"/>
      <c r="AE351" s="555"/>
      <c r="AF351" s="555"/>
      <c r="AG351" s="555"/>
      <c r="AH351" s="555"/>
    </row>
    <row r="352" spans="1:47" ht="19.5" thickTop="1" x14ac:dyDescent="0.4">
      <c r="B352" s="555" t="s">
        <v>191</v>
      </c>
      <c r="C352" s="555"/>
      <c r="D352" s="555"/>
      <c r="E352" s="555"/>
      <c r="F352" s="555"/>
      <c r="G352" s="555"/>
      <c r="H352" s="555"/>
      <c r="I352" s="555"/>
      <c r="J352" s="555"/>
      <c r="K352" s="555"/>
      <c r="L352" s="555"/>
      <c r="M352" s="555"/>
      <c r="N352" s="555"/>
      <c r="O352" s="555"/>
      <c r="P352" s="555"/>
      <c r="Q352" s="555"/>
      <c r="R352" s="555"/>
      <c r="S352" s="555"/>
      <c r="T352" s="555"/>
      <c r="U352" s="555"/>
      <c r="V352" s="555"/>
      <c r="W352" s="555"/>
      <c r="X352" s="555"/>
      <c r="Y352" s="555"/>
      <c r="Z352" s="555"/>
      <c r="AA352" s="555"/>
      <c r="AB352" s="555"/>
      <c r="AC352" s="555"/>
      <c r="AD352" s="555"/>
      <c r="AE352" s="555"/>
      <c r="AF352" s="555"/>
      <c r="AG352" s="555"/>
      <c r="AH352" s="555"/>
      <c r="AJ352" s="561"/>
      <c r="AK352" s="562"/>
      <c r="AL352" s="562"/>
      <c r="AM352" s="562"/>
      <c r="AN352" s="563"/>
    </row>
    <row r="353" spans="1:40" x14ac:dyDescent="0.4">
      <c r="B353" s="555" t="s">
        <v>505</v>
      </c>
      <c r="C353" s="555"/>
      <c r="D353" s="555"/>
      <c r="E353" s="555"/>
      <c r="F353" s="555"/>
      <c r="G353" s="555"/>
      <c r="H353" s="555"/>
      <c r="I353" s="555"/>
      <c r="J353" s="555"/>
      <c r="K353" s="555"/>
      <c r="L353" s="555"/>
      <c r="M353" s="555"/>
      <c r="N353" s="555"/>
      <c r="O353" s="555"/>
      <c r="P353" s="555"/>
      <c r="Q353" s="555"/>
      <c r="R353" s="555"/>
      <c r="S353" s="555"/>
      <c r="T353" s="555"/>
      <c r="U353" s="555"/>
      <c r="V353" s="555"/>
      <c r="W353" s="555"/>
      <c r="X353" s="555"/>
      <c r="Y353" s="555"/>
      <c r="Z353" s="555"/>
      <c r="AA353" s="555"/>
      <c r="AB353" s="555"/>
      <c r="AC353" s="555"/>
      <c r="AD353" s="555"/>
      <c r="AE353" s="555"/>
      <c r="AF353" s="555"/>
      <c r="AG353" s="555"/>
      <c r="AH353" s="555"/>
      <c r="AJ353" s="565"/>
      <c r="AK353" s="566"/>
      <c r="AL353" s="566"/>
      <c r="AM353" s="566"/>
      <c r="AN353" s="567"/>
    </row>
    <row r="354" spans="1:40" x14ac:dyDescent="0.4">
      <c r="B354" s="555" t="s">
        <v>506</v>
      </c>
      <c r="C354" s="555"/>
      <c r="D354" s="555"/>
      <c r="E354" s="555"/>
      <c r="F354" s="555"/>
      <c r="G354" s="555"/>
      <c r="H354" s="555"/>
      <c r="I354" s="555"/>
      <c r="J354" s="555"/>
      <c r="K354" s="555"/>
      <c r="L354" s="555"/>
      <c r="M354" s="555"/>
      <c r="N354" s="555"/>
      <c r="O354" s="555"/>
      <c r="P354" s="555"/>
      <c r="Q354" s="555"/>
      <c r="R354" s="555"/>
      <c r="S354" s="555"/>
      <c r="T354" s="555"/>
      <c r="U354" s="555"/>
      <c r="V354" s="555"/>
      <c r="W354" s="555"/>
      <c r="X354" s="555"/>
      <c r="Y354" s="555"/>
      <c r="Z354" s="555"/>
      <c r="AA354" s="555"/>
      <c r="AB354" s="555"/>
      <c r="AC354" s="555"/>
      <c r="AD354" s="555"/>
      <c r="AE354" s="555"/>
      <c r="AF354" s="555"/>
      <c r="AG354" s="555"/>
      <c r="AH354" s="555"/>
      <c r="AJ354" s="565"/>
      <c r="AK354" s="566"/>
      <c r="AL354" s="566"/>
      <c r="AM354" s="566"/>
      <c r="AN354" s="567"/>
    </row>
    <row r="355" spans="1:40" ht="19.5" thickBot="1" x14ac:dyDescent="0.45">
      <c r="B355" s="555" t="s">
        <v>507</v>
      </c>
      <c r="C355" s="555"/>
      <c r="D355" s="555"/>
      <c r="E355" s="555"/>
      <c r="F355" s="555"/>
      <c r="G355" s="555"/>
      <c r="H355" s="555"/>
      <c r="I355" s="555"/>
      <c r="J355" s="555"/>
      <c r="K355" s="555"/>
      <c r="L355" s="555"/>
      <c r="M355" s="555"/>
      <c r="N355" s="555"/>
      <c r="O355" s="555"/>
      <c r="P355" s="555"/>
      <c r="Q355" s="555"/>
      <c r="R355" s="555"/>
      <c r="S355" s="555"/>
      <c r="T355" s="555"/>
      <c r="U355" s="555"/>
      <c r="V355" s="555"/>
      <c r="W355" s="555"/>
      <c r="X355" s="555"/>
      <c r="Y355" s="555"/>
      <c r="Z355" s="555"/>
      <c r="AA355" s="555"/>
      <c r="AB355" s="555"/>
      <c r="AC355" s="555"/>
      <c r="AD355" s="555"/>
      <c r="AE355" s="555"/>
      <c r="AF355" s="555"/>
      <c r="AG355" s="555"/>
      <c r="AH355" s="555"/>
      <c r="AJ355" s="557"/>
      <c r="AK355" s="558"/>
      <c r="AL355" s="558"/>
      <c r="AM355" s="558"/>
      <c r="AN355" s="559"/>
    </row>
    <row r="356" spans="1:40" ht="19.5" thickTop="1" x14ac:dyDescent="0.4"/>
    <row r="357" spans="1:40" x14ac:dyDescent="0.4">
      <c r="A357" s="555" t="str">
        <f>"（８） 検便の実施状況（"&amp;表紙!B2&amp;DBCS(表紙!C2-1)&amp;"年度の状況）　　※休業中の職員は除く"</f>
        <v>（８） 検便の実施状況（令和７年度の状況）　　※休業中の職員は除く</v>
      </c>
      <c r="B357" s="555"/>
      <c r="C357" s="555"/>
      <c r="D357" s="555"/>
      <c r="E357" s="555"/>
      <c r="F357" s="555"/>
      <c r="G357" s="555"/>
      <c r="H357" s="555"/>
      <c r="I357" s="555"/>
      <c r="J357" s="555"/>
      <c r="K357" s="555"/>
      <c r="L357" s="555"/>
      <c r="M357" s="555"/>
      <c r="N357" s="555"/>
      <c r="O357" s="555"/>
      <c r="P357" s="555"/>
      <c r="Q357" s="555"/>
      <c r="R357" s="555"/>
      <c r="S357" s="555"/>
      <c r="T357" s="555"/>
      <c r="U357" s="555"/>
      <c r="V357" s="555"/>
      <c r="W357" s="555"/>
      <c r="X357" s="555"/>
      <c r="Y357" s="555"/>
      <c r="Z357" s="555"/>
      <c r="AA357" s="555"/>
      <c r="AB357" s="555"/>
      <c r="AC357" s="555"/>
      <c r="AD357" s="555"/>
      <c r="AE357" s="555"/>
      <c r="AF357" s="555"/>
      <c r="AG357" s="555"/>
      <c r="AH357" s="555"/>
    </row>
    <row r="358" spans="1:40" ht="19.5" thickBot="1" x14ac:dyDescent="0.45">
      <c r="B358" s="696"/>
      <c r="C358" s="697"/>
      <c r="D358" s="697"/>
      <c r="E358" s="697"/>
      <c r="F358" s="697"/>
      <c r="G358" s="697"/>
      <c r="H358" s="697"/>
      <c r="I358" s="697"/>
      <c r="J358" s="697"/>
      <c r="K358" s="697"/>
      <c r="L358" s="697"/>
      <c r="M358" s="698"/>
      <c r="N358" s="624" t="s">
        <v>192</v>
      </c>
      <c r="O358" s="625"/>
      <c r="P358" s="624" t="s">
        <v>193</v>
      </c>
      <c r="Q358" s="625"/>
      <c r="R358" s="624" t="s">
        <v>194</v>
      </c>
      <c r="S358" s="625"/>
      <c r="T358" s="624" t="s">
        <v>195</v>
      </c>
      <c r="U358" s="625"/>
      <c r="V358" s="760" t="s">
        <v>196</v>
      </c>
      <c r="W358" s="761"/>
      <c r="X358" s="624" t="s">
        <v>197</v>
      </c>
      <c r="Y358" s="625"/>
      <c r="Z358" s="624" t="s">
        <v>198</v>
      </c>
      <c r="AA358" s="625"/>
      <c r="AB358" s="624" t="s">
        <v>199</v>
      </c>
      <c r="AC358" s="625"/>
      <c r="AD358" s="624" t="s">
        <v>200</v>
      </c>
      <c r="AE358" s="625"/>
      <c r="AF358" s="757" t="s">
        <v>201</v>
      </c>
      <c r="AG358" s="758"/>
      <c r="AH358" s="624" t="s">
        <v>202</v>
      </c>
      <c r="AI358" s="625"/>
      <c r="AJ358" s="624" t="s">
        <v>203</v>
      </c>
      <c r="AK358" s="625"/>
    </row>
    <row r="359" spans="1:40" ht="19.5" thickTop="1" x14ac:dyDescent="0.4">
      <c r="B359" s="614" t="s">
        <v>74</v>
      </c>
      <c r="C359" s="621"/>
      <c r="D359" s="621"/>
      <c r="E359" s="621"/>
      <c r="F359" s="621"/>
      <c r="G359" s="621"/>
      <c r="H359" s="621"/>
      <c r="I359" s="621"/>
      <c r="J359" s="621"/>
      <c r="K359" s="621"/>
      <c r="L359" s="621"/>
      <c r="M359" s="621"/>
      <c r="N359" s="716"/>
      <c r="O359" s="717"/>
      <c r="P359" s="623"/>
      <c r="Q359" s="623"/>
      <c r="R359" s="623"/>
      <c r="S359" s="623"/>
      <c r="T359" s="623"/>
      <c r="U359" s="623"/>
      <c r="V359" s="623"/>
      <c r="W359" s="623"/>
      <c r="X359" s="623"/>
      <c r="Y359" s="623"/>
      <c r="Z359" s="623"/>
      <c r="AA359" s="623"/>
      <c r="AB359" s="623"/>
      <c r="AC359" s="623"/>
      <c r="AD359" s="623"/>
      <c r="AE359" s="623"/>
      <c r="AF359" s="623"/>
      <c r="AG359" s="623"/>
      <c r="AH359" s="623"/>
      <c r="AI359" s="623"/>
      <c r="AJ359" s="623"/>
      <c r="AK359" s="769"/>
    </row>
    <row r="360" spans="1:40" x14ac:dyDescent="0.4">
      <c r="B360" s="601" t="s">
        <v>75</v>
      </c>
      <c r="C360" s="602"/>
      <c r="D360" s="602"/>
      <c r="E360" s="602"/>
      <c r="F360" s="640"/>
      <c r="G360" s="614" t="s">
        <v>82</v>
      </c>
      <c r="H360" s="621"/>
      <c r="I360" s="621"/>
      <c r="J360" s="621"/>
      <c r="K360" s="621"/>
      <c r="L360" s="621"/>
      <c r="M360" s="621"/>
      <c r="N360" s="633"/>
      <c r="O360" s="634"/>
      <c r="P360" s="618"/>
      <c r="Q360" s="618"/>
      <c r="R360" s="618"/>
      <c r="S360" s="618"/>
      <c r="T360" s="618"/>
      <c r="U360" s="618"/>
      <c r="V360" s="618"/>
      <c r="W360" s="618"/>
      <c r="X360" s="618"/>
      <c r="Y360" s="618"/>
      <c r="Z360" s="618"/>
      <c r="AA360" s="618"/>
      <c r="AB360" s="618"/>
      <c r="AC360" s="618"/>
      <c r="AD360" s="618"/>
      <c r="AE360" s="618"/>
      <c r="AF360" s="618"/>
      <c r="AG360" s="618"/>
      <c r="AH360" s="618"/>
      <c r="AI360" s="618"/>
      <c r="AJ360" s="618"/>
      <c r="AK360" s="622"/>
    </row>
    <row r="361" spans="1:40" x14ac:dyDescent="0.4">
      <c r="B361" s="603"/>
      <c r="C361" s="604"/>
      <c r="D361" s="604"/>
      <c r="E361" s="604"/>
      <c r="F361" s="641"/>
      <c r="G361" s="614" t="s">
        <v>80</v>
      </c>
      <c r="H361" s="621"/>
      <c r="I361" s="621"/>
      <c r="J361" s="621"/>
      <c r="K361" s="621"/>
      <c r="L361" s="621"/>
      <c r="M361" s="621"/>
      <c r="N361" s="633"/>
      <c r="O361" s="634"/>
      <c r="P361" s="618"/>
      <c r="Q361" s="618"/>
      <c r="R361" s="618"/>
      <c r="S361" s="618"/>
      <c r="T361" s="618"/>
      <c r="U361" s="618"/>
      <c r="V361" s="618"/>
      <c r="W361" s="618"/>
      <c r="X361" s="618"/>
      <c r="Y361" s="618"/>
      <c r="Z361" s="618"/>
      <c r="AA361" s="618"/>
      <c r="AB361" s="618"/>
      <c r="AC361" s="618"/>
      <c r="AD361" s="618"/>
      <c r="AE361" s="618"/>
      <c r="AF361" s="618"/>
      <c r="AG361" s="618"/>
      <c r="AH361" s="618"/>
      <c r="AI361" s="618"/>
      <c r="AJ361" s="618"/>
      <c r="AK361" s="622"/>
    </row>
    <row r="362" spans="1:40" x14ac:dyDescent="0.4">
      <c r="B362" s="605"/>
      <c r="C362" s="606"/>
      <c r="D362" s="606"/>
      <c r="E362" s="606"/>
      <c r="F362" s="642"/>
      <c r="G362" s="614" t="s">
        <v>81</v>
      </c>
      <c r="H362" s="621"/>
      <c r="I362" s="621"/>
      <c r="J362" s="621"/>
      <c r="K362" s="621"/>
      <c r="L362" s="621"/>
      <c r="M362" s="621"/>
      <c r="N362" s="633"/>
      <c r="O362" s="634"/>
      <c r="P362" s="618"/>
      <c r="Q362" s="618"/>
      <c r="R362" s="618"/>
      <c r="S362" s="618"/>
      <c r="T362" s="618"/>
      <c r="U362" s="618"/>
      <c r="V362" s="618"/>
      <c r="W362" s="618"/>
      <c r="X362" s="618"/>
      <c r="Y362" s="618"/>
      <c r="Z362" s="618"/>
      <c r="AA362" s="618"/>
      <c r="AB362" s="618"/>
      <c r="AC362" s="618"/>
      <c r="AD362" s="618"/>
      <c r="AE362" s="618"/>
      <c r="AF362" s="618"/>
      <c r="AG362" s="618"/>
      <c r="AH362" s="618"/>
      <c r="AI362" s="618"/>
      <c r="AJ362" s="618"/>
      <c r="AK362" s="622"/>
    </row>
    <row r="363" spans="1:40" x14ac:dyDescent="0.4">
      <c r="B363" s="601" t="s">
        <v>76</v>
      </c>
      <c r="C363" s="602"/>
      <c r="D363" s="602"/>
      <c r="E363" s="602"/>
      <c r="F363" s="640"/>
      <c r="G363" s="614" t="s">
        <v>82</v>
      </c>
      <c r="H363" s="621"/>
      <c r="I363" s="621"/>
      <c r="J363" s="621"/>
      <c r="K363" s="621"/>
      <c r="L363" s="621"/>
      <c r="M363" s="621"/>
      <c r="N363" s="633"/>
      <c r="O363" s="634"/>
      <c r="P363" s="618"/>
      <c r="Q363" s="618"/>
      <c r="R363" s="618"/>
      <c r="S363" s="618"/>
      <c r="T363" s="618"/>
      <c r="U363" s="618"/>
      <c r="V363" s="618"/>
      <c r="W363" s="618"/>
      <c r="X363" s="618"/>
      <c r="Y363" s="618"/>
      <c r="Z363" s="618"/>
      <c r="AA363" s="618"/>
      <c r="AB363" s="618"/>
      <c r="AC363" s="618"/>
      <c r="AD363" s="618"/>
      <c r="AE363" s="618"/>
      <c r="AF363" s="618"/>
      <c r="AG363" s="618"/>
      <c r="AH363" s="618"/>
      <c r="AI363" s="618"/>
      <c r="AJ363" s="618"/>
      <c r="AK363" s="622"/>
    </row>
    <row r="364" spans="1:40" x14ac:dyDescent="0.4">
      <c r="B364" s="603"/>
      <c r="C364" s="604"/>
      <c r="D364" s="604"/>
      <c r="E364" s="604"/>
      <c r="F364" s="641"/>
      <c r="G364" s="614" t="s">
        <v>80</v>
      </c>
      <c r="H364" s="621"/>
      <c r="I364" s="621"/>
      <c r="J364" s="621"/>
      <c r="K364" s="621"/>
      <c r="L364" s="621"/>
      <c r="M364" s="621"/>
      <c r="N364" s="633"/>
      <c r="O364" s="634"/>
      <c r="P364" s="618"/>
      <c r="Q364" s="618"/>
      <c r="R364" s="618"/>
      <c r="S364" s="618"/>
      <c r="T364" s="618"/>
      <c r="U364" s="618"/>
      <c r="V364" s="618"/>
      <c r="W364" s="618"/>
      <c r="X364" s="618"/>
      <c r="Y364" s="618"/>
      <c r="Z364" s="618"/>
      <c r="AA364" s="618"/>
      <c r="AB364" s="618"/>
      <c r="AC364" s="618"/>
      <c r="AD364" s="618"/>
      <c r="AE364" s="618"/>
      <c r="AF364" s="618"/>
      <c r="AG364" s="618"/>
      <c r="AH364" s="618"/>
      <c r="AI364" s="618"/>
      <c r="AJ364" s="618"/>
      <c r="AK364" s="622"/>
    </row>
    <row r="365" spans="1:40" x14ac:dyDescent="0.4">
      <c r="B365" s="605"/>
      <c r="C365" s="606"/>
      <c r="D365" s="606"/>
      <c r="E365" s="606"/>
      <c r="F365" s="642"/>
      <c r="G365" s="614" t="s">
        <v>81</v>
      </c>
      <c r="H365" s="621"/>
      <c r="I365" s="621"/>
      <c r="J365" s="621"/>
      <c r="K365" s="621"/>
      <c r="L365" s="621"/>
      <c r="M365" s="621"/>
      <c r="N365" s="633"/>
      <c r="O365" s="634"/>
      <c r="P365" s="618"/>
      <c r="Q365" s="618"/>
      <c r="R365" s="618"/>
      <c r="S365" s="618"/>
      <c r="T365" s="618"/>
      <c r="U365" s="618"/>
      <c r="V365" s="618"/>
      <c r="W365" s="618"/>
      <c r="X365" s="618"/>
      <c r="Y365" s="618"/>
      <c r="Z365" s="618"/>
      <c r="AA365" s="618"/>
      <c r="AB365" s="618"/>
      <c r="AC365" s="618"/>
      <c r="AD365" s="618"/>
      <c r="AE365" s="618"/>
      <c r="AF365" s="618"/>
      <c r="AG365" s="618"/>
      <c r="AH365" s="618"/>
      <c r="AI365" s="618"/>
      <c r="AJ365" s="618"/>
      <c r="AK365" s="622"/>
    </row>
    <row r="366" spans="1:40" ht="19.5" thickBot="1" x14ac:dyDescent="0.45">
      <c r="B366" s="997" t="s">
        <v>77</v>
      </c>
      <c r="C366" s="998"/>
      <c r="D366" s="998"/>
      <c r="E366" s="998"/>
      <c r="F366" s="999"/>
      <c r="G366" s="614" t="s">
        <v>80</v>
      </c>
      <c r="H366" s="621"/>
      <c r="I366" s="621"/>
      <c r="J366" s="621"/>
      <c r="K366" s="621"/>
      <c r="L366" s="621"/>
      <c r="M366" s="621"/>
      <c r="N366" s="699"/>
      <c r="O366" s="700"/>
      <c r="P366" s="613"/>
      <c r="Q366" s="613"/>
      <c r="R366" s="613"/>
      <c r="S366" s="613"/>
      <c r="T366" s="613"/>
      <c r="U366" s="613"/>
      <c r="V366" s="613"/>
      <c r="W366" s="613"/>
      <c r="X366" s="613"/>
      <c r="Y366" s="613"/>
      <c r="Z366" s="613"/>
      <c r="AA366" s="613"/>
      <c r="AB366" s="613"/>
      <c r="AC366" s="613"/>
      <c r="AD366" s="613"/>
      <c r="AE366" s="613"/>
      <c r="AF366" s="613"/>
      <c r="AG366" s="613"/>
      <c r="AH366" s="613"/>
      <c r="AI366" s="613"/>
      <c r="AJ366" s="613"/>
      <c r="AK366" s="1003"/>
    </row>
    <row r="367" spans="1:40" ht="19.5" thickTop="1" x14ac:dyDescent="0.4">
      <c r="B367" s="614" t="s">
        <v>78</v>
      </c>
      <c r="C367" s="621"/>
      <c r="D367" s="621"/>
      <c r="E367" s="621"/>
      <c r="F367" s="621"/>
      <c r="G367" s="621"/>
      <c r="H367" s="621"/>
      <c r="I367" s="621"/>
      <c r="J367" s="621"/>
      <c r="K367" s="621"/>
      <c r="L367" s="621"/>
      <c r="M367" s="615"/>
      <c r="N367" s="619">
        <f>SUM(N360,N363,N366)</f>
        <v>0</v>
      </c>
      <c r="O367" s="620"/>
      <c r="P367" s="619">
        <f t="shared" ref="P367" si="0">SUM(P360,P363,P366)</f>
        <v>0</v>
      </c>
      <c r="Q367" s="620"/>
      <c r="R367" s="619">
        <f t="shared" ref="R367" si="1">SUM(R360,R363,R366)</f>
        <v>0</v>
      </c>
      <c r="S367" s="620"/>
      <c r="T367" s="619">
        <f t="shared" ref="T367" si="2">SUM(T360,T363,T366)</f>
        <v>0</v>
      </c>
      <c r="U367" s="620"/>
      <c r="V367" s="619">
        <f t="shared" ref="V367" si="3">SUM(V360,V363,V366)</f>
        <v>0</v>
      </c>
      <c r="W367" s="620"/>
      <c r="X367" s="619">
        <f t="shared" ref="X367" si="4">SUM(X360,X363,X366)</f>
        <v>0</v>
      </c>
      <c r="Y367" s="620"/>
      <c r="Z367" s="619">
        <f t="shared" ref="Z367" si="5">SUM(Z360,Z363,Z366)</f>
        <v>0</v>
      </c>
      <c r="AA367" s="620"/>
      <c r="AB367" s="619">
        <f t="shared" ref="AB367" si="6">SUM(AB360,AB363,AB366)</f>
        <v>0</v>
      </c>
      <c r="AC367" s="620"/>
      <c r="AD367" s="619">
        <f t="shared" ref="AD367" si="7">SUM(AD360,AD363,AD366)</f>
        <v>0</v>
      </c>
      <c r="AE367" s="620"/>
      <c r="AF367" s="619">
        <f t="shared" ref="AF367" si="8">SUM(AF360,AF363,AF366)</f>
        <v>0</v>
      </c>
      <c r="AG367" s="620"/>
      <c r="AH367" s="619">
        <f t="shared" ref="AH367" si="9">SUM(AH360,AH363,AH366)</f>
        <v>0</v>
      </c>
      <c r="AI367" s="620"/>
      <c r="AJ367" s="619">
        <f t="shared" ref="AJ367" si="10">SUM(AJ360,AJ363,AJ366)</f>
        <v>0</v>
      </c>
      <c r="AK367" s="620"/>
    </row>
    <row r="368" spans="1:40" x14ac:dyDescent="0.4">
      <c r="B368" s="29"/>
      <c r="C368" s="29"/>
      <c r="D368" s="29"/>
      <c r="E368" s="29"/>
      <c r="F368" s="29"/>
      <c r="G368" s="29"/>
      <c r="H368" s="29"/>
      <c r="I368" s="29"/>
      <c r="J368" s="33"/>
      <c r="K368" s="29"/>
      <c r="L368" s="29"/>
      <c r="O368" s="29"/>
      <c r="P368" s="29"/>
      <c r="Q368" s="29"/>
      <c r="R368" s="29"/>
      <c r="S368" s="29"/>
      <c r="U368" s="29"/>
      <c r="V368" s="29"/>
      <c r="W368" s="29"/>
      <c r="X368" s="29"/>
      <c r="Y368" s="29"/>
      <c r="Z368" s="29"/>
      <c r="AA368" s="29"/>
      <c r="AB368" s="29"/>
      <c r="AE368" s="29"/>
      <c r="AF368" s="29"/>
    </row>
    <row r="369" spans="1:47" x14ac:dyDescent="0.4">
      <c r="B369" t="s">
        <v>79</v>
      </c>
      <c r="O369" s="29"/>
      <c r="P369" s="616"/>
      <c r="Q369" s="616"/>
      <c r="R369" s="616"/>
      <c r="S369" s="616"/>
      <c r="U369" s="616"/>
      <c r="V369" s="616"/>
      <c r="W369" s="616"/>
      <c r="X369" s="616"/>
      <c r="Y369" s="616"/>
      <c r="Z369" s="616"/>
      <c r="AA369" s="616"/>
      <c r="AB369" s="616"/>
      <c r="AE369" s="616"/>
      <c r="AF369" s="616"/>
    </row>
    <row r="370" spans="1:47" x14ac:dyDescent="0.4">
      <c r="B370" s="696"/>
      <c r="C370" s="697"/>
      <c r="D370" s="697"/>
      <c r="E370" s="697"/>
      <c r="F370" s="697"/>
      <c r="G370" s="697"/>
      <c r="H370" s="697"/>
      <c r="I370" s="697"/>
      <c r="J370" s="697"/>
      <c r="K370" s="697"/>
      <c r="L370" s="697"/>
      <c r="M370" s="698"/>
      <c r="N370" s="87" t="s">
        <v>192</v>
      </c>
      <c r="O370" s="88"/>
      <c r="P370" s="87" t="s">
        <v>193</v>
      </c>
      <c r="Q370" s="88"/>
      <c r="R370" s="84" t="s">
        <v>194</v>
      </c>
      <c r="S370" s="84"/>
      <c r="T370" s="84" t="s">
        <v>195</v>
      </c>
      <c r="U370" s="84"/>
      <c r="V370" s="31" t="s">
        <v>196</v>
      </c>
      <c r="W370" s="9"/>
      <c r="X370" s="84" t="s">
        <v>197</v>
      </c>
      <c r="Y370" s="84"/>
      <c r="Z370" s="84" t="s">
        <v>198</v>
      </c>
      <c r="AA370" s="84"/>
      <c r="AB370" s="84" t="s">
        <v>199</v>
      </c>
      <c r="AC370" s="84"/>
      <c r="AD370" s="84" t="s">
        <v>200</v>
      </c>
      <c r="AE370" s="84"/>
      <c r="AF370" s="85" t="s">
        <v>201</v>
      </c>
      <c r="AG370" s="85"/>
      <c r="AH370" s="84" t="s">
        <v>202</v>
      </c>
      <c r="AI370" s="84"/>
      <c r="AJ370" s="84" t="s">
        <v>203</v>
      </c>
      <c r="AK370" s="84"/>
    </row>
    <row r="371" spans="1:47" x14ac:dyDescent="0.4">
      <c r="B371" s="614" t="s">
        <v>74</v>
      </c>
      <c r="C371" s="621"/>
      <c r="D371" s="621"/>
      <c r="E371" s="621"/>
      <c r="F371" s="621"/>
      <c r="G371" s="621"/>
      <c r="H371" s="621"/>
      <c r="I371" s="621"/>
      <c r="J371" s="621"/>
      <c r="K371" s="621"/>
      <c r="L371" s="621"/>
      <c r="M371" s="615"/>
      <c r="N371" s="614">
        <v>16</v>
      </c>
      <c r="O371" s="615"/>
      <c r="P371" s="614">
        <v>16</v>
      </c>
      <c r="Q371" s="615"/>
      <c r="R371" s="614">
        <v>16</v>
      </c>
      <c r="S371" s="615"/>
      <c r="T371" s="649">
        <v>17</v>
      </c>
      <c r="U371" s="649"/>
      <c r="V371" s="649">
        <v>17</v>
      </c>
      <c r="W371" s="649"/>
      <c r="X371" s="649">
        <v>17</v>
      </c>
      <c r="Y371" s="649"/>
      <c r="Z371" s="649">
        <v>17</v>
      </c>
      <c r="AA371" s="649"/>
      <c r="AB371" s="649">
        <v>19</v>
      </c>
      <c r="AC371" s="649"/>
      <c r="AD371" s="649">
        <v>19</v>
      </c>
      <c r="AE371" s="649"/>
      <c r="AF371" s="989">
        <v>19</v>
      </c>
      <c r="AG371" s="990"/>
      <c r="AH371" s="649">
        <v>19</v>
      </c>
      <c r="AI371" s="649"/>
      <c r="AJ371" s="649">
        <v>19</v>
      </c>
      <c r="AK371" s="649"/>
    </row>
    <row r="372" spans="1:47" x14ac:dyDescent="0.4">
      <c r="B372" s="601" t="s">
        <v>75</v>
      </c>
      <c r="C372" s="602"/>
      <c r="D372" s="602"/>
      <c r="E372" s="602"/>
      <c r="F372" s="640"/>
      <c r="G372" s="614" t="s">
        <v>82</v>
      </c>
      <c r="H372" s="621"/>
      <c r="I372" s="621"/>
      <c r="J372" s="621"/>
      <c r="K372" s="621"/>
      <c r="L372" s="621"/>
      <c r="M372" s="621"/>
      <c r="N372" s="614">
        <v>2</v>
      </c>
      <c r="O372" s="615"/>
      <c r="P372" s="614">
        <v>2</v>
      </c>
      <c r="Q372" s="615"/>
      <c r="R372" s="614">
        <v>2</v>
      </c>
      <c r="S372" s="615"/>
      <c r="T372" s="614">
        <v>2</v>
      </c>
      <c r="U372" s="615"/>
      <c r="V372" s="614">
        <v>2</v>
      </c>
      <c r="W372" s="615"/>
      <c r="X372" s="614">
        <v>2</v>
      </c>
      <c r="Y372" s="615"/>
      <c r="Z372" s="614">
        <v>2</v>
      </c>
      <c r="AA372" s="615"/>
      <c r="AB372" s="614">
        <v>2</v>
      </c>
      <c r="AC372" s="615"/>
      <c r="AD372" s="614">
        <v>2</v>
      </c>
      <c r="AE372" s="615"/>
      <c r="AF372" s="614">
        <v>2</v>
      </c>
      <c r="AG372" s="615"/>
      <c r="AH372" s="614">
        <v>2</v>
      </c>
      <c r="AI372" s="615"/>
      <c r="AJ372" s="614">
        <v>2</v>
      </c>
      <c r="AK372" s="615"/>
    </row>
    <row r="373" spans="1:47" x14ac:dyDescent="0.4">
      <c r="B373" s="603"/>
      <c r="C373" s="604"/>
      <c r="D373" s="604"/>
      <c r="E373" s="604"/>
      <c r="F373" s="641"/>
      <c r="G373" s="614" t="s">
        <v>80</v>
      </c>
      <c r="H373" s="621"/>
      <c r="I373" s="621"/>
      <c r="J373" s="621"/>
      <c r="K373" s="621"/>
      <c r="L373" s="621"/>
      <c r="M373" s="621"/>
      <c r="N373" s="614">
        <v>2</v>
      </c>
      <c r="O373" s="615"/>
      <c r="P373" s="614">
        <v>2</v>
      </c>
      <c r="Q373" s="615"/>
      <c r="R373" s="614">
        <v>2</v>
      </c>
      <c r="S373" s="615"/>
      <c r="T373" s="614">
        <v>2</v>
      </c>
      <c r="U373" s="615"/>
      <c r="V373" s="614">
        <v>2</v>
      </c>
      <c r="W373" s="615"/>
      <c r="X373" s="614">
        <v>2</v>
      </c>
      <c r="Y373" s="615"/>
      <c r="Z373" s="614">
        <v>2</v>
      </c>
      <c r="AA373" s="615"/>
      <c r="AB373" s="614">
        <v>2</v>
      </c>
      <c r="AC373" s="615"/>
      <c r="AD373" s="614">
        <v>2</v>
      </c>
      <c r="AE373" s="615"/>
      <c r="AF373" s="614">
        <v>2</v>
      </c>
      <c r="AG373" s="615"/>
      <c r="AH373" s="614">
        <v>2</v>
      </c>
      <c r="AI373" s="615"/>
      <c r="AJ373" s="614">
        <v>2</v>
      </c>
      <c r="AK373" s="615"/>
    </row>
    <row r="374" spans="1:47" x14ac:dyDescent="0.4">
      <c r="B374" s="605"/>
      <c r="C374" s="606"/>
      <c r="D374" s="606"/>
      <c r="E374" s="606"/>
      <c r="F374" s="642"/>
      <c r="G374" s="614" t="s">
        <v>81</v>
      </c>
      <c r="H374" s="621"/>
      <c r="I374" s="621"/>
      <c r="J374" s="621"/>
      <c r="K374" s="621"/>
      <c r="L374" s="621"/>
      <c r="M374" s="621"/>
      <c r="N374" s="614">
        <v>2</v>
      </c>
      <c r="O374" s="615"/>
      <c r="P374" s="614">
        <v>2</v>
      </c>
      <c r="Q374" s="615"/>
      <c r="R374" s="614">
        <v>1</v>
      </c>
      <c r="S374" s="615"/>
      <c r="T374" s="614">
        <v>2</v>
      </c>
      <c r="U374" s="615"/>
      <c r="V374" s="614">
        <v>2</v>
      </c>
      <c r="W374" s="615"/>
      <c r="X374" s="614">
        <v>2</v>
      </c>
      <c r="Y374" s="615"/>
      <c r="Z374" s="614">
        <v>2</v>
      </c>
      <c r="AA374" s="615"/>
      <c r="AB374" s="614">
        <v>2</v>
      </c>
      <c r="AC374" s="615"/>
      <c r="AD374" s="614">
        <v>2</v>
      </c>
      <c r="AE374" s="615"/>
      <c r="AF374" s="614">
        <v>2</v>
      </c>
      <c r="AG374" s="615"/>
      <c r="AH374" s="614">
        <v>2</v>
      </c>
      <c r="AI374" s="615"/>
      <c r="AJ374" s="614">
        <v>2</v>
      </c>
      <c r="AK374" s="615"/>
    </row>
    <row r="375" spans="1:47" x14ac:dyDescent="0.4">
      <c r="B375" s="601" t="s">
        <v>76</v>
      </c>
      <c r="C375" s="602"/>
      <c r="D375" s="602"/>
      <c r="E375" s="602"/>
      <c r="F375" s="640"/>
      <c r="G375" s="614" t="s">
        <v>82</v>
      </c>
      <c r="H375" s="621"/>
      <c r="I375" s="621"/>
      <c r="J375" s="621"/>
      <c r="K375" s="621"/>
      <c r="L375" s="621"/>
      <c r="M375" s="621"/>
      <c r="N375" s="614">
        <v>3</v>
      </c>
      <c r="O375" s="615"/>
      <c r="P375" s="614">
        <v>3</v>
      </c>
      <c r="Q375" s="615"/>
      <c r="R375" s="614">
        <v>3</v>
      </c>
      <c r="S375" s="615"/>
      <c r="T375" s="614">
        <v>4</v>
      </c>
      <c r="U375" s="615"/>
      <c r="V375" s="614">
        <v>4</v>
      </c>
      <c r="W375" s="615"/>
      <c r="X375" s="614">
        <v>4</v>
      </c>
      <c r="Y375" s="615"/>
      <c r="Z375" s="614">
        <v>4</v>
      </c>
      <c r="AA375" s="615"/>
      <c r="AB375" s="649">
        <v>5</v>
      </c>
      <c r="AC375" s="649"/>
      <c r="AD375" s="649">
        <v>5</v>
      </c>
      <c r="AE375" s="649"/>
      <c r="AF375" s="649">
        <v>5</v>
      </c>
      <c r="AG375" s="649"/>
      <c r="AH375" s="649">
        <v>5</v>
      </c>
      <c r="AI375" s="649"/>
      <c r="AJ375" s="649">
        <v>5</v>
      </c>
      <c r="AK375" s="649"/>
    </row>
    <row r="376" spans="1:47" x14ac:dyDescent="0.4">
      <c r="B376" s="603"/>
      <c r="C376" s="604"/>
      <c r="D376" s="604"/>
      <c r="E376" s="604"/>
      <c r="F376" s="641"/>
      <c r="G376" s="614" t="s">
        <v>80</v>
      </c>
      <c r="H376" s="621"/>
      <c r="I376" s="621"/>
      <c r="J376" s="621"/>
      <c r="K376" s="621"/>
      <c r="L376" s="621"/>
      <c r="M376" s="621"/>
      <c r="N376" s="614">
        <v>3</v>
      </c>
      <c r="O376" s="615"/>
      <c r="P376" s="614">
        <v>3</v>
      </c>
      <c r="Q376" s="615"/>
      <c r="R376" s="614">
        <v>3</v>
      </c>
      <c r="S376" s="615"/>
      <c r="T376" s="614">
        <v>4</v>
      </c>
      <c r="U376" s="615"/>
      <c r="V376" s="614">
        <v>4</v>
      </c>
      <c r="W376" s="615"/>
      <c r="X376" s="614">
        <v>4</v>
      </c>
      <c r="Y376" s="615"/>
      <c r="Z376" s="614">
        <v>4</v>
      </c>
      <c r="AA376" s="615"/>
      <c r="AB376" s="649">
        <v>5</v>
      </c>
      <c r="AC376" s="649"/>
      <c r="AD376" s="649">
        <v>5</v>
      </c>
      <c r="AE376" s="649"/>
      <c r="AF376" s="649">
        <v>5</v>
      </c>
      <c r="AG376" s="649"/>
      <c r="AH376" s="649">
        <v>5</v>
      </c>
      <c r="AI376" s="649"/>
      <c r="AJ376" s="649">
        <v>5</v>
      </c>
      <c r="AK376" s="649"/>
    </row>
    <row r="377" spans="1:47" x14ac:dyDescent="0.4">
      <c r="B377" s="605"/>
      <c r="C377" s="606"/>
      <c r="D377" s="606"/>
      <c r="E377" s="606"/>
      <c r="F377" s="642"/>
      <c r="G377" s="614" t="s">
        <v>81</v>
      </c>
      <c r="H377" s="621"/>
      <c r="I377" s="621"/>
      <c r="J377" s="621"/>
      <c r="K377" s="621"/>
      <c r="L377" s="621"/>
      <c r="M377" s="621"/>
      <c r="N377" s="614">
        <v>3</v>
      </c>
      <c r="O377" s="615"/>
      <c r="P377" s="614">
        <v>3</v>
      </c>
      <c r="Q377" s="615"/>
      <c r="R377" s="614">
        <v>0</v>
      </c>
      <c r="S377" s="615"/>
      <c r="T377" s="614">
        <v>4</v>
      </c>
      <c r="U377" s="615"/>
      <c r="V377" s="614">
        <v>4</v>
      </c>
      <c r="W377" s="615"/>
      <c r="X377" s="614">
        <v>4</v>
      </c>
      <c r="Y377" s="615"/>
      <c r="Z377" s="614">
        <v>4</v>
      </c>
      <c r="AA377" s="615"/>
      <c r="AB377" s="649">
        <v>5</v>
      </c>
      <c r="AC377" s="649"/>
      <c r="AD377" s="649">
        <v>5</v>
      </c>
      <c r="AE377" s="649"/>
      <c r="AF377" s="649">
        <v>5</v>
      </c>
      <c r="AG377" s="649"/>
      <c r="AH377" s="649">
        <v>5</v>
      </c>
      <c r="AI377" s="649"/>
      <c r="AJ377" s="649">
        <v>5</v>
      </c>
      <c r="AK377" s="649"/>
    </row>
    <row r="378" spans="1:47" x14ac:dyDescent="0.4">
      <c r="B378" s="997" t="s">
        <v>77</v>
      </c>
      <c r="C378" s="998"/>
      <c r="D378" s="998"/>
      <c r="E378" s="998"/>
      <c r="F378" s="999"/>
      <c r="G378" s="614" t="s">
        <v>80</v>
      </c>
      <c r="H378" s="621"/>
      <c r="I378" s="621"/>
      <c r="J378" s="621"/>
      <c r="K378" s="621"/>
      <c r="L378" s="621"/>
      <c r="M378" s="615"/>
      <c r="N378" s="614">
        <v>11</v>
      </c>
      <c r="O378" s="615"/>
      <c r="P378" s="989">
        <v>0</v>
      </c>
      <c r="Q378" s="990"/>
      <c r="R378" s="649">
        <v>0</v>
      </c>
      <c r="S378" s="649"/>
      <c r="T378" s="649">
        <v>11</v>
      </c>
      <c r="U378" s="649"/>
      <c r="V378" s="649">
        <v>0</v>
      </c>
      <c r="W378" s="649"/>
      <c r="X378" s="649">
        <v>0</v>
      </c>
      <c r="Y378" s="649"/>
      <c r="Z378" s="649">
        <v>10</v>
      </c>
      <c r="AA378" s="649"/>
      <c r="AB378" s="649">
        <v>1</v>
      </c>
      <c r="AC378" s="649"/>
      <c r="AD378" s="649">
        <v>0</v>
      </c>
      <c r="AE378" s="649"/>
      <c r="AF378" s="989">
        <v>11</v>
      </c>
      <c r="AG378" s="990"/>
      <c r="AH378" s="649">
        <v>1</v>
      </c>
      <c r="AI378" s="649"/>
      <c r="AJ378" s="649">
        <v>0</v>
      </c>
      <c r="AK378" s="649"/>
      <c r="AQ378" s="365"/>
      <c r="AR378" s="365"/>
      <c r="AS378" s="365"/>
      <c r="AT378" s="365"/>
      <c r="AU378" s="365"/>
    </row>
    <row r="379" spans="1:47" x14ac:dyDescent="0.4">
      <c r="B379" s="614" t="s">
        <v>78</v>
      </c>
      <c r="C379" s="621"/>
      <c r="D379" s="621"/>
      <c r="E379" s="621"/>
      <c r="F379" s="621"/>
      <c r="G379" s="621"/>
      <c r="H379" s="621"/>
      <c r="I379" s="621"/>
      <c r="J379" s="621"/>
      <c r="K379" s="621"/>
      <c r="L379" s="621"/>
      <c r="M379" s="615"/>
      <c r="N379" s="619">
        <f>SUM(N372,N375,N378)</f>
        <v>16</v>
      </c>
      <c r="O379" s="620"/>
      <c r="P379" s="619">
        <f t="shared" ref="P379" si="11">SUM(P372,P375,P378)</f>
        <v>5</v>
      </c>
      <c r="Q379" s="620"/>
      <c r="R379" s="619">
        <f t="shared" ref="R379" si="12">SUM(R372,R375,R378)</f>
        <v>5</v>
      </c>
      <c r="S379" s="620"/>
      <c r="T379" s="619">
        <f t="shared" ref="T379" si="13">SUM(T372,T375,T378)</f>
        <v>17</v>
      </c>
      <c r="U379" s="620"/>
      <c r="V379" s="619">
        <f t="shared" ref="V379" si="14">SUM(V372,V375,V378)</f>
        <v>6</v>
      </c>
      <c r="W379" s="620"/>
      <c r="X379" s="619">
        <f t="shared" ref="X379" si="15">SUM(X372,X375,X378)</f>
        <v>6</v>
      </c>
      <c r="Y379" s="620"/>
      <c r="Z379" s="619">
        <f t="shared" ref="Z379" si="16">SUM(Z372,Z375,Z378)</f>
        <v>16</v>
      </c>
      <c r="AA379" s="620"/>
      <c r="AB379" s="619">
        <f t="shared" ref="AB379" si="17">SUM(AB372,AB375,AB378)</f>
        <v>8</v>
      </c>
      <c r="AC379" s="620"/>
      <c r="AD379" s="619">
        <f t="shared" ref="AD379" si="18">SUM(AD372,AD375,AD378)</f>
        <v>7</v>
      </c>
      <c r="AE379" s="620"/>
      <c r="AF379" s="619">
        <f t="shared" ref="AF379" si="19">SUM(AF372,AF375,AF378)</f>
        <v>18</v>
      </c>
      <c r="AG379" s="620"/>
      <c r="AH379" s="619">
        <f t="shared" ref="AH379" si="20">SUM(AH372,AH375,AH378)</f>
        <v>8</v>
      </c>
      <c r="AI379" s="620"/>
      <c r="AJ379" s="619">
        <f t="shared" ref="AJ379" si="21">SUM(AJ372,AJ375,AJ378)</f>
        <v>7</v>
      </c>
      <c r="AK379" s="620"/>
    </row>
    <row r="380" spans="1:47" ht="19.5" thickBot="1" x14ac:dyDescent="0.45"/>
    <row r="381" spans="1:47" ht="20.25" thickTop="1" thickBot="1" x14ac:dyDescent="0.45">
      <c r="B381" s="568" t="s">
        <v>638</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J381" s="574"/>
      <c r="AK381" s="575"/>
      <c r="AL381" s="575"/>
      <c r="AM381" s="575"/>
      <c r="AN381" s="576"/>
    </row>
    <row r="382" spans="1:47" s="365" customFormat="1" ht="19.5" thickTop="1" x14ac:dyDescent="0.4">
      <c r="B382" s="366"/>
      <c r="C382" s="366"/>
      <c r="D382" s="366"/>
      <c r="E382" s="366"/>
      <c r="F382" s="366"/>
      <c r="G382" s="366"/>
      <c r="H382" s="366"/>
      <c r="I382" s="366"/>
      <c r="J382" s="366"/>
      <c r="K382" s="366"/>
      <c r="L382" s="366"/>
      <c r="M382" s="366"/>
      <c r="N382" s="366"/>
      <c r="O382" s="366"/>
      <c r="P382" s="366"/>
      <c r="Q382" s="366"/>
      <c r="R382" s="366"/>
      <c r="S382" s="366"/>
      <c r="T382" s="366"/>
      <c r="U382" s="366"/>
      <c r="V382" s="366"/>
      <c r="W382" s="366"/>
      <c r="X382" s="366"/>
      <c r="Y382" s="366"/>
      <c r="Z382" s="366"/>
      <c r="AA382" s="366"/>
      <c r="AB382" s="366"/>
      <c r="AC382" s="366"/>
      <c r="AD382" s="366"/>
      <c r="AE382" s="366"/>
      <c r="AF382" s="366"/>
      <c r="AG382" s="366"/>
      <c r="AH382" s="366"/>
      <c r="AQ382"/>
      <c r="AR382"/>
      <c r="AS382"/>
      <c r="AT382"/>
      <c r="AU382"/>
    </row>
    <row r="383" spans="1:47" ht="19.5" thickBot="1" x14ac:dyDescent="0.45">
      <c r="A383" s="555" t="s">
        <v>864</v>
      </c>
      <c r="B383" s="555"/>
      <c r="C383" s="555"/>
      <c r="D383" s="555"/>
      <c r="E383" s="555"/>
      <c r="F383" s="555"/>
      <c r="G383" s="555"/>
      <c r="H383" s="555"/>
      <c r="I383" s="555"/>
      <c r="J383" s="555"/>
      <c r="K383" s="555"/>
      <c r="L383" s="555"/>
      <c r="M383" s="555"/>
      <c r="N383" s="555"/>
      <c r="O383" s="555"/>
      <c r="P383" s="555"/>
      <c r="Q383" s="555"/>
      <c r="R383" s="555"/>
      <c r="S383" s="555"/>
      <c r="T383" s="555"/>
      <c r="U383" s="555"/>
      <c r="V383" s="555"/>
      <c r="W383" s="555"/>
      <c r="X383" s="555"/>
      <c r="Y383" s="555"/>
      <c r="Z383" s="555"/>
      <c r="AA383" s="555"/>
      <c r="AB383" s="555"/>
      <c r="AC383" s="555"/>
      <c r="AD383" s="555"/>
      <c r="AE383" s="555"/>
      <c r="AF383" s="555"/>
      <c r="AG383" s="555"/>
      <c r="AH383" s="555"/>
      <c r="AO383" s="38"/>
    </row>
    <row r="384" spans="1:47" ht="20.25" thickTop="1" thickBot="1" x14ac:dyDescent="0.45">
      <c r="B384" s="1001" t="s">
        <v>652</v>
      </c>
      <c r="C384" s="1001"/>
      <c r="D384" s="1001"/>
      <c r="E384" s="1001"/>
      <c r="F384" s="1001"/>
      <c r="G384" s="1001"/>
      <c r="H384" s="1001"/>
      <c r="I384" s="1001"/>
      <c r="J384" s="1001"/>
      <c r="K384" s="1001"/>
      <c r="L384" s="1001"/>
      <c r="M384" s="1001"/>
      <c r="N384" s="1001"/>
      <c r="O384" s="1001"/>
      <c r="P384" s="1001"/>
      <c r="Q384" s="1001"/>
      <c r="R384" s="1001"/>
      <c r="S384" s="1001"/>
      <c r="T384" s="1001"/>
      <c r="U384" s="1001"/>
      <c r="V384" s="1001"/>
      <c r="W384" s="1001"/>
      <c r="X384" s="1001"/>
      <c r="Y384" s="1001"/>
      <c r="Z384" s="1001"/>
      <c r="AA384" s="1001"/>
      <c r="AB384" s="1001"/>
      <c r="AC384" s="1001"/>
      <c r="AD384" s="1001"/>
      <c r="AE384" s="1001"/>
      <c r="AF384" s="1001"/>
      <c r="AG384" s="1001"/>
      <c r="AH384" s="1001"/>
      <c r="AJ384" s="574"/>
      <c r="AK384" s="575"/>
      <c r="AL384" s="575"/>
      <c r="AM384" s="575"/>
      <c r="AN384" s="576"/>
      <c r="AO384" s="32"/>
    </row>
    <row r="385" spans="1:47" ht="20.25" thickTop="1" thickBot="1" x14ac:dyDescent="0.45">
      <c r="B385" s="1001"/>
      <c r="C385" s="1001"/>
      <c r="D385" s="1001"/>
      <c r="E385" s="1001"/>
      <c r="F385" s="1001"/>
      <c r="G385" s="1001"/>
      <c r="H385" s="1001"/>
      <c r="I385" s="1001"/>
      <c r="J385" s="1001"/>
      <c r="K385" s="1001"/>
      <c r="L385" s="1001"/>
      <c r="M385" s="1001"/>
      <c r="N385" s="1001"/>
      <c r="O385" s="1001"/>
      <c r="P385" s="1001"/>
      <c r="Q385" s="1001"/>
      <c r="R385" s="1001"/>
      <c r="S385" s="1001"/>
      <c r="T385" s="1001"/>
      <c r="U385" s="1001"/>
      <c r="V385" s="1001"/>
      <c r="W385" s="1001"/>
      <c r="X385" s="1001"/>
      <c r="Y385" s="1001"/>
      <c r="Z385" s="1001"/>
      <c r="AA385" s="1001"/>
      <c r="AB385" s="1001"/>
      <c r="AC385" s="1001"/>
      <c r="AD385" s="1001"/>
      <c r="AE385" s="1001"/>
      <c r="AF385" s="1001"/>
      <c r="AG385" s="1001"/>
      <c r="AH385" s="1001"/>
      <c r="AO385" s="38"/>
    </row>
    <row r="386" spans="1:47" ht="19.5" thickTop="1" x14ac:dyDescent="0.4">
      <c r="B386" s="726" t="s">
        <v>546</v>
      </c>
      <c r="C386" s="726"/>
      <c r="D386" s="726"/>
      <c r="E386" s="726"/>
      <c r="F386" s="726"/>
      <c r="G386" s="726"/>
      <c r="H386" s="726"/>
      <c r="I386" s="726"/>
      <c r="J386" s="726"/>
      <c r="K386" s="726"/>
      <c r="L386" s="726"/>
      <c r="M386" s="726"/>
      <c r="N386" s="726"/>
      <c r="O386" s="726"/>
      <c r="P386" s="726"/>
      <c r="Q386" s="726"/>
      <c r="R386" s="726"/>
      <c r="S386" s="726"/>
      <c r="T386" s="726"/>
      <c r="U386" s="726"/>
      <c r="V386" s="726"/>
      <c r="W386" s="726"/>
      <c r="X386" s="726"/>
      <c r="Y386" s="726"/>
      <c r="Z386" s="726"/>
      <c r="AA386" s="726"/>
      <c r="AB386" s="726"/>
      <c r="AC386" s="726"/>
      <c r="AD386" s="726"/>
      <c r="AE386" s="726"/>
      <c r="AF386" s="726"/>
      <c r="AG386" s="726"/>
      <c r="AH386" s="726"/>
      <c r="AJ386" s="561"/>
      <c r="AK386" s="562"/>
      <c r="AL386" s="562"/>
      <c r="AM386" s="562"/>
      <c r="AN386" s="563"/>
      <c r="AO386" s="32"/>
    </row>
    <row r="387" spans="1:47" ht="19.5" thickBot="1" x14ac:dyDescent="0.45">
      <c r="B387" s="555" t="s">
        <v>83</v>
      </c>
      <c r="C387" s="555"/>
      <c r="D387" s="555"/>
      <c r="E387" s="555"/>
      <c r="F387" s="555"/>
      <c r="G387" s="555"/>
      <c r="H387" s="555"/>
      <c r="I387" s="555"/>
      <c r="J387" s="555"/>
      <c r="K387" s="555"/>
      <c r="L387" s="555"/>
      <c r="M387" s="555"/>
      <c r="N387" s="555"/>
      <c r="O387" s="555"/>
      <c r="P387" s="555"/>
      <c r="Q387" s="555"/>
      <c r="R387" s="555"/>
      <c r="S387" s="555"/>
      <c r="T387" s="555"/>
      <c r="U387" s="555"/>
      <c r="V387" s="555"/>
      <c r="W387" s="555"/>
      <c r="X387" s="555"/>
      <c r="Y387" s="555"/>
      <c r="Z387" s="555"/>
      <c r="AA387" s="555"/>
      <c r="AB387" s="555"/>
      <c r="AC387" s="555"/>
      <c r="AD387" s="555"/>
      <c r="AE387" s="555"/>
      <c r="AF387" s="555"/>
      <c r="AG387" s="555"/>
      <c r="AH387" s="555"/>
      <c r="AJ387" s="557"/>
      <c r="AK387" s="558"/>
      <c r="AL387" s="558"/>
      <c r="AM387" s="558"/>
      <c r="AN387" s="559"/>
      <c r="AO387" s="32"/>
    </row>
    <row r="388" spans="1:47" ht="19.5" thickTop="1" x14ac:dyDescent="0.4"/>
    <row r="389" spans="1:47" ht="12" customHeight="1" x14ac:dyDescent="0.4"/>
    <row r="390" spans="1:47" ht="19.5" x14ac:dyDescent="0.4">
      <c r="A390" s="617" t="s">
        <v>530</v>
      </c>
      <c r="B390" s="617"/>
      <c r="C390" s="617"/>
      <c r="D390" s="617"/>
      <c r="E390" s="617"/>
      <c r="F390" s="617"/>
      <c r="G390" s="617"/>
      <c r="H390" s="617"/>
      <c r="I390" s="617"/>
      <c r="J390" s="617"/>
      <c r="K390" s="617"/>
      <c r="L390" s="617"/>
      <c r="M390" s="617"/>
      <c r="N390" s="617"/>
      <c r="O390" s="617"/>
      <c r="P390" s="617"/>
      <c r="Q390" s="617"/>
      <c r="R390" s="617"/>
      <c r="S390" s="617"/>
      <c r="T390" s="617"/>
      <c r="U390" s="617"/>
      <c r="V390" s="617"/>
      <c r="W390" s="617"/>
      <c r="X390" s="617"/>
      <c r="Y390" s="617"/>
      <c r="Z390" s="617"/>
      <c r="AA390" s="617"/>
      <c r="AB390" s="617"/>
      <c r="AC390" s="617"/>
      <c r="AD390" s="617"/>
      <c r="AE390" s="617"/>
      <c r="AF390" s="617"/>
      <c r="AG390" s="617"/>
      <c r="AH390" s="617"/>
    </row>
    <row r="391" spans="1:47" x14ac:dyDescent="0.4">
      <c r="A391" s="555"/>
      <c r="B391" s="555"/>
      <c r="C391" s="555"/>
      <c r="D391" s="555"/>
      <c r="E391" s="555"/>
      <c r="F391" s="555"/>
      <c r="G391" s="555"/>
      <c r="H391" s="555"/>
      <c r="I391" s="555"/>
      <c r="J391" s="555"/>
      <c r="K391" s="555"/>
      <c r="L391" s="555"/>
      <c r="M391" s="555"/>
      <c r="N391" s="555"/>
      <c r="O391" s="555"/>
      <c r="P391" s="555"/>
      <c r="Q391" s="555"/>
      <c r="R391" s="555"/>
      <c r="S391" s="555"/>
      <c r="T391" s="555"/>
      <c r="U391" s="555"/>
      <c r="V391" s="555"/>
      <c r="W391" s="555"/>
      <c r="X391" s="555"/>
      <c r="Y391" s="555"/>
      <c r="Z391" s="555"/>
      <c r="AA391" s="555"/>
      <c r="AB391" s="555"/>
      <c r="AC391" s="555"/>
      <c r="AD391" s="555"/>
      <c r="AE391" s="555"/>
      <c r="AF391" s="555"/>
      <c r="AG391" s="555"/>
      <c r="AH391" s="555"/>
      <c r="AO391" s="38"/>
    </row>
    <row r="392" spans="1:47" ht="19.5" thickBot="1" x14ac:dyDescent="0.45">
      <c r="A392" s="560" t="s">
        <v>805</v>
      </c>
      <c r="B392" s="560"/>
      <c r="C392" s="560"/>
      <c r="D392" s="560"/>
      <c r="E392" s="560"/>
      <c r="F392" s="560"/>
      <c r="G392" s="560"/>
      <c r="H392" s="560"/>
      <c r="I392" s="560"/>
      <c r="J392" s="560"/>
      <c r="K392" s="560"/>
      <c r="L392" s="560"/>
      <c r="M392" s="560"/>
      <c r="N392" s="560"/>
      <c r="O392" s="560"/>
      <c r="P392" s="560"/>
      <c r="Q392" s="560"/>
      <c r="R392" s="560"/>
      <c r="S392" s="560"/>
      <c r="T392" s="560"/>
      <c r="U392" s="560"/>
      <c r="V392" s="560"/>
      <c r="W392" s="560"/>
      <c r="X392" s="560"/>
      <c r="Y392" s="560"/>
      <c r="Z392" s="560"/>
      <c r="AA392" s="560"/>
      <c r="AB392" s="560"/>
      <c r="AC392" s="560"/>
      <c r="AD392" s="560"/>
      <c r="AE392" s="560"/>
      <c r="AF392" s="560"/>
      <c r="AG392" s="560"/>
      <c r="AH392" s="560"/>
      <c r="AO392" s="38"/>
    </row>
    <row r="393" spans="1:47" ht="19.5" customHeight="1" thickTop="1" thickBot="1" x14ac:dyDescent="0.45">
      <c r="B393" s="1004" t="s">
        <v>431</v>
      </c>
      <c r="C393" s="1004"/>
      <c r="D393" s="1004"/>
      <c r="E393" s="1004"/>
      <c r="F393" s="1004"/>
      <c r="G393" s="1004"/>
      <c r="H393" s="1004"/>
      <c r="I393" s="1004"/>
      <c r="J393" s="1004"/>
      <c r="K393" s="1004"/>
      <c r="L393" s="1004"/>
      <c r="M393" s="1004"/>
      <c r="N393" s="1004"/>
      <c r="O393" s="1004"/>
      <c r="P393" s="1004"/>
      <c r="Q393" s="1004"/>
      <c r="R393" s="1004"/>
      <c r="S393" s="1004"/>
      <c r="T393" s="1004"/>
      <c r="U393" s="1004"/>
      <c r="V393" s="1004"/>
      <c r="W393" s="1004"/>
      <c r="X393" s="1004"/>
      <c r="Y393" s="1004"/>
      <c r="Z393" s="1004"/>
      <c r="AA393" s="1004"/>
      <c r="AB393" s="1004"/>
      <c r="AC393" s="1004"/>
      <c r="AD393" s="1004"/>
      <c r="AE393" s="1004"/>
      <c r="AF393" s="1004"/>
      <c r="AG393" s="1004"/>
      <c r="AH393" s="1004"/>
      <c r="AI393" s="1005"/>
      <c r="AJ393" s="561"/>
      <c r="AK393" s="562"/>
      <c r="AL393" s="562"/>
      <c r="AM393" s="562"/>
      <c r="AN393" s="563"/>
      <c r="AO393" s="32"/>
      <c r="AQ393" s="291"/>
      <c r="AR393" s="260"/>
      <c r="AS393" s="260"/>
      <c r="AT393" s="260"/>
      <c r="AU393" s="260"/>
    </row>
    <row r="394" spans="1:47" ht="20.25" thickTop="1" thickBot="1" x14ac:dyDescent="0.45">
      <c r="B394" s="736" t="s">
        <v>430</v>
      </c>
      <c r="C394" s="736"/>
      <c r="D394" s="736"/>
      <c r="E394" s="736"/>
      <c r="F394" s="736"/>
      <c r="G394" s="736"/>
      <c r="H394" s="736"/>
      <c r="I394" s="736"/>
      <c r="J394" s="736"/>
      <c r="K394" s="736"/>
      <c r="L394" s="736"/>
      <c r="M394" s="736"/>
      <c r="N394" s="736"/>
      <c r="O394" s="736"/>
      <c r="P394" s="736"/>
      <c r="Q394" s="736"/>
      <c r="R394" s="736"/>
      <c r="S394" s="736"/>
      <c r="T394" s="736"/>
      <c r="U394" s="736"/>
      <c r="V394" s="736"/>
      <c r="W394" s="736"/>
      <c r="X394" s="736"/>
      <c r="Y394" s="736"/>
      <c r="Z394" s="736"/>
      <c r="AA394" s="736"/>
      <c r="AB394" s="736"/>
      <c r="AC394" s="736"/>
      <c r="AD394" s="736"/>
      <c r="AE394" s="736"/>
      <c r="AF394" s="736"/>
      <c r="AG394" s="736"/>
      <c r="AH394" s="736"/>
      <c r="AJ394" s="574"/>
      <c r="AK394" s="575"/>
      <c r="AL394" s="575"/>
      <c r="AM394" s="575"/>
      <c r="AN394" s="576"/>
      <c r="AO394" s="38"/>
      <c r="AQ394" s="302"/>
      <c r="AR394" s="301"/>
      <c r="AS394" s="301"/>
      <c r="AT394" s="301"/>
      <c r="AU394" s="301"/>
    </row>
    <row r="395" spans="1:47" ht="19.5" thickTop="1" x14ac:dyDescent="0.4">
      <c r="B395" s="736"/>
      <c r="C395" s="736"/>
      <c r="D395" s="736"/>
      <c r="E395" s="736"/>
      <c r="F395" s="736"/>
      <c r="G395" s="736"/>
      <c r="H395" s="736"/>
      <c r="I395" s="736"/>
      <c r="J395" s="736"/>
      <c r="K395" s="736"/>
      <c r="L395" s="736"/>
      <c r="M395" s="736"/>
      <c r="N395" s="736"/>
      <c r="O395" s="736"/>
      <c r="P395" s="736"/>
      <c r="Q395" s="736"/>
      <c r="R395" s="736"/>
      <c r="S395" s="736"/>
      <c r="T395" s="736"/>
      <c r="U395" s="736"/>
      <c r="V395" s="736"/>
      <c r="W395" s="736"/>
      <c r="X395" s="736"/>
      <c r="Y395" s="736"/>
      <c r="Z395" s="736"/>
      <c r="AA395" s="736"/>
      <c r="AB395" s="736"/>
      <c r="AC395" s="736"/>
      <c r="AD395" s="736"/>
      <c r="AE395" s="736"/>
      <c r="AF395" s="736"/>
      <c r="AG395" s="736"/>
      <c r="AH395" s="736"/>
      <c r="AO395" s="32"/>
    </row>
    <row r="396" spans="1:47" s="260" customFormat="1" x14ac:dyDescent="0.4">
      <c r="B396" s="881" t="s">
        <v>585</v>
      </c>
      <c r="C396" s="881"/>
      <c r="D396" s="881"/>
      <c r="E396" s="881"/>
      <c r="F396" s="881"/>
      <c r="G396" s="881"/>
      <c r="H396" s="881"/>
      <c r="I396" s="881"/>
      <c r="J396" s="881"/>
      <c r="K396" s="881"/>
      <c r="L396" s="881"/>
      <c r="M396" s="881"/>
      <c r="N396" s="881"/>
      <c r="O396" s="881"/>
      <c r="P396" s="881"/>
      <c r="Q396" s="881"/>
      <c r="R396" s="881"/>
      <c r="S396" s="881"/>
      <c r="T396" s="881"/>
      <c r="U396" s="881"/>
      <c r="V396" s="881"/>
      <c r="W396" s="881"/>
      <c r="X396" s="881"/>
      <c r="Y396" s="881"/>
      <c r="Z396" s="881"/>
      <c r="AA396" s="881"/>
      <c r="AB396" s="881"/>
      <c r="AC396" s="881"/>
      <c r="AD396" s="881"/>
      <c r="AE396" s="881"/>
      <c r="AF396" s="881"/>
      <c r="AG396" s="881"/>
      <c r="AH396" s="261"/>
      <c r="AO396" s="262"/>
      <c r="AQ396"/>
      <c r="AR396"/>
      <c r="AS396"/>
      <c r="AT396"/>
      <c r="AU396"/>
    </row>
    <row r="397" spans="1:47" s="260" customFormat="1" ht="20.25" customHeight="1" thickBot="1" x14ac:dyDescent="0.45">
      <c r="B397" s="263"/>
      <c r="C397" s="263"/>
      <c r="D397" s="264"/>
      <c r="E397" s="265"/>
      <c r="F397" s="265"/>
      <c r="G397" s="265"/>
      <c r="H397" s="265"/>
      <c r="I397" s="265"/>
      <c r="J397" s="265"/>
      <c r="K397" s="266"/>
      <c r="L397" s="690" t="s">
        <v>547</v>
      </c>
      <c r="M397" s="691"/>
      <c r="N397" s="691"/>
      <c r="O397" s="691"/>
      <c r="P397" s="691"/>
      <c r="Q397" s="692"/>
      <c r="R397" s="690" t="s">
        <v>548</v>
      </c>
      <c r="S397" s="691"/>
      <c r="T397" s="691"/>
      <c r="U397" s="691"/>
      <c r="V397" s="691"/>
      <c r="W397" s="692"/>
      <c r="X397" s="690" t="s">
        <v>549</v>
      </c>
      <c r="Y397" s="691"/>
      <c r="Z397" s="691"/>
      <c r="AA397" s="691"/>
      <c r="AB397" s="691"/>
      <c r="AC397" s="691"/>
      <c r="AD397" s="691"/>
      <c r="AE397" s="691"/>
      <c r="AF397" s="691"/>
      <c r="AG397" s="692"/>
      <c r="AH397" s="261"/>
      <c r="AO397" s="262"/>
      <c r="AQ397" s="272"/>
      <c r="AR397" s="272"/>
      <c r="AS397" s="272"/>
      <c r="AT397" s="272"/>
      <c r="AU397" s="272"/>
    </row>
    <row r="398" spans="1:47" s="301" customFormat="1" ht="20.25" customHeight="1" thickBot="1" x14ac:dyDescent="0.45">
      <c r="B398" s="263"/>
      <c r="C398" s="263"/>
      <c r="D398" s="995" t="s">
        <v>613</v>
      </c>
      <c r="E398" s="996"/>
      <c r="F398" s="996"/>
      <c r="G398" s="996"/>
      <c r="H398" s="996"/>
      <c r="I398" s="996"/>
      <c r="J398" s="996"/>
      <c r="K398" s="996"/>
      <c r="L398" s="650"/>
      <c r="M398" s="651"/>
      <c r="N398" s="651"/>
      <c r="O398" s="651"/>
      <c r="P398" s="651"/>
      <c r="Q398" s="1000"/>
      <c r="R398" s="650"/>
      <c r="S398" s="651"/>
      <c r="T398" s="651"/>
      <c r="U398" s="651"/>
      <c r="V398" s="651"/>
      <c r="W398" s="1000"/>
      <c r="X398" s="650"/>
      <c r="Y398" s="651"/>
      <c r="Z398" s="651"/>
      <c r="AA398" s="651"/>
      <c r="AB398" s="651"/>
      <c r="AC398" s="651"/>
      <c r="AD398" s="651"/>
      <c r="AE398" s="651"/>
      <c r="AF398" s="651"/>
      <c r="AG398" s="652"/>
      <c r="AH398" s="300"/>
      <c r="AO398" s="303"/>
      <c r="AQ398"/>
      <c r="AR398"/>
      <c r="AS398"/>
      <c r="AT398"/>
      <c r="AU398"/>
    </row>
    <row r="399" spans="1:47" ht="21" customHeight="1" thickBot="1" x14ac:dyDescent="0.45">
      <c r="B399" s="267"/>
      <c r="C399" s="267"/>
      <c r="D399" s="995" t="s">
        <v>612</v>
      </c>
      <c r="E399" s="996"/>
      <c r="F399" s="996"/>
      <c r="G399" s="996"/>
      <c r="H399" s="996"/>
      <c r="I399" s="996"/>
      <c r="J399" s="996"/>
      <c r="K399" s="996"/>
      <c r="L399" s="650"/>
      <c r="M399" s="651"/>
      <c r="N399" s="651"/>
      <c r="O399" s="651"/>
      <c r="P399" s="651"/>
      <c r="Q399" s="1000"/>
      <c r="R399" s="650"/>
      <c r="S399" s="651"/>
      <c r="T399" s="651"/>
      <c r="U399" s="651"/>
      <c r="V399" s="651"/>
      <c r="W399" s="1000"/>
      <c r="X399" s="650"/>
      <c r="Y399" s="651"/>
      <c r="Z399" s="651"/>
      <c r="AA399" s="651"/>
      <c r="AB399" s="651"/>
      <c r="AC399" s="651"/>
      <c r="AD399" s="651"/>
      <c r="AE399" s="651"/>
      <c r="AF399" s="651"/>
      <c r="AG399" s="652"/>
      <c r="AJ399" s="42"/>
      <c r="AK399" s="42"/>
      <c r="AL399" s="42"/>
      <c r="AM399" s="42"/>
      <c r="AN399" s="42"/>
      <c r="AO399" s="42"/>
    </row>
    <row r="400" spans="1:47" ht="21" customHeight="1" thickBot="1" x14ac:dyDescent="0.45">
      <c r="B400" s="267"/>
      <c r="C400" s="267"/>
      <c r="D400" s="685" t="s">
        <v>535</v>
      </c>
      <c r="E400" s="686"/>
      <c r="F400" s="686"/>
      <c r="G400" s="686"/>
      <c r="H400" s="686"/>
      <c r="I400" s="686"/>
      <c r="J400" s="686"/>
      <c r="K400" s="686"/>
      <c r="L400" s="666"/>
      <c r="M400" s="667"/>
      <c r="N400" s="667"/>
      <c r="O400" s="667"/>
      <c r="P400" s="667"/>
      <c r="Q400" s="668"/>
      <c r="R400" s="666"/>
      <c r="S400" s="667"/>
      <c r="T400" s="667"/>
      <c r="U400" s="667"/>
      <c r="V400" s="667"/>
      <c r="W400" s="668"/>
      <c r="X400" s="666"/>
      <c r="Y400" s="667"/>
      <c r="Z400" s="667"/>
      <c r="AA400" s="667"/>
      <c r="AB400" s="667"/>
      <c r="AC400" s="667"/>
      <c r="AD400" s="667"/>
      <c r="AE400" s="667"/>
      <c r="AF400" s="667"/>
      <c r="AG400" s="1006"/>
      <c r="AQ400" s="507"/>
      <c r="AR400" s="507"/>
      <c r="AS400" s="507"/>
      <c r="AT400" s="507"/>
      <c r="AU400" s="507"/>
    </row>
    <row r="401" spans="1:47" s="507" customFormat="1" ht="22.5" customHeight="1" thickTop="1" thickBot="1" x14ac:dyDescent="0.45">
      <c r="B401" s="678" t="s">
        <v>764</v>
      </c>
      <c r="C401" s="678"/>
      <c r="D401" s="678"/>
      <c r="E401" s="678"/>
      <c r="F401" s="678"/>
      <c r="G401" s="678"/>
      <c r="H401" s="678"/>
      <c r="I401" s="678"/>
      <c r="J401" s="678"/>
      <c r="K401" s="678"/>
      <c r="L401" s="678"/>
      <c r="M401" s="678"/>
      <c r="N401" s="678"/>
      <c r="O401" s="678"/>
      <c r="P401" s="678"/>
      <c r="Q401" s="678"/>
      <c r="R401" s="678"/>
      <c r="S401" s="678"/>
      <c r="T401" s="678"/>
      <c r="U401" s="678"/>
      <c r="V401" s="678"/>
      <c r="W401" s="678"/>
      <c r="X401" s="678"/>
      <c r="Y401" s="678"/>
      <c r="Z401" s="678"/>
      <c r="AA401" s="678"/>
      <c r="AB401" s="678"/>
      <c r="AC401" s="678"/>
      <c r="AD401" s="678"/>
      <c r="AE401" s="678"/>
      <c r="AF401" s="678"/>
      <c r="AG401" s="678"/>
      <c r="AH401" s="678"/>
      <c r="AI401" s="678"/>
      <c r="AJ401" s="679"/>
      <c r="AK401" s="680"/>
      <c r="AL401" s="680"/>
      <c r="AM401" s="680"/>
      <c r="AN401" s="681"/>
    </row>
    <row r="402" spans="1:47" s="507" customFormat="1" ht="33" customHeight="1" thickTop="1" x14ac:dyDescent="0.4">
      <c r="B402" s="678"/>
      <c r="C402" s="678"/>
      <c r="D402" s="678"/>
      <c r="E402" s="678"/>
      <c r="F402" s="678"/>
      <c r="G402" s="678"/>
      <c r="H402" s="678"/>
      <c r="I402" s="678"/>
      <c r="J402" s="678"/>
      <c r="K402" s="678"/>
      <c r="L402" s="678"/>
      <c r="M402" s="678"/>
      <c r="N402" s="678"/>
      <c r="O402" s="678"/>
      <c r="P402" s="678"/>
      <c r="Q402" s="678"/>
      <c r="R402" s="678"/>
      <c r="S402" s="678"/>
      <c r="T402" s="678"/>
      <c r="U402" s="678"/>
      <c r="V402" s="678"/>
      <c r="W402" s="678"/>
      <c r="X402" s="678"/>
      <c r="Y402" s="678"/>
      <c r="Z402" s="678"/>
      <c r="AA402" s="678"/>
      <c r="AB402" s="678"/>
      <c r="AC402" s="678"/>
      <c r="AD402" s="678"/>
      <c r="AE402" s="678"/>
      <c r="AF402" s="678"/>
      <c r="AG402" s="678"/>
      <c r="AH402" s="678"/>
      <c r="AI402" s="678"/>
      <c r="AQ402" s="457"/>
      <c r="AR402" s="457"/>
      <c r="AS402" s="457"/>
      <c r="AT402" s="457"/>
      <c r="AU402" s="457"/>
    </row>
    <row r="403" spans="1:47" s="457" customFormat="1" x14ac:dyDescent="0.4">
      <c r="B403" s="678" t="s">
        <v>720</v>
      </c>
      <c r="C403" s="678"/>
      <c r="D403" s="678"/>
      <c r="E403" s="678"/>
      <c r="F403" s="678"/>
      <c r="G403" s="678"/>
      <c r="H403" s="678"/>
      <c r="I403" s="678"/>
      <c r="J403" s="678"/>
      <c r="K403" s="678"/>
      <c r="L403" s="678"/>
      <c r="M403" s="678"/>
      <c r="N403" s="678"/>
      <c r="O403" s="678"/>
      <c r="P403" s="678"/>
      <c r="Q403" s="678"/>
      <c r="R403" s="678"/>
      <c r="S403" s="678"/>
      <c r="T403" s="678"/>
      <c r="U403" s="678"/>
      <c r="V403" s="678"/>
      <c r="W403" s="678"/>
      <c r="X403" s="678"/>
      <c r="Y403" s="678"/>
      <c r="Z403" s="678"/>
      <c r="AA403" s="678"/>
      <c r="AB403" s="678"/>
      <c r="AC403" s="678"/>
      <c r="AD403" s="678"/>
      <c r="AE403" s="678"/>
      <c r="AF403" s="678"/>
      <c r="AG403" s="678"/>
      <c r="AH403" s="678"/>
      <c r="AI403" s="1002"/>
      <c r="AJ403" s="459"/>
    </row>
    <row r="404" spans="1:47" s="457" customFormat="1" ht="18.600000000000001" customHeight="1" thickBot="1" x14ac:dyDescent="0.45">
      <c r="B404" s="470"/>
      <c r="C404" s="470"/>
      <c r="D404" s="471"/>
      <c r="E404" s="472"/>
      <c r="F404" s="472"/>
      <c r="G404" s="472"/>
      <c r="H404" s="472"/>
      <c r="I404" s="472"/>
      <c r="J404" s="472"/>
      <c r="K404" s="473"/>
      <c r="L404" s="690" t="s">
        <v>547</v>
      </c>
      <c r="M404" s="691"/>
      <c r="N404" s="691"/>
      <c r="O404" s="691"/>
      <c r="P404" s="691"/>
      <c r="Q404" s="692"/>
      <c r="R404" s="690" t="s">
        <v>548</v>
      </c>
      <c r="S404" s="691"/>
      <c r="T404" s="691"/>
      <c r="U404" s="691"/>
      <c r="V404" s="691"/>
      <c r="W404" s="692"/>
      <c r="X404" s="690" t="s">
        <v>547</v>
      </c>
      <c r="Y404" s="691"/>
      <c r="Z404" s="691"/>
      <c r="AA404" s="691"/>
      <c r="AB404" s="691"/>
      <c r="AC404" s="692"/>
      <c r="AD404" s="690" t="s">
        <v>548</v>
      </c>
      <c r="AE404" s="691"/>
      <c r="AF404" s="691"/>
      <c r="AG404" s="691"/>
      <c r="AH404" s="691"/>
      <c r="AI404" s="692"/>
      <c r="AJ404" s="459"/>
    </row>
    <row r="405" spans="1:47" s="457" customFormat="1" ht="19.5" thickBot="1" x14ac:dyDescent="0.45">
      <c r="B405" s="470"/>
      <c r="C405" s="470"/>
      <c r="D405" s="685" t="s">
        <v>721</v>
      </c>
      <c r="E405" s="686"/>
      <c r="F405" s="686"/>
      <c r="G405" s="686"/>
      <c r="H405" s="686"/>
      <c r="I405" s="686"/>
      <c r="J405" s="686"/>
      <c r="K405" s="686"/>
      <c r="L405" s="552"/>
      <c r="M405" s="553"/>
      <c r="N405" s="553"/>
      <c r="O405" s="553"/>
      <c r="P405" s="553"/>
      <c r="Q405" s="554"/>
      <c r="R405" s="552"/>
      <c r="S405" s="553"/>
      <c r="T405" s="553"/>
      <c r="U405" s="553"/>
      <c r="V405" s="553"/>
      <c r="W405" s="554"/>
      <c r="X405" s="693"/>
      <c r="Y405" s="694"/>
      <c r="Z405" s="694"/>
      <c r="AA405" s="694"/>
      <c r="AB405" s="694"/>
      <c r="AC405" s="695"/>
      <c r="AD405" s="693"/>
      <c r="AE405" s="694"/>
      <c r="AF405" s="694"/>
      <c r="AG405" s="694"/>
      <c r="AH405" s="694"/>
      <c r="AI405" s="695"/>
      <c r="AJ405" s="459"/>
    </row>
    <row r="406" spans="1:47" s="457" customFormat="1" ht="19.5" thickBot="1" x14ac:dyDescent="0.45">
      <c r="B406" s="466"/>
      <c r="C406" s="466"/>
      <c r="D406" s="685" t="s">
        <v>722</v>
      </c>
      <c r="E406" s="686"/>
      <c r="F406" s="686"/>
      <c r="G406" s="686"/>
      <c r="H406" s="686"/>
      <c r="I406" s="686"/>
      <c r="J406" s="686"/>
      <c r="K406" s="686"/>
      <c r="L406" s="552"/>
      <c r="M406" s="553"/>
      <c r="N406" s="553"/>
      <c r="O406" s="553"/>
      <c r="P406" s="553"/>
      <c r="Q406" s="554"/>
      <c r="R406" s="552"/>
      <c r="S406" s="553"/>
      <c r="T406" s="553"/>
      <c r="U406" s="553"/>
      <c r="V406" s="553"/>
      <c r="W406" s="554"/>
      <c r="X406" s="552"/>
      <c r="Y406" s="553"/>
      <c r="Z406" s="553"/>
      <c r="AA406" s="553"/>
      <c r="AB406" s="553"/>
      <c r="AC406" s="554"/>
      <c r="AD406" s="552"/>
      <c r="AE406" s="553"/>
      <c r="AF406" s="553"/>
      <c r="AG406" s="553"/>
      <c r="AH406" s="553"/>
      <c r="AI406" s="554"/>
    </row>
    <row r="407" spans="1:47" s="457" customFormat="1" ht="19.5" thickBot="1" x14ac:dyDescent="0.45">
      <c r="B407" s="466"/>
      <c r="C407" s="466"/>
      <c r="D407" s="685" t="s">
        <v>723</v>
      </c>
      <c r="E407" s="686"/>
      <c r="F407" s="686"/>
      <c r="G407" s="686"/>
      <c r="H407" s="686"/>
      <c r="I407" s="686"/>
      <c r="J407" s="686"/>
      <c r="K407" s="686"/>
      <c r="L407" s="687"/>
      <c r="M407" s="688"/>
      <c r="N407" s="688"/>
      <c r="O407" s="688"/>
      <c r="P407" s="688"/>
      <c r="Q407" s="689"/>
      <c r="R407" s="687"/>
      <c r="S407" s="688"/>
      <c r="T407" s="688"/>
      <c r="U407" s="688"/>
      <c r="V407" s="688"/>
      <c r="W407" s="689"/>
      <c r="X407" s="687"/>
      <c r="Y407" s="688"/>
      <c r="Z407" s="688"/>
      <c r="AA407" s="688"/>
      <c r="AB407" s="688"/>
      <c r="AC407" s="689"/>
      <c r="AD407" s="687"/>
      <c r="AE407" s="688"/>
      <c r="AF407" s="688"/>
      <c r="AG407" s="688"/>
      <c r="AH407" s="688"/>
      <c r="AI407" s="689"/>
    </row>
    <row r="408" spans="1:47" s="457" customFormat="1" x14ac:dyDescent="0.4">
      <c r="B408" s="466"/>
      <c r="C408" s="466"/>
      <c r="D408" s="468"/>
      <c r="E408" s="468"/>
      <c r="F408" s="468"/>
      <c r="G408" s="468"/>
      <c r="H408" s="468"/>
      <c r="I408" s="468"/>
      <c r="J408" s="468"/>
      <c r="K408" s="468"/>
      <c r="L408" s="474"/>
      <c r="M408" s="474"/>
      <c r="N408" s="474"/>
      <c r="O408" s="474"/>
      <c r="P408" s="474"/>
      <c r="Q408" s="474"/>
      <c r="R408" s="474"/>
      <c r="S408" s="474"/>
      <c r="T408" s="474"/>
      <c r="U408" s="474"/>
      <c r="V408" s="474"/>
      <c r="W408" s="474"/>
      <c r="X408" s="474"/>
      <c r="Y408" s="474"/>
      <c r="Z408" s="474"/>
      <c r="AA408" s="474"/>
      <c r="AB408" s="474"/>
      <c r="AC408" s="474"/>
      <c r="AD408" s="474"/>
      <c r="AE408" s="474"/>
      <c r="AF408" s="474"/>
      <c r="AG408" s="474"/>
      <c r="AH408" s="466"/>
      <c r="AI408" s="466"/>
      <c r="AQ408"/>
      <c r="AR408"/>
      <c r="AS408"/>
      <c r="AT408"/>
      <c r="AU408"/>
    </row>
    <row r="409" spans="1:47" ht="19.5" x14ac:dyDescent="0.4">
      <c r="A409" s="617" t="s">
        <v>84</v>
      </c>
      <c r="B409" s="617"/>
      <c r="C409" s="617"/>
      <c r="D409" s="617"/>
      <c r="E409" s="617"/>
      <c r="F409" s="617"/>
      <c r="G409" s="617"/>
      <c r="H409" s="617"/>
      <c r="I409" s="617"/>
      <c r="J409" s="617"/>
      <c r="K409" s="617"/>
      <c r="L409" s="617"/>
      <c r="M409" s="617"/>
      <c r="N409" s="617"/>
      <c r="O409" s="617"/>
      <c r="P409" s="617"/>
      <c r="Q409" s="617"/>
      <c r="R409" s="617"/>
      <c r="S409" s="617"/>
      <c r="T409" s="617"/>
      <c r="U409" s="617"/>
      <c r="V409" s="617"/>
      <c r="W409" s="617"/>
      <c r="X409" s="617"/>
      <c r="Y409" s="617"/>
      <c r="Z409" s="617"/>
      <c r="AA409" s="617"/>
      <c r="AB409" s="617"/>
      <c r="AC409" s="617"/>
      <c r="AD409" s="617"/>
      <c r="AE409" s="617"/>
      <c r="AF409" s="617"/>
      <c r="AG409" s="617"/>
      <c r="AH409" s="617"/>
      <c r="AQ409" s="507"/>
      <c r="AR409" s="507"/>
      <c r="AS409" s="507"/>
      <c r="AT409" s="507"/>
      <c r="AU409" s="507"/>
    </row>
    <row r="410" spans="1:47" s="507" customFormat="1" ht="19.5" thickBot="1" x14ac:dyDescent="0.45">
      <c r="A410" s="564" t="s">
        <v>799</v>
      </c>
      <c r="B410" s="564"/>
      <c r="C410" s="564"/>
      <c r="D410" s="564"/>
      <c r="E410" s="564"/>
      <c r="F410" s="564"/>
      <c r="G410" s="564"/>
      <c r="H410" s="564"/>
      <c r="I410" s="564"/>
      <c r="J410" s="564"/>
      <c r="K410" s="564"/>
      <c r="L410" s="564"/>
      <c r="M410" s="564"/>
      <c r="N410" s="564"/>
      <c r="O410" s="564"/>
      <c r="P410" s="564"/>
      <c r="Q410" s="564"/>
      <c r="R410" s="564"/>
      <c r="S410" s="564"/>
      <c r="T410" s="564"/>
      <c r="U410" s="564"/>
      <c r="V410" s="564"/>
      <c r="W410" s="564"/>
      <c r="X410" s="564"/>
      <c r="Y410" s="564"/>
      <c r="Z410" s="564"/>
      <c r="AA410" s="564"/>
      <c r="AB410" s="564"/>
      <c r="AC410" s="564"/>
      <c r="AD410" s="564"/>
      <c r="AE410" s="564"/>
      <c r="AF410" s="564"/>
      <c r="AG410" s="564"/>
      <c r="AH410" s="564"/>
      <c r="AI410" s="564"/>
      <c r="AJ410" s="564"/>
      <c r="AK410" s="564"/>
      <c r="AL410" s="564"/>
      <c r="AM410" s="524"/>
      <c r="AN410" s="524"/>
      <c r="AO410" s="511"/>
    </row>
    <row r="411" spans="1:47" s="507" customFormat="1" ht="19.5" thickTop="1" x14ac:dyDescent="0.4">
      <c r="A411" s="524"/>
      <c r="B411" s="560" t="s">
        <v>751</v>
      </c>
      <c r="C411" s="560"/>
      <c r="D411" s="560"/>
      <c r="E411" s="560"/>
      <c r="F411" s="560"/>
      <c r="G411" s="560"/>
      <c r="H411" s="560"/>
      <c r="I411" s="560"/>
      <c r="J411" s="560"/>
      <c r="K411" s="560"/>
      <c r="L411" s="560"/>
      <c r="M411" s="560"/>
      <c r="N411" s="560"/>
      <c r="O411" s="560"/>
      <c r="P411" s="560"/>
      <c r="Q411" s="560"/>
      <c r="R411" s="560"/>
      <c r="S411" s="560"/>
      <c r="T411" s="560"/>
      <c r="U411" s="560"/>
      <c r="V411" s="560"/>
      <c r="W411" s="560"/>
      <c r="X411" s="560"/>
      <c r="Y411" s="560"/>
      <c r="Z411" s="560"/>
      <c r="AA411" s="560"/>
      <c r="AB411" s="560"/>
      <c r="AC411" s="560"/>
      <c r="AD411" s="560"/>
      <c r="AE411" s="560"/>
      <c r="AF411" s="560"/>
      <c r="AG411" s="560"/>
      <c r="AH411" s="560"/>
      <c r="AI411" s="524"/>
      <c r="AJ411" s="577"/>
      <c r="AK411" s="578"/>
      <c r="AL411" s="578"/>
      <c r="AM411" s="578"/>
      <c r="AN411" s="579"/>
      <c r="AO411" s="508"/>
    </row>
    <row r="412" spans="1:47" s="507" customFormat="1" x14ac:dyDescent="0.4">
      <c r="A412" s="524"/>
      <c r="B412" s="560" t="s">
        <v>765</v>
      </c>
      <c r="C412" s="560"/>
      <c r="D412" s="560"/>
      <c r="E412" s="560"/>
      <c r="F412" s="560"/>
      <c r="G412" s="560"/>
      <c r="H412" s="560"/>
      <c r="I412" s="560"/>
      <c r="J412" s="560"/>
      <c r="K412" s="560"/>
      <c r="L412" s="560"/>
      <c r="M412" s="560"/>
      <c r="N412" s="560"/>
      <c r="O412" s="560"/>
      <c r="P412" s="560"/>
      <c r="Q412" s="560"/>
      <c r="R412" s="560"/>
      <c r="S412" s="560"/>
      <c r="T412" s="560"/>
      <c r="U412" s="560"/>
      <c r="V412" s="560"/>
      <c r="W412" s="560"/>
      <c r="X412" s="560"/>
      <c r="Y412" s="560"/>
      <c r="Z412" s="560"/>
      <c r="AA412" s="560"/>
      <c r="AB412" s="560"/>
      <c r="AC412" s="560"/>
      <c r="AD412" s="560"/>
      <c r="AE412" s="560"/>
      <c r="AF412" s="560"/>
      <c r="AG412" s="560"/>
      <c r="AH412" s="560"/>
      <c r="AI412" s="524"/>
      <c r="AJ412" s="580"/>
      <c r="AK412" s="581"/>
      <c r="AL412" s="581"/>
      <c r="AM412" s="581"/>
      <c r="AN412" s="582"/>
      <c r="AO412" s="508"/>
    </row>
    <row r="413" spans="1:47" s="507" customFormat="1" x14ac:dyDescent="0.4">
      <c r="A413" s="524"/>
      <c r="B413" s="564" t="s">
        <v>752</v>
      </c>
      <c r="C413" s="564"/>
      <c r="D413" s="564"/>
      <c r="E413" s="564"/>
      <c r="F413" s="564"/>
      <c r="G413" s="564"/>
      <c r="H413" s="564"/>
      <c r="I413" s="564"/>
      <c r="J413" s="564"/>
      <c r="K413" s="564"/>
      <c r="L413" s="564"/>
      <c r="M413" s="564"/>
      <c r="N413" s="564"/>
      <c r="O413" s="564"/>
      <c r="P413" s="564"/>
      <c r="Q413" s="564"/>
      <c r="R413" s="564"/>
      <c r="S413" s="564"/>
      <c r="T413" s="564"/>
      <c r="U413" s="564"/>
      <c r="V413" s="564"/>
      <c r="W413" s="564"/>
      <c r="X413" s="564"/>
      <c r="Y413" s="564"/>
      <c r="Z413" s="564"/>
      <c r="AA413" s="564"/>
      <c r="AB413" s="564"/>
      <c r="AC413" s="564"/>
      <c r="AD413" s="564"/>
      <c r="AE413" s="564"/>
      <c r="AF413" s="564"/>
      <c r="AG413" s="524"/>
      <c r="AH413" s="524"/>
      <c r="AI413" s="524"/>
      <c r="AJ413" s="580"/>
      <c r="AK413" s="581"/>
      <c r="AL413" s="581"/>
      <c r="AM413" s="581"/>
      <c r="AN413" s="582"/>
      <c r="AO413" s="508"/>
    </row>
    <row r="414" spans="1:47" s="507" customFormat="1" ht="19.5" thickBot="1" x14ac:dyDescent="0.45">
      <c r="A414" s="524"/>
      <c r="B414" s="560" t="s">
        <v>753</v>
      </c>
      <c r="C414" s="560"/>
      <c r="D414" s="560"/>
      <c r="E414" s="560"/>
      <c r="F414" s="560"/>
      <c r="G414" s="560"/>
      <c r="H414" s="560"/>
      <c r="I414" s="560"/>
      <c r="J414" s="560"/>
      <c r="K414" s="560"/>
      <c r="L414" s="560"/>
      <c r="M414" s="560"/>
      <c r="N414" s="560"/>
      <c r="O414" s="560"/>
      <c r="P414" s="560"/>
      <c r="Q414" s="560"/>
      <c r="R414" s="560"/>
      <c r="S414" s="560"/>
      <c r="T414" s="560"/>
      <c r="U414" s="560"/>
      <c r="V414" s="560"/>
      <c r="W414" s="560"/>
      <c r="X414" s="560"/>
      <c r="Y414" s="560"/>
      <c r="Z414" s="560"/>
      <c r="AA414" s="560"/>
      <c r="AB414" s="560"/>
      <c r="AC414" s="560"/>
      <c r="AD414" s="560"/>
      <c r="AE414" s="560"/>
      <c r="AF414" s="560"/>
      <c r="AG414" s="560"/>
      <c r="AH414" s="560"/>
      <c r="AI414" s="524"/>
      <c r="AJ414" s="583"/>
      <c r="AK414" s="584"/>
      <c r="AL414" s="584"/>
      <c r="AM414" s="584"/>
      <c r="AN414" s="585"/>
      <c r="AO414" s="508"/>
    </row>
    <row r="415" spans="1:47" s="507" customFormat="1" ht="19.5" thickTop="1" x14ac:dyDescent="0.4"/>
    <row r="416" spans="1:47" s="507" customFormat="1" ht="19.5" thickBot="1" x14ac:dyDescent="0.45">
      <c r="A416" s="560" t="s">
        <v>800</v>
      </c>
      <c r="B416" s="560"/>
      <c r="C416" s="560"/>
      <c r="D416" s="560"/>
      <c r="E416" s="560"/>
      <c r="F416" s="560"/>
      <c r="G416" s="560"/>
      <c r="H416" s="560"/>
      <c r="I416" s="560"/>
      <c r="J416" s="560"/>
      <c r="K416" s="560"/>
      <c r="L416" s="560"/>
      <c r="M416" s="560"/>
      <c r="N416" s="560"/>
      <c r="O416" s="560"/>
      <c r="P416" s="560"/>
      <c r="Q416" s="560"/>
      <c r="R416" s="560"/>
      <c r="S416" s="560"/>
      <c r="T416" s="560"/>
      <c r="U416" s="560"/>
      <c r="V416" s="560"/>
      <c r="W416" s="560"/>
      <c r="X416" s="560"/>
      <c r="Y416" s="560"/>
      <c r="Z416" s="560"/>
      <c r="AA416" s="560"/>
      <c r="AB416" s="560"/>
      <c r="AC416" s="560"/>
      <c r="AD416" s="560"/>
      <c r="AE416" s="560"/>
      <c r="AF416" s="560"/>
      <c r="AG416" s="560"/>
      <c r="AH416" s="560"/>
      <c r="AO416" s="511"/>
    </row>
    <row r="417" spans="1:47" s="507" customFormat="1" ht="19.5" thickTop="1" x14ac:dyDescent="0.4">
      <c r="A417" s="524"/>
      <c r="B417" s="560" t="s">
        <v>754</v>
      </c>
      <c r="C417" s="560"/>
      <c r="D417" s="560"/>
      <c r="E417" s="560"/>
      <c r="F417" s="560"/>
      <c r="G417" s="560"/>
      <c r="H417" s="560"/>
      <c r="I417" s="560"/>
      <c r="J417" s="560"/>
      <c r="K417" s="560"/>
      <c r="L417" s="560"/>
      <c r="M417" s="560"/>
      <c r="N417" s="560"/>
      <c r="O417" s="560"/>
      <c r="P417" s="560"/>
      <c r="Q417" s="560"/>
      <c r="R417" s="560"/>
      <c r="S417" s="560"/>
      <c r="T417" s="560"/>
      <c r="U417" s="560"/>
      <c r="V417" s="560"/>
      <c r="W417" s="560"/>
      <c r="X417" s="560"/>
      <c r="Y417" s="560"/>
      <c r="Z417" s="560"/>
      <c r="AA417" s="560"/>
      <c r="AB417" s="560"/>
      <c r="AC417" s="560"/>
      <c r="AD417" s="560"/>
      <c r="AE417" s="560"/>
      <c r="AF417" s="560"/>
      <c r="AG417" s="560"/>
      <c r="AH417" s="560"/>
      <c r="AJ417" s="586"/>
      <c r="AK417" s="587"/>
      <c r="AL417" s="587"/>
      <c r="AM417" s="587"/>
      <c r="AN417" s="588"/>
      <c r="AO417" s="508"/>
    </row>
    <row r="418" spans="1:47" s="507" customFormat="1" x14ac:dyDescent="0.4">
      <c r="A418" s="524"/>
      <c r="B418" s="560" t="s">
        <v>755</v>
      </c>
      <c r="C418" s="560"/>
      <c r="D418" s="560"/>
      <c r="E418" s="560"/>
      <c r="F418" s="560"/>
      <c r="G418" s="560"/>
      <c r="H418" s="560"/>
      <c r="I418" s="560"/>
      <c r="J418" s="560"/>
      <c r="K418" s="560"/>
      <c r="L418" s="560"/>
      <c r="M418" s="560"/>
      <c r="N418" s="560"/>
      <c r="O418" s="560"/>
      <c r="P418" s="560"/>
      <c r="Q418" s="560"/>
      <c r="R418" s="560"/>
      <c r="S418" s="560"/>
      <c r="T418" s="560"/>
      <c r="U418" s="560"/>
      <c r="V418" s="560"/>
      <c r="W418" s="560"/>
      <c r="X418" s="560"/>
      <c r="Y418" s="560"/>
      <c r="Z418" s="560"/>
      <c r="AA418" s="560"/>
      <c r="AB418" s="560"/>
      <c r="AC418" s="560"/>
      <c r="AD418" s="560"/>
      <c r="AE418" s="560"/>
      <c r="AF418" s="560"/>
      <c r="AG418" s="560"/>
      <c r="AH418" s="560"/>
      <c r="AJ418" s="682"/>
      <c r="AK418" s="683"/>
      <c r="AL418" s="683"/>
      <c r="AM418" s="683"/>
      <c r="AN418" s="684"/>
      <c r="AO418" s="508"/>
    </row>
    <row r="419" spans="1:47" s="507" customFormat="1" x14ac:dyDescent="0.4">
      <c r="A419" s="524"/>
      <c r="B419" s="564" t="s">
        <v>756</v>
      </c>
      <c r="C419" s="564"/>
      <c r="D419" s="564"/>
      <c r="E419" s="564"/>
      <c r="F419" s="564"/>
      <c r="G419" s="564"/>
      <c r="H419" s="564"/>
      <c r="I419" s="564"/>
      <c r="J419" s="564"/>
      <c r="K419" s="564"/>
      <c r="L419" s="564"/>
      <c r="M419" s="564"/>
      <c r="N419" s="564"/>
      <c r="O419" s="564"/>
      <c r="P419" s="564"/>
      <c r="Q419" s="564"/>
      <c r="R419" s="564"/>
      <c r="S419" s="564"/>
      <c r="T419" s="564"/>
      <c r="U419" s="564"/>
      <c r="V419" s="564"/>
      <c r="W419" s="564"/>
      <c r="X419" s="564"/>
      <c r="Y419" s="564"/>
      <c r="Z419" s="564"/>
      <c r="AA419" s="564"/>
      <c r="AB419" s="564"/>
      <c r="AC419" s="564"/>
      <c r="AD419" s="564"/>
      <c r="AE419" s="564"/>
      <c r="AF419" s="564"/>
      <c r="AG419" s="524"/>
      <c r="AH419" s="524"/>
      <c r="AJ419" s="682"/>
      <c r="AK419" s="683"/>
      <c r="AL419" s="683"/>
      <c r="AM419" s="683"/>
      <c r="AN419" s="684"/>
      <c r="AO419" s="508"/>
    </row>
    <row r="420" spans="1:47" s="507" customFormat="1" x14ac:dyDescent="0.4">
      <c r="A420" s="524"/>
      <c r="B420" s="560" t="s">
        <v>757</v>
      </c>
      <c r="C420" s="560"/>
      <c r="D420" s="560"/>
      <c r="E420" s="560"/>
      <c r="F420" s="560"/>
      <c r="G420" s="560"/>
      <c r="H420" s="560"/>
      <c r="I420" s="560"/>
      <c r="J420" s="560"/>
      <c r="K420" s="560"/>
      <c r="L420" s="560"/>
      <c r="M420" s="560"/>
      <c r="N420" s="560"/>
      <c r="O420" s="560"/>
      <c r="P420" s="560"/>
      <c r="Q420" s="560"/>
      <c r="R420" s="560"/>
      <c r="S420" s="560"/>
      <c r="T420" s="560"/>
      <c r="U420" s="560"/>
      <c r="V420" s="560"/>
      <c r="W420" s="560"/>
      <c r="X420" s="560"/>
      <c r="Y420" s="560"/>
      <c r="Z420" s="560"/>
      <c r="AA420" s="560"/>
      <c r="AB420" s="560"/>
      <c r="AC420" s="560"/>
      <c r="AD420" s="560"/>
      <c r="AE420" s="560"/>
      <c r="AF420" s="560"/>
      <c r="AG420" s="560"/>
      <c r="AH420" s="560"/>
      <c r="AJ420" s="682"/>
      <c r="AK420" s="683"/>
      <c r="AL420" s="683"/>
      <c r="AM420" s="683"/>
      <c r="AN420" s="684"/>
      <c r="AO420" s="508"/>
    </row>
    <row r="421" spans="1:47" s="507" customFormat="1" x14ac:dyDescent="0.4">
      <c r="A421" s="524"/>
      <c r="B421" s="564" t="s">
        <v>758</v>
      </c>
      <c r="C421" s="564"/>
      <c r="D421" s="564"/>
      <c r="E421" s="564"/>
      <c r="F421" s="564"/>
      <c r="G421" s="564"/>
      <c r="H421" s="564"/>
      <c r="I421" s="564"/>
      <c r="J421" s="564"/>
      <c r="K421" s="564"/>
      <c r="L421" s="564"/>
      <c r="M421" s="564"/>
      <c r="N421" s="564"/>
      <c r="O421" s="564"/>
      <c r="P421" s="564"/>
      <c r="Q421" s="564"/>
      <c r="R421" s="564"/>
      <c r="S421" s="564"/>
      <c r="T421" s="564"/>
      <c r="U421" s="564"/>
      <c r="V421" s="564"/>
      <c r="W421" s="564"/>
      <c r="X421" s="564"/>
      <c r="Y421" s="564"/>
      <c r="Z421" s="564"/>
      <c r="AA421" s="564"/>
      <c r="AB421" s="524"/>
      <c r="AC421" s="524"/>
      <c r="AD421" s="524"/>
      <c r="AE421" s="524"/>
      <c r="AF421" s="524"/>
      <c r="AG421" s="524"/>
      <c r="AH421" s="524"/>
      <c r="AJ421" s="682"/>
      <c r="AK421" s="683"/>
      <c r="AL421" s="683"/>
      <c r="AM421" s="683"/>
      <c r="AN421" s="684"/>
      <c r="AO421" s="508"/>
    </row>
    <row r="422" spans="1:47" s="507" customFormat="1" ht="19.5" thickBot="1" x14ac:dyDescent="0.45">
      <c r="A422" s="524"/>
      <c r="B422" s="573" t="s">
        <v>759</v>
      </c>
      <c r="C422" s="573"/>
      <c r="D422" s="573"/>
      <c r="E422" s="573"/>
      <c r="F422" s="573"/>
      <c r="G422" s="573"/>
      <c r="H422" s="573"/>
      <c r="I422" s="573"/>
      <c r="J422" s="573"/>
      <c r="K422" s="573"/>
      <c r="L422" s="573"/>
      <c r="M422" s="573"/>
      <c r="N422" s="573"/>
      <c r="O422" s="573"/>
      <c r="P422" s="573"/>
      <c r="Q422" s="573"/>
      <c r="R422" s="573"/>
      <c r="S422" s="573"/>
      <c r="T422" s="573"/>
      <c r="U422" s="573"/>
      <c r="V422" s="573"/>
      <c r="W422" s="573"/>
      <c r="X422" s="573"/>
      <c r="Y422" s="573"/>
      <c r="Z422" s="573"/>
      <c r="AA422" s="573"/>
      <c r="AB422" s="573"/>
      <c r="AC422" s="573"/>
      <c r="AD422" s="573"/>
      <c r="AE422" s="573"/>
      <c r="AF422" s="573"/>
      <c r="AG422" s="573"/>
      <c r="AH422" s="524"/>
      <c r="AJ422" s="598"/>
      <c r="AK422" s="599"/>
      <c r="AL422" s="599"/>
      <c r="AM422" s="599"/>
      <c r="AN422" s="600"/>
      <c r="AO422" s="508"/>
    </row>
    <row r="423" spans="1:47" s="507" customFormat="1" ht="20.25" thickTop="1" thickBot="1" x14ac:dyDescent="0.45">
      <c r="A423" s="524"/>
      <c r="B423" s="573"/>
      <c r="C423" s="573"/>
      <c r="D423" s="573"/>
      <c r="E423" s="573"/>
      <c r="F423" s="573"/>
      <c r="G423" s="573"/>
      <c r="H423" s="573"/>
      <c r="I423" s="573"/>
      <c r="J423" s="573"/>
      <c r="K423" s="573"/>
      <c r="L423" s="573"/>
      <c r="M423" s="573"/>
      <c r="N423" s="573"/>
      <c r="O423" s="573"/>
      <c r="P423" s="573"/>
      <c r="Q423" s="573"/>
      <c r="R423" s="573"/>
      <c r="S423" s="573"/>
      <c r="T423" s="573"/>
      <c r="U423" s="573"/>
      <c r="V423" s="573"/>
      <c r="W423" s="573"/>
      <c r="X423" s="573"/>
      <c r="Y423" s="573"/>
      <c r="Z423" s="573"/>
      <c r="AA423" s="573"/>
      <c r="AB423" s="573"/>
      <c r="AC423" s="573"/>
      <c r="AD423" s="573"/>
      <c r="AE423" s="573"/>
      <c r="AF423" s="573"/>
      <c r="AG423" s="573"/>
      <c r="AH423" s="524"/>
    </row>
    <row r="424" spans="1:47" s="507" customFormat="1" ht="20.25" thickTop="1" thickBot="1" x14ac:dyDescent="0.45">
      <c r="A424" s="524"/>
      <c r="B424" s="564" t="s">
        <v>760</v>
      </c>
      <c r="C424" s="564"/>
      <c r="D424" s="564"/>
      <c r="E424" s="564"/>
      <c r="F424" s="564"/>
      <c r="G424" s="564"/>
      <c r="H424" s="564"/>
      <c r="I424" s="564"/>
      <c r="J424" s="564"/>
      <c r="K424" s="564"/>
      <c r="L424" s="564"/>
      <c r="M424" s="564"/>
      <c r="N424" s="564"/>
      <c r="O424" s="564"/>
      <c r="P424" s="564"/>
      <c r="Q424" s="564"/>
      <c r="R424" s="564"/>
      <c r="S424" s="564"/>
      <c r="T424" s="564"/>
      <c r="U424" s="564"/>
      <c r="V424" s="564"/>
      <c r="W424" s="564"/>
      <c r="X424" s="564"/>
      <c r="Y424" s="564"/>
      <c r="Z424" s="564"/>
      <c r="AA424" s="564"/>
      <c r="AB424" s="564"/>
      <c r="AC424" s="564"/>
      <c r="AD424" s="564"/>
      <c r="AE424" s="564"/>
      <c r="AF424" s="564"/>
      <c r="AG424" s="564"/>
      <c r="AH424" s="524"/>
      <c r="AJ424" s="679"/>
      <c r="AK424" s="680"/>
      <c r="AL424" s="680"/>
      <c r="AM424" s="680"/>
      <c r="AN424" s="681"/>
      <c r="AO424" s="508"/>
    </row>
    <row r="425" spans="1:47" s="507" customFormat="1" ht="19.5" thickTop="1" x14ac:dyDescent="0.4"/>
    <row r="426" spans="1:47" s="507" customFormat="1" ht="19.5" thickBot="1" x14ac:dyDescent="0.45">
      <c r="A426" s="524" t="s">
        <v>802</v>
      </c>
      <c r="B426" s="524"/>
      <c r="C426" s="524"/>
      <c r="D426" s="524"/>
      <c r="E426" s="524"/>
      <c r="F426" s="524"/>
      <c r="G426" s="524"/>
      <c r="H426" s="524"/>
      <c r="I426" s="524"/>
      <c r="J426" s="524"/>
      <c r="K426" s="524"/>
      <c r="L426" s="524"/>
      <c r="M426" s="524"/>
      <c r="N426" s="524"/>
      <c r="O426" s="524"/>
      <c r="P426" s="524"/>
      <c r="Q426" s="524"/>
      <c r="R426" s="524"/>
      <c r="S426" s="524"/>
      <c r="T426" s="524"/>
      <c r="U426" s="524"/>
      <c r="V426" s="524"/>
      <c r="W426" s="524"/>
      <c r="X426" s="524"/>
      <c r="Y426" s="524"/>
      <c r="Z426" s="524"/>
      <c r="AA426" s="524"/>
      <c r="AB426" s="524"/>
      <c r="AC426" s="524"/>
      <c r="AD426" s="524"/>
      <c r="AE426" s="524"/>
      <c r="AF426" s="524"/>
      <c r="AG426" s="524"/>
      <c r="AH426" s="524"/>
      <c r="AO426" s="511"/>
    </row>
    <row r="427" spans="1:47" s="507" customFormat="1" ht="19.5" thickTop="1" x14ac:dyDescent="0.4">
      <c r="B427" s="560" t="s">
        <v>801</v>
      </c>
      <c r="C427" s="560"/>
      <c r="D427" s="560"/>
      <c r="E427" s="560"/>
      <c r="F427" s="560"/>
      <c r="G427" s="560"/>
      <c r="H427" s="560"/>
      <c r="I427" s="560"/>
      <c r="J427" s="560"/>
      <c r="K427" s="560"/>
      <c r="L427" s="560"/>
      <c r="M427" s="560"/>
      <c r="N427" s="560"/>
      <c r="O427" s="560"/>
      <c r="P427" s="560"/>
      <c r="Q427" s="560"/>
      <c r="R427" s="560"/>
      <c r="S427" s="560"/>
      <c r="T427" s="560"/>
      <c r="U427" s="560"/>
      <c r="V427" s="560"/>
      <c r="W427" s="560"/>
      <c r="X427" s="560"/>
      <c r="Y427" s="560"/>
      <c r="Z427" s="560"/>
      <c r="AA427" s="560"/>
      <c r="AB427" s="560"/>
      <c r="AC427" s="560"/>
      <c r="AD427" s="560"/>
      <c r="AE427" s="560"/>
      <c r="AF427" s="560"/>
      <c r="AG427" s="560"/>
      <c r="AH427" s="560"/>
      <c r="AJ427" s="561"/>
      <c r="AK427" s="562"/>
      <c r="AL427" s="562"/>
      <c r="AM427" s="562"/>
      <c r="AN427" s="563"/>
      <c r="AO427" s="508"/>
    </row>
    <row r="428" spans="1:47" s="507" customFormat="1" x14ac:dyDescent="0.4">
      <c r="B428" s="564" t="s">
        <v>642</v>
      </c>
      <c r="C428" s="564"/>
      <c r="D428" s="564"/>
      <c r="E428" s="564"/>
      <c r="F428" s="564"/>
      <c r="G428" s="564"/>
      <c r="H428" s="564"/>
      <c r="I428" s="564"/>
      <c r="J428" s="564"/>
      <c r="K428" s="564"/>
      <c r="L428" s="564"/>
      <c r="M428" s="564"/>
      <c r="N428" s="564"/>
      <c r="O428" s="564"/>
      <c r="P428" s="564"/>
      <c r="Q428" s="564"/>
      <c r="R428" s="564"/>
      <c r="S428" s="564"/>
      <c r="T428" s="564"/>
      <c r="U428" s="564"/>
      <c r="V428" s="564"/>
      <c r="W428" s="524"/>
      <c r="X428" s="524"/>
      <c r="Y428" s="524"/>
      <c r="Z428" s="524"/>
      <c r="AA428" s="524"/>
      <c r="AB428" s="524"/>
      <c r="AC428" s="524"/>
      <c r="AD428" s="524"/>
      <c r="AE428" s="524"/>
      <c r="AF428" s="524"/>
      <c r="AG428" s="524"/>
      <c r="AH428" s="524"/>
      <c r="AJ428" s="565"/>
      <c r="AK428" s="566"/>
      <c r="AL428" s="566"/>
      <c r="AM428" s="566"/>
      <c r="AN428" s="567"/>
      <c r="AO428" s="508"/>
    </row>
    <row r="429" spans="1:47" s="507" customFormat="1" ht="19.5" thickBot="1" x14ac:dyDescent="0.45">
      <c r="B429" s="568" t="s">
        <v>653</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J429" s="557"/>
      <c r="AK429" s="558"/>
      <c r="AL429" s="558"/>
      <c r="AM429" s="558"/>
      <c r="AN429" s="559"/>
      <c r="AO429" s="508"/>
      <c r="AQ429" s="276"/>
      <c r="AR429" s="276"/>
      <c r="AS429" s="274"/>
      <c r="AT429" s="274"/>
      <c r="AU429" s="274"/>
    </row>
    <row r="430" spans="1:47" s="271" customFormat="1" ht="19.5" customHeight="1" thickTop="1" x14ac:dyDescent="0.4">
      <c r="B430" s="569"/>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69"/>
      <c r="AL430" s="569"/>
      <c r="AM430" s="569"/>
      <c r="AQ430"/>
      <c r="AR430"/>
      <c r="AS430"/>
      <c r="AT430"/>
      <c r="AU430"/>
    </row>
    <row r="431" spans="1:47" ht="19.5" x14ac:dyDescent="0.4">
      <c r="A431" s="617" t="s">
        <v>654</v>
      </c>
      <c r="B431" s="617"/>
      <c r="C431" s="617"/>
      <c r="D431" s="617"/>
      <c r="E431" s="617"/>
      <c r="F431" s="617"/>
      <c r="G431" s="617"/>
      <c r="H431" s="617"/>
      <c r="I431" s="617"/>
      <c r="J431" s="617"/>
      <c r="K431" s="617"/>
      <c r="L431" s="617"/>
      <c r="M431" s="617"/>
      <c r="N431" s="617"/>
      <c r="O431" s="617"/>
      <c r="P431" s="617"/>
      <c r="Q431" s="617"/>
      <c r="R431" s="617"/>
      <c r="S431" s="617"/>
      <c r="T431" s="617"/>
      <c r="U431" s="617"/>
      <c r="V431" s="617"/>
      <c r="W431" s="617"/>
      <c r="X431" s="617"/>
      <c r="Y431" s="617"/>
      <c r="Z431" s="617"/>
      <c r="AA431" s="617"/>
      <c r="AB431" s="617"/>
      <c r="AC431" s="617"/>
      <c r="AD431" s="617"/>
      <c r="AE431" s="617"/>
      <c r="AF431" s="617"/>
      <c r="AG431" s="617"/>
      <c r="AH431" s="617"/>
    </row>
    <row r="432" spans="1:47" ht="19.5" thickBot="1" x14ac:dyDescent="0.45">
      <c r="A432" s="555" t="s">
        <v>205</v>
      </c>
      <c r="B432" s="555"/>
      <c r="C432" s="555"/>
      <c r="D432" s="555"/>
      <c r="E432" s="555"/>
      <c r="F432" s="555"/>
      <c r="G432" s="555"/>
      <c r="H432" s="555"/>
      <c r="I432" s="555"/>
      <c r="J432" s="555"/>
      <c r="K432" s="555"/>
      <c r="L432" s="555"/>
      <c r="M432" s="555"/>
      <c r="N432" s="555"/>
      <c r="O432" s="555"/>
      <c r="P432" s="555"/>
      <c r="Q432" s="555"/>
      <c r="R432" s="555"/>
      <c r="S432" s="555"/>
      <c r="T432" s="555"/>
      <c r="U432" s="555"/>
      <c r="V432" s="555"/>
      <c r="W432" s="555"/>
      <c r="X432" s="555"/>
      <c r="Y432" s="555"/>
      <c r="Z432" s="555"/>
      <c r="AA432" s="555"/>
      <c r="AB432" s="555"/>
      <c r="AC432" s="555"/>
      <c r="AD432" s="555"/>
      <c r="AE432" s="555"/>
      <c r="AF432" s="555"/>
      <c r="AG432" s="555"/>
      <c r="AH432" s="555"/>
      <c r="AO432" s="38"/>
      <c r="AQ432" s="507"/>
      <c r="AR432" s="507"/>
      <c r="AS432" s="507"/>
      <c r="AT432" s="507"/>
      <c r="AU432" s="507"/>
    </row>
    <row r="433" spans="1:47" s="507" customFormat="1" ht="19.5" thickTop="1" x14ac:dyDescent="0.4">
      <c r="B433" s="524" t="s">
        <v>804</v>
      </c>
      <c r="C433" s="509"/>
      <c r="D433" s="509"/>
      <c r="E433" s="509"/>
      <c r="F433" s="509"/>
      <c r="G433" s="509"/>
      <c r="H433" s="509"/>
      <c r="I433" s="509"/>
      <c r="J433" s="509"/>
      <c r="K433" s="509"/>
      <c r="L433" s="509"/>
      <c r="M433" s="509"/>
      <c r="N433" s="509"/>
      <c r="O433" s="509"/>
      <c r="P433" s="509"/>
      <c r="Q433" s="509"/>
      <c r="R433" s="509"/>
      <c r="S433" s="509"/>
      <c r="T433" s="509"/>
      <c r="U433" s="509"/>
      <c r="V433" s="509"/>
      <c r="W433" s="509"/>
      <c r="X433" s="509"/>
      <c r="Y433" s="509"/>
      <c r="Z433" s="509"/>
      <c r="AA433" s="509"/>
      <c r="AB433" s="509"/>
      <c r="AC433" s="509"/>
      <c r="AD433" s="509"/>
      <c r="AE433" s="509"/>
      <c r="AF433" s="509"/>
      <c r="AG433" s="509"/>
      <c r="AH433" s="509"/>
      <c r="AJ433" s="561"/>
      <c r="AK433" s="562"/>
      <c r="AL433" s="562"/>
      <c r="AM433" s="562"/>
      <c r="AN433" s="563"/>
      <c r="AO433" s="508"/>
    </row>
    <row r="434" spans="1:47" s="507" customFormat="1" x14ac:dyDescent="0.4">
      <c r="B434" s="560" t="s">
        <v>761</v>
      </c>
      <c r="C434" s="560"/>
      <c r="D434" s="560"/>
      <c r="E434" s="560"/>
      <c r="F434" s="560"/>
      <c r="G434" s="560"/>
      <c r="H434" s="560"/>
      <c r="I434" s="560"/>
      <c r="J434" s="560"/>
      <c r="K434" s="560"/>
      <c r="L434" s="560"/>
      <c r="M434" s="560"/>
      <c r="N434" s="560"/>
      <c r="O434" s="560"/>
      <c r="P434" s="560"/>
      <c r="Q434" s="560"/>
      <c r="R434" s="560"/>
      <c r="S434" s="560"/>
      <c r="T434" s="560"/>
      <c r="U434" s="560"/>
      <c r="V434" s="560"/>
      <c r="W434" s="560"/>
      <c r="X434" s="560"/>
      <c r="Y434" s="560"/>
      <c r="Z434" s="560"/>
      <c r="AA434" s="560"/>
      <c r="AB434" s="560"/>
      <c r="AC434" s="560"/>
      <c r="AD434" s="560"/>
      <c r="AE434" s="560"/>
      <c r="AF434" s="560"/>
      <c r="AG434" s="560"/>
      <c r="AH434" s="560"/>
      <c r="AJ434" s="565"/>
      <c r="AK434" s="566"/>
      <c r="AL434" s="566"/>
      <c r="AM434" s="566"/>
      <c r="AN434" s="567"/>
      <c r="AO434" s="508"/>
    </row>
    <row r="435" spans="1:47" s="507" customFormat="1" x14ac:dyDescent="0.4">
      <c r="B435" s="560" t="s">
        <v>762</v>
      </c>
      <c r="C435" s="560"/>
      <c r="D435" s="560"/>
      <c r="E435" s="560"/>
      <c r="F435" s="560"/>
      <c r="G435" s="560"/>
      <c r="H435" s="560"/>
      <c r="I435" s="560"/>
      <c r="J435" s="560"/>
      <c r="K435" s="560"/>
      <c r="L435" s="560"/>
      <c r="M435" s="560"/>
      <c r="N435" s="560"/>
      <c r="O435" s="560"/>
      <c r="P435" s="560"/>
      <c r="Q435" s="560"/>
      <c r="R435" s="560"/>
      <c r="S435" s="560"/>
      <c r="T435" s="560"/>
      <c r="U435" s="560"/>
      <c r="V435" s="560"/>
      <c r="W435" s="560"/>
      <c r="X435" s="560"/>
      <c r="Y435" s="560"/>
      <c r="Z435" s="560"/>
      <c r="AA435" s="560"/>
      <c r="AB435" s="560"/>
      <c r="AC435" s="560"/>
      <c r="AD435" s="560"/>
      <c r="AE435" s="560"/>
      <c r="AF435" s="560"/>
      <c r="AG435" s="560"/>
      <c r="AH435" s="560"/>
      <c r="AJ435" s="565"/>
      <c r="AK435" s="566"/>
      <c r="AL435" s="566"/>
      <c r="AM435" s="566"/>
      <c r="AN435" s="567"/>
      <c r="AO435" s="508"/>
    </row>
    <row r="436" spans="1:47" s="507" customFormat="1" ht="19.5" thickBot="1" x14ac:dyDescent="0.45">
      <c r="B436" s="560" t="s">
        <v>803</v>
      </c>
      <c r="C436" s="560"/>
      <c r="D436" s="560"/>
      <c r="E436" s="560"/>
      <c r="F436" s="560"/>
      <c r="G436" s="560"/>
      <c r="H436" s="560"/>
      <c r="I436" s="560"/>
      <c r="J436" s="560"/>
      <c r="K436" s="560"/>
      <c r="L436" s="560"/>
      <c r="M436" s="560"/>
      <c r="N436" s="560"/>
      <c r="O436" s="560"/>
      <c r="P436" s="560"/>
      <c r="Q436" s="560"/>
      <c r="R436" s="560"/>
      <c r="S436" s="560"/>
      <c r="T436" s="560"/>
      <c r="U436" s="560"/>
      <c r="V436" s="560"/>
      <c r="W436" s="560"/>
      <c r="X436" s="560"/>
      <c r="Y436" s="560"/>
      <c r="Z436" s="560"/>
      <c r="AA436" s="560"/>
      <c r="AB436" s="560"/>
      <c r="AC436" s="560"/>
      <c r="AD436" s="560"/>
      <c r="AE436" s="560"/>
      <c r="AF436" s="560"/>
      <c r="AG436" s="560"/>
      <c r="AH436" s="560"/>
      <c r="AJ436" s="557"/>
      <c r="AK436" s="558"/>
      <c r="AL436" s="558"/>
      <c r="AM436" s="558"/>
      <c r="AN436" s="559"/>
      <c r="AO436" s="508"/>
      <c r="AQ436"/>
      <c r="AR436"/>
      <c r="AS436"/>
      <c r="AT436"/>
      <c r="AU436"/>
    </row>
    <row r="437" spans="1:47" ht="19.5" thickTop="1" x14ac:dyDescent="0.4"/>
    <row r="438" spans="1:47" ht="19.5" thickBot="1" x14ac:dyDescent="0.45">
      <c r="A438" s="555" t="s">
        <v>206</v>
      </c>
      <c r="B438" s="555"/>
      <c r="C438" s="555"/>
      <c r="D438" s="555"/>
      <c r="E438" s="555"/>
      <c r="F438" s="555"/>
      <c r="G438" s="555"/>
      <c r="H438" s="555"/>
      <c r="I438" s="555"/>
      <c r="J438" s="555"/>
      <c r="K438" s="555"/>
      <c r="L438" s="555"/>
      <c r="M438" s="555"/>
      <c r="N438" s="555"/>
      <c r="O438" s="555"/>
      <c r="P438" s="555"/>
      <c r="Q438" s="555"/>
      <c r="R438" s="555"/>
      <c r="S438" s="555"/>
      <c r="T438" s="555"/>
      <c r="U438" s="555"/>
      <c r="V438" s="555"/>
      <c r="W438" s="555"/>
      <c r="X438" s="555"/>
      <c r="Y438" s="555"/>
      <c r="Z438" s="555"/>
      <c r="AA438" s="555"/>
      <c r="AB438" s="555"/>
      <c r="AC438" s="555"/>
      <c r="AD438" s="555"/>
      <c r="AE438" s="555"/>
      <c r="AF438" s="555"/>
      <c r="AG438" s="555"/>
      <c r="AH438" s="555"/>
      <c r="AO438" s="38"/>
    </row>
    <row r="439" spans="1:47" ht="19.5" thickTop="1" x14ac:dyDescent="0.4">
      <c r="B439" s="555" t="s">
        <v>207</v>
      </c>
      <c r="C439" s="555"/>
      <c r="D439" s="555"/>
      <c r="E439" s="555"/>
      <c r="F439" s="555"/>
      <c r="G439" s="555"/>
      <c r="H439" s="555"/>
      <c r="I439" s="555"/>
      <c r="J439" s="555"/>
      <c r="K439" s="555"/>
      <c r="L439" s="555"/>
      <c r="M439" s="555"/>
      <c r="N439" s="555"/>
      <c r="O439" s="555"/>
      <c r="P439" s="555"/>
      <c r="Q439" s="555"/>
      <c r="R439" s="555"/>
      <c r="S439" s="555"/>
      <c r="T439" s="555"/>
      <c r="U439" s="555"/>
      <c r="V439" s="555"/>
      <c r="W439" s="555"/>
      <c r="X439" s="555"/>
      <c r="Y439" s="555"/>
      <c r="Z439" s="555"/>
      <c r="AA439" s="555"/>
      <c r="AB439" s="555"/>
      <c r="AC439" s="555"/>
      <c r="AD439" s="555"/>
      <c r="AE439" s="555"/>
      <c r="AF439" s="555"/>
      <c r="AG439" s="555"/>
      <c r="AH439" s="555"/>
      <c r="AJ439" s="561"/>
      <c r="AK439" s="562"/>
      <c r="AL439" s="562"/>
      <c r="AM439" s="562"/>
      <c r="AN439" s="563"/>
      <c r="AO439" s="32"/>
    </row>
    <row r="440" spans="1:47" x14ac:dyDescent="0.4">
      <c r="B440" s="555" t="str">
        <f>"○"&amp;表紙!B2&amp;DBCS(表紙!C2-1)&amp;"年度に取得物品等がある場合、固定資産の増が行われているか"</f>
        <v>○令和７年度に取得物品等がある場合、固定資産の増が行われているか</v>
      </c>
      <c r="C440" s="555"/>
      <c r="D440" s="555"/>
      <c r="E440" s="555"/>
      <c r="F440" s="555"/>
      <c r="G440" s="555"/>
      <c r="H440" s="555"/>
      <c r="I440" s="555"/>
      <c r="J440" s="555"/>
      <c r="K440" s="555"/>
      <c r="L440" s="555"/>
      <c r="M440" s="555"/>
      <c r="N440" s="555"/>
      <c r="O440" s="555"/>
      <c r="P440" s="555"/>
      <c r="Q440" s="555"/>
      <c r="R440" s="555"/>
      <c r="S440" s="555"/>
      <c r="T440" s="555"/>
      <c r="U440" s="555"/>
      <c r="V440" s="555"/>
      <c r="W440" s="555"/>
      <c r="X440" s="555"/>
      <c r="Y440" s="555"/>
      <c r="Z440" s="555"/>
      <c r="AA440" s="555"/>
      <c r="AB440" s="555"/>
      <c r="AC440" s="555"/>
      <c r="AD440" s="555"/>
      <c r="AE440" s="555"/>
      <c r="AF440" s="555"/>
      <c r="AG440" s="555"/>
      <c r="AH440" s="555"/>
      <c r="AJ440" s="565"/>
      <c r="AK440" s="566"/>
      <c r="AL440" s="566"/>
      <c r="AM440" s="566"/>
      <c r="AN440" s="567"/>
      <c r="AO440" s="32"/>
    </row>
    <row r="441" spans="1:47" ht="19.5" thickBot="1" x14ac:dyDescent="0.45">
      <c r="B441" s="736" t="str">
        <f>"○"&amp;表紙!B2&amp;DBCS(表紙!C2-1)&amp;"年度に廃棄（又は売却）物品等がある場合、固定資産の減、固定資産管理台帳からの削除が行われているか"</f>
        <v>○令和７年度に廃棄（又は売却）物品等がある場合、固定資産の減、固定資産管理台帳からの削除が行われているか</v>
      </c>
      <c r="C441" s="736"/>
      <c r="D441" s="736"/>
      <c r="E441" s="736"/>
      <c r="F441" s="736"/>
      <c r="G441" s="736"/>
      <c r="H441" s="736"/>
      <c r="I441" s="736"/>
      <c r="J441" s="736"/>
      <c r="K441" s="736"/>
      <c r="L441" s="736"/>
      <c r="M441" s="736"/>
      <c r="N441" s="736"/>
      <c r="O441" s="736"/>
      <c r="P441" s="736"/>
      <c r="Q441" s="736"/>
      <c r="R441" s="736"/>
      <c r="S441" s="736"/>
      <c r="T441" s="736"/>
      <c r="U441" s="736"/>
      <c r="V441" s="736"/>
      <c r="W441" s="736"/>
      <c r="X441" s="736"/>
      <c r="Y441" s="736"/>
      <c r="Z441" s="736"/>
      <c r="AA441" s="736"/>
      <c r="AB441" s="736"/>
      <c r="AC441" s="736"/>
      <c r="AD441" s="736"/>
      <c r="AE441" s="736"/>
      <c r="AF441" s="736"/>
      <c r="AG441" s="736"/>
      <c r="AH441" s="736"/>
      <c r="AJ441" s="557"/>
      <c r="AK441" s="558"/>
      <c r="AL441" s="558"/>
      <c r="AM441" s="558"/>
      <c r="AN441" s="559"/>
      <c r="AO441" s="32"/>
    </row>
    <row r="442" spans="1:47" ht="20.25" thickTop="1" thickBot="1" x14ac:dyDescent="0.45">
      <c r="B442" s="736"/>
      <c r="C442" s="736"/>
      <c r="D442" s="736"/>
      <c r="E442" s="736"/>
      <c r="F442" s="736"/>
      <c r="G442" s="736"/>
      <c r="H442" s="736"/>
      <c r="I442" s="736"/>
      <c r="J442" s="736"/>
      <c r="K442" s="736"/>
      <c r="L442" s="736"/>
      <c r="M442" s="736"/>
      <c r="N442" s="736"/>
      <c r="O442" s="736"/>
      <c r="P442" s="736"/>
      <c r="Q442" s="736"/>
      <c r="R442" s="736"/>
      <c r="S442" s="736"/>
      <c r="T442" s="736"/>
      <c r="U442" s="736"/>
      <c r="V442" s="736"/>
      <c r="W442" s="736"/>
      <c r="X442" s="736"/>
      <c r="Y442" s="736"/>
      <c r="Z442" s="736"/>
      <c r="AA442" s="736"/>
      <c r="AB442" s="736"/>
      <c r="AC442" s="736"/>
      <c r="AD442" s="736"/>
      <c r="AE442" s="736"/>
      <c r="AF442" s="736"/>
      <c r="AG442" s="736"/>
      <c r="AH442" s="736"/>
      <c r="AO442" s="38"/>
    </row>
    <row r="443" spans="1:47" ht="20.25" thickTop="1" thickBot="1" x14ac:dyDescent="0.45">
      <c r="B443" s="736" t="str">
        <f>"○"&amp;表紙!B2&amp;DBCS(表紙!C2-1)&amp;"年度に廃棄（又は売却）物品等がある場合、事業活動計算書の「固定資産売却益」又は「固定資産売却損・処分損」が計上されているか"</f>
        <v>○令和７年度に廃棄（又は売却）物品等がある場合、事業活動計算書の「固定資産売却益」又は「固定資産売却損・処分損」が計上されているか</v>
      </c>
      <c r="C443" s="736"/>
      <c r="D443" s="736"/>
      <c r="E443" s="736"/>
      <c r="F443" s="736"/>
      <c r="G443" s="736"/>
      <c r="H443" s="736"/>
      <c r="I443" s="736"/>
      <c r="J443" s="736"/>
      <c r="K443" s="736"/>
      <c r="L443" s="736"/>
      <c r="M443" s="736"/>
      <c r="N443" s="736"/>
      <c r="O443" s="736"/>
      <c r="P443" s="736"/>
      <c r="Q443" s="736"/>
      <c r="R443" s="736"/>
      <c r="S443" s="736"/>
      <c r="T443" s="736"/>
      <c r="U443" s="736"/>
      <c r="V443" s="736"/>
      <c r="W443" s="736"/>
      <c r="X443" s="736"/>
      <c r="Y443" s="736"/>
      <c r="Z443" s="736"/>
      <c r="AA443" s="736"/>
      <c r="AB443" s="736"/>
      <c r="AC443" s="736"/>
      <c r="AD443" s="736"/>
      <c r="AE443" s="736"/>
      <c r="AF443" s="736"/>
      <c r="AG443" s="736"/>
      <c r="AH443" s="736"/>
      <c r="AJ443" s="574"/>
      <c r="AK443" s="575"/>
      <c r="AL443" s="575"/>
      <c r="AM443" s="575"/>
      <c r="AN443" s="576"/>
      <c r="AO443" s="32"/>
      <c r="AQ443" s="285"/>
      <c r="AR443" s="285"/>
      <c r="AS443" s="285"/>
      <c r="AT443" s="285"/>
      <c r="AU443" s="285"/>
    </row>
    <row r="444" spans="1:47" ht="20.25" thickTop="1" thickBot="1" x14ac:dyDescent="0.45">
      <c r="B444" s="736"/>
      <c r="C444" s="736"/>
      <c r="D444" s="736"/>
      <c r="E444" s="736"/>
      <c r="F444" s="736"/>
      <c r="G444" s="736"/>
      <c r="H444" s="736"/>
      <c r="I444" s="736"/>
      <c r="J444" s="736"/>
      <c r="K444" s="736"/>
      <c r="L444" s="736"/>
      <c r="M444" s="736"/>
      <c r="N444" s="736"/>
      <c r="O444" s="736"/>
      <c r="P444" s="736"/>
      <c r="Q444" s="736"/>
      <c r="R444" s="736"/>
      <c r="S444" s="736"/>
      <c r="T444" s="736"/>
      <c r="U444" s="736"/>
      <c r="V444" s="736"/>
      <c r="W444" s="736"/>
      <c r="X444" s="736"/>
      <c r="Y444" s="736"/>
      <c r="Z444" s="736"/>
      <c r="AA444" s="736"/>
      <c r="AB444" s="736"/>
      <c r="AC444" s="736"/>
      <c r="AD444" s="736"/>
      <c r="AE444" s="736"/>
      <c r="AF444" s="736"/>
      <c r="AG444" s="736"/>
      <c r="AH444" s="736"/>
      <c r="AQ444" s="252"/>
      <c r="AR444" s="252"/>
      <c r="AS444" s="252"/>
      <c r="AT444" s="252"/>
      <c r="AU444" s="252"/>
    </row>
    <row r="445" spans="1:47" ht="20.25" thickTop="1" thickBot="1" x14ac:dyDescent="0.45">
      <c r="B445" s="555" t="s">
        <v>85</v>
      </c>
      <c r="C445" s="555"/>
      <c r="D445" s="555"/>
      <c r="E445" s="555"/>
      <c r="F445" s="555"/>
      <c r="G445" s="555"/>
      <c r="H445" s="555"/>
      <c r="I445" s="555"/>
      <c r="J445" s="555"/>
      <c r="K445" s="555"/>
      <c r="L445" s="555"/>
      <c r="M445" s="555"/>
      <c r="N445" s="555"/>
      <c r="O445" s="555"/>
      <c r="P445" s="555"/>
      <c r="Q445" s="555"/>
      <c r="R445" s="555"/>
      <c r="S445" s="555"/>
      <c r="T445" s="555"/>
      <c r="U445" s="555"/>
      <c r="V445" s="555"/>
      <c r="W445" s="555"/>
      <c r="X445" s="555"/>
      <c r="Y445" s="555"/>
      <c r="Z445" s="555"/>
      <c r="AA445" s="555"/>
      <c r="AB445" s="555"/>
      <c r="AC445" s="555"/>
      <c r="AD445" s="555"/>
      <c r="AE445" s="555"/>
      <c r="AF445" s="555"/>
      <c r="AG445" s="555"/>
      <c r="AH445" s="555"/>
      <c r="AJ445" s="574"/>
      <c r="AK445" s="575"/>
      <c r="AL445" s="575"/>
      <c r="AM445" s="575"/>
      <c r="AN445" s="576"/>
      <c r="AO445" s="38"/>
      <c r="AQ445" s="252"/>
      <c r="AR445" s="252"/>
      <c r="AS445" s="252"/>
      <c r="AT445" s="252"/>
      <c r="AU445" s="252"/>
    </row>
    <row r="446" spans="1:47" ht="20.25" thickTop="1" thickBot="1" x14ac:dyDescent="0.45">
      <c r="B446" s="626" t="s">
        <v>806</v>
      </c>
      <c r="C446" s="626"/>
      <c r="D446" s="626"/>
      <c r="E446" s="626"/>
      <c r="F446" s="626"/>
      <c r="G446" s="626"/>
      <c r="H446" s="626"/>
      <c r="I446" s="626"/>
      <c r="J446" s="626"/>
      <c r="K446" s="626"/>
      <c r="L446" s="626"/>
      <c r="M446" s="626"/>
      <c r="N446" s="626"/>
      <c r="O446" s="626"/>
      <c r="P446" s="626"/>
      <c r="Q446" s="626"/>
      <c r="R446" s="626"/>
      <c r="S446" s="626"/>
      <c r="T446" s="626"/>
      <c r="U446" s="626"/>
      <c r="V446" s="626"/>
      <c r="W446" s="626"/>
      <c r="X446" s="626"/>
      <c r="Y446" s="626"/>
      <c r="Z446" s="626"/>
      <c r="AA446" s="626"/>
      <c r="AB446" s="626"/>
      <c r="AC446" s="626"/>
      <c r="AD446" s="626"/>
      <c r="AE446" s="626"/>
      <c r="AF446" s="626"/>
      <c r="AG446" s="626"/>
      <c r="AH446" s="626"/>
      <c r="AO446" s="32"/>
      <c r="AQ446" s="507"/>
      <c r="AR446" s="507"/>
      <c r="AS446" s="507"/>
      <c r="AT446" s="507"/>
      <c r="AU446" s="507"/>
    </row>
    <row r="447" spans="1:47" s="507" customFormat="1" ht="19.5" thickTop="1" x14ac:dyDescent="0.4">
      <c r="B447" s="564" t="s">
        <v>807</v>
      </c>
      <c r="C447" s="564"/>
      <c r="D447" s="564"/>
      <c r="E447" s="564"/>
      <c r="F447" s="564"/>
      <c r="G447" s="564"/>
      <c r="H447" s="564"/>
      <c r="I447" s="564"/>
      <c r="J447" s="564"/>
      <c r="K447" s="564"/>
      <c r="L447" s="564"/>
      <c r="M447" s="564"/>
      <c r="N447" s="564"/>
      <c r="O447" s="564"/>
      <c r="P447" s="564"/>
      <c r="Q447" s="564"/>
      <c r="R447" s="564"/>
      <c r="S447" s="564"/>
      <c r="T447" s="564"/>
      <c r="U447" s="564"/>
      <c r="V447" s="564"/>
      <c r="W447" s="564"/>
      <c r="X447" s="564"/>
      <c r="Y447" s="564"/>
      <c r="Z447" s="564"/>
      <c r="AA447" s="564"/>
      <c r="AB447" s="564"/>
      <c r="AC447" s="564"/>
      <c r="AD447" s="564"/>
      <c r="AE447" s="564"/>
      <c r="AF447" s="564"/>
      <c r="AG447" s="524"/>
      <c r="AH447" s="524"/>
      <c r="AJ447" s="561"/>
      <c r="AK447" s="562"/>
      <c r="AL447" s="562"/>
      <c r="AM447" s="562"/>
      <c r="AN447" s="563"/>
      <c r="AO447" s="508"/>
    </row>
    <row r="448" spans="1:47" s="507" customFormat="1" ht="19.5" thickBot="1" x14ac:dyDescent="0.45">
      <c r="B448" s="564" t="s">
        <v>763</v>
      </c>
      <c r="C448" s="564"/>
      <c r="D448" s="564"/>
      <c r="E448" s="564"/>
      <c r="F448" s="564"/>
      <c r="G448" s="564"/>
      <c r="H448" s="564"/>
      <c r="I448" s="564"/>
      <c r="J448" s="564"/>
      <c r="K448" s="564"/>
      <c r="L448" s="564"/>
      <c r="M448" s="564"/>
      <c r="N448" s="564"/>
      <c r="O448" s="564"/>
      <c r="P448" s="564"/>
      <c r="Q448" s="564"/>
      <c r="R448" s="564"/>
      <c r="S448" s="564"/>
      <c r="T448" s="564"/>
      <c r="U448" s="564"/>
      <c r="V448" s="564"/>
      <c r="W448" s="564"/>
      <c r="X448" s="564"/>
      <c r="Y448" s="564"/>
      <c r="Z448" s="564"/>
      <c r="AA448" s="564"/>
      <c r="AB448" s="564"/>
      <c r="AC448" s="564"/>
      <c r="AD448" s="564"/>
      <c r="AE448" s="564"/>
      <c r="AF448" s="564"/>
      <c r="AG448" s="524"/>
      <c r="AH448" s="524"/>
      <c r="AJ448" s="557"/>
      <c r="AK448" s="558"/>
      <c r="AL448" s="558"/>
      <c r="AM448" s="558"/>
      <c r="AN448" s="559"/>
      <c r="AO448" s="508"/>
      <c r="AQ448"/>
      <c r="AR448"/>
      <c r="AS448"/>
      <c r="AT448"/>
      <c r="AU448"/>
    </row>
    <row r="449" spans="1:44" ht="19.5" thickTop="1" x14ac:dyDescent="0.4">
      <c r="AO449" s="32"/>
    </row>
    <row r="450" spans="1:44" ht="19.5" x14ac:dyDescent="0.4">
      <c r="A450" s="617" t="s">
        <v>709</v>
      </c>
      <c r="B450" s="617"/>
      <c r="C450" s="617"/>
      <c r="D450" s="617"/>
      <c r="E450" s="617"/>
      <c r="F450" s="617"/>
      <c r="G450" s="617"/>
      <c r="H450" s="617"/>
      <c r="I450" s="617"/>
      <c r="J450" s="617"/>
      <c r="K450" s="617"/>
      <c r="L450" s="617"/>
      <c r="M450" s="617"/>
      <c r="N450" s="617"/>
      <c r="O450" s="617"/>
      <c r="P450" s="617"/>
      <c r="Q450" s="617"/>
      <c r="R450" s="617"/>
      <c r="S450" s="617"/>
      <c r="T450" s="617"/>
      <c r="U450" s="617"/>
      <c r="V450" s="617"/>
      <c r="W450" s="617"/>
      <c r="X450" s="617"/>
      <c r="Y450" s="617"/>
      <c r="Z450" s="617"/>
      <c r="AA450" s="617"/>
      <c r="AB450" s="617"/>
      <c r="AC450" s="617"/>
      <c r="AD450" s="617"/>
      <c r="AE450" s="617"/>
      <c r="AF450" s="617"/>
      <c r="AG450" s="617"/>
      <c r="AH450" s="617"/>
      <c r="AI450" s="617"/>
      <c r="AJ450" s="617"/>
      <c r="AK450" s="617"/>
      <c r="AL450" s="617"/>
      <c r="AM450" s="617"/>
      <c r="AN450" s="617"/>
    </row>
    <row r="451" spans="1:44" ht="18.75" customHeight="1" x14ac:dyDescent="0.4">
      <c r="B451" t="s">
        <v>208</v>
      </c>
    </row>
    <row r="452" spans="1:44" x14ac:dyDescent="0.4">
      <c r="B452" t="s">
        <v>211</v>
      </c>
    </row>
    <row r="453" spans="1:44" x14ac:dyDescent="0.4">
      <c r="B453" t="s">
        <v>209</v>
      </c>
    </row>
    <row r="454" spans="1:44" x14ac:dyDescent="0.4">
      <c r="B454" t="s">
        <v>212</v>
      </c>
    </row>
    <row r="455" spans="1:44" x14ac:dyDescent="0.4">
      <c r="B455" t="s">
        <v>210</v>
      </c>
    </row>
    <row r="456" spans="1:44" x14ac:dyDescent="0.4">
      <c r="B456" t="s">
        <v>213</v>
      </c>
    </row>
    <row r="458" spans="1:44" x14ac:dyDescent="0.4">
      <c r="A458" s="654" t="s">
        <v>214</v>
      </c>
      <c r="B458" s="654"/>
      <c r="C458" s="654"/>
      <c r="D458" s="654"/>
      <c r="E458" s="654"/>
      <c r="F458" s="654"/>
      <c r="G458" s="654"/>
      <c r="H458" s="654"/>
      <c r="I458" s="654"/>
      <c r="J458" s="654"/>
      <c r="K458" s="654"/>
      <c r="L458" s="654"/>
      <c r="M458" s="654"/>
      <c r="N458" s="654"/>
      <c r="O458" s="654"/>
      <c r="P458" s="654"/>
      <c r="Q458" s="654"/>
      <c r="R458" s="654"/>
      <c r="S458" s="654"/>
      <c r="T458" s="654"/>
      <c r="U458" s="654"/>
      <c r="V458" s="654"/>
      <c r="W458" s="654"/>
      <c r="X458" s="654"/>
      <c r="Y458" s="654"/>
      <c r="Z458" s="654"/>
      <c r="AA458" s="654"/>
      <c r="AB458" s="654"/>
      <c r="AC458" s="654"/>
      <c r="AD458" s="654"/>
      <c r="AE458" s="654"/>
      <c r="AF458" s="654"/>
      <c r="AG458" s="654"/>
      <c r="AH458" s="654"/>
      <c r="AR458" s="521"/>
    </row>
    <row r="459" spans="1:44" ht="19.5" thickBot="1" x14ac:dyDescent="0.45">
      <c r="B459" s="555" t="s">
        <v>637</v>
      </c>
      <c r="C459" s="555"/>
      <c r="D459" s="555"/>
      <c r="E459" s="555"/>
      <c r="F459" s="555"/>
      <c r="G459" s="555"/>
      <c r="H459" s="555"/>
      <c r="I459" s="555"/>
      <c r="J459" s="555"/>
      <c r="K459" s="555"/>
      <c r="L459" s="555"/>
      <c r="M459" s="555"/>
      <c r="N459" s="555"/>
      <c r="O459" s="555"/>
      <c r="P459" s="555"/>
      <c r="Q459" s="555"/>
      <c r="R459" s="555"/>
      <c r="S459" s="555"/>
      <c r="T459" s="555"/>
      <c r="U459" s="555"/>
      <c r="V459" s="555"/>
      <c r="W459" s="555"/>
      <c r="X459" s="555"/>
      <c r="Y459" s="555"/>
      <c r="Z459" s="555"/>
      <c r="AA459" s="555"/>
      <c r="AB459" s="555"/>
      <c r="AC459" s="555"/>
      <c r="AD459" s="555"/>
      <c r="AE459" s="555"/>
      <c r="AF459" s="555"/>
      <c r="AG459" s="555"/>
      <c r="AH459" s="555"/>
      <c r="AR459" s="521"/>
    </row>
    <row r="460" spans="1:44" ht="20.25" thickTop="1" thickBot="1" x14ac:dyDescent="0.45">
      <c r="C460" s="328" t="s">
        <v>614</v>
      </c>
      <c r="D460" s="311"/>
      <c r="E460" s="311"/>
      <c r="F460" s="311"/>
      <c r="G460" s="311"/>
      <c r="H460" s="311"/>
      <c r="I460" s="311"/>
      <c r="J460" s="311"/>
      <c r="K460" s="311"/>
      <c r="L460" s="311"/>
      <c r="M460" s="311"/>
      <c r="N460" s="311"/>
      <c r="O460" s="311"/>
      <c r="P460" s="311"/>
      <c r="Q460" s="311"/>
      <c r="R460" s="311"/>
      <c r="S460" s="311"/>
      <c r="T460" s="311"/>
      <c r="U460" s="311"/>
      <c r="V460" s="311"/>
      <c r="W460" s="311"/>
      <c r="X460" s="311"/>
      <c r="Y460" s="311"/>
      <c r="Z460" s="311"/>
      <c r="AA460" s="311"/>
      <c r="AB460" s="311"/>
      <c r="AC460" s="311"/>
      <c r="AD460" s="311"/>
      <c r="AE460" s="311"/>
      <c r="AF460" s="311"/>
      <c r="AG460" s="311"/>
      <c r="AH460" s="311"/>
      <c r="AJ460" s="574"/>
      <c r="AK460" s="575"/>
      <c r="AL460" s="575"/>
      <c r="AM460" s="575"/>
      <c r="AN460" s="576"/>
    </row>
    <row r="461" spans="1:44" ht="19.5" thickTop="1" x14ac:dyDescent="0.4">
      <c r="D461" t="s">
        <v>86</v>
      </c>
    </row>
    <row r="462" spans="1:44" x14ac:dyDescent="0.4">
      <c r="D462" t="s">
        <v>87</v>
      </c>
    </row>
    <row r="463" spans="1:44" x14ac:dyDescent="0.4">
      <c r="D463" t="s">
        <v>586</v>
      </c>
    </row>
    <row r="464" spans="1:44" x14ac:dyDescent="0.4">
      <c r="D464" t="s">
        <v>587</v>
      </c>
      <c r="AO464" s="38"/>
    </row>
    <row r="465" spans="2:41" x14ac:dyDescent="0.4">
      <c r="D465" t="s">
        <v>588</v>
      </c>
      <c r="AO465" s="32"/>
    </row>
    <row r="466" spans="2:41" x14ac:dyDescent="0.4">
      <c r="D466" t="s">
        <v>589</v>
      </c>
    </row>
    <row r="467" spans="2:41" x14ac:dyDescent="0.4">
      <c r="D467" t="s">
        <v>590</v>
      </c>
    </row>
    <row r="468" spans="2:41" x14ac:dyDescent="0.4">
      <c r="D468" t="s">
        <v>591</v>
      </c>
    </row>
    <row r="469" spans="2:41" x14ac:dyDescent="0.4">
      <c r="D469" t="s">
        <v>592</v>
      </c>
    </row>
    <row r="470" spans="2:41" x14ac:dyDescent="0.4">
      <c r="D470" t="s">
        <v>593</v>
      </c>
    </row>
    <row r="471" spans="2:41" x14ac:dyDescent="0.4">
      <c r="D471" t="s">
        <v>88</v>
      </c>
    </row>
    <row r="473" spans="2:41" ht="19.5" thickBot="1" x14ac:dyDescent="0.45">
      <c r="B473" s="555" t="s">
        <v>453</v>
      </c>
      <c r="C473" s="555"/>
      <c r="D473" s="555"/>
      <c r="E473" s="555"/>
      <c r="F473" s="555"/>
      <c r="G473" s="555"/>
      <c r="H473" s="555"/>
      <c r="I473" s="555"/>
      <c r="J473" s="555"/>
      <c r="K473" s="555"/>
      <c r="L473" s="555"/>
      <c r="M473" s="555"/>
      <c r="N473" s="555"/>
      <c r="O473" s="555"/>
      <c r="P473" s="555"/>
      <c r="Q473" s="555"/>
      <c r="R473" s="555"/>
      <c r="S473" s="555"/>
      <c r="T473" s="555"/>
      <c r="U473" s="555"/>
      <c r="V473" s="555"/>
      <c r="W473" s="555"/>
      <c r="X473" s="555"/>
      <c r="Y473" s="555"/>
      <c r="Z473" s="555"/>
      <c r="AA473" s="555"/>
      <c r="AB473" s="555"/>
      <c r="AC473" s="555"/>
      <c r="AD473" s="555"/>
      <c r="AE473" s="555"/>
      <c r="AF473" s="555"/>
      <c r="AG473" s="555"/>
      <c r="AH473" s="555"/>
    </row>
    <row r="474" spans="2:41" ht="20.25" thickTop="1" thickBot="1" x14ac:dyDescent="0.45">
      <c r="C474" s="328" t="s">
        <v>615</v>
      </c>
      <c r="D474" s="308"/>
      <c r="E474" s="308"/>
      <c r="F474" s="308"/>
      <c r="G474" s="308"/>
      <c r="H474" s="308"/>
      <c r="I474" s="308"/>
      <c r="J474" s="308"/>
      <c r="K474" s="308"/>
      <c r="L474" s="308"/>
      <c r="M474" s="308"/>
      <c r="N474" s="308"/>
      <c r="O474" s="308"/>
      <c r="P474" s="308"/>
      <c r="Q474" s="308"/>
      <c r="R474" s="308"/>
      <c r="S474" s="308"/>
      <c r="T474" s="308"/>
      <c r="U474" s="308"/>
      <c r="V474" s="308"/>
      <c r="W474" s="308"/>
      <c r="X474" s="308"/>
      <c r="Y474" s="308"/>
      <c r="Z474" s="308"/>
      <c r="AA474" s="308"/>
      <c r="AB474" s="308"/>
      <c r="AC474" s="308"/>
      <c r="AD474" s="308"/>
      <c r="AE474" s="308"/>
      <c r="AF474" s="308"/>
      <c r="AG474" s="308"/>
      <c r="AH474" s="308"/>
      <c r="AJ474" s="574"/>
      <c r="AK474" s="575"/>
      <c r="AL474" s="575"/>
      <c r="AM474" s="575"/>
      <c r="AN474" s="576"/>
    </row>
    <row r="475" spans="2:41" ht="19.5" thickTop="1" x14ac:dyDescent="0.4">
      <c r="D475" t="s">
        <v>89</v>
      </c>
    </row>
    <row r="476" spans="2:41" x14ac:dyDescent="0.4">
      <c r="D476" t="s">
        <v>687</v>
      </c>
    </row>
    <row r="477" spans="2:41" x14ac:dyDescent="0.4">
      <c r="D477" t="s">
        <v>594</v>
      </c>
    </row>
    <row r="478" spans="2:41" x14ac:dyDescent="0.4">
      <c r="D478" t="s">
        <v>90</v>
      </c>
      <c r="AO478" s="38"/>
    </row>
    <row r="479" spans="2:41" x14ac:dyDescent="0.4">
      <c r="D479" t="s">
        <v>91</v>
      </c>
      <c r="AO479" s="32"/>
    </row>
    <row r="480" spans="2:41" x14ac:dyDescent="0.4">
      <c r="D480" t="s">
        <v>92</v>
      </c>
    </row>
    <row r="481" spans="2:47" x14ac:dyDescent="0.4">
      <c r="D481" t="s">
        <v>93</v>
      </c>
    </row>
    <row r="482" spans="2:47" x14ac:dyDescent="0.4">
      <c r="D482" t="s">
        <v>94</v>
      </c>
    </row>
    <row r="483" spans="2:47" x14ac:dyDescent="0.4">
      <c r="D483" t="s">
        <v>95</v>
      </c>
      <c r="AQ483" s="510"/>
      <c r="AR483" s="510"/>
      <c r="AS483" s="510"/>
      <c r="AT483" s="510"/>
      <c r="AU483" s="510"/>
    </row>
    <row r="484" spans="2:47" s="510" customFormat="1" x14ac:dyDescent="0.4">
      <c r="D484" s="518" t="s">
        <v>766</v>
      </c>
      <c r="AQ484"/>
      <c r="AR484"/>
      <c r="AS484"/>
      <c r="AT484"/>
      <c r="AU484"/>
    </row>
    <row r="486" spans="2:47" ht="19.5" thickBot="1" x14ac:dyDescent="0.45">
      <c r="B486" s="555" t="s">
        <v>454</v>
      </c>
      <c r="C486" s="555"/>
      <c r="D486" s="555"/>
      <c r="E486" s="555"/>
      <c r="F486" s="555"/>
      <c r="G486" s="555"/>
      <c r="H486" s="555"/>
      <c r="I486" s="555"/>
      <c r="J486" s="555"/>
      <c r="K486" s="555"/>
      <c r="L486" s="555"/>
      <c r="M486" s="555"/>
      <c r="N486" s="555"/>
      <c r="O486" s="555"/>
      <c r="P486" s="555"/>
      <c r="Q486" s="555"/>
      <c r="R486" s="555"/>
      <c r="S486" s="555"/>
      <c r="T486" s="555"/>
      <c r="U486" s="555"/>
      <c r="V486" s="555"/>
      <c r="W486" s="555"/>
      <c r="X486" s="555"/>
      <c r="Y486" s="555"/>
      <c r="Z486" s="555"/>
      <c r="AA486" s="555"/>
      <c r="AB486" s="555"/>
      <c r="AC486" s="555"/>
      <c r="AD486" s="555"/>
      <c r="AE486" s="555"/>
      <c r="AF486" s="555"/>
      <c r="AG486" s="555"/>
      <c r="AH486" s="555"/>
    </row>
    <row r="487" spans="2:47" ht="20.25" thickTop="1" thickBot="1" x14ac:dyDescent="0.45">
      <c r="C487" s="328" t="s">
        <v>616</v>
      </c>
      <c r="D487" s="308"/>
      <c r="E487" s="308"/>
      <c r="F487" s="308"/>
      <c r="G487" s="308"/>
      <c r="H487" s="308"/>
      <c r="I487" s="308"/>
      <c r="J487" s="308"/>
      <c r="K487" s="308"/>
      <c r="L487" s="308"/>
      <c r="M487" s="308"/>
      <c r="N487" s="308"/>
      <c r="O487" s="308"/>
      <c r="P487" s="308"/>
      <c r="Q487" s="308"/>
      <c r="R487" s="308"/>
      <c r="S487" s="308"/>
      <c r="T487" s="308"/>
      <c r="U487" s="308"/>
      <c r="V487" s="308"/>
      <c r="W487" s="308"/>
      <c r="X487" s="308"/>
      <c r="Y487" s="308"/>
      <c r="Z487" s="308"/>
      <c r="AA487" s="308"/>
      <c r="AB487" s="308"/>
      <c r="AC487" s="308"/>
      <c r="AD487" s="308"/>
      <c r="AE487" s="308"/>
      <c r="AF487" s="308"/>
      <c r="AG487" s="308"/>
      <c r="AH487" s="308"/>
      <c r="AJ487" s="574"/>
      <c r="AK487" s="575"/>
      <c r="AL487" s="575"/>
      <c r="AM487" s="575"/>
      <c r="AN487" s="576"/>
    </row>
    <row r="488" spans="2:47" ht="19.5" thickTop="1" x14ac:dyDescent="0.4">
      <c r="D488" t="s">
        <v>595</v>
      </c>
    </row>
    <row r="489" spans="2:47" x14ac:dyDescent="0.4">
      <c r="D489" t="s">
        <v>596</v>
      </c>
    </row>
    <row r="490" spans="2:47" x14ac:dyDescent="0.4">
      <c r="D490" t="s">
        <v>597</v>
      </c>
    </row>
    <row r="491" spans="2:47" x14ac:dyDescent="0.4">
      <c r="D491" t="s">
        <v>598</v>
      </c>
      <c r="AO491" s="38"/>
    </row>
    <row r="492" spans="2:47" x14ac:dyDescent="0.4">
      <c r="D492" t="s">
        <v>599</v>
      </c>
      <c r="AO492" s="32"/>
    </row>
    <row r="493" spans="2:47" x14ac:dyDescent="0.4">
      <c r="D493" t="s">
        <v>96</v>
      </c>
    </row>
    <row r="494" spans="2:47" x14ac:dyDescent="0.4">
      <c r="D494" t="s">
        <v>97</v>
      </c>
    </row>
    <row r="495" spans="2:47" x14ac:dyDescent="0.4">
      <c r="D495" t="s">
        <v>600</v>
      </c>
    </row>
    <row r="496" spans="2:47" x14ac:dyDescent="0.4">
      <c r="D496" s="317" t="s">
        <v>601</v>
      </c>
    </row>
    <row r="497" spans="1:47" x14ac:dyDescent="0.4">
      <c r="D497" t="s">
        <v>602</v>
      </c>
      <c r="AQ497" s="510"/>
      <c r="AR497" s="510"/>
      <c r="AS497" s="510"/>
      <c r="AT497" s="510"/>
      <c r="AU497" s="510"/>
    </row>
    <row r="498" spans="1:47" s="510" customFormat="1" x14ac:dyDescent="0.4">
      <c r="D498" s="524" t="s">
        <v>814</v>
      </c>
      <c r="AQ498" s="295"/>
      <c r="AR498" s="295"/>
      <c r="AS498" s="295"/>
      <c r="AT498" s="295"/>
      <c r="AU498" s="295"/>
    </row>
    <row r="499" spans="1:47" x14ac:dyDescent="0.4">
      <c r="E499" s="510"/>
    </row>
    <row r="500" spans="1:47" x14ac:dyDescent="0.4">
      <c r="B500" t="s">
        <v>234</v>
      </c>
    </row>
    <row r="501" spans="1:47" x14ac:dyDescent="0.4">
      <c r="B501" t="s">
        <v>235</v>
      </c>
    </row>
    <row r="502" spans="1:47" s="295" customFormat="1" x14ac:dyDescent="0.4">
      <c r="AQ502"/>
      <c r="AR502"/>
      <c r="AS502"/>
      <c r="AT502"/>
      <c r="AU502"/>
    </row>
    <row r="504" spans="1:47" ht="19.5" thickBot="1" x14ac:dyDescent="0.45">
      <c r="A504" s="994" t="s">
        <v>655</v>
      </c>
      <c r="B504" s="994"/>
      <c r="C504" s="994"/>
      <c r="D504" s="994"/>
      <c r="E504" s="994"/>
      <c r="F504" s="994"/>
      <c r="G504" s="994"/>
      <c r="H504" s="994"/>
      <c r="I504" s="994"/>
      <c r="J504" s="994"/>
      <c r="K504" s="994"/>
      <c r="L504" s="994"/>
      <c r="M504" s="994"/>
      <c r="N504" s="994"/>
      <c r="O504" s="994"/>
      <c r="P504" s="994"/>
      <c r="Q504" s="994"/>
      <c r="R504" s="994"/>
      <c r="S504" s="994"/>
      <c r="T504" s="994"/>
      <c r="U504" s="994"/>
      <c r="V504" s="994"/>
      <c r="W504" s="994"/>
      <c r="X504" s="994"/>
      <c r="Y504" s="994"/>
      <c r="Z504" s="994"/>
      <c r="AA504" s="994"/>
      <c r="AB504" s="994"/>
      <c r="AC504" s="994"/>
      <c r="AD504" s="994"/>
      <c r="AE504" s="994"/>
      <c r="AF504" s="994"/>
      <c r="AG504" s="994"/>
      <c r="AH504" s="994"/>
      <c r="AJ504" s="5"/>
      <c r="AK504" s="5"/>
      <c r="AL504" s="5"/>
      <c r="AM504" s="5"/>
      <c r="AN504" s="5"/>
    </row>
    <row r="505" spans="1:47" ht="19.5" thickTop="1" x14ac:dyDescent="0.4">
      <c r="B505" s="555" t="s">
        <v>98</v>
      </c>
      <c r="C505" s="555"/>
      <c r="D505" s="555"/>
      <c r="E505" s="555"/>
      <c r="F505" s="555"/>
      <c r="G505" s="555"/>
      <c r="H505" s="555"/>
      <c r="I505" s="555"/>
      <c r="J505" s="555"/>
      <c r="K505" s="555"/>
      <c r="L505" s="555"/>
      <c r="M505" s="555"/>
      <c r="N505" s="555"/>
      <c r="O505" s="555"/>
      <c r="P505" s="555"/>
      <c r="Q505" s="555"/>
      <c r="R505" s="555"/>
      <c r="S505" s="555"/>
      <c r="T505" s="555"/>
      <c r="U505" s="555"/>
      <c r="V505" s="555"/>
      <c r="W505" s="555"/>
      <c r="X505" s="555"/>
      <c r="Y505" s="555"/>
      <c r="Z505" s="555"/>
      <c r="AA505" s="555"/>
      <c r="AB505" s="555"/>
      <c r="AC505" s="555"/>
      <c r="AD505" s="555"/>
      <c r="AE505" s="555"/>
      <c r="AF505" s="555"/>
      <c r="AG505" s="555"/>
      <c r="AH505" s="555"/>
      <c r="AJ505" s="561"/>
      <c r="AK505" s="562"/>
      <c r="AL505" s="562"/>
      <c r="AM505" s="562"/>
      <c r="AN505" s="563"/>
    </row>
    <row r="506" spans="1:47" x14ac:dyDescent="0.4">
      <c r="B506" s="555" t="s">
        <v>99</v>
      </c>
      <c r="C506" s="555"/>
      <c r="D506" s="555"/>
      <c r="E506" s="555"/>
      <c r="F506" s="555"/>
      <c r="G506" s="555"/>
      <c r="H506" s="555"/>
      <c r="I506" s="555"/>
      <c r="J506" s="555"/>
      <c r="K506" s="555"/>
      <c r="L506" s="555"/>
      <c r="M506" s="555"/>
      <c r="N506" s="555"/>
      <c r="O506" s="555"/>
      <c r="P506" s="555"/>
      <c r="Q506" s="555"/>
      <c r="R506" s="555"/>
      <c r="S506" s="555"/>
      <c r="T506" s="555"/>
      <c r="U506" s="555"/>
      <c r="V506" s="555"/>
      <c r="W506" s="555"/>
      <c r="X506" s="555"/>
      <c r="Y506" s="555"/>
      <c r="Z506" s="555"/>
      <c r="AA506" s="555"/>
      <c r="AB506" s="555"/>
      <c r="AC506" s="555"/>
      <c r="AD506" s="555"/>
      <c r="AE506" s="555"/>
      <c r="AF506" s="555"/>
      <c r="AG506" s="555"/>
      <c r="AH506" s="555"/>
      <c r="AJ506" s="565"/>
      <c r="AK506" s="566"/>
      <c r="AL506" s="566"/>
      <c r="AM506" s="566"/>
      <c r="AN506" s="567"/>
    </row>
    <row r="507" spans="1:47" ht="19.5" thickBot="1" x14ac:dyDescent="0.45">
      <c r="B507" s="555" t="s">
        <v>100</v>
      </c>
      <c r="C507" s="555"/>
      <c r="D507" s="555"/>
      <c r="E507" s="555"/>
      <c r="F507" s="555"/>
      <c r="G507" s="555"/>
      <c r="H507" s="555"/>
      <c r="I507" s="555"/>
      <c r="J507" s="555"/>
      <c r="K507" s="555"/>
      <c r="L507" s="555"/>
      <c r="M507" s="555"/>
      <c r="N507" s="555"/>
      <c r="O507" s="555"/>
      <c r="P507" s="555"/>
      <c r="Q507" s="555"/>
      <c r="R507" s="555"/>
      <c r="S507" s="555"/>
      <c r="T507" s="555"/>
      <c r="U507" s="555"/>
      <c r="V507" s="555"/>
      <c r="W507" s="555"/>
      <c r="X507" s="555"/>
      <c r="Y507" s="555"/>
      <c r="Z507" s="555"/>
      <c r="AA507" s="555"/>
      <c r="AB507" s="555"/>
      <c r="AC507" s="555"/>
      <c r="AD507" s="555"/>
      <c r="AE507" s="555"/>
      <c r="AF507" s="555"/>
      <c r="AG507" s="555"/>
      <c r="AH507" s="555"/>
      <c r="AJ507" s="557"/>
      <c r="AK507" s="558"/>
      <c r="AL507" s="558"/>
      <c r="AM507" s="558"/>
      <c r="AN507" s="559"/>
    </row>
    <row r="508" spans="1:47" ht="19.5" thickTop="1" x14ac:dyDescent="0.4"/>
    <row r="509" spans="1:47" ht="19.5" thickBot="1" x14ac:dyDescent="0.45">
      <c r="A509" s="654" t="s">
        <v>215</v>
      </c>
      <c r="B509" s="654"/>
      <c r="C509" s="654"/>
      <c r="D509" s="654"/>
      <c r="E509" s="654"/>
      <c r="F509" s="654"/>
      <c r="G509" s="654"/>
      <c r="H509" s="654"/>
      <c r="I509" s="654"/>
      <c r="J509" s="654"/>
      <c r="K509" s="654"/>
      <c r="L509" s="654"/>
      <c r="M509" s="654"/>
      <c r="N509" s="654"/>
      <c r="O509" s="654"/>
      <c r="P509" s="654"/>
      <c r="Q509" s="654"/>
      <c r="R509" s="654"/>
      <c r="S509" s="654"/>
      <c r="T509" s="654"/>
      <c r="U509" s="654"/>
      <c r="V509" s="654"/>
      <c r="W509" s="654"/>
      <c r="X509" s="654"/>
      <c r="Y509" s="654"/>
      <c r="Z509" s="654"/>
      <c r="AA509" s="654"/>
      <c r="AB509" s="654"/>
      <c r="AC509" s="654"/>
      <c r="AD509" s="654"/>
      <c r="AE509" s="654"/>
      <c r="AF509" s="654"/>
      <c r="AG509" s="654"/>
      <c r="AH509" s="654"/>
      <c r="AJ509" s="5"/>
      <c r="AK509" s="5"/>
      <c r="AL509" s="5"/>
      <c r="AM509" s="5"/>
      <c r="AN509" s="5"/>
    </row>
    <row r="510" spans="1:47" ht="20.25" thickTop="1" thickBot="1" x14ac:dyDescent="0.45">
      <c r="B510" s="701" t="s">
        <v>216</v>
      </c>
      <c r="C510" s="701"/>
      <c r="D510" s="701"/>
      <c r="E510" s="701"/>
      <c r="F510" s="701"/>
      <c r="G510" s="701"/>
      <c r="H510" s="701"/>
      <c r="I510" s="701"/>
      <c r="J510" s="701"/>
      <c r="K510" s="701"/>
      <c r="L510" s="701"/>
      <c r="M510" s="701"/>
      <c r="N510" s="701"/>
      <c r="O510" s="701"/>
      <c r="P510" s="701"/>
      <c r="Q510" s="701"/>
      <c r="R510" s="701"/>
      <c r="S510" s="701"/>
      <c r="T510" s="701"/>
      <c r="U510" s="701"/>
      <c r="V510" s="701"/>
      <c r="W510" s="701"/>
      <c r="X510" s="701"/>
      <c r="Y510" s="701"/>
      <c r="Z510" s="701"/>
      <c r="AA510" s="701"/>
      <c r="AB510" s="701"/>
      <c r="AC510" s="701"/>
      <c r="AD510" s="701"/>
      <c r="AE510" s="701"/>
      <c r="AF510" s="701"/>
      <c r="AG510" s="701"/>
      <c r="AH510" s="701"/>
      <c r="AJ510" s="574"/>
      <c r="AK510" s="575"/>
      <c r="AL510" s="575"/>
      <c r="AM510" s="575"/>
      <c r="AN510" s="576"/>
      <c r="AO510" s="38"/>
    </row>
    <row r="511" spans="1:47" ht="19.5" thickTop="1" x14ac:dyDescent="0.4">
      <c r="B511" t="s">
        <v>102</v>
      </c>
      <c r="C511" s="5"/>
      <c r="D511" s="5"/>
      <c r="E511" s="5"/>
      <c r="F511" s="5"/>
      <c r="G511" s="5"/>
      <c r="H511" s="5"/>
      <c r="I511" s="5"/>
      <c r="J511" s="5"/>
      <c r="AO511" s="32"/>
    </row>
    <row r="512" spans="1:47" ht="19.5" thickBot="1" x14ac:dyDescent="0.45">
      <c r="B512" s="702" t="s">
        <v>103</v>
      </c>
      <c r="C512" s="702"/>
      <c r="D512" s="702"/>
      <c r="E512" s="702"/>
      <c r="F512" s="702"/>
      <c r="G512" s="702"/>
      <c r="H512" s="702"/>
      <c r="I512" s="702" t="s">
        <v>371</v>
      </c>
      <c r="J512" s="702"/>
      <c r="K512" s="702"/>
      <c r="L512" s="702"/>
      <c r="M512" s="702"/>
      <c r="N512" s="702"/>
      <c r="O512" s="702"/>
      <c r="P512" s="702"/>
      <c r="Q512" s="696" t="s">
        <v>217</v>
      </c>
      <c r="R512" s="697"/>
      <c r="S512" s="697"/>
      <c r="T512" s="697"/>
      <c r="U512" s="697"/>
      <c r="V512" s="697"/>
      <c r="W512" s="697"/>
      <c r="X512" s="697"/>
      <c r="Y512" s="697"/>
      <c r="Z512" s="697"/>
      <c r="AA512" s="697"/>
      <c r="AB512" s="697"/>
      <c r="AC512" s="697"/>
      <c r="AD512" s="697"/>
      <c r="AE512" s="697"/>
      <c r="AF512" s="697"/>
      <c r="AG512" s="697"/>
      <c r="AH512" s="697"/>
      <c r="AI512" s="697"/>
      <c r="AJ512" s="697"/>
      <c r="AK512" s="697"/>
      <c r="AL512" s="697"/>
      <c r="AM512" s="697"/>
      <c r="AN512" s="698"/>
      <c r="AO512" s="32"/>
    </row>
    <row r="513" spans="1:47" ht="19.5" thickTop="1" x14ac:dyDescent="0.4">
      <c r="B513" s="985"/>
      <c r="C513" s="986"/>
      <c r="D513" s="986"/>
      <c r="E513" s="986"/>
      <c r="F513" s="986"/>
      <c r="G513" s="986"/>
      <c r="H513" s="986"/>
      <c r="I513" s="992"/>
      <c r="J513" s="992"/>
      <c r="K513" s="992"/>
      <c r="L513" s="992"/>
      <c r="M513" s="992"/>
      <c r="N513" s="992"/>
      <c r="O513" s="992"/>
      <c r="P513" s="992"/>
      <c r="Q513" s="970"/>
      <c r="R513" s="970"/>
      <c r="S513" s="970"/>
      <c r="T513" s="970"/>
      <c r="U513" s="970"/>
      <c r="V513" s="970"/>
      <c r="W513" s="970"/>
      <c r="X513" s="970"/>
      <c r="Y513" s="970"/>
      <c r="Z513" s="970"/>
      <c r="AA513" s="970"/>
      <c r="AB513" s="970"/>
      <c r="AC513" s="970"/>
      <c r="AD513" s="970"/>
      <c r="AE513" s="970"/>
      <c r="AF513" s="970"/>
      <c r="AG513" s="970"/>
      <c r="AH513" s="970"/>
      <c r="AI513" s="970"/>
      <c r="AJ513" s="970"/>
      <c r="AK513" s="970"/>
      <c r="AL513" s="970"/>
      <c r="AM513" s="970"/>
      <c r="AN513" s="971"/>
      <c r="AO513" s="32"/>
    </row>
    <row r="514" spans="1:47" ht="19.5" thickBot="1" x14ac:dyDescent="0.45">
      <c r="B514" s="987"/>
      <c r="C514" s="988"/>
      <c r="D514" s="988"/>
      <c r="E514" s="988"/>
      <c r="F514" s="988"/>
      <c r="G514" s="988"/>
      <c r="H514" s="988"/>
      <c r="I514" s="993"/>
      <c r="J514" s="993"/>
      <c r="K514" s="993"/>
      <c r="L514" s="993"/>
      <c r="M514" s="993"/>
      <c r="N514" s="993"/>
      <c r="O514" s="993"/>
      <c r="P514" s="993"/>
      <c r="Q514" s="972"/>
      <c r="R514" s="972"/>
      <c r="S514" s="972"/>
      <c r="T514" s="972"/>
      <c r="U514" s="972"/>
      <c r="V514" s="972"/>
      <c r="W514" s="972"/>
      <c r="X514" s="972"/>
      <c r="Y514" s="972"/>
      <c r="Z514" s="972"/>
      <c r="AA514" s="972"/>
      <c r="AB514" s="972"/>
      <c r="AC514" s="972"/>
      <c r="AD514" s="972"/>
      <c r="AE514" s="972"/>
      <c r="AF514" s="972"/>
      <c r="AG514" s="972"/>
      <c r="AH514" s="972"/>
      <c r="AI514" s="972"/>
      <c r="AJ514" s="972"/>
      <c r="AK514" s="972"/>
      <c r="AL514" s="972"/>
      <c r="AM514" s="972"/>
      <c r="AN514" s="973"/>
      <c r="AQ514" s="361"/>
      <c r="AR514" s="361"/>
      <c r="AS514" s="361"/>
      <c r="AT514" s="361"/>
      <c r="AU514" s="361"/>
    </row>
    <row r="515" spans="1:47" ht="20.25" thickTop="1" thickBot="1" x14ac:dyDescent="0.45">
      <c r="AJ515" s="5"/>
      <c r="AK515" s="5"/>
      <c r="AL515" s="5"/>
      <c r="AM515" s="5"/>
      <c r="AN515" s="5"/>
      <c r="AO515" s="38"/>
    </row>
    <row r="516" spans="1:47" ht="20.25" thickTop="1" thickBot="1" x14ac:dyDescent="0.45">
      <c r="B516" s="555" t="s">
        <v>104</v>
      </c>
      <c r="C516" s="555"/>
      <c r="D516" s="555"/>
      <c r="E516" s="555"/>
      <c r="F516" s="555"/>
      <c r="G516" s="555"/>
      <c r="H516" s="555"/>
      <c r="I516" s="555"/>
      <c r="J516" s="555"/>
      <c r="K516" s="555"/>
      <c r="L516" s="555"/>
      <c r="M516" s="555"/>
      <c r="N516" s="555"/>
      <c r="O516" s="555"/>
      <c r="P516" s="555"/>
      <c r="Q516" s="555"/>
      <c r="R516" s="555"/>
      <c r="S516" s="555"/>
      <c r="T516" s="555"/>
      <c r="U516" s="555"/>
      <c r="V516" s="555"/>
      <c r="W516" s="555"/>
      <c r="X516" s="555"/>
      <c r="Y516" s="555"/>
      <c r="Z516" s="555"/>
      <c r="AA516" s="555"/>
      <c r="AB516" s="555"/>
      <c r="AC516" s="555"/>
      <c r="AD516" s="555"/>
      <c r="AE516" s="555"/>
      <c r="AF516" s="555"/>
      <c r="AG516" s="555"/>
      <c r="AH516" s="555"/>
      <c r="AJ516" s="574"/>
      <c r="AK516" s="575"/>
      <c r="AL516" s="575"/>
      <c r="AM516" s="575"/>
      <c r="AN516" s="576"/>
      <c r="AO516" s="32"/>
    </row>
    <row r="517" spans="1:47" ht="20.25" thickTop="1" thickBot="1" x14ac:dyDescent="0.45">
      <c r="B517" s="555" t="s">
        <v>603</v>
      </c>
      <c r="C517" s="555"/>
      <c r="D517" s="555"/>
      <c r="E517" s="555"/>
      <c r="F517" s="555"/>
      <c r="G517" s="555"/>
      <c r="H517" s="555"/>
      <c r="I517" s="555"/>
      <c r="J517" s="555"/>
      <c r="K517" s="555"/>
      <c r="L517" s="555"/>
      <c r="M517" s="555"/>
      <c r="N517" s="555"/>
      <c r="O517" s="555"/>
      <c r="P517" s="555"/>
      <c r="Q517" s="555"/>
      <c r="R517" s="555"/>
      <c r="S517" s="555"/>
      <c r="T517" s="555"/>
      <c r="U517" s="555"/>
      <c r="V517" s="555"/>
      <c r="W517" s="555"/>
      <c r="X517" s="555"/>
      <c r="Y517" s="555"/>
      <c r="Z517" s="555"/>
      <c r="AA517" s="555"/>
      <c r="AB517" s="555"/>
      <c r="AC517" s="555"/>
      <c r="AD517" s="555"/>
      <c r="AE517" s="555"/>
      <c r="AF517" s="555"/>
      <c r="AG517" s="555"/>
      <c r="AH517" s="555"/>
      <c r="AM517" s="5"/>
      <c r="AN517" s="5"/>
      <c r="AO517" s="32"/>
    </row>
    <row r="518" spans="1:47" s="361" customFormat="1" ht="19.5" thickTop="1" x14ac:dyDescent="0.4">
      <c r="B518" s="983" t="s">
        <v>863</v>
      </c>
      <c r="C518" s="983"/>
      <c r="D518" s="983"/>
      <c r="E518" s="983"/>
      <c r="F518" s="983"/>
      <c r="G518" s="983"/>
      <c r="H518" s="983"/>
      <c r="I518" s="983"/>
      <c r="J518" s="983"/>
      <c r="K518" s="983"/>
      <c r="L518" s="983"/>
      <c r="M518" s="983"/>
      <c r="N518" s="983"/>
      <c r="O518" s="983"/>
      <c r="P518" s="983"/>
      <c r="Q518" s="983"/>
      <c r="R518" s="983"/>
      <c r="S518" s="983"/>
      <c r="T518" s="983"/>
      <c r="U518" s="983"/>
      <c r="V518" s="983"/>
      <c r="W518" s="983"/>
      <c r="X518" s="983"/>
      <c r="Y518" s="983"/>
      <c r="Z518" s="983"/>
      <c r="AA518" s="983"/>
      <c r="AB518" s="983"/>
      <c r="AC518" s="983"/>
      <c r="AD518" s="983"/>
      <c r="AE518" s="983"/>
      <c r="AF518" s="983"/>
      <c r="AG518" s="983"/>
      <c r="AH518" s="983"/>
      <c r="AJ518" s="586"/>
      <c r="AK518" s="587"/>
      <c r="AL518" s="587"/>
      <c r="AM518" s="587"/>
      <c r="AN518" s="588"/>
      <c r="AO518" s="362"/>
      <c r="AQ518"/>
      <c r="AR518"/>
      <c r="AS518"/>
      <c r="AT518"/>
      <c r="AU518"/>
    </row>
    <row r="519" spans="1:47" x14ac:dyDescent="0.4">
      <c r="B519" s="568" t="s">
        <v>707</v>
      </c>
      <c r="C519" s="568"/>
      <c r="D519" s="568"/>
      <c r="E519" s="568"/>
      <c r="F519" s="568"/>
      <c r="G519" s="568"/>
      <c r="H519" s="568"/>
      <c r="I519" s="568"/>
      <c r="J519" s="568"/>
      <c r="K519" s="568"/>
      <c r="L519" s="568"/>
      <c r="M519" s="568"/>
      <c r="N519" s="568"/>
      <c r="O519" s="568"/>
      <c r="P519" s="568"/>
      <c r="Q519" s="568"/>
      <c r="R519" s="568"/>
      <c r="S519" s="568"/>
      <c r="T519" s="568"/>
      <c r="U519" s="568"/>
      <c r="V519" s="568"/>
      <c r="W519" s="568"/>
      <c r="X519" s="568"/>
      <c r="Y519" s="568"/>
      <c r="Z519" s="568"/>
      <c r="AA519" s="568"/>
      <c r="AB519" s="568"/>
      <c r="AC519" s="568"/>
      <c r="AD519" s="568"/>
      <c r="AE519" s="568"/>
      <c r="AF519" s="568"/>
      <c r="AG519" s="568"/>
      <c r="AH519" s="568"/>
      <c r="AJ519" s="565"/>
      <c r="AK519" s="566"/>
      <c r="AL519" s="566"/>
      <c r="AM519" s="566"/>
      <c r="AN519" s="567"/>
      <c r="AO519" s="32"/>
    </row>
    <row r="520" spans="1:47" x14ac:dyDescent="0.4">
      <c r="B520" s="290" t="s">
        <v>703</v>
      </c>
      <c r="C520" s="290"/>
      <c r="D520" s="290"/>
      <c r="E520" s="290"/>
      <c r="F520" s="290"/>
      <c r="G520" s="290"/>
      <c r="H520" s="290"/>
      <c r="I520" s="290"/>
      <c r="J520" s="290"/>
      <c r="K520" s="290"/>
      <c r="L520" s="290"/>
      <c r="M520" s="290"/>
      <c r="N520" s="290"/>
      <c r="O520" s="290"/>
      <c r="P520" s="290"/>
      <c r="Q520" s="290"/>
      <c r="R520" s="290"/>
      <c r="S520" s="290"/>
      <c r="T520" s="290"/>
      <c r="U520" s="290"/>
      <c r="V520" s="290"/>
      <c r="W520" s="290"/>
      <c r="X520" s="290"/>
      <c r="Y520" s="290"/>
      <c r="Z520" s="290"/>
      <c r="AA520" s="290"/>
      <c r="AB520" s="290"/>
      <c r="AC520" s="290"/>
      <c r="AD520" s="290"/>
      <c r="AE520" s="290"/>
      <c r="AF520" s="290"/>
      <c r="AG520" s="290"/>
      <c r="AH520" s="290"/>
      <c r="AI520" s="428"/>
      <c r="AJ520" s="565"/>
      <c r="AK520" s="566"/>
      <c r="AL520" s="566"/>
      <c r="AM520" s="566"/>
      <c r="AN520" s="567"/>
      <c r="AO520" s="32"/>
    </row>
    <row r="521" spans="1:47" x14ac:dyDescent="0.4">
      <c r="B521" s="568" t="s">
        <v>704</v>
      </c>
      <c r="C521" s="568"/>
      <c r="D521" s="568"/>
      <c r="E521" s="568"/>
      <c r="F521" s="568"/>
      <c r="G521" s="568"/>
      <c r="H521" s="568"/>
      <c r="I521" s="568"/>
      <c r="J521" s="568"/>
      <c r="K521" s="568"/>
      <c r="L521" s="568"/>
      <c r="M521" s="568"/>
      <c r="N521" s="568"/>
      <c r="O521" s="568"/>
      <c r="P521" s="568"/>
      <c r="Q521" s="568"/>
      <c r="R521" s="568"/>
      <c r="S521" s="568"/>
      <c r="T521" s="568"/>
      <c r="U521" s="568"/>
      <c r="V521" s="568"/>
      <c r="W521" s="568"/>
      <c r="X521" s="568"/>
      <c r="Y521" s="568"/>
      <c r="Z521" s="568"/>
      <c r="AA521" s="568"/>
      <c r="AB521" s="568"/>
      <c r="AC521" s="568"/>
      <c r="AD521" s="568"/>
      <c r="AE521" s="568"/>
      <c r="AF521" s="568"/>
      <c r="AG521" s="568"/>
      <c r="AH521" s="568"/>
      <c r="AJ521" s="565"/>
      <c r="AK521" s="566"/>
      <c r="AL521" s="566"/>
      <c r="AM521" s="566"/>
      <c r="AN521" s="567"/>
      <c r="AO521" s="38"/>
    </row>
    <row r="522" spans="1:47" x14ac:dyDescent="0.4">
      <c r="B522" s="555" t="s">
        <v>705</v>
      </c>
      <c r="C522" s="555"/>
      <c r="D522" s="555"/>
      <c r="E522" s="555"/>
      <c r="F522" s="555"/>
      <c r="G522" s="555"/>
      <c r="H522" s="555"/>
      <c r="I522" s="555"/>
      <c r="J522" s="555"/>
      <c r="K522" s="555"/>
      <c r="L522" s="555"/>
      <c r="M522" s="555"/>
      <c r="N522" s="555"/>
      <c r="O522" s="555"/>
      <c r="P522" s="555"/>
      <c r="Q522" s="555"/>
      <c r="R522" s="555"/>
      <c r="S522" s="555"/>
      <c r="T522" s="555"/>
      <c r="U522" s="555"/>
      <c r="V522" s="555"/>
      <c r="W522" s="555"/>
      <c r="X522" s="555"/>
      <c r="Y522" s="555"/>
      <c r="Z522" s="555"/>
      <c r="AA522" s="555"/>
      <c r="AB522" s="555"/>
      <c r="AC522" s="555"/>
      <c r="AD522" s="555"/>
      <c r="AE522" s="555"/>
      <c r="AF522" s="555"/>
      <c r="AG522" s="555"/>
      <c r="AH522" s="555"/>
      <c r="AJ522" s="565"/>
      <c r="AK522" s="566"/>
      <c r="AL522" s="566"/>
      <c r="AM522" s="566"/>
      <c r="AN522" s="567"/>
      <c r="AO522" s="32"/>
    </row>
    <row r="523" spans="1:47" ht="19.5" thickBot="1" x14ac:dyDescent="0.45">
      <c r="B523" s="555" t="s">
        <v>706</v>
      </c>
      <c r="C523" s="555"/>
      <c r="D523" s="555"/>
      <c r="E523" s="555"/>
      <c r="F523" s="555"/>
      <c r="G523" s="555"/>
      <c r="H523" s="555"/>
      <c r="I523" s="555"/>
      <c r="J523" s="555"/>
      <c r="K523" s="555"/>
      <c r="L523" s="555"/>
      <c r="M523" s="555"/>
      <c r="N523" s="555"/>
      <c r="O523" s="555"/>
      <c r="P523" s="555"/>
      <c r="Q523" s="555"/>
      <c r="R523" s="555"/>
      <c r="S523" s="555"/>
      <c r="T523" s="555"/>
      <c r="U523" s="555"/>
      <c r="V523" s="555"/>
      <c r="W523" s="555"/>
      <c r="X523" s="555"/>
      <c r="Y523" s="555"/>
      <c r="Z523" s="555"/>
      <c r="AA523" s="555"/>
      <c r="AB523" s="555"/>
      <c r="AC523" s="555"/>
      <c r="AD523" s="555"/>
      <c r="AE523" s="555"/>
      <c r="AF523" s="555"/>
      <c r="AG523" s="555"/>
      <c r="AH523" s="555"/>
      <c r="AJ523" s="557"/>
      <c r="AK523" s="558"/>
      <c r="AL523" s="558"/>
      <c r="AM523" s="558"/>
      <c r="AN523" s="559"/>
      <c r="AO523" s="32"/>
    </row>
    <row r="524" spans="1:47" ht="19.5" thickTop="1" x14ac:dyDescent="0.4">
      <c r="B524" s="979" t="s">
        <v>658</v>
      </c>
      <c r="C524" s="979"/>
      <c r="D524" s="979"/>
      <c r="E524" s="979"/>
      <c r="F524" s="979"/>
      <c r="G524" s="979"/>
      <c r="H524" s="979"/>
      <c r="I524" s="979"/>
      <c r="J524" s="979"/>
      <c r="K524" s="979"/>
      <c r="L524" s="979"/>
      <c r="M524" s="979"/>
      <c r="N524" s="979"/>
      <c r="O524" s="979"/>
      <c r="P524" s="979"/>
      <c r="Q524" s="979"/>
      <c r="R524" s="979"/>
      <c r="S524" s="979"/>
      <c r="T524" s="979"/>
      <c r="U524" s="979"/>
      <c r="V524" s="979"/>
      <c r="W524" s="979"/>
      <c r="X524" s="979"/>
      <c r="Y524" s="979"/>
      <c r="Z524" s="979"/>
      <c r="AA524" s="979"/>
      <c r="AB524" s="979"/>
      <c r="AC524" s="979"/>
      <c r="AD524" s="979"/>
      <c r="AE524" s="979"/>
      <c r="AF524" s="979"/>
      <c r="AG524" s="979"/>
      <c r="AH524" s="979"/>
      <c r="AO524" s="32"/>
    </row>
    <row r="525" spans="1:47" x14ac:dyDescent="0.4">
      <c r="AO525" s="32"/>
    </row>
    <row r="526" spans="1:47" ht="19.5" thickBot="1" x14ac:dyDescent="0.45">
      <c r="A526" s="654" t="s">
        <v>218</v>
      </c>
      <c r="B526" s="654"/>
      <c r="C526" s="654"/>
      <c r="D526" s="654"/>
      <c r="E526" s="654"/>
      <c r="F526" s="654"/>
      <c r="G526" s="654"/>
      <c r="H526" s="654"/>
      <c r="I526" s="654"/>
      <c r="J526" s="654"/>
      <c r="K526" s="654"/>
      <c r="L526" s="654"/>
      <c r="M526" s="654"/>
      <c r="N526" s="654"/>
      <c r="O526" s="654"/>
      <c r="P526" s="654"/>
      <c r="Q526" s="654"/>
      <c r="R526" s="654"/>
      <c r="S526" s="654"/>
      <c r="T526" s="654"/>
      <c r="U526" s="654"/>
      <c r="V526" s="654"/>
      <c r="W526" s="654"/>
      <c r="X526" s="654"/>
      <c r="Y526" s="654"/>
      <c r="Z526" s="654"/>
      <c r="AA526" s="654"/>
      <c r="AB526" s="654"/>
      <c r="AC526" s="654"/>
      <c r="AD526" s="654"/>
      <c r="AE526" s="654"/>
      <c r="AF526" s="654"/>
      <c r="AG526" s="654"/>
      <c r="AH526" s="654"/>
      <c r="AO526" s="32"/>
    </row>
    <row r="527" spans="1:47" ht="19.5" thickTop="1" x14ac:dyDescent="0.4">
      <c r="B527" s="555" t="s">
        <v>105</v>
      </c>
      <c r="C527" s="555"/>
      <c r="D527" s="555"/>
      <c r="E527" s="555"/>
      <c r="F527" s="555"/>
      <c r="G527" s="555"/>
      <c r="H527" s="555"/>
      <c r="I527" s="555"/>
      <c r="J527" s="555"/>
      <c r="K527" s="555"/>
      <c r="L527" s="555"/>
      <c r="M527" s="555"/>
      <c r="N527" s="555"/>
      <c r="O527" s="555"/>
      <c r="P527" s="555"/>
      <c r="Q527" s="555"/>
      <c r="R527" s="555"/>
      <c r="S527" s="555"/>
      <c r="T527" s="556"/>
      <c r="U527" s="586"/>
      <c r="V527" s="587"/>
      <c r="W527" s="587"/>
      <c r="X527" s="588"/>
      <c r="Y527" s="592" t="s">
        <v>685</v>
      </c>
      <c r="Z527" s="593"/>
      <c r="AA527" s="593"/>
      <c r="AB527" s="593"/>
      <c r="AC527" s="593"/>
      <c r="AD527" s="593"/>
      <c r="AE527" s="593"/>
      <c r="AF527" s="594"/>
      <c r="AG527" s="952"/>
      <c r="AH527" s="953"/>
      <c r="AI527" s="953"/>
      <c r="AJ527" s="953"/>
      <c r="AK527" s="953"/>
      <c r="AL527" s="953"/>
      <c r="AM527" s="954"/>
      <c r="AN527" s="80" t="s">
        <v>137</v>
      </c>
      <c r="AO527" s="32"/>
    </row>
    <row r="528" spans="1:47" x14ac:dyDescent="0.4">
      <c r="B528" s="555" t="s">
        <v>106</v>
      </c>
      <c r="C528" s="555"/>
      <c r="D528" s="555"/>
      <c r="E528" s="555"/>
      <c r="F528" s="555"/>
      <c r="G528" s="555"/>
      <c r="H528" s="555"/>
      <c r="I528" s="555"/>
      <c r="J528" s="555"/>
      <c r="K528" s="555"/>
      <c r="L528" s="555"/>
      <c r="M528" s="555"/>
      <c r="N528" s="555"/>
      <c r="O528" s="555"/>
      <c r="P528" s="555"/>
      <c r="Q528" s="555"/>
      <c r="R528" s="555"/>
      <c r="S528" s="555"/>
      <c r="T528" s="556"/>
      <c r="U528" s="682"/>
      <c r="V528" s="683"/>
      <c r="W528" s="683"/>
      <c r="X528" s="684"/>
      <c r="Y528" s="592" t="s">
        <v>685</v>
      </c>
      <c r="Z528" s="593"/>
      <c r="AA528" s="593"/>
      <c r="AB528" s="593"/>
      <c r="AC528" s="593"/>
      <c r="AD528" s="593"/>
      <c r="AE528" s="593"/>
      <c r="AF528" s="594"/>
      <c r="AG528" s="955"/>
      <c r="AH528" s="956"/>
      <c r="AI528" s="956"/>
      <c r="AJ528" s="956"/>
      <c r="AK528" s="956"/>
      <c r="AL528" s="956"/>
      <c r="AM528" s="957"/>
      <c r="AN528" s="80" t="s">
        <v>137</v>
      </c>
      <c r="AO528" s="32"/>
    </row>
    <row r="529" spans="1:41" x14ac:dyDescent="0.4">
      <c r="B529" s="555" t="s">
        <v>107</v>
      </c>
      <c r="C529" s="555"/>
      <c r="D529" s="555"/>
      <c r="E529" s="555"/>
      <c r="F529" s="555"/>
      <c r="G529" s="555"/>
      <c r="H529" s="555"/>
      <c r="I529" s="555"/>
      <c r="J529" s="555"/>
      <c r="K529" s="555"/>
      <c r="L529" s="555"/>
      <c r="M529" s="555"/>
      <c r="N529" s="555"/>
      <c r="O529" s="555"/>
      <c r="P529" s="555"/>
      <c r="Q529" s="555"/>
      <c r="R529" s="555"/>
      <c r="S529" s="555"/>
      <c r="T529" s="556"/>
      <c r="U529" s="682"/>
      <c r="V529" s="683"/>
      <c r="W529" s="683"/>
      <c r="X529" s="684"/>
      <c r="Y529" s="592" t="s">
        <v>685</v>
      </c>
      <c r="Z529" s="593"/>
      <c r="AA529" s="593"/>
      <c r="AB529" s="593"/>
      <c r="AC529" s="593"/>
      <c r="AD529" s="593"/>
      <c r="AE529" s="593"/>
      <c r="AF529" s="594"/>
      <c r="AG529" s="955"/>
      <c r="AH529" s="956"/>
      <c r="AI529" s="956"/>
      <c r="AJ529" s="956"/>
      <c r="AK529" s="956"/>
      <c r="AL529" s="956"/>
      <c r="AM529" s="957"/>
      <c r="AN529" s="80" t="s">
        <v>137</v>
      </c>
    </row>
    <row r="530" spans="1:41" ht="19.5" thickBot="1" x14ac:dyDescent="0.45">
      <c r="B530" s="555" t="s">
        <v>108</v>
      </c>
      <c r="C530" s="555"/>
      <c r="D530" s="555"/>
      <c r="E530" s="555"/>
      <c r="F530" s="555"/>
      <c r="G530" s="555"/>
      <c r="H530" s="555"/>
      <c r="I530" s="555"/>
      <c r="J530" s="555"/>
      <c r="K530" s="555"/>
      <c r="L530" s="555"/>
      <c r="M530" s="555"/>
      <c r="N530" s="555"/>
      <c r="O530" s="555"/>
      <c r="P530" s="555"/>
      <c r="Q530" s="555"/>
      <c r="R530" s="555"/>
      <c r="S530" s="555"/>
      <c r="T530" s="556"/>
      <c r="U530" s="598"/>
      <c r="V530" s="599"/>
      <c r="W530" s="599"/>
      <c r="X530" s="600"/>
      <c r="Y530" s="592" t="s">
        <v>685</v>
      </c>
      <c r="Z530" s="593"/>
      <c r="AA530" s="593"/>
      <c r="AB530" s="593"/>
      <c r="AC530" s="593"/>
      <c r="AD530" s="593"/>
      <c r="AE530" s="593"/>
      <c r="AF530" s="594"/>
      <c r="AG530" s="927"/>
      <c r="AH530" s="928"/>
      <c r="AI530" s="928"/>
      <c r="AJ530" s="928"/>
      <c r="AK530" s="928"/>
      <c r="AL530" s="928"/>
      <c r="AM530" s="929"/>
      <c r="AN530" s="80" t="s">
        <v>137</v>
      </c>
    </row>
    <row r="531" spans="1:41" ht="20.25" thickTop="1" thickBot="1" x14ac:dyDescent="0.45">
      <c r="B531" s="736" t="s">
        <v>456</v>
      </c>
      <c r="C531" s="736"/>
      <c r="D531" s="736"/>
      <c r="E531" s="736"/>
      <c r="F531" s="736"/>
      <c r="G531" s="736"/>
      <c r="H531" s="736"/>
      <c r="I531" s="736"/>
      <c r="J531" s="736"/>
      <c r="K531" s="736"/>
      <c r="L531" s="736"/>
      <c r="M531" s="736"/>
      <c r="N531" s="736"/>
      <c r="O531" s="736"/>
      <c r="P531" s="736"/>
      <c r="Q531" s="736"/>
      <c r="R531" s="736"/>
      <c r="S531" s="736"/>
      <c r="T531" s="736"/>
      <c r="U531" s="736"/>
      <c r="V531" s="736"/>
      <c r="W531" s="736"/>
      <c r="X531" s="736"/>
      <c r="Y531" s="736"/>
      <c r="Z531" s="736"/>
      <c r="AA531" s="736"/>
      <c r="AB531" s="736"/>
      <c r="AC531" s="736"/>
      <c r="AD531" s="736"/>
      <c r="AE531" s="736"/>
      <c r="AF531" s="736"/>
      <c r="AG531" s="736"/>
      <c r="AH531" s="736"/>
      <c r="AI531" s="18"/>
      <c r="AO531" s="32"/>
    </row>
    <row r="532" spans="1:41" ht="20.25" thickTop="1" thickBot="1" x14ac:dyDescent="0.45">
      <c r="B532" s="736"/>
      <c r="C532" s="736"/>
      <c r="D532" s="736"/>
      <c r="E532" s="736"/>
      <c r="F532" s="736"/>
      <c r="G532" s="736"/>
      <c r="H532" s="736"/>
      <c r="I532" s="736"/>
      <c r="J532" s="736"/>
      <c r="K532" s="736"/>
      <c r="L532" s="736"/>
      <c r="M532" s="736"/>
      <c r="N532" s="736"/>
      <c r="O532" s="736"/>
      <c r="P532" s="736"/>
      <c r="Q532" s="736"/>
      <c r="R532" s="736"/>
      <c r="S532" s="736"/>
      <c r="T532" s="736"/>
      <c r="U532" s="736"/>
      <c r="V532" s="736"/>
      <c r="W532" s="736"/>
      <c r="X532" s="736"/>
      <c r="Y532" s="736"/>
      <c r="Z532" s="736"/>
      <c r="AA532" s="736"/>
      <c r="AB532" s="736"/>
      <c r="AC532" s="736"/>
      <c r="AD532" s="736"/>
      <c r="AE532" s="736"/>
      <c r="AF532" s="736"/>
      <c r="AG532" s="736"/>
      <c r="AH532" s="736"/>
      <c r="AI532" s="18"/>
      <c r="AJ532" s="574"/>
      <c r="AK532" s="575"/>
      <c r="AL532" s="575"/>
      <c r="AM532" s="575"/>
      <c r="AN532" s="576"/>
      <c r="AO532" s="32"/>
    </row>
    <row r="533" spans="1:41" ht="19.5" thickTop="1" x14ac:dyDescent="0.4">
      <c r="B533" s="736"/>
      <c r="C533" s="736"/>
      <c r="D533" s="736"/>
      <c r="E533" s="736"/>
      <c r="F533" s="736"/>
      <c r="G533" s="736"/>
      <c r="H533" s="736"/>
      <c r="I533" s="736"/>
      <c r="J533" s="736"/>
      <c r="K533" s="736"/>
      <c r="L533" s="736"/>
      <c r="M533" s="736"/>
      <c r="N533" s="736"/>
      <c r="O533" s="736"/>
      <c r="P533" s="736"/>
      <c r="Q533" s="736"/>
      <c r="R533" s="736"/>
      <c r="S533" s="736"/>
      <c r="T533" s="736"/>
      <c r="U533" s="736"/>
      <c r="V533" s="736"/>
      <c r="W533" s="736"/>
      <c r="X533" s="736"/>
      <c r="Y533" s="736"/>
      <c r="Z533" s="736"/>
      <c r="AA533" s="736"/>
      <c r="AB533" s="736"/>
      <c r="AC533" s="736"/>
      <c r="AD533" s="736"/>
      <c r="AE533" s="736"/>
      <c r="AF533" s="736"/>
      <c r="AG533" s="736"/>
      <c r="AH533" s="736"/>
      <c r="AO533" s="32"/>
    </row>
    <row r="534" spans="1:41" x14ac:dyDescent="0.4">
      <c r="B534" t="s">
        <v>455</v>
      </c>
      <c r="AO534" s="80"/>
    </row>
    <row r="535" spans="1:41" x14ac:dyDescent="0.4">
      <c r="AO535" s="32"/>
    </row>
    <row r="536" spans="1:41" x14ac:dyDescent="0.4">
      <c r="A536" s="654" t="s">
        <v>219</v>
      </c>
      <c r="B536" s="654"/>
      <c r="C536" s="654"/>
      <c r="D536" s="654"/>
      <c r="E536" s="654"/>
      <c r="F536" s="654"/>
      <c r="G536" s="654"/>
      <c r="H536" s="654"/>
      <c r="I536" s="654"/>
      <c r="J536" s="654"/>
      <c r="K536" s="654"/>
      <c r="L536" s="654"/>
      <c r="M536" s="654"/>
      <c r="N536" s="654"/>
      <c r="O536" s="654"/>
      <c r="P536" s="654"/>
      <c r="Q536" s="654"/>
      <c r="R536" s="654"/>
      <c r="S536" s="654"/>
      <c r="T536" s="654"/>
      <c r="U536" s="654"/>
      <c r="V536" s="654"/>
      <c r="W536" s="654"/>
      <c r="X536" s="654"/>
      <c r="Y536" s="654"/>
      <c r="Z536" s="654"/>
      <c r="AA536" s="654"/>
      <c r="AB536" s="654"/>
      <c r="AC536" s="654"/>
      <c r="AD536" s="654"/>
      <c r="AE536" s="654"/>
      <c r="AF536" s="654"/>
      <c r="AG536" s="654"/>
      <c r="AH536" s="654"/>
    </row>
    <row r="537" spans="1:41" ht="19.5" thickBot="1" x14ac:dyDescent="0.45">
      <c r="A537" s="14"/>
      <c r="B537" s="555" t="s">
        <v>317</v>
      </c>
      <c r="C537" s="555"/>
      <c r="D537" s="555"/>
      <c r="E537" s="555"/>
      <c r="F537" s="555"/>
      <c r="G537" s="555"/>
      <c r="H537" s="555"/>
      <c r="I537" s="555"/>
      <c r="J537" s="555"/>
      <c r="K537" s="555"/>
      <c r="L537" s="555"/>
      <c r="M537" s="555"/>
      <c r="N537" s="555"/>
      <c r="O537" s="555"/>
      <c r="P537" s="555"/>
      <c r="Q537" s="555"/>
      <c r="R537" s="555"/>
      <c r="S537" s="555"/>
      <c r="T537" s="555"/>
      <c r="U537" s="555"/>
      <c r="V537" s="555"/>
      <c r="W537" s="555"/>
      <c r="X537" s="555"/>
      <c r="Y537" s="555"/>
      <c r="Z537" s="555"/>
      <c r="AA537" s="555"/>
      <c r="AB537" s="555"/>
      <c r="AC537" s="555"/>
      <c r="AD537" s="555"/>
      <c r="AE537" s="555"/>
      <c r="AF537" s="555"/>
      <c r="AG537" s="555"/>
      <c r="AH537" s="555"/>
      <c r="AJ537" s="5"/>
      <c r="AK537" s="5"/>
      <c r="AL537" s="5"/>
      <c r="AM537" s="5"/>
      <c r="AN537" s="5"/>
      <c r="AO537" s="38"/>
    </row>
    <row r="538" spans="1:41" ht="20.25" thickTop="1" thickBot="1" x14ac:dyDescent="0.45">
      <c r="B538" s="555" t="s">
        <v>220</v>
      </c>
      <c r="C538" s="555"/>
      <c r="D538" s="555"/>
      <c r="E538" s="555"/>
      <c r="F538" s="555"/>
      <c r="G538" s="555"/>
      <c r="H538" s="555"/>
      <c r="I538" s="555"/>
      <c r="J538" s="555"/>
      <c r="K538" s="555"/>
      <c r="L538" s="555"/>
      <c r="M538" s="555"/>
      <c r="N538" s="555"/>
      <c r="O538" s="555"/>
      <c r="P538" s="555"/>
      <c r="Q538" s="555"/>
      <c r="R538" s="555"/>
      <c r="S538" s="555"/>
      <c r="T538" s="555"/>
      <c r="U538" s="555"/>
      <c r="V538" s="555"/>
      <c r="W538" s="555"/>
      <c r="X538" s="555"/>
      <c r="Y538" s="555"/>
      <c r="Z538" s="555"/>
      <c r="AA538" s="555"/>
      <c r="AB538" s="555"/>
      <c r="AC538" s="555"/>
      <c r="AD538" s="555"/>
      <c r="AE538" s="677" t="s">
        <v>354</v>
      </c>
      <c r="AF538" s="677"/>
      <c r="AG538" s="677"/>
      <c r="AH538" s="677"/>
      <c r="AI538" s="594"/>
      <c r="AJ538" s="574"/>
      <c r="AK538" s="575"/>
      <c r="AL538" s="575"/>
      <c r="AM538" s="575"/>
      <c r="AN538" s="576"/>
      <c r="AO538" s="32"/>
    </row>
    <row r="539" spans="1:41" ht="19.5" thickTop="1" x14ac:dyDescent="0.4">
      <c r="B539" s="653" t="s">
        <v>102</v>
      </c>
      <c r="C539" s="653"/>
      <c r="D539" s="653"/>
      <c r="E539" s="653"/>
      <c r="F539" s="653"/>
      <c r="G539" s="653"/>
      <c r="H539" s="653"/>
      <c r="I539" s="653"/>
      <c r="J539" s="653"/>
      <c r="K539" s="653"/>
      <c r="L539" s="653"/>
      <c r="M539" s="653"/>
      <c r="N539" s="653"/>
      <c r="O539" s="653"/>
      <c r="P539" s="653"/>
      <c r="Q539" s="653"/>
      <c r="R539" s="653"/>
      <c r="S539" s="653"/>
      <c r="T539" s="653"/>
      <c r="U539" s="653"/>
      <c r="V539" s="653"/>
      <c r="W539" s="653"/>
      <c r="X539" s="653"/>
      <c r="Y539" s="653"/>
      <c r="Z539" s="653"/>
      <c r="AA539" s="653"/>
      <c r="AB539" s="653"/>
      <c r="AC539" s="653"/>
      <c r="AD539" s="653"/>
      <c r="AE539" s="653"/>
      <c r="AF539" s="653"/>
      <c r="AG539" s="653"/>
      <c r="AH539" s="653"/>
      <c r="AI539" s="653"/>
      <c r="AJ539" s="653"/>
      <c r="AK539" s="653"/>
      <c r="AL539" s="653"/>
      <c r="AM539" s="653"/>
      <c r="AN539" s="653"/>
    </row>
    <row r="540" spans="1:41" ht="19.5" thickBot="1" x14ac:dyDescent="0.45">
      <c r="B540" s="702" t="s">
        <v>109</v>
      </c>
      <c r="C540" s="702"/>
      <c r="D540" s="702"/>
      <c r="E540" s="702"/>
      <c r="F540" s="702"/>
      <c r="G540" s="702"/>
      <c r="H540" s="702"/>
      <c r="I540" s="702"/>
      <c r="J540" s="702"/>
      <c r="K540" s="702"/>
      <c r="L540" s="702" t="s">
        <v>369</v>
      </c>
      <c r="M540" s="702"/>
      <c r="N540" s="702"/>
      <c r="O540" s="702"/>
      <c r="P540" s="702"/>
      <c r="Q540" s="702"/>
      <c r="R540" s="702"/>
      <c r="S540" s="702"/>
      <c r="T540" s="702"/>
      <c r="U540" s="702" t="s">
        <v>221</v>
      </c>
      <c r="V540" s="702"/>
      <c r="W540" s="702"/>
      <c r="X540" s="702"/>
      <c r="Y540" s="702"/>
      <c r="Z540" s="702"/>
      <c r="AA540" s="702"/>
      <c r="AB540" s="702"/>
      <c r="AC540" s="702"/>
      <c r="AD540" s="702"/>
      <c r="AE540" s="702"/>
      <c r="AF540" s="702"/>
      <c r="AG540" s="702"/>
      <c r="AH540" s="702"/>
      <c r="AI540" s="702"/>
      <c r="AJ540" s="702"/>
      <c r="AK540" s="702"/>
      <c r="AL540" s="702"/>
      <c r="AM540" s="702"/>
      <c r="AN540" s="702"/>
    </row>
    <row r="541" spans="1:41" ht="19.5" thickTop="1" x14ac:dyDescent="0.4">
      <c r="B541" s="716"/>
      <c r="C541" s="717"/>
      <c r="D541" s="717"/>
      <c r="E541" s="717"/>
      <c r="F541" s="717"/>
      <c r="G541" s="717"/>
      <c r="H541" s="717"/>
      <c r="I541" s="717"/>
      <c r="J541" s="717"/>
      <c r="K541" s="717"/>
      <c r="L541" s="718"/>
      <c r="M541" s="718"/>
      <c r="N541" s="718"/>
      <c r="O541" s="718"/>
      <c r="P541" s="718"/>
      <c r="Q541" s="718"/>
      <c r="R541" s="718"/>
      <c r="S541" s="718"/>
      <c r="T541" s="718"/>
      <c r="U541" s="959"/>
      <c r="V541" s="959"/>
      <c r="W541" s="959"/>
      <c r="X541" s="959"/>
      <c r="Y541" s="959"/>
      <c r="Z541" s="959"/>
      <c r="AA541" s="959"/>
      <c r="AB541" s="959"/>
      <c r="AC541" s="959"/>
      <c r="AD541" s="959"/>
      <c r="AE541" s="959"/>
      <c r="AF541" s="959"/>
      <c r="AG541" s="959"/>
      <c r="AH541" s="959"/>
      <c r="AI541" s="959"/>
      <c r="AJ541" s="959"/>
      <c r="AK541" s="959"/>
      <c r="AL541" s="959"/>
      <c r="AM541" s="959"/>
      <c r="AN541" s="960"/>
    </row>
    <row r="542" spans="1:41" ht="19.5" thickBot="1" x14ac:dyDescent="0.45">
      <c r="B542" s="699"/>
      <c r="C542" s="700"/>
      <c r="D542" s="700"/>
      <c r="E542" s="700"/>
      <c r="F542" s="700"/>
      <c r="G542" s="700"/>
      <c r="H542" s="700"/>
      <c r="I542" s="700"/>
      <c r="J542" s="700"/>
      <c r="K542" s="700"/>
      <c r="L542" s="978"/>
      <c r="M542" s="978"/>
      <c r="N542" s="978"/>
      <c r="O542" s="978"/>
      <c r="P542" s="978"/>
      <c r="Q542" s="978"/>
      <c r="R542" s="978"/>
      <c r="S542" s="978"/>
      <c r="T542" s="978"/>
      <c r="U542" s="672"/>
      <c r="V542" s="672"/>
      <c r="W542" s="672"/>
      <c r="X542" s="672"/>
      <c r="Y542" s="672"/>
      <c r="Z542" s="672"/>
      <c r="AA542" s="672"/>
      <c r="AB542" s="672"/>
      <c r="AC542" s="672"/>
      <c r="AD542" s="672"/>
      <c r="AE542" s="672"/>
      <c r="AF542" s="672"/>
      <c r="AG542" s="672"/>
      <c r="AH542" s="672"/>
      <c r="AI542" s="672"/>
      <c r="AJ542" s="672"/>
      <c r="AK542" s="672"/>
      <c r="AL542" s="672"/>
      <c r="AM542" s="672"/>
      <c r="AN542" s="673"/>
    </row>
    <row r="543" spans="1:41" ht="19.5" thickTop="1" x14ac:dyDescent="0.4">
      <c r="AJ543" s="106"/>
      <c r="AK543" s="106"/>
      <c r="AL543" s="106"/>
      <c r="AM543" s="106"/>
      <c r="AN543" s="106"/>
      <c r="AO543" s="38"/>
    </row>
    <row r="544" spans="1:41" ht="19.5" thickBot="1" x14ac:dyDescent="0.45">
      <c r="B544" s="555" t="s">
        <v>318</v>
      </c>
      <c r="C544" s="555"/>
      <c r="D544" s="555"/>
      <c r="E544" s="555"/>
      <c r="F544" s="555"/>
      <c r="G544" s="555"/>
      <c r="H544" s="555"/>
      <c r="I544" s="555"/>
      <c r="J544" s="555"/>
      <c r="K544" s="555"/>
      <c r="L544" s="555"/>
      <c r="M544" s="555"/>
      <c r="N544" s="555"/>
      <c r="O544" s="555"/>
      <c r="P544" s="555"/>
      <c r="Q544" s="555"/>
      <c r="R544" s="555"/>
      <c r="S544" s="555"/>
      <c r="T544" s="555"/>
      <c r="U544" s="555"/>
      <c r="V544" s="555"/>
      <c r="W544" s="555"/>
      <c r="X544" s="555"/>
      <c r="Y544" s="555"/>
      <c r="Z544" s="555"/>
      <c r="AA544" s="555"/>
      <c r="AB544" s="555"/>
      <c r="AC544" s="555"/>
      <c r="AD544" s="555"/>
      <c r="AE544" s="555"/>
      <c r="AF544" s="555"/>
      <c r="AG544" s="555"/>
      <c r="AH544" s="555"/>
      <c r="AJ544" s="107"/>
      <c r="AK544" s="107"/>
      <c r="AL544" s="107"/>
      <c r="AM544" s="107"/>
      <c r="AN544" s="107"/>
      <c r="AO544" s="32"/>
    </row>
    <row r="545" spans="2:41" ht="20.25" thickTop="1" thickBot="1" x14ac:dyDescent="0.45">
      <c r="B545" s="555" t="s">
        <v>222</v>
      </c>
      <c r="C545" s="555"/>
      <c r="D545" s="555"/>
      <c r="E545" s="555"/>
      <c r="F545" s="555"/>
      <c r="G545" s="555"/>
      <c r="H545" s="555"/>
      <c r="I545" s="555"/>
      <c r="J545" s="555"/>
      <c r="K545" s="555"/>
      <c r="L545" s="555"/>
      <c r="M545" s="555"/>
      <c r="N545" s="555"/>
      <c r="O545" s="555"/>
      <c r="P545" s="555"/>
      <c r="Q545" s="555"/>
      <c r="R545" s="555"/>
      <c r="S545" s="555"/>
      <c r="T545" s="555"/>
      <c r="U545" s="555"/>
      <c r="V545" s="555"/>
      <c r="W545" s="555"/>
      <c r="X545" s="555"/>
      <c r="Y545" s="555"/>
      <c r="Z545" s="555"/>
      <c r="AA545" s="555"/>
      <c r="AB545" s="555"/>
      <c r="AC545" s="555"/>
      <c r="AD545" s="555"/>
      <c r="AE545" s="677" t="s">
        <v>354</v>
      </c>
      <c r="AF545" s="677"/>
      <c r="AG545" s="677"/>
      <c r="AH545" s="677"/>
      <c r="AI545" s="594"/>
      <c r="AJ545" s="574"/>
      <c r="AK545" s="575"/>
      <c r="AL545" s="575"/>
      <c r="AM545" s="575"/>
      <c r="AN545" s="576"/>
    </row>
    <row r="546" spans="2:41" ht="19.5" thickTop="1" x14ac:dyDescent="0.4">
      <c r="B546" s="653" t="s">
        <v>102</v>
      </c>
      <c r="C546" s="653"/>
      <c r="D546" s="653"/>
      <c r="E546" s="653"/>
      <c r="F546" s="653"/>
      <c r="G546" s="653"/>
      <c r="H546" s="653"/>
      <c r="I546" s="653"/>
      <c r="J546" s="653"/>
      <c r="K546" s="653"/>
      <c r="L546" s="653"/>
      <c r="M546" s="653"/>
      <c r="N546" s="653"/>
      <c r="O546" s="653"/>
      <c r="P546" s="653"/>
      <c r="Q546" s="653"/>
      <c r="R546" s="653"/>
      <c r="S546" s="653"/>
      <c r="T546" s="653"/>
      <c r="U546" s="653"/>
      <c r="V546" s="653"/>
      <c r="W546" s="653"/>
      <c r="X546" s="653"/>
      <c r="Y546" s="653"/>
      <c r="Z546" s="653"/>
      <c r="AA546" s="653"/>
      <c r="AB546" s="653"/>
      <c r="AC546" s="653"/>
      <c r="AD546" s="653"/>
      <c r="AE546" s="653"/>
      <c r="AF546" s="653"/>
      <c r="AG546" s="653"/>
      <c r="AH546" s="653"/>
      <c r="AI546" s="653"/>
      <c r="AJ546" s="653"/>
      <c r="AK546" s="653"/>
      <c r="AL546" s="653"/>
      <c r="AM546" s="653"/>
      <c r="AN546" s="653"/>
      <c r="AO546" s="32"/>
    </row>
    <row r="547" spans="2:41" ht="19.5" thickBot="1" x14ac:dyDescent="0.45">
      <c r="B547" s="762" t="s">
        <v>109</v>
      </c>
      <c r="C547" s="762"/>
      <c r="D547" s="762"/>
      <c r="E547" s="762"/>
      <c r="F547" s="762"/>
      <c r="G547" s="762"/>
      <c r="H547" s="762"/>
      <c r="I547" s="762"/>
      <c r="J547" s="762"/>
      <c r="K547" s="762"/>
      <c r="L547" s="762" t="s">
        <v>369</v>
      </c>
      <c r="M547" s="762"/>
      <c r="N547" s="762"/>
      <c r="O547" s="762"/>
      <c r="P547" s="762"/>
      <c r="Q547" s="762"/>
      <c r="R547" s="762"/>
      <c r="S547" s="762"/>
      <c r="T547" s="762"/>
      <c r="U547" s="762" t="s">
        <v>221</v>
      </c>
      <c r="V547" s="762"/>
      <c r="W547" s="762"/>
      <c r="X547" s="762"/>
      <c r="Y547" s="762"/>
      <c r="Z547" s="762"/>
      <c r="AA547" s="762"/>
      <c r="AB547" s="762"/>
      <c r="AC547" s="762"/>
      <c r="AD547" s="762"/>
      <c r="AE547" s="762"/>
      <c r="AF547" s="762"/>
      <c r="AG547" s="762"/>
      <c r="AH547" s="762"/>
      <c r="AI547" s="762"/>
      <c r="AJ547" s="762"/>
      <c r="AK547" s="762"/>
      <c r="AL547" s="762"/>
      <c r="AM547" s="762"/>
      <c r="AN547" s="762"/>
      <c r="AO547" s="32"/>
    </row>
    <row r="548" spans="2:41" ht="19.5" thickTop="1" x14ac:dyDescent="0.4">
      <c r="B548" s="716"/>
      <c r="C548" s="717"/>
      <c r="D548" s="717"/>
      <c r="E548" s="717"/>
      <c r="F548" s="717"/>
      <c r="G548" s="717"/>
      <c r="H548" s="717"/>
      <c r="I548" s="717"/>
      <c r="J548" s="717"/>
      <c r="K548" s="717"/>
      <c r="L548" s="718"/>
      <c r="M548" s="718"/>
      <c r="N548" s="718"/>
      <c r="O548" s="718"/>
      <c r="P548" s="718"/>
      <c r="Q548" s="718"/>
      <c r="R548" s="718"/>
      <c r="S548" s="718"/>
      <c r="T548" s="718"/>
      <c r="U548" s="959"/>
      <c r="V548" s="959"/>
      <c r="W548" s="959"/>
      <c r="X548" s="959"/>
      <c r="Y548" s="959"/>
      <c r="Z548" s="959"/>
      <c r="AA548" s="959"/>
      <c r="AB548" s="959"/>
      <c r="AC548" s="959"/>
      <c r="AD548" s="959"/>
      <c r="AE548" s="959"/>
      <c r="AF548" s="959"/>
      <c r="AG548" s="959"/>
      <c r="AH548" s="959"/>
      <c r="AI548" s="959"/>
      <c r="AJ548" s="959"/>
      <c r="AK548" s="959"/>
      <c r="AL548" s="959"/>
      <c r="AM548" s="959"/>
      <c r="AN548" s="960"/>
      <c r="AO548" s="32"/>
    </row>
    <row r="549" spans="2:41" ht="19.5" thickBot="1" x14ac:dyDescent="0.45">
      <c r="B549" s="699"/>
      <c r="C549" s="700"/>
      <c r="D549" s="700"/>
      <c r="E549" s="700"/>
      <c r="F549" s="700"/>
      <c r="G549" s="700"/>
      <c r="H549" s="700"/>
      <c r="I549" s="700"/>
      <c r="J549" s="700"/>
      <c r="K549" s="700"/>
      <c r="L549" s="978"/>
      <c r="M549" s="978"/>
      <c r="N549" s="978"/>
      <c r="O549" s="978"/>
      <c r="P549" s="978"/>
      <c r="Q549" s="978"/>
      <c r="R549" s="978"/>
      <c r="S549" s="978"/>
      <c r="T549" s="978"/>
      <c r="U549" s="672"/>
      <c r="V549" s="672"/>
      <c r="W549" s="672"/>
      <c r="X549" s="672"/>
      <c r="Y549" s="672"/>
      <c r="Z549" s="672"/>
      <c r="AA549" s="672"/>
      <c r="AB549" s="672"/>
      <c r="AC549" s="672"/>
      <c r="AD549" s="672"/>
      <c r="AE549" s="672"/>
      <c r="AF549" s="672"/>
      <c r="AG549" s="672"/>
      <c r="AH549" s="672"/>
      <c r="AI549" s="672"/>
      <c r="AJ549" s="672"/>
      <c r="AK549" s="672"/>
      <c r="AL549" s="672"/>
      <c r="AM549" s="672"/>
      <c r="AN549" s="673"/>
    </row>
    <row r="550" spans="2:41" ht="19.5" thickTop="1" x14ac:dyDescent="0.4">
      <c r="B550" s="5"/>
      <c r="C550" s="5"/>
      <c r="E550" s="5"/>
      <c r="F550" s="5"/>
      <c r="AJ550" s="72"/>
      <c r="AK550" s="72"/>
      <c r="AL550" s="72"/>
      <c r="AM550" s="72"/>
      <c r="AN550" s="72"/>
      <c r="AO550" s="38"/>
    </row>
    <row r="551" spans="2:41" x14ac:dyDescent="0.4">
      <c r="B551" s="5" t="s">
        <v>111</v>
      </c>
      <c r="C551" s="5"/>
      <c r="E551" s="5"/>
      <c r="F551" s="5"/>
      <c r="AO551" s="32"/>
    </row>
    <row r="552" spans="2:41" x14ac:dyDescent="0.4">
      <c r="B552" s="724" t="s">
        <v>112</v>
      </c>
      <c r="C552" s="724"/>
      <c r="D552" s="724"/>
      <c r="E552" s="724"/>
      <c r="F552" s="724"/>
      <c r="G552" s="724"/>
      <c r="H552" s="724" t="s">
        <v>224</v>
      </c>
      <c r="I552" s="724"/>
      <c r="J552" s="724"/>
      <c r="K552" s="724"/>
      <c r="L552" s="724"/>
      <c r="M552" s="724"/>
      <c r="N552" s="724"/>
      <c r="O552" s="724"/>
      <c r="P552" s="724"/>
      <c r="Q552" s="724"/>
      <c r="R552" s="724"/>
      <c r="S552" s="724"/>
      <c r="T552" s="724"/>
      <c r="U552" s="724"/>
      <c r="V552" s="724"/>
      <c r="W552" s="724"/>
      <c r="X552" s="724"/>
      <c r="Y552" s="724"/>
      <c r="Z552" s="724"/>
      <c r="AA552" s="724"/>
      <c r="AB552" s="724" t="s">
        <v>225</v>
      </c>
      <c r="AC552" s="724"/>
      <c r="AD552" s="724"/>
      <c r="AE552" s="724"/>
      <c r="AF552" s="724"/>
      <c r="AG552" s="724"/>
      <c r="AH552" s="724"/>
      <c r="AI552" s="724"/>
      <c r="AJ552" s="724"/>
      <c r="AK552" s="724" t="s">
        <v>226</v>
      </c>
      <c r="AL552" s="724"/>
      <c r="AM552" s="724"/>
      <c r="AN552" s="724"/>
    </row>
    <row r="553" spans="2:41" x14ac:dyDescent="0.4">
      <c r="B553" s="703" t="s">
        <v>113</v>
      </c>
      <c r="C553" s="703"/>
      <c r="D553" s="703"/>
      <c r="E553" s="703"/>
      <c r="F553" s="703"/>
      <c r="G553" s="703"/>
      <c r="H553" s="938" t="s">
        <v>115</v>
      </c>
      <c r="I553" s="720"/>
      <c r="J553" s="720"/>
      <c r="K553" s="720"/>
      <c r="L553" s="720"/>
      <c r="M553" s="720"/>
      <c r="N553" s="720"/>
      <c r="O553" s="720"/>
      <c r="P553" s="720"/>
      <c r="Q553" s="720"/>
      <c r="R553" s="720"/>
      <c r="S553" s="720"/>
      <c r="T553" s="720"/>
      <c r="U553" s="720"/>
      <c r="V553" s="720"/>
      <c r="W553" s="720"/>
      <c r="X553" s="720"/>
      <c r="Y553" s="720"/>
      <c r="Z553" s="720"/>
      <c r="AA553" s="721"/>
      <c r="AB553" s="704" t="s">
        <v>421</v>
      </c>
      <c r="AC553" s="705"/>
      <c r="AD553" s="705"/>
      <c r="AE553" s="705"/>
      <c r="AF553" s="705"/>
      <c r="AG553" s="705"/>
      <c r="AH553" s="705"/>
      <c r="AI553" s="705"/>
      <c r="AJ553" s="706"/>
      <c r="AK553" s="722" t="s">
        <v>323</v>
      </c>
      <c r="AL553" s="722"/>
      <c r="AM553" s="722"/>
      <c r="AN553" s="723"/>
      <c r="AO553" s="32"/>
    </row>
    <row r="554" spans="2:41" x14ac:dyDescent="0.4">
      <c r="B554" s="977" t="s">
        <v>114</v>
      </c>
      <c r="C554" s="977"/>
      <c r="D554" s="977"/>
      <c r="E554" s="977"/>
      <c r="F554" s="977"/>
      <c r="G554" s="977"/>
      <c r="H554" s="974" t="s">
        <v>227</v>
      </c>
      <c r="I554" s="975"/>
      <c r="J554" s="975"/>
      <c r="K554" s="975"/>
      <c r="L554" s="975"/>
      <c r="M554" s="975"/>
      <c r="N554" s="975"/>
      <c r="O554" s="975"/>
      <c r="P554" s="975"/>
      <c r="Q554" s="975"/>
      <c r="R554" s="975"/>
      <c r="S554" s="975"/>
      <c r="T554" s="975"/>
      <c r="U554" s="975"/>
      <c r="V554" s="975"/>
      <c r="W554" s="975"/>
      <c r="X554" s="975"/>
      <c r="Y554" s="975"/>
      <c r="Z554" s="975"/>
      <c r="AA554" s="976"/>
      <c r="AB554" s="707"/>
      <c r="AC554" s="708"/>
      <c r="AD554" s="708"/>
      <c r="AE554" s="708"/>
      <c r="AF554" s="708"/>
      <c r="AG554" s="708"/>
      <c r="AH554" s="708"/>
      <c r="AI554" s="708"/>
      <c r="AJ554" s="709"/>
      <c r="AK554" s="723"/>
      <c r="AL554" s="723"/>
      <c r="AM554" s="723"/>
      <c r="AN554" s="723"/>
      <c r="AO554" s="32"/>
    </row>
    <row r="555" spans="2:41" x14ac:dyDescent="0.4">
      <c r="B555" s="977" t="s">
        <v>385</v>
      </c>
      <c r="C555" s="977"/>
      <c r="D555" s="977"/>
      <c r="E555" s="977"/>
      <c r="F555" s="977"/>
      <c r="G555" s="977"/>
      <c r="H555" s="974" t="s">
        <v>228</v>
      </c>
      <c r="I555" s="975"/>
      <c r="J555" s="975"/>
      <c r="K555" s="975"/>
      <c r="L555" s="975"/>
      <c r="M555" s="975"/>
      <c r="N555" s="975"/>
      <c r="O555" s="975"/>
      <c r="P555" s="975"/>
      <c r="Q555" s="975"/>
      <c r="R555" s="975"/>
      <c r="S555" s="975"/>
      <c r="T555" s="975"/>
      <c r="U555" s="975"/>
      <c r="V555" s="975"/>
      <c r="W555" s="975"/>
      <c r="X555" s="975"/>
      <c r="Y555" s="975"/>
      <c r="Z555" s="975"/>
      <c r="AA555" s="976"/>
      <c r="AB555" s="707"/>
      <c r="AC555" s="708"/>
      <c r="AD555" s="708"/>
      <c r="AE555" s="708"/>
      <c r="AF555" s="708"/>
      <c r="AG555" s="708"/>
      <c r="AH555" s="708"/>
      <c r="AI555" s="708"/>
      <c r="AJ555" s="709"/>
      <c r="AK555" s="723"/>
      <c r="AL555" s="723"/>
      <c r="AM555" s="723"/>
      <c r="AN555" s="723"/>
      <c r="AO555" s="32"/>
    </row>
    <row r="556" spans="2:41" x14ac:dyDescent="0.4">
      <c r="B556" s="980" t="s">
        <v>728</v>
      </c>
      <c r="C556" s="981"/>
      <c r="D556" s="981"/>
      <c r="E556" s="981"/>
      <c r="F556" s="981"/>
      <c r="G556" s="981"/>
      <c r="H556" s="938" t="s">
        <v>116</v>
      </c>
      <c r="I556" s="720"/>
      <c r="J556" s="720"/>
      <c r="K556" s="720"/>
      <c r="L556" s="720"/>
      <c r="M556" s="720"/>
      <c r="N556" s="720"/>
      <c r="O556" s="720"/>
      <c r="P556" s="720"/>
      <c r="Q556" s="720"/>
      <c r="R556" s="720"/>
      <c r="S556" s="720"/>
      <c r="T556" s="720"/>
      <c r="U556" s="720"/>
      <c r="V556" s="720"/>
      <c r="W556" s="720"/>
      <c r="X556" s="720"/>
      <c r="Y556" s="720"/>
      <c r="Z556" s="720"/>
      <c r="AA556" s="721"/>
      <c r="AB556" s="704" t="s">
        <v>422</v>
      </c>
      <c r="AC556" s="705"/>
      <c r="AD556" s="705"/>
      <c r="AE556" s="705"/>
      <c r="AF556" s="705"/>
      <c r="AG556" s="705"/>
      <c r="AH556" s="705"/>
      <c r="AI556" s="705"/>
      <c r="AJ556" s="706"/>
      <c r="AK556" s="722" t="s">
        <v>324</v>
      </c>
      <c r="AL556" s="722"/>
      <c r="AM556" s="722"/>
      <c r="AN556" s="723"/>
    </row>
    <row r="557" spans="2:41" ht="15" customHeight="1" x14ac:dyDescent="0.4">
      <c r="B557" s="982"/>
      <c r="C557" s="982"/>
      <c r="D557" s="982"/>
      <c r="E557" s="982"/>
      <c r="F557" s="982"/>
      <c r="G557" s="982"/>
      <c r="H557" s="747" t="s">
        <v>386</v>
      </c>
      <c r="I557" s="748"/>
      <c r="J557" s="748"/>
      <c r="K557" s="748"/>
      <c r="L557" s="748"/>
      <c r="M557" s="748"/>
      <c r="N557" s="748"/>
      <c r="O557" s="748"/>
      <c r="P557" s="748"/>
      <c r="Q557" s="748"/>
      <c r="R557" s="748"/>
      <c r="S557" s="748"/>
      <c r="T557" s="748"/>
      <c r="U557" s="748"/>
      <c r="V557" s="748"/>
      <c r="W557" s="748"/>
      <c r="X557" s="748"/>
      <c r="Y557" s="748"/>
      <c r="Z557" s="748"/>
      <c r="AA557" s="749"/>
      <c r="AB557" s="707"/>
      <c r="AC557" s="708"/>
      <c r="AD557" s="708"/>
      <c r="AE557" s="708"/>
      <c r="AF557" s="708"/>
      <c r="AG557" s="708"/>
      <c r="AH557" s="708"/>
      <c r="AI557" s="708"/>
      <c r="AJ557" s="709"/>
      <c r="AK557" s="723"/>
      <c r="AL557" s="723"/>
      <c r="AM557" s="723"/>
      <c r="AN557" s="723"/>
    </row>
    <row r="558" spans="2:41" ht="15" customHeight="1" x14ac:dyDescent="0.4">
      <c r="B558" s="946"/>
      <c r="C558" s="947"/>
      <c r="D558" s="947"/>
      <c r="E558" s="947"/>
      <c r="F558" s="947"/>
      <c r="G558" s="948"/>
      <c r="H558" s="750"/>
      <c r="I558" s="751"/>
      <c r="J558" s="751"/>
      <c r="K558" s="751"/>
      <c r="L558" s="751"/>
      <c r="M558" s="751"/>
      <c r="N558" s="751"/>
      <c r="O558" s="751"/>
      <c r="P558" s="751"/>
      <c r="Q558" s="751"/>
      <c r="R558" s="751"/>
      <c r="S558" s="751"/>
      <c r="T558" s="751"/>
      <c r="U558" s="751"/>
      <c r="V558" s="751"/>
      <c r="W558" s="751"/>
      <c r="X558" s="751"/>
      <c r="Y558" s="751"/>
      <c r="Z558" s="751"/>
      <c r="AA558" s="752"/>
      <c r="AB558" s="710"/>
      <c r="AC558" s="711"/>
      <c r="AD558" s="711"/>
      <c r="AE558" s="711"/>
      <c r="AF558" s="711"/>
      <c r="AG558" s="711"/>
      <c r="AH558" s="711"/>
      <c r="AI558" s="711"/>
      <c r="AJ558" s="712"/>
      <c r="AK558" s="723"/>
      <c r="AL558" s="723"/>
      <c r="AM558" s="723"/>
      <c r="AN558" s="723"/>
      <c r="AO558" s="32"/>
    </row>
    <row r="559" spans="2:41" ht="15" customHeight="1" x14ac:dyDescent="0.4">
      <c r="B559" s="703" t="s">
        <v>113</v>
      </c>
      <c r="C559" s="703"/>
      <c r="D559" s="703"/>
      <c r="E559" s="703"/>
      <c r="F559" s="703"/>
      <c r="G559" s="703"/>
      <c r="H559" s="938" t="s">
        <v>117</v>
      </c>
      <c r="I559" s="720"/>
      <c r="J559" s="720"/>
      <c r="K559" s="720"/>
      <c r="L559" s="720"/>
      <c r="M559" s="720"/>
      <c r="N559" s="720"/>
      <c r="O559" s="720"/>
      <c r="P559" s="720"/>
      <c r="Q559" s="720"/>
      <c r="R559" s="720"/>
      <c r="S559" s="720"/>
      <c r="T559" s="720"/>
      <c r="U559" s="720"/>
      <c r="V559" s="720"/>
      <c r="W559" s="720"/>
      <c r="X559" s="720"/>
      <c r="Y559" s="720"/>
      <c r="Z559" s="720"/>
      <c r="AA559" s="721"/>
      <c r="AB559" s="704" t="s">
        <v>423</v>
      </c>
      <c r="AC559" s="705"/>
      <c r="AD559" s="705"/>
      <c r="AE559" s="705"/>
      <c r="AF559" s="705"/>
      <c r="AG559" s="705"/>
      <c r="AH559" s="705"/>
      <c r="AI559" s="705"/>
      <c r="AJ559" s="706"/>
      <c r="AK559" s="727" t="s">
        <v>325</v>
      </c>
      <c r="AL559" s="728"/>
      <c r="AM559" s="728"/>
      <c r="AN559" s="729"/>
      <c r="AO559" s="34"/>
    </row>
    <row r="560" spans="2:41" ht="15" customHeight="1" x14ac:dyDescent="0.4">
      <c r="B560" s="747" t="s">
        <v>223</v>
      </c>
      <c r="C560" s="748"/>
      <c r="D560" s="748"/>
      <c r="E560" s="748"/>
      <c r="F560" s="748"/>
      <c r="G560" s="749"/>
      <c r="H560" s="747" t="s">
        <v>387</v>
      </c>
      <c r="I560" s="748"/>
      <c r="J560" s="748"/>
      <c r="K560" s="748"/>
      <c r="L560" s="748"/>
      <c r="M560" s="748"/>
      <c r="N560" s="748"/>
      <c r="O560" s="748"/>
      <c r="P560" s="748"/>
      <c r="Q560" s="748"/>
      <c r="R560" s="748"/>
      <c r="S560" s="748"/>
      <c r="T560" s="748"/>
      <c r="U560" s="748"/>
      <c r="V560" s="748"/>
      <c r="W560" s="748"/>
      <c r="X560" s="748"/>
      <c r="Y560" s="748"/>
      <c r="Z560" s="748"/>
      <c r="AA560" s="749"/>
      <c r="AB560" s="707"/>
      <c r="AC560" s="708"/>
      <c r="AD560" s="708"/>
      <c r="AE560" s="708"/>
      <c r="AF560" s="708"/>
      <c r="AG560" s="708"/>
      <c r="AH560" s="708"/>
      <c r="AI560" s="708"/>
      <c r="AJ560" s="709"/>
      <c r="AK560" s="730"/>
      <c r="AL560" s="731"/>
      <c r="AM560" s="731"/>
      <c r="AN560" s="732"/>
      <c r="AO560" s="34"/>
    </row>
    <row r="561" spans="1:43" ht="15" customHeight="1" x14ac:dyDescent="0.4">
      <c r="B561" s="750"/>
      <c r="C561" s="751"/>
      <c r="D561" s="751"/>
      <c r="E561" s="751"/>
      <c r="F561" s="751"/>
      <c r="G561" s="752"/>
      <c r="H561" s="750"/>
      <c r="I561" s="751"/>
      <c r="J561" s="751"/>
      <c r="K561" s="751"/>
      <c r="L561" s="751"/>
      <c r="M561" s="751"/>
      <c r="N561" s="751"/>
      <c r="O561" s="751"/>
      <c r="P561" s="751"/>
      <c r="Q561" s="751"/>
      <c r="R561" s="751"/>
      <c r="S561" s="751"/>
      <c r="T561" s="751"/>
      <c r="U561" s="751"/>
      <c r="V561" s="751"/>
      <c r="W561" s="751"/>
      <c r="X561" s="751"/>
      <c r="Y561" s="751"/>
      <c r="Z561" s="751"/>
      <c r="AA561" s="752"/>
      <c r="AB561" s="710"/>
      <c r="AC561" s="711"/>
      <c r="AD561" s="711"/>
      <c r="AE561" s="711"/>
      <c r="AF561" s="711"/>
      <c r="AG561" s="711"/>
      <c r="AH561" s="711"/>
      <c r="AI561" s="711"/>
      <c r="AJ561" s="712"/>
      <c r="AK561" s="733"/>
      <c r="AL561" s="734"/>
      <c r="AM561" s="734"/>
      <c r="AN561" s="735"/>
      <c r="AO561" s="34"/>
    </row>
    <row r="562" spans="1:43" ht="15" customHeight="1" x14ac:dyDescent="0.4">
      <c r="B562" t="s">
        <v>118</v>
      </c>
      <c r="AJ562" s="74"/>
      <c r="AO562" s="34"/>
    </row>
    <row r="563" spans="1:43" ht="15" customHeight="1" thickBot="1" x14ac:dyDescent="0.45">
      <c r="AO563" s="69"/>
    </row>
    <row r="564" spans="1:43" ht="15" customHeight="1" thickTop="1" thickBot="1" x14ac:dyDescent="0.45">
      <c r="B564" s="555" t="s">
        <v>119</v>
      </c>
      <c r="C564" s="555"/>
      <c r="D564" s="555"/>
      <c r="E564" s="555"/>
      <c r="F564" s="555"/>
      <c r="G564" s="555"/>
      <c r="H564" s="555"/>
      <c r="I564" s="555"/>
      <c r="J564" s="555"/>
      <c r="K564" s="555"/>
      <c r="L564" s="555"/>
      <c r="M564" s="555"/>
      <c r="N564" s="555"/>
      <c r="O564" s="555"/>
      <c r="P564" s="555"/>
      <c r="Q564" s="555"/>
      <c r="R564" s="555"/>
      <c r="S564" s="555"/>
      <c r="T564" s="555"/>
      <c r="U564" s="555"/>
      <c r="V564" s="555"/>
      <c r="W564" s="555"/>
      <c r="X564" s="555"/>
      <c r="Y564" s="555"/>
      <c r="Z564" s="555"/>
      <c r="AA564" s="555"/>
      <c r="AB564" s="555"/>
      <c r="AC564" s="555"/>
      <c r="AD564" s="555"/>
      <c r="AE564" s="555"/>
      <c r="AF564" s="555"/>
      <c r="AG564" s="555"/>
      <c r="AH564" s="555"/>
      <c r="AJ564" s="574"/>
      <c r="AK564" s="575"/>
      <c r="AL564" s="575"/>
      <c r="AM564" s="575"/>
      <c r="AN564" s="576"/>
      <c r="AO564" s="34"/>
    </row>
    <row r="565" spans="1:43" ht="15" customHeight="1" thickTop="1" x14ac:dyDescent="0.4">
      <c r="AO565" s="34"/>
    </row>
    <row r="566" spans="1:43" ht="15" customHeight="1" x14ac:dyDescent="0.4">
      <c r="A566" s="654" t="s">
        <v>229</v>
      </c>
      <c r="B566" s="654"/>
      <c r="C566" s="654"/>
      <c r="D566" s="654"/>
      <c r="E566" s="654"/>
      <c r="F566" s="654"/>
      <c r="G566" s="654"/>
      <c r="H566" s="654"/>
      <c r="I566" s="654"/>
      <c r="J566" s="654"/>
      <c r="K566" s="654"/>
      <c r="L566" s="654"/>
      <c r="M566" s="654"/>
      <c r="N566" s="654"/>
      <c r="O566" s="654"/>
      <c r="P566" s="654"/>
      <c r="Q566" s="654"/>
      <c r="R566" s="654"/>
      <c r="S566" s="654"/>
      <c r="T566" s="654"/>
      <c r="U566" s="654"/>
      <c r="V566" s="654"/>
      <c r="W566" s="654"/>
      <c r="X566" s="654"/>
      <c r="Y566" s="654"/>
      <c r="Z566" s="654"/>
      <c r="AA566" s="654"/>
      <c r="AB566" s="654"/>
      <c r="AC566" s="654"/>
      <c r="AD566" s="654"/>
      <c r="AE566" s="654"/>
      <c r="AF566" s="654"/>
      <c r="AG566" s="654"/>
      <c r="AH566" s="654"/>
      <c r="AO566" s="34"/>
    </row>
    <row r="567" spans="1:43" ht="19.5" thickBot="1" x14ac:dyDescent="0.45">
      <c r="A567" s="14"/>
      <c r="B567" s="555" t="s">
        <v>319</v>
      </c>
      <c r="C567" s="555"/>
      <c r="D567" s="555"/>
      <c r="E567" s="555"/>
      <c r="F567" s="555"/>
      <c r="G567" s="555"/>
      <c r="H567" s="555"/>
      <c r="I567" s="555"/>
      <c r="J567" s="555"/>
      <c r="K567" s="555"/>
      <c r="L567" s="555"/>
      <c r="M567" s="555"/>
      <c r="N567" s="555"/>
      <c r="O567" s="555"/>
      <c r="P567" s="555"/>
      <c r="Q567" s="555"/>
      <c r="R567" s="555"/>
      <c r="S567" s="555"/>
      <c r="T567" s="555"/>
      <c r="U567" s="555"/>
      <c r="V567" s="555"/>
      <c r="W567" s="555"/>
      <c r="X567" s="555"/>
      <c r="Y567" s="555"/>
      <c r="Z567" s="555"/>
      <c r="AA567" s="555"/>
      <c r="AB567" s="555"/>
      <c r="AC567" s="555"/>
      <c r="AD567" s="555"/>
      <c r="AE567" s="555"/>
      <c r="AF567" s="555"/>
      <c r="AG567" s="555"/>
      <c r="AH567" s="555"/>
      <c r="AO567" s="34"/>
    </row>
    <row r="568" spans="1:43" ht="20.25" thickTop="1" thickBot="1" x14ac:dyDescent="0.45">
      <c r="B568" s="555" t="s">
        <v>604</v>
      </c>
      <c r="C568" s="555"/>
      <c r="D568" s="555"/>
      <c r="E568" s="555"/>
      <c r="F568" s="555"/>
      <c r="G568" s="555"/>
      <c r="H568" s="555"/>
      <c r="I568" s="555"/>
      <c r="J568" s="555"/>
      <c r="K568" s="555"/>
      <c r="L568" s="555"/>
      <c r="M568" s="555"/>
      <c r="N568" s="555"/>
      <c r="O568" s="555"/>
      <c r="P568" s="555"/>
      <c r="Q568" s="555"/>
      <c r="R568" s="555"/>
      <c r="S568" s="555"/>
      <c r="T568" s="555"/>
      <c r="U568" s="555"/>
      <c r="V568" s="555"/>
      <c r="W568" s="555"/>
      <c r="X568" s="555"/>
      <c r="Y568" s="555"/>
      <c r="Z568" s="555"/>
      <c r="AA568" s="555"/>
      <c r="AB568" s="555"/>
      <c r="AC568" s="555"/>
      <c r="AD568" s="555"/>
      <c r="AE568" s="555"/>
      <c r="AF568" s="677" t="s">
        <v>354</v>
      </c>
      <c r="AG568" s="677"/>
      <c r="AH568" s="677"/>
      <c r="AI568" s="594"/>
      <c r="AJ568" s="574"/>
      <c r="AK568" s="575"/>
      <c r="AL568" s="575"/>
      <c r="AM568" s="575"/>
      <c r="AN568" s="576"/>
    </row>
    <row r="569" spans="1:43" ht="19.5" thickTop="1" x14ac:dyDescent="0.4">
      <c r="B569" s="701" t="s">
        <v>605</v>
      </c>
      <c r="C569" s="653"/>
      <c r="D569" s="653"/>
      <c r="E569" s="653"/>
      <c r="F569" s="653"/>
      <c r="G569" s="653"/>
      <c r="H569" s="653"/>
      <c r="I569" s="653"/>
      <c r="J569" s="653"/>
      <c r="K569" s="653"/>
      <c r="L569" s="653"/>
      <c r="M569" s="653"/>
      <c r="N569" s="653"/>
      <c r="O569" s="653"/>
      <c r="P569" s="653"/>
      <c r="Q569" s="653"/>
      <c r="R569" s="653"/>
      <c r="S569" s="653"/>
      <c r="T569" s="653"/>
      <c r="U569" s="653"/>
      <c r="V569" s="653"/>
      <c r="W569" s="653"/>
      <c r="X569" s="653"/>
      <c r="Y569" s="653"/>
      <c r="Z569" s="653"/>
      <c r="AA569" s="653"/>
      <c r="AB569" s="653"/>
      <c r="AC569" s="653"/>
      <c r="AD569" s="653"/>
      <c r="AE569" s="653"/>
      <c r="AF569" s="653"/>
      <c r="AG569" s="653"/>
      <c r="AH569" s="653"/>
      <c r="AI569" s="653"/>
      <c r="AJ569" s="653"/>
      <c r="AK569" s="653"/>
      <c r="AL569" s="653"/>
      <c r="AM569" s="653"/>
      <c r="AN569" s="653"/>
      <c r="AO569" s="38"/>
    </row>
    <row r="570" spans="1:43" ht="19.5" thickBot="1" x14ac:dyDescent="0.45">
      <c r="A570" s="318"/>
      <c r="B570" s="319"/>
      <c r="C570" s="323" t="s">
        <v>606</v>
      </c>
      <c r="D570" s="323"/>
      <c r="E570" s="323"/>
      <c r="F570" s="323"/>
      <c r="G570" s="323"/>
      <c r="H570" s="323"/>
      <c r="I570" s="323"/>
      <c r="J570" s="323"/>
      <c r="K570" s="324"/>
      <c r="L570" s="702" t="s">
        <v>230</v>
      </c>
      <c r="M570" s="702"/>
      <c r="N570" s="702"/>
      <c r="O570" s="702"/>
      <c r="P570" s="702"/>
      <c r="Q570" s="702"/>
      <c r="R570" s="702"/>
      <c r="S570" s="702"/>
      <c r="T570" s="702"/>
      <c r="U570" s="702" t="s">
        <v>221</v>
      </c>
      <c r="V570" s="702"/>
      <c r="W570" s="702"/>
      <c r="X570" s="702"/>
      <c r="Y570" s="702"/>
      <c r="Z570" s="702"/>
      <c r="AA570" s="702"/>
      <c r="AB570" s="702"/>
      <c r="AC570" s="702"/>
      <c r="AD570" s="702"/>
      <c r="AE570" s="702"/>
      <c r="AF570" s="702"/>
      <c r="AG570" s="702"/>
      <c r="AH570" s="702"/>
      <c r="AI570" s="702"/>
      <c r="AJ570" s="702"/>
      <c r="AK570" s="702"/>
      <c r="AL570" s="702"/>
      <c r="AM570" s="702"/>
      <c r="AN570" s="702"/>
    </row>
    <row r="571" spans="1:43" ht="19.5" thickTop="1" x14ac:dyDescent="0.4">
      <c r="A571" s="318"/>
      <c r="B571" s="939"/>
      <c r="C571" s="940"/>
      <c r="D571" s="940"/>
      <c r="E571" s="940"/>
      <c r="F571" s="940"/>
      <c r="G571" s="940"/>
      <c r="H571" s="940"/>
      <c r="I571" s="940"/>
      <c r="J571" s="940"/>
      <c r="K571" s="941"/>
      <c r="L571" s="792"/>
      <c r="M571" s="792"/>
      <c r="N571" s="792"/>
      <c r="O571" s="792"/>
      <c r="P571" s="792"/>
      <c r="Q571" s="792"/>
      <c r="R571" s="792"/>
      <c r="S571" s="792"/>
      <c r="T571" s="792"/>
      <c r="U571" s="970"/>
      <c r="V571" s="970"/>
      <c r="W571" s="970"/>
      <c r="X571" s="970"/>
      <c r="Y571" s="970"/>
      <c r="Z571" s="970"/>
      <c r="AA571" s="970"/>
      <c r="AB571" s="970"/>
      <c r="AC571" s="970"/>
      <c r="AD571" s="970"/>
      <c r="AE571" s="970"/>
      <c r="AF571" s="970"/>
      <c r="AG571" s="970"/>
      <c r="AH571" s="970"/>
      <c r="AI571" s="970"/>
      <c r="AJ571" s="970"/>
      <c r="AK571" s="970"/>
      <c r="AL571" s="970"/>
      <c r="AM571" s="970"/>
      <c r="AN571" s="971"/>
    </row>
    <row r="572" spans="1:43" ht="19.5" thickBot="1" x14ac:dyDescent="0.45">
      <c r="B572" s="942"/>
      <c r="C572" s="943"/>
      <c r="D572" s="943"/>
      <c r="E572" s="943"/>
      <c r="F572" s="943"/>
      <c r="G572" s="943"/>
      <c r="H572" s="943"/>
      <c r="I572" s="943"/>
      <c r="J572" s="943"/>
      <c r="K572" s="944"/>
      <c r="L572" s="793"/>
      <c r="M572" s="793"/>
      <c r="N572" s="793"/>
      <c r="O572" s="793"/>
      <c r="P572" s="793"/>
      <c r="Q572" s="793"/>
      <c r="R572" s="793"/>
      <c r="S572" s="793"/>
      <c r="T572" s="793"/>
      <c r="U572" s="972"/>
      <c r="V572" s="972"/>
      <c r="W572" s="972"/>
      <c r="X572" s="972"/>
      <c r="Y572" s="972"/>
      <c r="Z572" s="972"/>
      <c r="AA572" s="972"/>
      <c r="AB572" s="972"/>
      <c r="AC572" s="972"/>
      <c r="AD572" s="972"/>
      <c r="AE572" s="972"/>
      <c r="AF572" s="972"/>
      <c r="AG572" s="972"/>
      <c r="AH572" s="972"/>
      <c r="AI572" s="972"/>
      <c r="AJ572" s="972"/>
      <c r="AK572" s="972"/>
      <c r="AL572" s="972"/>
      <c r="AM572" s="972"/>
      <c r="AN572" s="973"/>
    </row>
    <row r="573" spans="1:43" ht="20.25" thickTop="1" thickBot="1" x14ac:dyDescent="0.45">
      <c r="B573" s="320"/>
      <c r="C573" s="68"/>
      <c r="D573" s="68"/>
      <c r="E573" s="68"/>
      <c r="F573" s="68"/>
      <c r="G573" s="68"/>
      <c r="H573" s="68"/>
      <c r="I573" s="68"/>
      <c r="J573" s="68"/>
      <c r="K573" s="35"/>
      <c r="L573" s="35"/>
      <c r="M573" s="35"/>
      <c r="N573" s="35"/>
      <c r="O573" s="35"/>
      <c r="P573" s="35"/>
      <c r="Q573" s="35"/>
      <c r="R573" s="35"/>
      <c r="S573" s="35"/>
      <c r="T573" s="35"/>
      <c r="U573" s="35"/>
      <c r="V573" s="35"/>
      <c r="W573" s="35"/>
      <c r="X573" s="35"/>
      <c r="Y573" s="35"/>
      <c r="Z573" s="35"/>
      <c r="AA573" s="35"/>
      <c r="AB573" s="35"/>
      <c r="AC573" s="35"/>
      <c r="AD573" s="35"/>
      <c r="AE573" s="35"/>
      <c r="AF573" s="35"/>
      <c r="AG573" s="35"/>
      <c r="AH573" s="35"/>
      <c r="AI573" s="35"/>
      <c r="AJ573" s="70"/>
      <c r="AK573" s="70"/>
      <c r="AL573" s="70"/>
      <c r="AM573" s="70"/>
      <c r="AN573" s="70"/>
      <c r="AO573" s="89"/>
    </row>
    <row r="574" spans="1:43" ht="20.25" thickTop="1" thickBot="1" x14ac:dyDescent="0.45">
      <c r="B574" s="555" t="s">
        <v>607</v>
      </c>
      <c r="C574" s="555"/>
      <c r="D574" s="555"/>
      <c r="E574" s="555"/>
      <c r="F574" s="555"/>
      <c r="G574" s="555"/>
      <c r="H574" s="555"/>
      <c r="I574" s="555"/>
      <c r="J574" s="555"/>
      <c r="K574" s="555"/>
      <c r="L574" s="555"/>
      <c r="M574" s="555"/>
      <c r="N574" s="555"/>
      <c r="O574" s="555"/>
      <c r="P574" s="555"/>
      <c r="Q574" s="555"/>
      <c r="R574" s="555"/>
      <c r="S574" s="555"/>
      <c r="T574" s="555"/>
      <c r="U574" s="555"/>
      <c r="V574" s="555"/>
      <c r="W574" s="555"/>
      <c r="X574" s="555"/>
      <c r="Y574" s="555"/>
      <c r="Z574" s="555"/>
      <c r="AA574" s="555"/>
      <c r="AB574" s="555"/>
      <c r="AC574" s="555"/>
      <c r="AD574" s="555"/>
      <c r="AE574" s="555"/>
      <c r="AF574" s="555"/>
      <c r="AG574" s="555"/>
      <c r="AH574" s="555"/>
      <c r="AJ574" s="574"/>
      <c r="AK574" s="575"/>
      <c r="AL574" s="575"/>
      <c r="AM574" s="575"/>
      <c r="AN574" s="576"/>
      <c r="AO574" s="80"/>
    </row>
    <row r="575" spans="1:43" ht="19.5" thickTop="1" x14ac:dyDescent="0.4">
      <c r="C575" s="5"/>
      <c r="F575" s="5"/>
      <c r="I575" s="5"/>
      <c r="J575" s="5"/>
      <c r="L575" s="5"/>
      <c r="M575" s="5"/>
      <c r="N575" s="5"/>
      <c r="O575" s="5"/>
      <c r="AQ575" s="5"/>
    </row>
    <row r="576" spans="1:43" x14ac:dyDescent="0.4">
      <c r="B576" t="s">
        <v>121</v>
      </c>
      <c r="C576" s="4"/>
      <c r="F576" s="4"/>
      <c r="I576" s="4"/>
      <c r="J576" s="4"/>
      <c r="K576" s="4"/>
      <c r="L576" s="5"/>
      <c r="M576" s="5"/>
      <c r="N576" s="5"/>
      <c r="O576" s="5"/>
      <c r="AJ576" s="68"/>
      <c r="AK576" s="68"/>
      <c r="AL576" s="68"/>
      <c r="AM576" s="68"/>
      <c r="AN576" s="68"/>
      <c r="AO576" s="32"/>
      <c r="AQ576" s="5"/>
    </row>
    <row r="577" spans="2:47" x14ac:dyDescent="0.4">
      <c r="B577" s="753" t="s">
        <v>122</v>
      </c>
      <c r="C577" s="754"/>
      <c r="D577" s="754"/>
      <c r="E577" s="754"/>
      <c r="F577" s="754"/>
      <c r="G577" s="754"/>
      <c r="H577" s="754"/>
      <c r="I577" s="754"/>
      <c r="J577" s="754"/>
      <c r="K577" s="754"/>
      <c r="L577" s="754"/>
      <c r="M577" s="754"/>
      <c r="N577" s="754"/>
      <c r="O577" s="754"/>
      <c r="P577" s="754"/>
      <c r="Q577" s="754"/>
      <c r="R577" s="754"/>
      <c r="S577" s="754"/>
      <c r="T577" s="754"/>
      <c r="U577" s="755"/>
      <c r="V577" s="725" t="s">
        <v>123</v>
      </c>
      <c r="W577" s="725"/>
      <c r="X577" s="725"/>
      <c r="Y577" s="725"/>
      <c r="Z577" s="725"/>
      <c r="AA577" s="753" t="s">
        <v>124</v>
      </c>
      <c r="AB577" s="754"/>
      <c r="AC577" s="754"/>
      <c r="AD577" s="754"/>
      <c r="AE577" s="754"/>
      <c r="AF577" s="754"/>
      <c r="AG577" s="754"/>
      <c r="AH577" s="754"/>
      <c r="AI577" s="754"/>
      <c r="AJ577" s="755"/>
      <c r="AK577" s="725" t="s">
        <v>226</v>
      </c>
      <c r="AL577" s="725"/>
      <c r="AM577" s="725"/>
      <c r="AN577" s="725"/>
      <c r="AO577" s="32"/>
    </row>
    <row r="578" spans="2:47" x14ac:dyDescent="0.4">
      <c r="B578" s="719" t="s">
        <v>115</v>
      </c>
      <c r="C578" s="720"/>
      <c r="D578" s="720"/>
      <c r="E578" s="720"/>
      <c r="F578" s="720"/>
      <c r="G578" s="720"/>
      <c r="H578" s="720"/>
      <c r="I578" s="720"/>
      <c r="J578" s="720"/>
      <c r="K578" s="720"/>
      <c r="L578" s="720"/>
      <c r="M578" s="720"/>
      <c r="N578" s="720"/>
      <c r="O578" s="720"/>
      <c r="P578" s="720"/>
      <c r="Q578" s="720"/>
      <c r="R578" s="720"/>
      <c r="S578" s="720"/>
      <c r="T578" s="720"/>
      <c r="U578" s="721"/>
      <c r="V578" s="722" t="s">
        <v>231</v>
      </c>
      <c r="W578" s="722"/>
      <c r="X578" s="722"/>
      <c r="Y578" s="722"/>
      <c r="Z578" s="722"/>
      <c r="AA578" s="789" t="s">
        <v>420</v>
      </c>
      <c r="AB578" s="790"/>
      <c r="AC578" s="790"/>
      <c r="AD578" s="790"/>
      <c r="AE578" s="790"/>
      <c r="AF578" s="790"/>
      <c r="AG578" s="790"/>
      <c r="AH578" s="790"/>
      <c r="AI578" s="790"/>
      <c r="AJ578" s="791"/>
      <c r="AK578" s="722" t="s">
        <v>320</v>
      </c>
      <c r="AL578" s="722"/>
      <c r="AM578" s="722"/>
      <c r="AN578" s="723"/>
      <c r="AO578" s="32"/>
      <c r="AR578" s="5"/>
      <c r="AS578" s="5"/>
      <c r="AT578" s="5"/>
      <c r="AU578" s="5"/>
    </row>
    <row r="579" spans="2:47" x14ac:dyDescent="0.4">
      <c r="B579" s="932" t="s">
        <v>373</v>
      </c>
      <c r="C579" s="933"/>
      <c r="D579" s="933"/>
      <c r="E579" s="933"/>
      <c r="F579" s="933"/>
      <c r="G579" s="933"/>
      <c r="H579" s="933"/>
      <c r="I579" s="933"/>
      <c r="J579" s="933"/>
      <c r="K579" s="933"/>
      <c r="L579" s="933"/>
      <c r="M579" s="933"/>
      <c r="N579" s="933"/>
      <c r="O579" s="933"/>
      <c r="P579" s="933"/>
      <c r="Q579" s="933"/>
      <c r="R579" s="933"/>
      <c r="S579" s="933"/>
      <c r="T579" s="933"/>
      <c r="U579" s="934"/>
      <c r="V579" s="722"/>
      <c r="W579" s="722"/>
      <c r="X579" s="722"/>
      <c r="Y579" s="722"/>
      <c r="Z579" s="722"/>
      <c r="AA579" s="747"/>
      <c r="AB579" s="748"/>
      <c r="AC579" s="748"/>
      <c r="AD579" s="748"/>
      <c r="AE579" s="748"/>
      <c r="AF579" s="748"/>
      <c r="AG579" s="748"/>
      <c r="AH579" s="748"/>
      <c r="AI579" s="748"/>
      <c r="AJ579" s="749"/>
      <c r="AK579" s="723"/>
      <c r="AL579" s="723"/>
      <c r="AM579" s="723"/>
      <c r="AN579" s="723"/>
      <c r="AO579" s="35"/>
      <c r="AT579" s="5"/>
      <c r="AU579" s="5"/>
    </row>
    <row r="580" spans="2:47" x14ac:dyDescent="0.4">
      <c r="B580" s="932"/>
      <c r="C580" s="933"/>
      <c r="D580" s="933"/>
      <c r="E580" s="933"/>
      <c r="F580" s="933"/>
      <c r="G580" s="933"/>
      <c r="H580" s="933"/>
      <c r="I580" s="933"/>
      <c r="J580" s="933"/>
      <c r="K580" s="933"/>
      <c r="L580" s="933"/>
      <c r="M580" s="933"/>
      <c r="N580" s="933"/>
      <c r="O580" s="933"/>
      <c r="P580" s="933"/>
      <c r="Q580" s="933"/>
      <c r="R580" s="933"/>
      <c r="S580" s="933"/>
      <c r="T580" s="933"/>
      <c r="U580" s="934"/>
      <c r="V580" s="722"/>
      <c r="W580" s="722"/>
      <c r="X580" s="722"/>
      <c r="Y580" s="722"/>
      <c r="Z580" s="722"/>
      <c r="AA580" s="747"/>
      <c r="AB580" s="748"/>
      <c r="AC580" s="748"/>
      <c r="AD580" s="748"/>
      <c r="AE580" s="748"/>
      <c r="AF580" s="748"/>
      <c r="AG580" s="748"/>
      <c r="AH580" s="748"/>
      <c r="AI580" s="748"/>
      <c r="AJ580" s="749"/>
      <c r="AK580" s="723"/>
      <c r="AL580" s="723"/>
      <c r="AM580" s="723"/>
      <c r="AN580" s="723"/>
      <c r="AQ580" s="5"/>
      <c r="AT580" s="5"/>
      <c r="AU580" s="5"/>
    </row>
    <row r="581" spans="2:47" x14ac:dyDescent="0.4">
      <c r="B581" s="935"/>
      <c r="C581" s="936"/>
      <c r="D581" s="936"/>
      <c r="E581" s="936"/>
      <c r="F581" s="936"/>
      <c r="G581" s="936"/>
      <c r="H581" s="936"/>
      <c r="I581" s="936"/>
      <c r="J581" s="936"/>
      <c r="K581" s="936"/>
      <c r="L581" s="936"/>
      <c r="M581" s="936"/>
      <c r="N581" s="936"/>
      <c r="O581" s="936"/>
      <c r="P581" s="936"/>
      <c r="Q581" s="936"/>
      <c r="R581" s="936"/>
      <c r="S581" s="936"/>
      <c r="T581" s="936"/>
      <c r="U581" s="937"/>
      <c r="V581" s="722"/>
      <c r="W581" s="722"/>
      <c r="X581" s="722"/>
      <c r="Y581" s="722"/>
      <c r="Z581" s="722"/>
      <c r="AA581" s="750"/>
      <c r="AB581" s="751"/>
      <c r="AC581" s="751"/>
      <c r="AD581" s="751"/>
      <c r="AE581" s="751"/>
      <c r="AF581" s="751"/>
      <c r="AG581" s="751"/>
      <c r="AH581" s="751"/>
      <c r="AI581" s="751"/>
      <c r="AJ581" s="752"/>
      <c r="AK581" s="723"/>
      <c r="AL581" s="723"/>
      <c r="AM581" s="723"/>
      <c r="AN581" s="723"/>
      <c r="AT581" s="5"/>
      <c r="AU581" s="5"/>
    </row>
    <row r="582" spans="2:47" ht="15" customHeight="1" x14ac:dyDescent="0.4">
      <c r="B582" s="719" t="s">
        <v>116</v>
      </c>
      <c r="C582" s="720"/>
      <c r="D582" s="720"/>
      <c r="E582" s="720"/>
      <c r="F582" s="720"/>
      <c r="G582" s="720"/>
      <c r="H582" s="720"/>
      <c r="I582" s="720"/>
      <c r="J582" s="720"/>
      <c r="K582" s="720"/>
      <c r="L582" s="720"/>
      <c r="M582" s="720"/>
      <c r="N582" s="720"/>
      <c r="O582" s="720"/>
      <c r="P582" s="720"/>
      <c r="Q582" s="720"/>
      <c r="R582" s="720"/>
      <c r="S582" s="720"/>
      <c r="T582" s="720"/>
      <c r="U582" s="721"/>
      <c r="V582" s="722" t="s">
        <v>231</v>
      </c>
      <c r="W582" s="722"/>
      <c r="X582" s="722"/>
      <c r="Y582" s="722"/>
      <c r="Z582" s="722"/>
      <c r="AA582" s="727" t="s">
        <v>390</v>
      </c>
      <c r="AB582" s="728"/>
      <c r="AC582" s="728"/>
      <c r="AD582" s="728"/>
      <c r="AE582" s="728"/>
      <c r="AF582" s="728"/>
      <c r="AG582" s="728"/>
      <c r="AH582" s="728"/>
      <c r="AI582" s="728"/>
      <c r="AJ582" s="737"/>
      <c r="AK582" s="722" t="s">
        <v>321</v>
      </c>
      <c r="AL582" s="722"/>
      <c r="AM582" s="722"/>
      <c r="AN582" s="722"/>
      <c r="AT582" s="5"/>
      <c r="AU582" s="5"/>
    </row>
    <row r="583" spans="2:47" ht="15" customHeight="1" x14ac:dyDescent="0.4">
      <c r="B583" s="747" t="s">
        <v>388</v>
      </c>
      <c r="C583" s="748"/>
      <c r="D583" s="748"/>
      <c r="E583" s="748"/>
      <c r="F583" s="748"/>
      <c r="G583" s="748"/>
      <c r="H583" s="748"/>
      <c r="I583" s="748"/>
      <c r="J583" s="748"/>
      <c r="K583" s="748"/>
      <c r="L583" s="748"/>
      <c r="M583" s="748"/>
      <c r="N583" s="748"/>
      <c r="O583" s="748"/>
      <c r="P583" s="748"/>
      <c r="Q583" s="748"/>
      <c r="R583" s="748"/>
      <c r="S583" s="748"/>
      <c r="T583" s="748"/>
      <c r="U583" s="749"/>
      <c r="V583" s="722"/>
      <c r="W583" s="722"/>
      <c r="X583" s="722"/>
      <c r="Y583" s="722"/>
      <c r="Z583" s="722"/>
      <c r="AA583" s="738"/>
      <c r="AB583" s="739"/>
      <c r="AC583" s="739"/>
      <c r="AD583" s="739"/>
      <c r="AE583" s="739"/>
      <c r="AF583" s="739"/>
      <c r="AG583" s="739"/>
      <c r="AH583" s="739"/>
      <c r="AI583" s="739"/>
      <c r="AJ583" s="740"/>
      <c r="AK583" s="722"/>
      <c r="AL583" s="722"/>
      <c r="AM583" s="722"/>
      <c r="AN583" s="722"/>
      <c r="AO583" s="32"/>
      <c r="AT583" s="5"/>
      <c r="AU583" s="5"/>
    </row>
    <row r="584" spans="2:47" ht="15" customHeight="1" x14ac:dyDescent="0.4">
      <c r="B584" s="932" t="s">
        <v>389</v>
      </c>
      <c r="C584" s="933"/>
      <c r="D584" s="933"/>
      <c r="E584" s="933"/>
      <c r="F584" s="933"/>
      <c r="G584" s="933"/>
      <c r="H584" s="933"/>
      <c r="I584" s="933"/>
      <c r="J584" s="933"/>
      <c r="K584" s="933"/>
      <c r="L584" s="933"/>
      <c r="M584" s="933"/>
      <c r="N584" s="933"/>
      <c r="O584" s="933"/>
      <c r="P584" s="933"/>
      <c r="Q584" s="933"/>
      <c r="R584" s="933"/>
      <c r="S584" s="933"/>
      <c r="T584" s="933"/>
      <c r="U584" s="934"/>
      <c r="V584" s="722"/>
      <c r="W584" s="722"/>
      <c r="X584" s="722"/>
      <c r="Y584" s="722"/>
      <c r="Z584" s="722"/>
      <c r="AA584" s="738"/>
      <c r="AB584" s="739"/>
      <c r="AC584" s="739"/>
      <c r="AD584" s="739"/>
      <c r="AE584" s="739"/>
      <c r="AF584" s="739"/>
      <c r="AG584" s="739"/>
      <c r="AH584" s="739"/>
      <c r="AI584" s="739"/>
      <c r="AJ584" s="740"/>
      <c r="AK584" s="722"/>
      <c r="AL584" s="722"/>
      <c r="AM584" s="722"/>
      <c r="AN584" s="722"/>
      <c r="AO584" s="34"/>
      <c r="AT584" s="5"/>
      <c r="AU584" s="5"/>
    </row>
    <row r="585" spans="2:47" ht="15" customHeight="1" x14ac:dyDescent="0.4">
      <c r="B585" s="932"/>
      <c r="C585" s="933"/>
      <c r="D585" s="933"/>
      <c r="E585" s="933"/>
      <c r="F585" s="933"/>
      <c r="G585" s="933"/>
      <c r="H585" s="933"/>
      <c r="I585" s="933"/>
      <c r="J585" s="933"/>
      <c r="K585" s="933"/>
      <c r="L585" s="933"/>
      <c r="M585" s="933"/>
      <c r="N585" s="933"/>
      <c r="O585" s="933"/>
      <c r="P585" s="933"/>
      <c r="Q585" s="933"/>
      <c r="R585" s="933"/>
      <c r="S585" s="933"/>
      <c r="T585" s="933"/>
      <c r="U585" s="934"/>
      <c r="V585" s="722"/>
      <c r="W585" s="722"/>
      <c r="X585" s="722"/>
      <c r="Y585" s="722"/>
      <c r="Z585" s="722"/>
      <c r="AA585" s="738"/>
      <c r="AB585" s="739"/>
      <c r="AC585" s="739"/>
      <c r="AD585" s="739"/>
      <c r="AE585" s="739"/>
      <c r="AF585" s="739"/>
      <c r="AG585" s="739"/>
      <c r="AH585" s="739"/>
      <c r="AI585" s="739"/>
      <c r="AJ585" s="740"/>
      <c r="AK585" s="722"/>
      <c r="AL585" s="722"/>
      <c r="AM585" s="722"/>
      <c r="AN585" s="722"/>
      <c r="AO585" s="34"/>
      <c r="AT585" s="5"/>
      <c r="AU585" s="5"/>
    </row>
    <row r="586" spans="2:47" ht="15" customHeight="1" x14ac:dyDescent="0.4">
      <c r="B586" s="935"/>
      <c r="C586" s="936"/>
      <c r="D586" s="936"/>
      <c r="E586" s="936"/>
      <c r="F586" s="936"/>
      <c r="G586" s="936"/>
      <c r="H586" s="936"/>
      <c r="I586" s="936"/>
      <c r="J586" s="936"/>
      <c r="K586" s="936"/>
      <c r="L586" s="936"/>
      <c r="M586" s="936"/>
      <c r="N586" s="936"/>
      <c r="O586" s="936"/>
      <c r="P586" s="936"/>
      <c r="Q586" s="936"/>
      <c r="R586" s="936"/>
      <c r="S586" s="936"/>
      <c r="T586" s="936"/>
      <c r="U586" s="937"/>
      <c r="V586" s="722"/>
      <c r="W586" s="722"/>
      <c r="X586" s="722"/>
      <c r="Y586" s="722"/>
      <c r="Z586" s="722"/>
      <c r="AA586" s="741"/>
      <c r="AB586" s="742"/>
      <c r="AC586" s="742"/>
      <c r="AD586" s="742"/>
      <c r="AE586" s="742"/>
      <c r="AF586" s="742"/>
      <c r="AG586" s="742"/>
      <c r="AH586" s="742"/>
      <c r="AI586" s="742"/>
      <c r="AJ586" s="743"/>
      <c r="AK586" s="722"/>
      <c r="AL586" s="722"/>
      <c r="AM586" s="722"/>
      <c r="AN586" s="722"/>
      <c r="AO586" s="34"/>
    </row>
    <row r="587" spans="2:47" ht="15" customHeight="1" x14ac:dyDescent="0.4">
      <c r="B587" s="789" t="s">
        <v>316</v>
      </c>
      <c r="C587" s="790"/>
      <c r="D587" s="790"/>
      <c r="E587" s="790"/>
      <c r="F587" s="790"/>
      <c r="G587" s="790"/>
      <c r="H587" s="790"/>
      <c r="I587" s="790"/>
      <c r="J587" s="790"/>
      <c r="K587" s="790"/>
      <c r="L587" s="790"/>
      <c r="M587" s="790"/>
      <c r="N587" s="790"/>
      <c r="O587" s="790"/>
      <c r="P587" s="790"/>
      <c r="Q587" s="790"/>
      <c r="R587" s="790"/>
      <c r="S587" s="790"/>
      <c r="T587" s="790"/>
      <c r="U587" s="791"/>
      <c r="V587" s="945" t="s">
        <v>231</v>
      </c>
      <c r="W587" s="945"/>
      <c r="X587" s="945"/>
      <c r="Y587" s="945"/>
      <c r="Z587" s="945"/>
      <c r="AA587" s="727" t="s">
        <v>391</v>
      </c>
      <c r="AB587" s="728"/>
      <c r="AC587" s="728"/>
      <c r="AD587" s="728"/>
      <c r="AE587" s="728"/>
      <c r="AF587" s="728"/>
      <c r="AG587" s="728"/>
      <c r="AH587" s="728"/>
      <c r="AI587" s="728"/>
      <c r="AJ587" s="737"/>
      <c r="AK587" s="722" t="s">
        <v>326</v>
      </c>
      <c r="AL587" s="722"/>
      <c r="AM587" s="722"/>
      <c r="AN587" s="722"/>
      <c r="AO587" s="34"/>
    </row>
    <row r="588" spans="2:47" ht="15" customHeight="1" x14ac:dyDescent="0.4">
      <c r="B588" s="747"/>
      <c r="C588" s="748"/>
      <c r="D588" s="748"/>
      <c r="E588" s="748"/>
      <c r="F588" s="748"/>
      <c r="G588" s="748"/>
      <c r="H588" s="748"/>
      <c r="I588" s="748"/>
      <c r="J588" s="748"/>
      <c r="K588" s="748"/>
      <c r="L588" s="748"/>
      <c r="M588" s="748"/>
      <c r="N588" s="748"/>
      <c r="O588" s="748"/>
      <c r="P588" s="748"/>
      <c r="Q588" s="748"/>
      <c r="R588" s="748"/>
      <c r="S588" s="748"/>
      <c r="T588" s="748"/>
      <c r="U588" s="749"/>
      <c r="V588" s="945"/>
      <c r="W588" s="945"/>
      <c r="X588" s="945"/>
      <c r="Y588" s="945"/>
      <c r="Z588" s="945"/>
      <c r="AA588" s="738"/>
      <c r="AB588" s="739"/>
      <c r="AC588" s="739"/>
      <c r="AD588" s="739"/>
      <c r="AE588" s="739"/>
      <c r="AF588" s="739"/>
      <c r="AG588" s="739"/>
      <c r="AH588" s="739"/>
      <c r="AI588" s="739"/>
      <c r="AJ588" s="740"/>
      <c r="AK588" s="722"/>
      <c r="AL588" s="722"/>
      <c r="AM588" s="722"/>
      <c r="AN588" s="722"/>
      <c r="AO588" s="40"/>
    </row>
    <row r="589" spans="2:47" ht="15" customHeight="1" x14ac:dyDescent="0.4">
      <c r="B589" s="750"/>
      <c r="C589" s="751"/>
      <c r="D589" s="751"/>
      <c r="E589" s="751"/>
      <c r="F589" s="751"/>
      <c r="G589" s="751"/>
      <c r="H589" s="751"/>
      <c r="I589" s="751"/>
      <c r="J589" s="751"/>
      <c r="K589" s="751"/>
      <c r="L589" s="751"/>
      <c r="M589" s="751"/>
      <c r="N589" s="751"/>
      <c r="O589" s="751"/>
      <c r="P589" s="751"/>
      <c r="Q589" s="751"/>
      <c r="R589" s="751"/>
      <c r="S589" s="751"/>
      <c r="T589" s="751"/>
      <c r="U589" s="752"/>
      <c r="V589" s="945"/>
      <c r="W589" s="945"/>
      <c r="X589" s="945"/>
      <c r="Y589" s="945"/>
      <c r="Z589" s="945"/>
      <c r="AA589" s="741"/>
      <c r="AB589" s="742"/>
      <c r="AC589" s="742"/>
      <c r="AD589" s="742"/>
      <c r="AE589" s="742"/>
      <c r="AF589" s="742"/>
      <c r="AG589" s="742"/>
      <c r="AH589" s="742"/>
      <c r="AI589" s="742"/>
      <c r="AJ589" s="743"/>
      <c r="AK589" s="722"/>
      <c r="AL589" s="722"/>
      <c r="AM589" s="722"/>
      <c r="AN589" s="722"/>
      <c r="AO589" s="40"/>
    </row>
    <row r="590" spans="2:47" ht="15" customHeight="1" x14ac:dyDescent="0.4">
      <c r="B590" t="s">
        <v>118</v>
      </c>
      <c r="AJ590" s="76"/>
      <c r="AO590" s="40"/>
    </row>
    <row r="591" spans="2:47" ht="15" customHeight="1" x14ac:dyDescent="0.4">
      <c r="AO591" s="40"/>
    </row>
    <row r="592" spans="2:47" ht="15" customHeight="1" x14ac:dyDescent="0.4">
      <c r="B592" s="555" t="s">
        <v>322</v>
      </c>
      <c r="C592" s="555"/>
      <c r="D592" s="555"/>
      <c r="E592" s="555"/>
      <c r="F592" s="555"/>
      <c r="G592" s="555"/>
      <c r="H592" s="555"/>
      <c r="I592" s="555"/>
      <c r="J592" s="555"/>
      <c r="K592" s="555"/>
      <c r="L592" s="555"/>
      <c r="M592" s="555"/>
      <c r="N592" s="555"/>
      <c r="O592" s="555"/>
      <c r="P592" s="555"/>
      <c r="Q592" s="555"/>
      <c r="R592" s="555"/>
      <c r="S592" s="555"/>
      <c r="T592" s="555"/>
      <c r="U592" s="555"/>
      <c r="V592" s="555"/>
      <c r="W592" s="555"/>
      <c r="X592" s="555"/>
      <c r="Y592" s="555"/>
      <c r="Z592" s="555"/>
      <c r="AA592" s="555"/>
      <c r="AB592" s="555"/>
      <c r="AC592" s="555"/>
      <c r="AD592" s="555"/>
      <c r="AE592" s="555"/>
      <c r="AF592" s="555"/>
      <c r="AG592" s="555"/>
      <c r="AH592" s="555"/>
      <c r="AO592" s="40"/>
    </row>
    <row r="593" spans="1:47" ht="15" customHeight="1" thickBot="1" x14ac:dyDescent="0.45">
      <c r="A593" s="5"/>
      <c r="B593" s="701" t="s">
        <v>125</v>
      </c>
      <c r="C593" s="701"/>
      <c r="D593" s="701"/>
      <c r="E593" s="701"/>
      <c r="F593" s="701"/>
      <c r="G593" s="701"/>
      <c r="H593" s="674" t="e">
        <f>ROUND((I594+U594)/AF594*100,1)</f>
        <v>#DIV/0!</v>
      </c>
      <c r="I593" s="674"/>
      <c r="J593" s="674"/>
      <c r="K593" s="674"/>
      <c r="L593" s="5" t="s">
        <v>232</v>
      </c>
      <c r="M593" s="255" t="s">
        <v>357</v>
      </c>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40"/>
      <c r="AQ593" s="361"/>
      <c r="AR593" s="361"/>
      <c r="AS593" s="361"/>
      <c r="AT593" s="361"/>
      <c r="AU593" s="361"/>
    </row>
    <row r="594" spans="1:47" ht="15" customHeight="1" thickTop="1" thickBot="1" x14ac:dyDescent="0.45">
      <c r="A594" s="5"/>
      <c r="B594" s="964" t="s">
        <v>491</v>
      </c>
      <c r="C594" s="616"/>
      <c r="D594" s="643" t="s">
        <v>490</v>
      </c>
      <c r="E594" s="644"/>
      <c r="F594" s="644"/>
      <c r="G594" s="644"/>
      <c r="H594" s="645"/>
      <c r="I594" s="713"/>
      <c r="J594" s="714"/>
      <c r="K594" s="714"/>
      <c r="L594" s="714"/>
      <c r="M594" s="715"/>
      <c r="N594" s="108" t="s">
        <v>485</v>
      </c>
      <c r="P594" s="643" t="s">
        <v>492</v>
      </c>
      <c r="Q594" s="644"/>
      <c r="R594" s="644"/>
      <c r="S594" s="644"/>
      <c r="T594" s="645"/>
      <c r="U594" s="713"/>
      <c r="V594" s="714"/>
      <c r="W594" s="714"/>
      <c r="X594" s="714"/>
      <c r="Y594" s="715"/>
      <c r="Z594" s="108" t="s">
        <v>486</v>
      </c>
      <c r="AA594" s="5"/>
      <c r="AB594" s="646" t="s">
        <v>487</v>
      </c>
      <c r="AC594" s="646"/>
      <c r="AD594" s="646"/>
      <c r="AE594" s="963"/>
      <c r="AF594" s="713"/>
      <c r="AG594" s="714"/>
      <c r="AH594" s="714"/>
      <c r="AI594" s="714"/>
      <c r="AJ594" s="715"/>
      <c r="AK594" s="108" t="s">
        <v>356</v>
      </c>
      <c r="AO594" s="40"/>
    </row>
    <row r="595" spans="1:47" ht="18.75" customHeight="1" thickTop="1" x14ac:dyDescent="0.4">
      <c r="A595" s="5"/>
      <c r="C595" t="s">
        <v>233</v>
      </c>
      <c r="AJ595" s="20"/>
      <c r="AO595" s="40"/>
    </row>
    <row r="596" spans="1:47" x14ac:dyDescent="0.4">
      <c r="C596" s="401" t="s">
        <v>656</v>
      </c>
      <c r="D596" s="401"/>
      <c r="E596" s="401"/>
      <c r="F596" s="401"/>
      <c r="G596" s="401"/>
      <c r="H596" s="401"/>
      <c r="I596" s="401"/>
      <c r="J596" s="401"/>
      <c r="K596" s="401"/>
      <c r="L596" s="401"/>
      <c r="M596" s="401"/>
      <c r="N596" s="401"/>
      <c r="O596" s="401"/>
      <c r="P596" s="401"/>
      <c r="Q596" s="401"/>
      <c r="R596" s="401"/>
      <c r="S596" s="401"/>
      <c r="T596" s="401"/>
      <c r="U596" s="401"/>
      <c r="V596" s="401"/>
      <c r="W596" s="401"/>
      <c r="X596" s="401"/>
      <c r="Y596" s="401"/>
      <c r="Z596" s="401"/>
      <c r="AA596" s="401"/>
      <c r="AB596" s="401"/>
      <c r="AC596" s="401"/>
      <c r="AD596" s="401"/>
      <c r="AE596" s="401"/>
      <c r="AF596" s="401"/>
      <c r="AG596" s="401"/>
      <c r="AH596" s="401"/>
      <c r="AI596" s="401"/>
      <c r="AJ596" s="401"/>
      <c r="AK596" s="401"/>
      <c r="AL596" s="401"/>
    </row>
    <row r="597" spans="1:47" s="361" customFormat="1" x14ac:dyDescent="0.4">
      <c r="C597" s="346"/>
      <c r="D597" s="346"/>
      <c r="E597" s="346"/>
      <c r="F597" s="346"/>
      <c r="G597" s="346" t="s">
        <v>632</v>
      </c>
      <c r="H597" s="346"/>
      <c r="I597" s="346"/>
      <c r="J597" s="346"/>
      <c r="K597" s="346"/>
      <c r="L597" s="346"/>
      <c r="M597" s="346"/>
      <c r="N597" s="346"/>
      <c r="O597" s="346"/>
      <c r="P597" s="346"/>
      <c r="Q597" s="346"/>
      <c r="R597" s="346"/>
      <c r="S597" s="346"/>
      <c r="T597" s="346"/>
      <c r="U597" s="346"/>
      <c r="V597" s="346"/>
      <c r="W597" s="346"/>
      <c r="X597" s="346"/>
      <c r="Y597" s="346"/>
      <c r="Z597" s="346"/>
      <c r="AA597" s="346"/>
      <c r="AB597" s="346"/>
      <c r="AC597" s="346"/>
      <c r="AD597" s="346"/>
      <c r="AE597" s="346"/>
      <c r="AF597" s="346"/>
      <c r="AG597" s="346"/>
      <c r="AH597" s="346"/>
      <c r="AI597" s="346"/>
      <c r="AJ597" s="346"/>
      <c r="AK597" s="346"/>
      <c r="AL597" s="346"/>
      <c r="AQ597"/>
      <c r="AR597"/>
      <c r="AS597"/>
      <c r="AT597"/>
      <c r="AU597"/>
    </row>
    <row r="598" spans="1:47" x14ac:dyDescent="0.4">
      <c r="C598" s="401"/>
      <c r="D598" s="401"/>
      <c r="E598" s="401"/>
      <c r="F598" s="401"/>
      <c r="G598" s="346" t="s">
        <v>657</v>
      </c>
      <c r="H598" s="401"/>
      <c r="I598" s="401"/>
      <c r="J598" s="401"/>
      <c r="K598" s="401"/>
      <c r="L598" s="401"/>
      <c r="M598" s="401"/>
      <c r="N598" s="401"/>
      <c r="O598" s="401"/>
      <c r="P598" s="401"/>
      <c r="Q598" s="401"/>
      <c r="R598" s="401"/>
      <c r="S598" s="401"/>
      <c r="T598" s="401"/>
      <c r="U598" s="401"/>
      <c r="V598" s="401"/>
      <c r="W598" s="401"/>
      <c r="X598" s="401"/>
      <c r="Y598" s="401"/>
      <c r="Z598" s="401"/>
      <c r="AA598" s="401"/>
      <c r="AB598" s="401"/>
      <c r="AC598" s="401"/>
      <c r="AD598" s="401"/>
      <c r="AE598" s="401"/>
      <c r="AF598" s="401"/>
      <c r="AG598" s="401"/>
      <c r="AH598" s="401"/>
      <c r="AI598" s="401"/>
      <c r="AJ598" s="401"/>
      <c r="AK598" s="401"/>
      <c r="AL598" s="401"/>
    </row>
    <row r="599" spans="1:47" ht="19.5" thickBot="1" x14ac:dyDescent="0.45">
      <c r="B599" s="701" t="s">
        <v>127</v>
      </c>
      <c r="C599" s="701"/>
      <c r="D599" s="701"/>
      <c r="E599" s="701"/>
      <c r="F599" s="701"/>
      <c r="G599" s="701"/>
      <c r="H599" s="701"/>
      <c r="I599" s="701"/>
      <c r="J599" s="701"/>
      <c r="K599" s="701"/>
      <c r="L599" s="701"/>
      <c r="M599" s="701"/>
      <c r="N599" s="701"/>
      <c r="O599" s="701"/>
      <c r="P599" s="701"/>
      <c r="Q599" s="701"/>
      <c r="R599" s="701"/>
      <c r="S599" s="701"/>
      <c r="T599" s="701"/>
      <c r="U599" s="701"/>
      <c r="V599" s="701"/>
      <c r="W599" s="701"/>
      <c r="X599" s="701"/>
      <c r="Y599" s="701"/>
      <c r="Z599" s="701"/>
      <c r="AA599" s="701"/>
      <c r="AB599" s="701"/>
      <c r="AC599" s="701"/>
      <c r="AD599" s="701"/>
      <c r="AE599" s="701"/>
      <c r="AF599" s="701"/>
      <c r="AG599" s="701"/>
      <c r="AH599" s="701"/>
    </row>
    <row r="600" spans="1:47" ht="19.5" thickTop="1" x14ac:dyDescent="0.4">
      <c r="B600" s="763"/>
      <c r="C600" s="764"/>
      <c r="D600" s="764"/>
      <c r="E600" s="764"/>
      <c r="F600" s="764"/>
      <c r="G600" s="764"/>
      <c r="H600" s="764"/>
      <c r="I600" s="764"/>
      <c r="J600" s="764"/>
      <c r="K600" s="764"/>
      <c r="L600" s="764"/>
      <c r="M600" s="764"/>
      <c r="N600" s="764"/>
      <c r="O600" s="764"/>
      <c r="P600" s="764"/>
      <c r="Q600" s="764"/>
      <c r="R600" s="764"/>
      <c r="S600" s="764"/>
      <c r="T600" s="764"/>
      <c r="U600" s="764"/>
      <c r="V600" s="764"/>
      <c r="W600" s="764"/>
      <c r="X600" s="764"/>
      <c r="Y600" s="764"/>
      <c r="Z600" s="764"/>
      <c r="AA600" s="764"/>
      <c r="AB600" s="764"/>
      <c r="AC600" s="764"/>
      <c r="AD600" s="764"/>
      <c r="AE600" s="764"/>
      <c r="AF600" s="764"/>
      <c r="AG600" s="764"/>
      <c r="AH600" s="764"/>
      <c r="AI600" s="764"/>
      <c r="AJ600" s="764"/>
      <c r="AK600" s="764"/>
      <c r="AL600" s="764"/>
      <c r="AM600" s="764"/>
      <c r="AN600" s="765"/>
    </row>
    <row r="601" spans="1:47" ht="19.5" thickBot="1" x14ac:dyDescent="0.45">
      <c r="B601" s="766"/>
      <c r="C601" s="767"/>
      <c r="D601" s="767"/>
      <c r="E601" s="767"/>
      <c r="F601" s="767"/>
      <c r="G601" s="767"/>
      <c r="H601" s="767"/>
      <c r="I601" s="767"/>
      <c r="J601" s="767"/>
      <c r="K601" s="767"/>
      <c r="L601" s="767"/>
      <c r="M601" s="767"/>
      <c r="N601" s="767"/>
      <c r="O601" s="767"/>
      <c r="P601" s="767"/>
      <c r="Q601" s="767"/>
      <c r="R601" s="767"/>
      <c r="S601" s="767"/>
      <c r="T601" s="767"/>
      <c r="U601" s="767"/>
      <c r="V601" s="767"/>
      <c r="W601" s="767"/>
      <c r="X601" s="767"/>
      <c r="Y601" s="767"/>
      <c r="Z601" s="767"/>
      <c r="AA601" s="767"/>
      <c r="AB601" s="767"/>
      <c r="AC601" s="767"/>
      <c r="AD601" s="767"/>
      <c r="AE601" s="767"/>
      <c r="AF601" s="767"/>
      <c r="AG601" s="767"/>
      <c r="AH601" s="767"/>
      <c r="AI601" s="767"/>
      <c r="AJ601" s="767"/>
      <c r="AK601" s="767"/>
      <c r="AL601" s="767"/>
      <c r="AM601" s="767"/>
      <c r="AN601" s="768"/>
      <c r="AO601" s="35"/>
    </row>
    <row r="602" spans="1:47" ht="19.5" thickTop="1" x14ac:dyDescent="0.4">
      <c r="B602" s="14" t="s">
        <v>128</v>
      </c>
    </row>
    <row r="604" spans="1:47" x14ac:dyDescent="0.4">
      <c r="B604" s="555" t="s">
        <v>457</v>
      </c>
      <c r="C604" s="555"/>
      <c r="D604" s="555"/>
      <c r="E604" s="555"/>
      <c r="F604" s="555"/>
      <c r="G604" s="555"/>
      <c r="H604" s="555"/>
      <c r="I604" s="555"/>
      <c r="J604" s="555"/>
      <c r="K604" s="555"/>
      <c r="L604" s="555"/>
      <c r="M604" s="555"/>
      <c r="N604" s="555"/>
      <c r="O604" s="555"/>
      <c r="P604" s="555"/>
      <c r="Q604" s="555"/>
      <c r="R604" s="555"/>
      <c r="S604" s="555"/>
      <c r="T604" s="555"/>
      <c r="U604" s="555"/>
      <c r="V604" s="555"/>
      <c r="W604" s="555"/>
      <c r="X604" s="555"/>
      <c r="Y604" s="555"/>
      <c r="Z604" s="555"/>
      <c r="AA604" s="555"/>
      <c r="AB604" s="555"/>
      <c r="AC604" s="555"/>
      <c r="AD604" s="555"/>
      <c r="AE604" s="555"/>
      <c r="AF604" s="555"/>
      <c r="AG604" s="555"/>
      <c r="AH604" s="555"/>
    </row>
    <row r="605" spans="1:47" ht="19.5" thickBot="1" x14ac:dyDescent="0.45">
      <c r="B605" s="555" t="s">
        <v>129</v>
      </c>
      <c r="C605" s="555"/>
      <c r="D605" s="555"/>
      <c r="E605" s="555"/>
      <c r="F605" s="555"/>
      <c r="G605" s="555"/>
      <c r="H605" s="555"/>
      <c r="I605" s="555"/>
      <c r="J605" s="555"/>
      <c r="K605" s="555"/>
      <c r="L605" s="555"/>
      <c r="M605" s="555"/>
      <c r="N605" s="555"/>
      <c r="O605" s="555"/>
      <c r="P605" s="555"/>
      <c r="Q605" s="555"/>
      <c r="R605" s="555"/>
      <c r="S605" s="555"/>
      <c r="T605" s="555"/>
      <c r="U605" s="555"/>
      <c r="V605" s="555"/>
      <c r="W605" s="555"/>
      <c r="X605" s="555"/>
      <c r="Y605" s="555"/>
      <c r="Z605" s="555"/>
      <c r="AA605" s="555"/>
      <c r="AB605" s="555"/>
      <c r="AC605" s="555"/>
      <c r="AD605" s="555"/>
      <c r="AE605" s="555"/>
      <c r="AF605" s="555"/>
      <c r="AG605" s="555"/>
      <c r="AH605" s="555"/>
    </row>
    <row r="606" spans="1:47" ht="21" thickTop="1" thickBot="1" x14ac:dyDescent="0.45">
      <c r="B606" s="593" t="s">
        <v>130</v>
      </c>
      <c r="C606" s="593"/>
      <c r="D606" s="593"/>
      <c r="E606" s="593"/>
      <c r="F606" s="593"/>
      <c r="G606" s="593"/>
      <c r="H606" s="594"/>
      <c r="I606" s="713"/>
      <c r="J606" s="714"/>
      <c r="K606" s="714"/>
      <c r="L606" s="714"/>
      <c r="M606" s="715"/>
      <c r="N606" s="5" t="s">
        <v>489</v>
      </c>
      <c r="P606" s="18"/>
      <c r="Q606" s="593" t="s">
        <v>488</v>
      </c>
      <c r="R606" s="593"/>
      <c r="S606" s="593"/>
      <c r="T606" s="594"/>
      <c r="U606" s="713"/>
      <c r="V606" s="714"/>
      <c r="W606" s="714"/>
      <c r="X606" s="714"/>
      <c r="Y606" s="715"/>
      <c r="Z606" s="5" t="s">
        <v>355</v>
      </c>
      <c r="AA606" s="91"/>
      <c r="AB606" s="18" t="s">
        <v>358</v>
      </c>
      <c r="AC606" s="91"/>
      <c r="AD606" s="91"/>
      <c r="AG606" s="674" t="e">
        <f>ROUND(I606/U606*100,1)</f>
        <v>#DIV/0!</v>
      </c>
      <c r="AH606" s="674"/>
      <c r="AI606" s="674"/>
      <c r="AJ606" s="674"/>
      <c r="AK606" s="5" t="s">
        <v>232</v>
      </c>
      <c r="AL606" s="255" t="s">
        <v>357</v>
      </c>
      <c r="AQ606" s="393"/>
      <c r="AR606" s="393"/>
      <c r="AS606" s="393"/>
      <c r="AT606" s="393"/>
      <c r="AU606" s="393"/>
    </row>
    <row r="607" spans="1:47" s="393" customFormat="1" ht="20.25" customHeight="1" thickTop="1" x14ac:dyDescent="0.4">
      <c r="B607" s="392"/>
      <c r="C607" s="756" t="s">
        <v>644</v>
      </c>
      <c r="D607" s="756"/>
      <c r="E607" s="756"/>
      <c r="F607" s="756"/>
      <c r="G607" s="756"/>
      <c r="H607" s="756"/>
      <c r="I607" s="756"/>
      <c r="J607" s="756"/>
      <c r="K607" s="756"/>
      <c r="L607" s="756"/>
      <c r="M607" s="756"/>
      <c r="N607" s="756"/>
      <c r="O607" s="756"/>
      <c r="P607" s="756"/>
      <c r="Q607" s="756"/>
      <c r="R607" s="756"/>
      <c r="S607" s="756"/>
      <c r="T607" s="756"/>
      <c r="U607" s="756"/>
      <c r="V607" s="756"/>
      <c r="W607" s="756"/>
      <c r="X607" s="756"/>
      <c r="Y607" s="756"/>
      <c r="Z607" s="756"/>
      <c r="AA607" s="756"/>
      <c r="AB607" s="756"/>
      <c r="AC607" s="756"/>
      <c r="AD607" s="756"/>
      <c r="AE607" s="756"/>
      <c r="AF607" s="756"/>
      <c r="AG607" s="756"/>
      <c r="AH607" s="756"/>
      <c r="AI607" s="756"/>
      <c r="AJ607" s="756"/>
      <c r="AK607" s="756"/>
      <c r="AL607" s="756"/>
      <c r="AM607" s="756"/>
    </row>
    <row r="608" spans="1:47" s="393" customFormat="1" ht="19.5" customHeight="1" x14ac:dyDescent="0.4">
      <c r="B608" s="392"/>
      <c r="C608" s="756"/>
      <c r="D608" s="756"/>
      <c r="E608" s="756"/>
      <c r="F608" s="756"/>
      <c r="G608" s="756"/>
      <c r="H608" s="756"/>
      <c r="I608" s="756"/>
      <c r="J608" s="756"/>
      <c r="K608" s="756"/>
      <c r="L608" s="756"/>
      <c r="M608" s="756"/>
      <c r="N608" s="756"/>
      <c r="O608" s="756"/>
      <c r="P608" s="756"/>
      <c r="Q608" s="756"/>
      <c r="R608" s="756"/>
      <c r="S608" s="756"/>
      <c r="T608" s="756"/>
      <c r="U608" s="756"/>
      <c r="V608" s="756"/>
      <c r="W608" s="756"/>
      <c r="X608" s="756"/>
      <c r="Y608" s="756"/>
      <c r="Z608" s="756"/>
      <c r="AA608" s="756"/>
      <c r="AB608" s="756"/>
      <c r="AC608" s="756"/>
      <c r="AD608" s="756"/>
      <c r="AE608" s="756"/>
      <c r="AF608" s="756"/>
      <c r="AG608" s="756"/>
      <c r="AH608" s="756"/>
      <c r="AI608" s="756"/>
      <c r="AJ608" s="756"/>
      <c r="AK608" s="756"/>
      <c r="AL608" s="756"/>
      <c r="AM608" s="756"/>
    </row>
    <row r="609" spans="1:47" s="393" customFormat="1" ht="19.5" customHeight="1" x14ac:dyDescent="0.4">
      <c r="B609" s="392"/>
      <c r="C609" s="756" t="s">
        <v>744</v>
      </c>
      <c r="D609" s="756"/>
      <c r="E609" s="756"/>
      <c r="F609" s="756"/>
      <c r="G609" s="756"/>
      <c r="H609" s="756"/>
      <c r="I609" s="756"/>
      <c r="J609" s="756"/>
      <c r="K609" s="756"/>
      <c r="L609" s="756"/>
      <c r="M609" s="756"/>
      <c r="N609" s="756"/>
      <c r="O609" s="756"/>
      <c r="P609" s="756"/>
      <c r="Q609" s="756"/>
      <c r="R609" s="756"/>
      <c r="S609" s="756"/>
      <c r="T609" s="756"/>
      <c r="U609" s="756"/>
      <c r="V609" s="756"/>
      <c r="W609" s="756"/>
      <c r="X609" s="756"/>
      <c r="Y609" s="756"/>
      <c r="Z609" s="756"/>
      <c r="AA609" s="756"/>
      <c r="AB609" s="756"/>
      <c r="AC609" s="756"/>
      <c r="AD609" s="756"/>
      <c r="AE609" s="756"/>
      <c r="AF609" s="756"/>
      <c r="AG609" s="756"/>
      <c r="AH609" s="756"/>
      <c r="AI609" s="756"/>
      <c r="AJ609" s="756"/>
      <c r="AK609" s="756"/>
      <c r="AL609" s="756"/>
      <c r="AM609" s="756"/>
      <c r="AQ609"/>
      <c r="AR609"/>
      <c r="AS609"/>
      <c r="AT609"/>
      <c r="AU609"/>
    </row>
    <row r="610" spans="1:47" x14ac:dyDescent="0.4">
      <c r="B610" s="5"/>
      <c r="C610" s="756"/>
      <c r="D610" s="756"/>
      <c r="E610" s="756"/>
      <c r="F610" s="756"/>
      <c r="G610" s="756"/>
      <c r="H610" s="756"/>
      <c r="I610" s="756"/>
      <c r="J610" s="756"/>
      <c r="K610" s="756"/>
      <c r="L610" s="756"/>
      <c r="M610" s="756"/>
      <c r="N610" s="756"/>
      <c r="O610" s="756"/>
      <c r="P610" s="756"/>
      <c r="Q610" s="756"/>
      <c r="R610" s="756"/>
      <c r="S610" s="756"/>
      <c r="T610" s="756"/>
      <c r="U610" s="756"/>
      <c r="V610" s="756"/>
      <c r="W610" s="756"/>
      <c r="X610" s="756"/>
      <c r="Y610" s="756"/>
      <c r="Z610" s="756"/>
      <c r="AA610" s="756"/>
      <c r="AB610" s="756"/>
      <c r="AC610" s="756"/>
      <c r="AD610" s="756"/>
      <c r="AE610" s="756"/>
      <c r="AF610" s="756"/>
      <c r="AG610" s="756"/>
      <c r="AH610" s="756"/>
      <c r="AI610" s="756"/>
      <c r="AJ610" s="756"/>
      <c r="AK610" s="756"/>
      <c r="AL610" s="756"/>
      <c r="AM610" s="756"/>
    </row>
    <row r="611" spans="1:47" ht="19.5" thickBot="1" x14ac:dyDescent="0.45">
      <c r="A611" s="654" t="s">
        <v>236</v>
      </c>
      <c r="B611" s="654"/>
      <c r="C611" s="654"/>
      <c r="D611" s="654"/>
      <c r="E611" s="654"/>
      <c r="F611" s="654"/>
      <c r="G611" s="654"/>
      <c r="H611" s="654"/>
      <c r="I611" s="654"/>
      <c r="J611" s="654"/>
      <c r="K611" s="654"/>
      <c r="L611" s="654"/>
      <c r="M611" s="654"/>
      <c r="N611" s="654"/>
      <c r="O611" s="654"/>
      <c r="P611" s="654"/>
      <c r="Q611" s="654"/>
      <c r="R611" s="654"/>
      <c r="S611" s="654"/>
      <c r="T611" s="654"/>
      <c r="U611" s="654"/>
      <c r="V611" s="654"/>
      <c r="W611" s="654"/>
      <c r="X611" s="654"/>
      <c r="Y611" s="654"/>
      <c r="Z611" s="654"/>
      <c r="AA611" s="654"/>
      <c r="AB611" s="654"/>
      <c r="AC611" s="654"/>
      <c r="AD611" s="654"/>
      <c r="AE611" s="654"/>
      <c r="AF611" s="654"/>
      <c r="AG611" s="654"/>
      <c r="AH611" s="654"/>
      <c r="AJ611" s="92"/>
      <c r="AK611" s="92"/>
      <c r="AL611" s="92"/>
      <c r="AM611" s="92"/>
      <c r="AN611" s="92"/>
    </row>
    <row r="612" spans="1:47" ht="20.25" thickTop="1" thickBot="1" x14ac:dyDescent="0.45">
      <c r="B612" s="555" t="s">
        <v>132</v>
      </c>
      <c r="C612" s="555"/>
      <c r="D612" s="555"/>
      <c r="E612" s="555"/>
      <c r="F612" s="555"/>
      <c r="G612" s="555"/>
      <c r="H612" s="555"/>
      <c r="I612" s="555"/>
      <c r="J612" s="555"/>
      <c r="K612" s="555"/>
      <c r="L612" s="555"/>
      <c r="M612" s="555"/>
      <c r="N612" s="555"/>
      <c r="O612" s="555"/>
      <c r="P612" s="555"/>
      <c r="Q612" s="555"/>
      <c r="R612" s="555"/>
      <c r="S612" s="555"/>
      <c r="T612" s="555"/>
      <c r="U612" s="555"/>
      <c r="V612" s="555"/>
      <c r="W612" s="555"/>
      <c r="X612" s="555"/>
      <c r="Y612" s="555"/>
      <c r="Z612" s="555"/>
      <c r="AA612" s="555"/>
      <c r="AB612" s="555"/>
      <c r="AC612" s="555"/>
      <c r="AD612" s="555"/>
      <c r="AE612" s="555"/>
      <c r="AF612" s="555"/>
      <c r="AG612" s="555"/>
      <c r="AH612" s="555"/>
      <c r="AJ612" s="574"/>
      <c r="AK612" s="575"/>
      <c r="AL612" s="575"/>
      <c r="AM612" s="575"/>
      <c r="AN612" s="576"/>
    </row>
    <row r="613" spans="1:47" ht="19.5" thickTop="1" x14ac:dyDescent="0.4">
      <c r="B613" s="736" t="s">
        <v>458</v>
      </c>
      <c r="C613" s="736"/>
      <c r="D613" s="736"/>
      <c r="E613" s="736"/>
      <c r="F613" s="736"/>
      <c r="G613" s="736"/>
      <c r="H613" s="736"/>
      <c r="I613" s="736"/>
      <c r="J613" s="736"/>
      <c r="K613" s="736"/>
      <c r="L613" s="736"/>
      <c r="M613" s="736"/>
      <c r="N613" s="736"/>
      <c r="O613" s="736"/>
      <c r="P613" s="736"/>
      <c r="Q613" s="736"/>
      <c r="R613" s="736"/>
      <c r="S613" s="736"/>
      <c r="T613" s="736"/>
      <c r="U613" s="736"/>
      <c r="V613" s="736"/>
      <c r="W613" s="736"/>
      <c r="X613" s="736"/>
      <c r="Y613" s="736"/>
      <c r="Z613" s="736"/>
      <c r="AA613" s="736"/>
      <c r="AB613" s="736"/>
      <c r="AC613" s="736"/>
      <c r="AD613" s="736"/>
      <c r="AE613" s="736"/>
      <c r="AF613" s="736"/>
      <c r="AG613" s="736"/>
      <c r="AH613" s="736"/>
    </row>
    <row r="614" spans="1:47" x14ac:dyDescent="0.4">
      <c r="B614" s="736"/>
      <c r="C614" s="736"/>
      <c r="D614" s="736"/>
      <c r="E614" s="736"/>
      <c r="F614" s="736"/>
      <c r="G614" s="736"/>
      <c r="H614" s="736"/>
      <c r="I614" s="736"/>
      <c r="J614" s="736"/>
      <c r="K614" s="736"/>
      <c r="L614" s="736"/>
      <c r="M614" s="736"/>
      <c r="N614" s="736"/>
      <c r="O614" s="736"/>
      <c r="P614" s="736"/>
      <c r="Q614" s="736"/>
      <c r="R614" s="736"/>
      <c r="S614" s="736"/>
      <c r="T614" s="736"/>
      <c r="U614" s="736"/>
      <c r="V614" s="736"/>
      <c r="W614" s="736"/>
      <c r="X614" s="736"/>
      <c r="Y614" s="736"/>
      <c r="Z614" s="736"/>
      <c r="AA614" s="736"/>
      <c r="AB614" s="736"/>
      <c r="AC614" s="736"/>
      <c r="AD614" s="736"/>
      <c r="AE614" s="736"/>
      <c r="AF614" s="736"/>
      <c r="AG614" s="736"/>
      <c r="AH614" s="736"/>
    </row>
    <row r="615" spans="1:47" x14ac:dyDescent="0.4">
      <c r="C615" s="5"/>
      <c r="D615" s="5"/>
      <c r="E615" s="5"/>
      <c r="F615" s="5"/>
      <c r="G615" s="5"/>
    </row>
    <row r="616" spans="1:47" x14ac:dyDescent="0.4">
      <c r="A616" s="736" t="s">
        <v>459</v>
      </c>
      <c r="B616" s="736"/>
      <c r="C616" s="736"/>
      <c r="D616" s="736"/>
      <c r="E616" s="736"/>
      <c r="F616" s="736"/>
      <c r="G616" s="736"/>
      <c r="H616" s="736"/>
      <c r="I616" s="736"/>
      <c r="J616" s="736"/>
      <c r="K616" s="736"/>
      <c r="L616" s="736"/>
      <c r="M616" s="736"/>
      <c r="N616" s="736"/>
      <c r="O616" s="736"/>
      <c r="P616" s="736"/>
      <c r="Q616" s="736"/>
      <c r="R616" s="736"/>
      <c r="S616" s="736"/>
      <c r="T616" s="736"/>
      <c r="U616" s="736"/>
      <c r="V616" s="736"/>
      <c r="W616" s="736"/>
      <c r="X616" s="736"/>
      <c r="Y616" s="736"/>
      <c r="Z616" s="736"/>
      <c r="AA616" s="736"/>
      <c r="AB616" s="736"/>
      <c r="AC616" s="736"/>
      <c r="AD616" s="736"/>
      <c r="AE616" s="736"/>
      <c r="AF616" s="736"/>
      <c r="AG616" s="736"/>
      <c r="AH616" s="736"/>
      <c r="AI616" s="736"/>
      <c r="AJ616" s="736"/>
      <c r="AK616" s="736"/>
      <c r="AL616" s="736"/>
      <c r="AM616" s="736"/>
    </row>
    <row r="617" spans="1:47" ht="19.5" thickBot="1" x14ac:dyDescent="0.45">
      <c r="A617" s="736"/>
      <c r="B617" s="736"/>
      <c r="C617" s="736"/>
      <c r="D617" s="736"/>
      <c r="E617" s="736"/>
      <c r="F617" s="736"/>
      <c r="G617" s="736"/>
      <c r="H617" s="736"/>
      <c r="I617" s="736"/>
      <c r="J617" s="736"/>
      <c r="K617" s="736"/>
      <c r="L617" s="736"/>
      <c r="M617" s="736"/>
      <c r="N617" s="736"/>
      <c r="O617" s="736"/>
      <c r="P617" s="736"/>
      <c r="Q617" s="736"/>
      <c r="R617" s="736"/>
      <c r="S617" s="736"/>
      <c r="T617" s="736"/>
      <c r="U617" s="736"/>
      <c r="V617" s="736"/>
      <c r="W617" s="736"/>
      <c r="X617" s="736"/>
      <c r="Y617" s="736"/>
      <c r="Z617" s="736"/>
      <c r="AA617" s="736"/>
      <c r="AB617" s="736"/>
      <c r="AC617" s="736"/>
      <c r="AD617" s="736"/>
      <c r="AE617" s="736"/>
      <c r="AF617" s="736"/>
      <c r="AG617" s="736"/>
      <c r="AH617" s="736"/>
      <c r="AI617" s="736"/>
      <c r="AJ617" s="736"/>
      <c r="AK617" s="736"/>
      <c r="AL617" s="736"/>
      <c r="AM617" s="736"/>
    </row>
    <row r="618" spans="1:47" ht="20.25" thickTop="1" thickBot="1" x14ac:dyDescent="0.45">
      <c r="B618" s="555" t="str">
        <f>"・"&amp;表紙!B2&amp;DBCS(表紙!C2-1)&amp;"年度の委託費のうち処遇改善等加算(基礎分)の額"</f>
        <v>・令和７年度の委託費のうち処遇改善等加算(基礎分)の額</v>
      </c>
      <c r="C618" s="555"/>
      <c r="D618" s="555"/>
      <c r="E618" s="555"/>
      <c r="F618" s="555"/>
      <c r="G618" s="555"/>
      <c r="H618" s="555"/>
      <c r="I618" s="555"/>
      <c r="J618" s="555"/>
      <c r="K618" s="555"/>
      <c r="L618" s="555"/>
      <c r="M618" s="555"/>
      <c r="N618" s="555"/>
      <c r="O618" s="555"/>
      <c r="P618" s="555"/>
      <c r="Q618" s="555"/>
      <c r="R618" s="555"/>
      <c r="S618" s="555"/>
      <c r="T618" s="555"/>
      <c r="U618" s="555"/>
      <c r="V618" s="556"/>
      <c r="W618" s="713"/>
      <c r="X618" s="714"/>
      <c r="Y618" s="714"/>
      <c r="Z618" s="714"/>
      <c r="AA618" s="714"/>
      <c r="AB618" s="714"/>
      <c r="AC618" s="714"/>
      <c r="AD618" s="714"/>
      <c r="AE618" s="715"/>
      <c r="AF618" s="18" t="s">
        <v>355</v>
      </c>
      <c r="AG618" s="18"/>
      <c r="AH618" s="18"/>
      <c r="AI618" s="18"/>
      <c r="AJ618" s="18"/>
      <c r="AK618" s="18"/>
      <c r="AL618" s="18"/>
      <c r="AM618" s="5"/>
    </row>
    <row r="619" spans="1:47" ht="19.5" thickTop="1" x14ac:dyDescent="0.4">
      <c r="C619" s="5"/>
      <c r="D619" s="5"/>
      <c r="E619" s="5"/>
      <c r="F619" s="5"/>
      <c r="G619" s="5"/>
      <c r="H619" s="5"/>
      <c r="I619" s="5"/>
      <c r="J619" s="5"/>
      <c r="AJ619" s="71"/>
      <c r="AK619" s="71"/>
    </row>
    <row r="620" spans="1:47" x14ac:dyDescent="0.4">
      <c r="B620" s="601" t="s">
        <v>363</v>
      </c>
      <c r="C620" s="697"/>
      <c r="D620" s="697"/>
      <c r="E620" s="697"/>
      <c r="F620" s="697"/>
      <c r="G620" s="697"/>
      <c r="H620" s="697"/>
      <c r="I620" s="697"/>
      <c r="J620" s="697"/>
      <c r="K620" s="697"/>
      <c r="L620" s="697"/>
      <c r="M620" s="697"/>
      <c r="N620" s="697"/>
      <c r="O620" s="698"/>
      <c r="P620" s="696" t="s">
        <v>237</v>
      </c>
      <c r="Q620" s="697"/>
      <c r="R620" s="697"/>
      <c r="S620" s="697"/>
      <c r="T620" s="697"/>
      <c r="U620" s="697"/>
      <c r="V620" s="697"/>
      <c r="W620" s="697"/>
      <c r="X620" s="698"/>
      <c r="Y620" s="696" t="s">
        <v>238</v>
      </c>
      <c r="Z620" s="697"/>
      <c r="AA620" s="697"/>
      <c r="AB620" s="697"/>
      <c r="AC620" s="697"/>
      <c r="AD620" s="697"/>
      <c r="AE620" s="697"/>
      <c r="AF620" s="697"/>
      <c r="AG620" s="697"/>
      <c r="AH620" s="697"/>
      <c r="AI620" s="697"/>
      <c r="AJ620" s="697"/>
      <c r="AK620" s="697"/>
      <c r="AL620" s="697"/>
      <c r="AM620" s="698"/>
    </row>
    <row r="621" spans="1:47" ht="19.5" thickBot="1" x14ac:dyDescent="0.45">
      <c r="B621" s="669"/>
      <c r="C621" s="670"/>
      <c r="D621" s="670"/>
      <c r="E621" s="670"/>
      <c r="F621" s="670"/>
      <c r="G621" s="670"/>
      <c r="H621" s="670"/>
      <c r="I621" s="670"/>
      <c r="J621" s="670"/>
      <c r="K621" s="670"/>
      <c r="L621" s="670"/>
      <c r="M621" s="670"/>
      <c r="N621" s="670"/>
      <c r="O621" s="671"/>
      <c r="P621" s="744"/>
      <c r="Q621" s="745"/>
      <c r="R621" s="745"/>
      <c r="S621" s="745"/>
      <c r="T621" s="745"/>
      <c r="U621" s="745"/>
      <c r="V621" s="745"/>
      <c r="W621" s="745"/>
      <c r="X621" s="746"/>
      <c r="Y621" s="744"/>
      <c r="Z621" s="745"/>
      <c r="AA621" s="745"/>
      <c r="AB621" s="745"/>
      <c r="AC621" s="745"/>
      <c r="AD621" s="745"/>
      <c r="AE621" s="745"/>
      <c r="AF621" s="745"/>
      <c r="AG621" s="745"/>
      <c r="AH621" s="745"/>
      <c r="AI621" s="745"/>
      <c r="AJ621" s="745"/>
      <c r="AK621" s="745"/>
      <c r="AL621" s="745"/>
      <c r="AM621" s="746"/>
    </row>
    <row r="622" spans="1:47" ht="19.5" thickTop="1" x14ac:dyDescent="0.4">
      <c r="B622" s="965" t="s">
        <v>375</v>
      </c>
      <c r="C622" s="966"/>
      <c r="D622" s="966"/>
      <c r="E622" s="966"/>
      <c r="F622" s="966"/>
      <c r="G622" s="966"/>
      <c r="H622" s="966"/>
      <c r="I622" s="966"/>
      <c r="J622" s="966"/>
      <c r="K622" s="966"/>
      <c r="L622" s="966"/>
      <c r="M622" s="966"/>
      <c r="N622" s="966"/>
      <c r="O622" s="967"/>
      <c r="P622" s="664"/>
      <c r="Q622" s="665"/>
      <c r="R622" s="665"/>
      <c r="S622" s="665"/>
      <c r="T622" s="665"/>
      <c r="U622" s="665"/>
      <c r="V622" s="665"/>
      <c r="W622" s="665"/>
      <c r="X622" s="665"/>
      <c r="Y622" s="920"/>
      <c r="Z622" s="920"/>
      <c r="AA622" s="920"/>
      <c r="AB622" s="920"/>
      <c r="AC622" s="920"/>
      <c r="AD622" s="920"/>
      <c r="AE622" s="920"/>
      <c r="AF622" s="920"/>
      <c r="AG622" s="920"/>
      <c r="AH622" s="920"/>
      <c r="AI622" s="920"/>
      <c r="AJ622" s="920"/>
      <c r="AK622" s="920"/>
      <c r="AL622" s="920"/>
      <c r="AM622" s="921"/>
    </row>
    <row r="623" spans="1:47" x14ac:dyDescent="0.4">
      <c r="B623" s="965"/>
      <c r="C623" s="966"/>
      <c r="D623" s="966"/>
      <c r="E623" s="966"/>
      <c r="F623" s="966"/>
      <c r="G623" s="966"/>
      <c r="H623" s="966"/>
      <c r="I623" s="966"/>
      <c r="J623" s="966"/>
      <c r="K623" s="966"/>
      <c r="L623" s="966"/>
      <c r="M623" s="966"/>
      <c r="N623" s="966"/>
      <c r="O623" s="967"/>
      <c r="P623" s="662"/>
      <c r="Q623" s="663"/>
      <c r="R623" s="663"/>
      <c r="S623" s="663"/>
      <c r="T623" s="663"/>
      <c r="U623" s="663"/>
      <c r="V623" s="663"/>
      <c r="W623" s="663"/>
      <c r="X623" s="663"/>
      <c r="Y623" s="657"/>
      <c r="Z623" s="657"/>
      <c r="AA623" s="657"/>
      <c r="AB623" s="657"/>
      <c r="AC623" s="657"/>
      <c r="AD623" s="657"/>
      <c r="AE623" s="657"/>
      <c r="AF623" s="657"/>
      <c r="AG623" s="657"/>
      <c r="AH623" s="657"/>
      <c r="AI623" s="657"/>
      <c r="AJ623" s="657"/>
      <c r="AK623" s="657"/>
      <c r="AL623" s="657"/>
      <c r="AM623" s="658"/>
    </row>
    <row r="624" spans="1:47" x14ac:dyDescent="0.4">
      <c r="B624" s="965"/>
      <c r="C624" s="966"/>
      <c r="D624" s="966"/>
      <c r="E624" s="966"/>
      <c r="F624" s="966"/>
      <c r="G624" s="966"/>
      <c r="H624" s="966"/>
      <c r="I624" s="966"/>
      <c r="J624" s="966"/>
      <c r="K624" s="966"/>
      <c r="L624" s="966"/>
      <c r="M624" s="966"/>
      <c r="N624" s="966"/>
      <c r="O624" s="967"/>
      <c r="P624" s="662"/>
      <c r="Q624" s="663"/>
      <c r="R624" s="663"/>
      <c r="S624" s="663"/>
      <c r="T624" s="663"/>
      <c r="U624" s="663"/>
      <c r="V624" s="663"/>
      <c r="W624" s="663"/>
      <c r="X624" s="663"/>
      <c r="Y624" s="657"/>
      <c r="Z624" s="657"/>
      <c r="AA624" s="657"/>
      <c r="AB624" s="657"/>
      <c r="AC624" s="657"/>
      <c r="AD624" s="657"/>
      <c r="AE624" s="657"/>
      <c r="AF624" s="657"/>
      <c r="AG624" s="657"/>
      <c r="AH624" s="657"/>
      <c r="AI624" s="657"/>
      <c r="AJ624" s="657"/>
      <c r="AK624" s="657"/>
      <c r="AL624" s="657"/>
      <c r="AM624" s="658"/>
      <c r="AN624" s="38"/>
    </row>
    <row r="625" spans="1:40" x14ac:dyDescent="0.4">
      <c r="B625" s="659" t="s">
        <v>240</v>
      </c>
      <c r="C625" s="660"/>
      <c r="D625" s="660"/>
      <c r="E625" s="660"/>
      <c r="F625" s="660"/>
      <c r="G625" s="660"/>
      <c r="H625" s="660"/>
      <c r="I625" s="660"/>
      <c r="J625" s="660"/>
      <c r="K625" s="660"/>
      <c r="L625" s="660"/>
      <c r="M625" s="660"/>
      <c r="N625" s="660"/>
      <c r="O625" s="661"/>
      <c r="P625" s="662"/>
      <c r="Q625" s="663"/>
      <c r="R625" s="663"/>
      <c r="S625" s="663"/>
      <c r="T625" s="663"/>
      <c r="U625" s="663"/>
      <c r="V625" s="663"/>
      <c r="W625" s="663"/>
      <c r="X625" s="663"/>
      <c r="Y625" s="657"/>
      <c r="Z625" s="657"/>
      <c r="AA625" s="657"/>
      <c r="AB625" s="657"/>
      <c r="AC625" s="657"/>
      <c r="AD625" s="657"/>
      <c r="AE625" s="657"/>
      <c r="AF625" s="657"/>
      <c r="AG625" s="657"/>
      <c r="AH625" s="657"/>
      <c r="AI625" s="657"/>
      <c r="AJ625" s="657"/>
      <c r="AK625" s="657"/>
      <c r="AL625" s="657"/>
      <c r="AM625" s="658"/>
      <c r="AN625" s="71"/>
    </row>
    <row r="626" spans="1:40" x14ac:dyDescent="0.4">
      <c r="B626" s="659"/>
      <c r="C626" s="660"/>
      <c r="D626" s="660"/>
      <c r="E626" s="660"/>
      <c r="F626" s="660"/>
      <c r="G626" s="660"/>
      <c r="H626" s="660"/>
      <c r="I626" s="660"/>
      <c r="J626" s="660"/>
      <c r="K626" s="660"/>
      <c r="L626" s="660"/>
      <c r="M626" s="660"/>
      <c r="N626" s="660"/>
      <c r="O626" s="661"/>
      <c r="P626" s="662"/>
      <c r="Q626" s="663"/>
      <c r="R626" s="663"/>
      <c r="S626" s="663"/>
      <c r="T626" s="663"/>
      <c r="U626" s="663"/>
      <c r="V626" s="663"/>
      <c r="W626" s="663"/>
      <c r="X626" s="663"/>
      <c r="Y626" s="657"/>
      <c r="Z626" s="657"/>
      <c r="AA626" s="657"/>
      <c r="AB626" s="657"/>
      <c r="AC626" s="657"/>
      <c r="AD626" s="657"/>
      <c r="AE626" s="657"/>
      <c r="AF626" s="657"/>
      <c r="AG626" s="657"/>
      <c r="AH626" s="657"/>
      <c r="AI626" s="657"/>
      <c r="AJ626" s="657"/>
      <c r="AK626" s="657"/>
      <c r="AL626" s="657"/>
      <c r="AM626" s="658"/>
      <c r="AN626" s="91"/>
    </row>
    <row r="627" spans="1:40" ht="17.45" customHeight="1" x14ac:dyDescent="0.4">
      <c r="B627" s="659"/>
      <c r="C627" s="660"/>
      <c r="D627" s="660"/>
      <c r="E627" s="660"/>
      <c r="F627" s="660"/>
      <c r="G627" s="660"/>
      <c r="H627" s="660"/>
      <c r="I627" s="660"/>
      <c r="J627" s="660"/>
      <c r="K627" s="660"/>
      <c r="L627" s="660"/>
      <c r="M627" s="660"/>
      <c r="N627" s="660"/>
      <c r="O627" s="661"/>
      <c r="P627" s="662"/>
      <c r="Q627" s="663"/>
      <c r="R627" s="663"/>
      <c r="S627" s="663"/>
      <c r="T627" s="663"/>
      <c r="U627" s="663"/>
      <c r="V627" s="663"/>
      <c r="W627" s="663"/>
      <c r="X627" s="663"/>
      <c r="Y627" s="657"/>
      <c r="Z627" s="657"/>
      <c r="AA627" s="657"/>
      <c r="AB627" s="657"/>
      <c r="AC627" s="657"/>
      <c r="AD627" s="657"/>
      <c r="AE627" s="657"/>
      <c r="AF627" s="657"/>
      <c r="AG627" s="657"/>
      <c r="AH627" s="657"/>
      <c r="AI627" s="657"/>
      <c r="AJ627" s="657"/>
      <c r="AK627" s="657"/>
      <c r="AL627" s="657"/>
      <c r="AM627" s="658"/>
    </row>
    <row r="628" spans="1:40" ht="17.45" customHeight="1" x14ac:dyDescent="0.4">
      <c r="B628" s="965" t="s">
        <v>359</v>
      </c>
      <c r="C628" s="966"/>
      <c r="D628" s="966"/>
      <c r="E628" s="966"/>
      <c r="F628" s="966"/>
      <c r="G628" s="966"/>
      <c r="H628" s="966"/>
      <c r="I628" s="966"/>
      <c r="J628" s="966"/>
      <c r="K628" s="966"/>
      <c r="L628" s="966"/>
      <c r="M628" s="966"/>
      <c r="N628" s="966"/>
      <c r="O628" s="967"/>
      <c r="P628" s="662"/>
      <c r="Q628" s="663"/>
      <c r="R628" s="663"/>
      <c r="S628" s="663"/>
      <c r="T628" s="663"/>
      <c r="U628" s="663"/>
      <c r="V628" s="663"/>
      <c r="W628" s="663"/>
      <c r="X628" s="663"/>
      <c r="Y628" s="657"/>
      <c r="Z628" s="657"/>
      <c r="AA628" s="657"/>
      <c r="AB628" s="657"/>
      <c r="AC628" s="657"/>
      <c r="AD628" s="657"/>
      <c r="AE628" s="657"/>
      <c r="AF628" s="657"/>
      <c r="AG628" s="657"/>
      <c r="AH628" s="657"/>
      <c r="AI628" s="657"/>
      <c r="AJ628" s="657"/>
      <c r="AK628" s="657"/>
      <c r="AL628" s="657"/>
      <c r="AM628" s="658"/>
    </row>
    <row r="629" spans="1:40" ht="17.45" customHeight="1" x14ac:dyDescent="0.4">
      <c r="B629" s="965"/>
      <c r="C629" s="966"/>
      <c r="D629" s="966"/>
      <c r="E629" s="966"/>
      <c r="F629" s="966"/>
      <c r="G629" s="966"/>
      <c r="H629" s="966"/>
      <c r="I629" s="966"/>
      <c r="J629" s="966"/>
      <c r="K629" s="966"/>
      <c r="L629" s="966"/>
      <c r="M629" s="966"/>
      <c r="N629" s="966"/>
      <c r="O629" s="967"/>
      <c r="P629" s="662"/>
      <c r="Q629" s="663"/>
      <c r="R629" s="663"/>
      <c r="S629" s="663"/>
      <c r="T629" s="663"/>
      <c r="U629" s="663"/>
      <c r="V629" s="663"/>
      <c r="W629" s="663"/>
      <c r="X629" s="663"/>
      <c r="Y629" s="657"/>
      <c r="Z629" s="657"/>
      <c r="AA629" s="657"/>
      <c r="AB629" s="657"/>
      <c r="AC629" s="657"/>
      <c r="AD629" s="657"/>
      <c r="AE629" s="657"/>
      <c r="AF629" s="657"/>
      <c r="AG629" s="657"/>
      <c r="AH629" s="657"/>
      <c r="AI629" s="657"/>
      <c r="AJ629" s="657"/>
      <c r="AK629" s="657"/>
      <c r="AL629" s="657"/>
      <c r="AM629" s="658"/>
    </row>
    <row r="630" spans="1:40" ht="17.45" customHeight="1" x14ac:dyDescent="0.4">
      <c r="B630" s="965"/>
      <c r="C630" s="966"/>
      <c r="D630" s="966"/>
      <c r="E630" s="966"/>
      <c r="F630" s="966"/>
      <c r="G630" s="966"/>
      <c r="H630" s="966"/>
      <c r="I630" s="966"/>
      <c r="J630" s="966"/>
      <c r="K630" s="966"/>
      <c r="L630" s="966"/>
      <c r="M630" s="966"/>
      <c r="N630" s="966"/>
      <c r="O630" s="967"/>
      <c r="P630" s="662"/>
      <c r="Q630" s="663"/>
      <c r="R630" s="663"/>
      <c r="S630" s="663"/>
      <c r="T630" s="663"/>
      <c r="U630" s="663"/>
      <c r="V630" s="663"/>
      <c r="W630" s="663"/>
      <c r="X630" s="663"/>
      <c r="Y630" s="657"/>
      <c r="Z630" s="657"/>
      <c r="AA630" s="657"/>
      <c r="AB630" s="657"/>
      <c r="AC630" s="657"/>
      <c r="AD630" s="657"/>
      <c r="AE630" s="657"/>
      <c r="AF630" s="657"/>
      <c r="AG630" s="657"/>
      <c r="AH630" s="657"/>
      <c r="AI630" s="657"/>
      <c r="AJ630" s="657"/>
      <c r="AK630" s="657"/>
      <c r="AL630" s="657"/>
      <c r="AM630" s="658"/>
    </row>
    <row r="631" spans="1:40" ht="17.45" customHeight="1" x14ac:dyDescent="0.4">
      <c r="B631" s="659" t="s">
        <v>241</v>
      </c>
      <c r="C631" s="660"/>
      <c r="D631" s="660"/>
      <c r="E631" s="660"/>
      <c r="F631" s="660"/>
      <c r="G631" s="660"/>
      <c r="H631" s="660"/>
      <c r="I631" s="660"/>
      <c r="J631" s="660"/>
      <c r="K631" s="660"/>
      <c r="L631" s="660"/>
      <c r="M631" s="660"/>
      <c r="N631" s="660"/>
      <c r="O631" s="661"/>
      <c r="P631" s="662"/>
      <c r="Q631" s="663"/>
      <c r="R631" s="663"/>
      <c r="S631" s="663"/>
      <c r="T631" s="663"/>
      <c r="U631" s="663"/>
      <c r="V631" s="663"/>
      <c r="W631" s="663"/>
      <c r="X631" s="663"/>
      <c r="Y631" s="657"/>
      <c r="Z631" s="657"/>
      <c r="AA631" s="657"/>
      <c r="AB631" s="657"/>
      <c r="AC631" s="657"/>
      <c r="AD631" s="657"/>
      <c r="AE631" s="657"/>
      <c r="AF631" s="657"/>
      <c r="AG631" s="657"/>
      <c r="AH631" s="657"/>
      <c r="AI631" s="657"/>
      <c r="AJ631" s="657"/>
      <c r="AK631" s="657"/>
      <c r="AL631" s="657"/>
      <c r="AM631" s="658"/>
    </row>
    <row r="632" spans="1:40" ht="17.45" customHeight="1" x14ac:dyDescent="0.4">
      <c r="B632" s="659"/>
      <c r="C632" s="660"/>
      <c r="D632" s="660"/>
      <c r="E632" s="660"/>
      <c r="F632" s="660"/>
      <c r="G632" s="660"/>
      <c r="H632" s="660"/>
      <c r="I632" s="660"/>
      <c r="J632" s="660"/>
      <c r="K632" s="660"/>
      <c r="L632" s="660"/>
      <c r="M632" s="660"/>
      <c r="N632" s="660"/>
      <c r="O632" s="661"/>
      <c r="P632" s="662"/>
      <c r="Q632" s="663"/>
      <c r="R632" s="663"/>
      <c r="S632" s="663"/>
      <c r="T632" s="663"/>
      <c r="U632" s="663"/>
      <c r="V632" s="663"/>
      <c r="W632" s="663"/>
      <c r="X632" s="663"/>
      <c r="Y632" s="657"/>
      <c r="Z632" s="657"/>
      <c r="AA632" s="657"/>
      <c r="AB632" s="657"/>
      <c r="AC632" s="657"/>
      <c r="AD632" s="657"/>
      <c r="AE632" s="657"/>
      <c r="AF632" s="657"/>
      <c r="AG632" s="657"/>
      <c r="AH632" s="657"/>
      <c r="AI632" s="657"/>
      <c r="AJ632" s="657"/>
      <c r="AK632" s="657"/>
      <c r="AL632" s="657"/>
      <c r="AM632" s="658"/>
    </row>
    <row r="633" spans="1:40" ht="17.45" customHeight="1" thickBot="1" x14ac:dyDescent="0.45">
      <c r="B633" s="659"/>
      <c r="C633" s="660"/>
      <c r="D633" s="660"/>
      <c r="E633" s="660"/>
      <c r="F633" s="660"/>
      <c r="G633" s="660"/>
      <c r="H633" s="660"/>
      <c r="I633" s="660"/>
      <c r="J633" s="660"/>
      <c r="K633" s="660"/>
      <c r="L633" s="660"/>
      <c r="M633" s="660"/>
      <c r="N633" s="660"/>
      <c r="O633" s="661"/>
      <c r="P633" s="794"/>
      <c r="Q633" s="795"/>
      <c r="R633" s="795"/>
      <c r="S633" s="795"/>
      <c r="T633" s="795"/>
      <c r="U633" s="795"/>
      <c r="V633" s="795"/>
      <c r="W633" s="795"/>
      <c r="X633" s="795"/>
      <c r="Y633" s="949"/>
      <c r="Z633" s="949"/>
      <c r="AA633" s="949"/>
      <c r="AB633" s="949"/>
      <c r="AC633" s="949"/>
      <c r="AD633" s="949"/>
      <c r="AE633" s="949"/>
      <c r="AF633" s="949"/>
      <c r="AG633" s="949"/>
      <c r="AH633" s="949"/>
      <c r="AI633" s="949"/>
      <c r="AJ633" s="949"/>
      <c r="AK633" s="949"/>
      <c r="AL633" s="949"/>
      <c r="AM633" s="950"/>
    </row>
    <row r="634" spans="1:40" ht="17.45" customHeight="1" thickTop="1" x14ac:dyDescent="0.4">
      <c r="B634" s="762" t="s">
        <v>239</v>
      </c>
      <c r="C634" s="762"/>
      <c r="D634" s="762"/>
      <c r="E634" s="762"/>
      <c r="F634" s="762"/>
      <c r="G634" s="762"/>
      <c r="H634" s="762"/>
      <c r="I634" s="762"/>
      <c r="J634" s="762"/>
      <c r="K634" s="762"/>
      <c r="L634" s="762"/>
      <c r="M634" s="762"/>
      <c r="N634" s="762"/>
      <c r="O634" s="762"/>
      <c r="P634" s="958">
        <f>SUM(P621:X633)</f>
        <v>0</v>
      </c>
      <c r="Q634" s="958"/>
      <c r="R634" s="958"/>
      <c r="S634" s="958"/>
      <c r="T634" s="958"/>
      <c r="U634" s="958"/>
      <c r="V634" s="958"/>
      <c r="W634" s="958"/>
      <c r="X634" s="958"/>
      <c r="Y634" s="669"/>
      <c r="Z634" s="670"/>
      <c r="AA634" s="670"/>
      <c r="AB634" s="670"/>
      <c r="AC634" s="670"/>
      <c r="AD634" s="670"/>
      <c r="AE634" s="670"/>
      <c r="AF634" s="670"/>
      <c r="AG634" s="670"/>
      <c r="AH634" s="670"/>
      <c r="AI634" s="670"/>
      <c r="AJ634" s="670"/>
      <c r="AK634" s="670"/>
      <c r="AL634" s="670"/>
      <c r="AM634" s="671"/>
    </row>
    <row r="635" spans="1:40" ht="17.45" customHeight="1" x14ac:dyDescent="0.4">
      <c r="B635" s="14" t="s">
        <v>133</v>
      </c>
      <c r="D635" s="5"/>
      <c r="E635" s="5"/>
      <c r="F635" s="5"/>
      <c r="AM635" s="73"/>
      <c r="AN635" s="5"/>
    </row>
    <row r="636" spans="1:40" ht="17.45" customHeight="1" x14ac:dyDescent="0.4">
      <c r="C636" s="5"/>
      <c r="D636" s="5"/>
      <c r="E636" s="5"/>
      <c r="F636" s="5"/>
      <c r="G636" s="5"/>
      <c r="AM636" s="73"/>
      <c r="AN636" s="5"/>
    </row>
    <row r="637" spans="1:40" ht="17.45" customHeight="1" x14ac:dyDescent="0.4">
      <c r="A637" s="736" t="s">
        <v>820</v>
      </c>
      <c r="B637" s="736"/>
      <c r="C637" s="736"/>
      <c r="D637" s="736"/>
      <c r="E637" s="736"/>
      <c r="F637" s="736"/>
      <c r="G637" s="736"/>
      <c r="H637" s="736"/>
      <c r="I637" s="736"/>
      <c r="J637" s="736"/>
      <c r="K637" s="736"/>
      <c r="L637" s="736"/>
      <c r="M637" s="736"/>
      <c r="N637" s="736"/>
      <c r="O637" s="736"/>
      <c r="P637" s="736"/>
      <c r="Q637" s="736"/>
      <c r="R637" s="736"/>
      <c r="S637" s="736"/>
      <c r="T637" s="736"/>
      <c r="U637" s="736"/>
      <c r="V637" s="736"/>
      <c r="W637" s="736"/>
      <c r="X637" s="736"/>
      <c r="Y637" s="736"/>
      <c r="Z637" s="736"/>
      <c r="AA637" s="736"/>
      <c r="AB637" s="736"/>
      <c r="AC637" s="736"/>
      <c r="AD637" s="736"/>
      <c r="AE637" s="736"/>
      <c r="AF637" s="736"/>
      <c r="AG637" s="736"/>
      <c r="AH637" s="736"/>
      <c r="AI637" s="736"/>
      <c r="AJ637" s="736"/>
      <c r="AK637" s="736"/>
      <c r="AL637" s="736"/>
      <c r="AM637" s="73"/>
      <c r="AN637" s="5"/>
    </row>
    <row r="638" spans="1:40" ht="17.45" customHeight="1" thickBot="1" x14ac:dyDescent="0.45">
      <c r="A638" s="736"/>
      <c r="B638" s="736"/>
      <c r="C638" s="736"/>
      <c r="D638" s="736"/>
      <c r="E638" s="736"/>
      <c r="F638" s="736"/>
      <c r="G638" s="736"/>
      <c r="H638" s="736"/>
      <c r="I638" s="736"/>
      <c r="J638" s="736"/>
      <c r="K638" s="736"/>
      <c r="L638" s="736"/>
      <c r="M638" s="736"/>
      <c r="N638" s="736"/>
      <c r="O638" s="736"/>
      <c r="P638" s="736"/>
      <c r="Q638" s="736"/>
      <c r="R638" s="736"/>
      <c r="S638" s="736"/>
      <c r="T638" s="736"/>
      <c r="U638" s="736"/>
      <c r="V638" s="736"/>
      <c r="W638" s="736"/>
      <c r="X638" s="736"/>
      <c r="Y638" s="736"/>
      <c r="Z638" s="736"/>
      <c r="AA638" s="736"/>
      <c r="AB638" s="736"/>
      <c r="AC638" s="736"/>
      <c r="AD638" s="736"/>
      <c r="AE638" s="736"/>
      <c r="AF638" s="736"/>
      <c r="AG638" s="736"/>
      <c r="AH638" s="736"/>
      <c r="AI638" s="736"/>
      <c r="AJ638" s="736"/>
      <c r="AK638" s="736"/>
      <c r="AL638" s="736"/>
      <c r="AM638" s="73"/>
      <c r="AN638" s="5"/>
    </row>
    <row r="639" spans="1:40" ht="20.25" thickTop="1" thickBot="1" x14ac:dyDescent="0.45">
      <c r="B639" s="555" t="str">
        <f>"・"&amp;表紙!B2&amp;DBCS(表紙!C2-1)&amp;"年度の委託費のうち処遇改善等加算(基礎分)の額"</f>
        <v>・令和７年度の委託費のうち処遇改善等加算(基礎分)の額</v>
      </c>
      <c r="C639" s="555"/>
      <c r="D639" s="555"/>
      <c r="E639" s="555"/>
      <c r="F639" s="555"/>
      <c r="G639" s="555"/>
      <c r="H639" s="555"/>
      <c r="I639" s="555"/>
      <c r="J639" s="555"/>
      <c r="K639" s="555"/>
      <c r="L639" s="555"/>
      <c r="M639" s="555"/>
      <c r="N639" s="555"/>
      <c r="O639" s="555"/>
      <c r="P639" s="555"/>
      <c r="Q639" s="555"/>
      <c r="R639" s="555"/>
      <c r="S639" s="555"/>
      <c r="T639" s="555"/>
      <c r="U639" s="555"/>
      <c r="V639" s="556"/>
      <c r="W639" s="713"/>
      <c r="X639" s="714"/>
      <c r="Y639" s="714"/>
      <c r="Z639" s="714"/>
      <c r="AA639" s="714"/>
      <c r="AB639" s="714"/>
      <c r="AC639" s="714"/>
      <c r="AD639" s="714"/>
      <c r="AE639" s="715"/>
      <c r="AF639" s="18" t="s">
        <v>355</v>
      </c>
      <c r="AG639" s="18"/>
      <c r="AH639" s="18"/>
      <c r="AI639" s="18"/>
      <c r="AJ639" s="18"/>
      <c r="AK639" s="18"/>
      <c r="AL639" s="18"/>
      <c r="AM639" s="5"/>
    </row>
    <row r="640" spans="1:40" ht="19.5" thickTop="1" x14ac:dyDescent="0.4">
      <c r="C640" s="5"/>
      <c r="D640" s="5"/>
      <c r="E640" s="5"/>
      <c r="F640" s="5"/>
      <c r="G640" s="5"/>
      <c r="H640" s="5"/>
      <c r="I640" s="5"/>
      <c r="J640" s="5"/>
      <c r="AJ640" s="71"/>
      <c r="AK640" s="71"/>
      <c r="AM640" s="73"/>
      <c r="AN640" s="5"/>
    </row>
    <row r="641" spans="2:39" x14ac:dyDescent="0.4">
      <c r="B641" s="601" t="s">
        <v>374</v>
      </c>
      <c r="C641" s="602"/>
      <c r="D641" s="602"/>
      <c r="E641" s="602"/>
      <c r="F641" s="602"/>
      <c r="G641" s="602"/>
      <c r="H641" s="602"/>
      <c r="I641" s="602"/>
      <c r="J641" s="602"/>
      <c r="K641" s="602"/>
      <c r="L641" s="602"/>
      <c r="M641" s="602"/>
      <c r="N641" s="602"/>
      <c r="O641" s="640"/>
      <c r="P641" s="696" t="s">
        <v>237</v>
      </c>
      <c r="Q641" s="697"/>
      <c r="R641" s="697"/>
      <c r="S641" s="697"/>
      <c r="T641" s="697"/>
      <c r="U641" s="697"/>
      <c r="V641" s="697"/>
      <c r="W641" s="697"/>
      <c r="X641" s="698"/>
      <c r="Y641" s="696" t="s">
        <v>238</v>
      </c>
      <c r="Z641" s="697"/>
      <c r="AA641" s="697"/>
      <c r="AB641" s="697"/>
      <c r="AC641" s="697"/>
      <c r="AD641" s="697"/>
      <c r="AE641" s="697"/>
      <c r="AF641" s="697"/>
      <c r="AG641" s="697"/>
      <c r="AH641" s="697"/>
      <c r="AI641" s="697"/>
      <c r="AJ641" s="697"/>
      <c r="AK641" s="697"/>
      <c r="AL641" s="697"/>
      <c r="AM641" s="698"/>
    </row>
    <row r="642" spans="2:39" x14ac:dyDescent="0.4">
      <c r="B642" s="603"/>
      <c r="C642" s="604"/>
      <c r="D642" s="604"/>
      <c r="E642" s="604"/>
      <c r="F642" s="604"/>
      <c r="G642" s="604"/>
      <c r="H642" s="604"/>
      <c r="I642" s="604"/>
      <c r="J642" s="604"/>
      <c r="K642" s="604"/>
      <c r="L642" s="604"/>
      <c r="M642" s="604"/>
      <c r="N642" s="604"/>
      <c r="O642" s="641"/>
      <c r="P642" s="744"/>
      <c r="Q642" s="745"/>
      <c r="R642" s="745"/>
      <c r="S642" s="745"/>
      <c r="T642" s="745"/>
      <c r="U642" s="745"/>
      <c r="V642" s="745"/>
      <c r="W642" s="745"/>
      <c r="X642" s="746"/>
      <c r="Y642" s="744"/>
      <c r="Z642" s="745"/>
      <c r="AA642" s="745"/>
      <c r="AB642" s="745"/>
      <c r="AC642" s="745"/>
      <c r="AD642" s="745"/>
      <c r="AE642" s="745"/>
      <c r="AF642" s="745"/>
      <c r="AG642" s="745"/>
      <c r="AH642" s="745"/>
      <c r="AI642" s="745"/>
      <c r="AJ642" s="745"/>
      <c r="AK642" s="745"/>
      <c r="AL642" s="745"/>
      <c r="AM642" s="746"/>
    </row>
    <row r="643" spans="2:39" ht="19.5" thickBot="1" x14ac:dyDescent="0.45">
      <c r="B643" s="603"/>
      <c r="C643" s="604"/>
      <c r="D643" s="604"/>
      <c r="E643" s="604"/>
      <c r="F643" s="604"/>
      <c r="G643" s="604"/>
      <c r="H643" s="604"/>
      <c r="I643" s="604"/>
      <c r="J643" s="604"/>
      <c r="K643" s="604"/>
      <c r="L643" s="604"/>
      <c r="M643" s="604"/>
      <c r="N643" s="604"/>
      <c r="O643" s="641"/>
      <c r="P643" s="744"/>
      <c r="Q643" s="745"/>
      <c r="R643" s="745"/>
      <c r="S643" s="745"/>
      <c r="T643" s="745"/>
      <c r="U643" s="745"/>
      <c r="V643" s="745"/>
      <c r="W643" s="745"/>
      <c r="X643" s="746"/>
      <c r="Y643" s="744"/>
      <c r="Z643" s="745"/>
      <c r="AA643" s="745"/>
      <c r="AB643" s="745"/>
      <c r="AC643" s="745"/>
      <c r="AD643" s="745"/>
      <c r="AE643" s="745"/>
      <c r="AF643" s="745"/>
      <c r="AG643" s="745"/>
      <c r="AH643" s="745"/>
      <c r="AI643" s="745"/>
      <c r="AJ643" s="745"/>
      <c r="AK643" s="745"/>
      <c r="AL643" s="745"/>
      <c r="AM643" s="746"/>
    </row>
    <row r="644" spans="2:39" ht="18.75" customHeight="1" thickTop="1" x14ac:dyDescent="0.4">
      <c r="B644" s="911" t="s">
        <v>360</v>
      </c>
      <c r="C644" s="912"/>
      <c r="D644" s="912"/>
      <c r="E644" s="912"/>
      <c r="F644" s="912"/>
      <c r="G644" s="912"/>
      <c r="H644" s="912"/>
      <c r="I644" s="912"/>
      <c r="J644" s="912"/>
      <c r="K644" s="912"/>
      <c r="L644" s="912"/>
      <c r="M644" s="912"/>
      <c r="N644" s="912"/>
      <c r="O644" s="912"/>
      <c r="P644" s="664"/>
      <c r="Q644" s="665"/>
      <c r="R644" s="665"/>
      <c r="S644" s="665"/>
      <c r="T644" s="665"/>
      <c r="U644" s="665"/>
      <c r="V644" s="665"/>
      <c r="W644" s="665"/>
      <c r="X644" s="665"/>
      <c r="Y644" s="920"/>
      <c r="Z644" s="920"/>
      <c r="AA644" s="920"/>
      <c r="AB644" s="920"/>
      <c r="AC644" s="920"/>
      <c r="AD644" s="920"/>
      <c r="AE644" s="920"/>
      <c r="AF644" s="920"/>
      <c r="AG644" s="920"/>
      <c r="AH644" s="920"/>
      <c r="AI644" s="920"/>
      <c r="AJ644" s="920"/>
      <c r="AK644" s="920"/>
      <c r="AL644" s="920"/>
      <c r="AM644" s="921"/>
    </row>
    <row r="645" spans="2:39" ht="18.75" customHeight="1" x14ac:dyDescent="0.4">
      <c r="B645" s="913"/>
      <c r="C645" s="914"/>
      <c r="D645" s="914"/>
      <c r="E645" s="914"/>
      <c r="F645" s="914"/>
      <c r="G645" s="914"/>
      <c r="H645" s="914"/>
      <c r="I645" s="914"/>
      <c r="J645" s="914"/>
      <c r="K645" s="914"/>
      <c r="L645" s="914"/>
      <c r="M645" s="914"/>
      <c r="N645" s="914"/>
      <c r="O645" s="914"/>
      <c r="P645" s="662"/>
      <c r="Q645" s="663"/>
      <c r="R645" s="663"/>
      <c r="S645" s="663"/>
      <c r="T645" s="663"/>
      <c r="U645" s="663"/>
      <c r="V645" s="663"/>
      <c r="W645" s="663"/>
      <c r="X645" s="663"/>
      <c r="Y645" s="657"/>
      <c r="Z645" s="657"/>
      <c r="AA645" s="657"/>
      <c r="AB645" s="657"/>
      <c r="AC645" s="657"/>
      <c r="AD645" s="657"/>
      <c r="AE645" s="657"/>
      <c r="AF645" s="657"/>
      <c r="AG645" s="657"/>
      <c r="AH645" s="657"/>
      <c r="AI645" s="657"/>
      <c r="AJ645" s="657"/>
      <c r="AK645" s="657"/>
      <c r="AL645" s="657"/>
      <c r="AM645" s="658"/>
    </row>
    <row r="646" spans="2:39" ht="18.75" customHeight="1" x14ac:dyDescent="0.4">
      <c r="B646" s="915"/>
      <c r="C646" s="916"/>
      <c r="D646" s="916"/>
      <c r="E646" s="916"/>
      <c r="F646" s="916"/>
      <c r="G646" s="916"/>
      <c r="H646" s="916"/>
      <c r="I646" s="916"/>
      <c r="J646" s="916"/>
      <c r="K646" s="916"/>
      <c r="L646" s="916"/>
      <c r="M646" s="916"/>
      <c r="N646" s="916"/>
      <c r="O646" s="916"/>
      <c r="P646" s="662"/>
      <c r="Q646" s="663"/>
      <c r="R646" s="663"/>
      <c r="S646" s="663"/>
      <c r="T646" s="663"/>
      <c r="U646" s="663"/>
      <c r="V646" s="663"/>
      <c r="W646" s="663"/>
      <c r="X646" s="663"/>
      <c r="Y646" s="657"/>
      <c r="Z646" s="657"/>
      <c r="AA646" s="657"/>
      <c r="AB646" s="657"/>
      <c r="AC646" s="657"/>
      <c r="AD646" s="657"/>
      <c r="AE646" s="657"/>
      <c r="AF646" s="657"/>
      <c r="AG646" s="657"/>
      <c r="AH646" s="657"/>
      <c r="AI646" s="657"/>
      <c r="AJ646" s="657"/>
      <c r="AK646" s="657"/>
      <c r="AL646" s="657"/>
      <c r="AM646" s="658"/>
    </row>
    <row r="647" spans="2:39" ht="18.75" customHeight="1" x14ac:dyDescent="0.4">
      <c r="B647" s="911" t="s">
        <v>361</v>
      </c>
      <c r="C647" s="912"/>
      <c r="D647" s="912"/>
      <c r="E647" s="912"/>
      <c r="F647" s="912"/>
      <c r="G647" s="912"/>
      <c r="H647" s="912"/>
      <c r="I647" s="912"/>
      <c r="J647" s="912"/>
      <c r="K647" s="912"/>
      <c r="L647" s="912"/>
      <c r="M647" s="912"/>
      <c r="N647" s="912"/>
      <c r="O647" s="912"/>
      <c r="P647" s="662"/>
      <c r="Q647" s="663"/>
      <c r="R647" s="663"/>
      <c r="S647" s="663"/>
      <c r="T647" s="663"/>
      <c r="U647" s="663"/>
      <c r="V647" s="663"/>
      <c r="W647" s="663"/>
      <c r="X647" s="663"/>
      <c r="Y647" s="657"/>
      <c r="Z647" s="657"/>
      <c r="AA647" s="657"/>
      <c r="AB647" s="657"/>
      <c r="AC647" s="657"/>
      <c r="AD647" s="657"/>
      <c r="AE647" s="657"/>
      <c r="AF647" s="657"/>
      <c r="AG647" s="657"/>
      <c r="AH647" s="657"/>
      <c r="AI647" s="657"/>
      <c r="AJ647" s="657"/>
      <c r="AK647" s="657"/>
      <c r="AL647" s="657"/>
      <c r="AM647" s="658"/>
    </row>
    <row r="648" spans="2:39" ht="18.75" customHeight="1" x14ac:dyDescent="0.4">
      <c r="B648" s="913"/>
      <c r="C648" s="914"/>
      <c r="D648" s="914"/>
      <c r="E648" s="914"/>
      <c r="F648" s="914"/>
      <c r="G648" s="914"/>
      <c r="H648" s="914"/>
      <c r="I648" s="914"/>
      <c r="J648" s="914"/>
      <c r="K648" s="914"/>
      <c r="L648" s="914"/>
      <c r="M648" s="914"/>
      <c r="N648" s="914"/>
      <c r="O648" s="914"/>
      <c r="P648" s="662"/>
      <c r="Q648" s="663"/>
      <c r="R648" s="663"/>
      <c r="S648" s="663"/>
      <c r="T648" s="663"/>
      <c r="U648" s="663"/>
      <c r="V648" s="663"/>
      <c r="W648" s="663"/>
      <c r="X648" s="663"/>
      <c r="Y648" s="657"/>
      <c r="Z648" s="657"/>
      <c r="AA648" s="657"/>
      <c r="AB648" s="657"/>
      <c r="AC648" s="657"/>
      <c r="AD648" s="657"/>
      <c r="AE648" s="657"/>
      <c r="AF648" s="657"/>
      <c r="AG648" s="657"/>
      <c r="AH648" s="657"/>
      <c r="AI648" s="657"/>
      <c r="AJ648" s="657"/>
      <c r="AK648" s="657"/>
      <c r="AL648" s="657"/>
      <c r="AM648" s="658"/>
    </row>
    <row r="649" spans="2:39" ht="17.45" customHeight="1" thickBot="1" x14ac:dyDescent="0.45">
      <c r="B649" s="915"/>
      <c r="C649" s="916"/>
      <c r="D649" s="916"/>
      <c r="E649" s="916"/>
      <c r="F649" s="916"/>
      <c r="G649" s="916"/>
      <c r="H649" s="916"/>
      <c r="I649" s="916"/>
      <c r="J649" s="916"/>
      <c r="K649" s="916"/>
      <c r="L649" s="916"/>
      <c r="M649" s="916"/>
      <c r="N649" s="916"/>
      <c r="O649" s="916"/>
      <c r="P649" s="794"/>
      <c r="Q649" s="795"/>
      <c r="R649" s="795"/>
      <c r="S649" s="795"/>
      <c r="T649" s="795"/>
      <c r="U649" s="795"/>
      <c r="V649" s="795"/>
      <c r="W649" s="795"/>
      <c r="X649" s="795"/>
      <c r="Y649" s="949"/>
      <c r="Z649" s="949"/>
      <c r="AA649" s="949"/>
      <c r="AB649" s="949"/>
      <c r="AC649" s="949"/>
      <c r="AD649" s="949"/>
      <c r="AE649" s="949"/>
      <c r="AF649" s="949"/>
      <c r="AG649" s="949"/>
      <c r="AH649" s="949"/>
      <c r="AI649" s="949"/>
      <c r="AJ649" s="949"/>
      <c r="AK649" s="949"/>
      <c r="AL649" s="949"/>
      <c r="AM649" s="950"/>
    </row>
    <row r="650" spans="2:39" ht="17.45" customHeight="1" thickTop="1" thickBot="1" x14ac:dyDescent="0.45">
      <c r="B650" s="917" t="s">
        <v>243</v>
      </c>
      <c r="C650" s="918"/>
      <c r="D650" s="918"/>
      <c r="E650" s="918"/>
      <c r="F650" s="918"/>
      <c r="G650" s="918"/>
      <c r="H650" s="918"/>
      <c r="I650" s="918"/>
      <c r="J650" s="918"/>
      <c r="K650" s="918"/>
      <c r="L650" s="918"/>
      <c r="M650" s="918"/>
      <c r="N650" s="918"/>
      <c r="O650" s="919"/>
      <c r="P650" s="744" t="s">
        <v>237</v>
      </c>
      <c r="Q650" s="745"/>
      <c r="R650" s="745"/>
      <c r="S650" s="745"/>
      <c r="T650" s="745"/>
      <c r="U650" s="745"/>
      <c r="V650" s="745"/>
      <c r="W650" s="745"/>
      <c r="X650" s="746"/>
      <c r="Y650" s="744" t="s">
        <v>217</v>
      </c>
      <c r="Z650" s="745"/>
      <c r="AA650" s="745"/>
      <c r="AB650" s="745"/>
      <c r="AC650" s="745"/>
      <c r="AD650" s="745"/>
      <c r="AE650" s="745"/>
      <c r="AF650" s="745"/>
      <c r="AG650" s="745"/>
      <c r="AH650" s="745"/>
      <c r="AI650" s="745"/>
      <c r="AJ650" s="745"/>
      <c r="AK650" s="745"/>
      <c r="AL650" s="745"/>
      <c r="AM650" s="746"/>
    </row>
    <row r="651" spans="2:39" ht="17.45" customHeight="1" thickTop="1" x14ac:dyDescent="0.4">
      <c r="B651" s="911" t="s">
        <v>360</v>
      </c>
      <c r="C651" s="912"/>
      <c r="D651" s="912"/>
      <c r="E651" s="912"/>
      <c r="F651" s="912"/>
      <c r="G651" s="912"/>
      <c r="H651" s="912"/>
      <c r="I651" s="912"/>
      <c r="J651" s="912"/>
      <c r="K651" s="912"/>
      <c r="L651" s="912"/>
      <c r="M651" s="912"/>
      <c r="N651" s="912"/>
      <c r="O651" s="912"/>
      <c r="P651" s="961"/>
      <c r="Q651" s="962"/>
      <c r="R651" s="962"/>
      <c r="S651" s="962"/>
      <c r="T651" s="962"/>
      <c r="U651" s="962"/>
      <c r="V651" s="962"/>
      <c r="W651" s="962"/>
      <c r="X651" s="962"/>
      <c r="Y651" s="959"/>
      <c r="Z651" s="959"/>
      <c r="AA651" s="959"/>
      <c r="AB651" s="959"/>
      <c r="AC651" s="959"/>
      <c r="AD651" s="959"/>
      <c r="AE651" s="959"/>
      <c r="AF651" s="959"/>
      <c r="AG651" s="959"/>
      <c r="AH651" s="959"/>
      <c r="AI651" s="959"/>
      <c r="AJ651" s="959"/>
      <c r="AK651" s="959"/>
      <c r="AL651" s="959"/>
      <c r="AM651" s="960"/>
    </row>
    <row r="652" spans="2:39" ht="17.45" customHeight="1" x14ac:dyDescent="0.4">
      <c r="B652" s="913"/>
      <c r="C652" s="914"/>
      <c r="D652" s="914"/>
      <c r="E652" s="914"/>
      <c r="F652" s="914"/>
      <c r="G652" s="914"/>
      <c r="H652" s="914"/>
      <c r="I652" s="914"/>
      <c r="J652" s="914"/>
      <c r="K652" s="914"/>
      <c r="L652" s="914"/>
      <c r="M652" s="914"/>
      <c r="N652" s="914"/>
      <c r="O652" s="914"/>
      <c r="P652" s="923"/>
      <c r="Q652" s="924"/>
      <c r="R652" s="924"/>
      <c r="S652" s="924"/>
      <c r="T652" s="924"/>
      <c r="U652" s="924"/>
      <c r="V652" s="924"/>
      <c r="W652" s="924"/>
      <c r="X652" s="924"/>
      <c r="Y652" s="930"/>
      <c r="Z652" s="930"/>
      <c r="AA652" s="930"/>
      <c r="AB652" s="930"/>
      <c r="AC652" s="930"/>
      <c r="AD652" s="930"/>
      <c r="AE652" s="930"/>
      <c r="AF652" s="930"/>
      <c r="AG652" s="930"/>
      <c r="AH652" s="930"/>
      <c r="AI652" s="930"/>
      <c r="AJ652" s="930"/>
      <c r="AK652" s="930"/>
      <c r="AL652" s="930"/>
      <c r="AM652" s="931"/>
    </row>
    <row r="653" spans="2:39" ht="17.45" customHeight="1" x14ac:dyDescent="0.4">
      <c r="B653" s="915"/>
      <c r="C653" s="916"/>
      <c r="D653" s="916"/>
      <c r="E653" s="916"/>
      <c r="F653" s="916"/>
      <c r="G653" s="916"/>
      <c r="H653" s="916"/>
      <c r="I653" s="916"/>
      <c r="J653" s="916"/>
      <c r="K653" s="916"/>
      <c r="L653" s="916"/>
      <c r="M653" s="916"/>
      <c r="N653" s="916"/>
      <c r="O653" s="916"/>
      <c r="P653" s="923"/>
      <c r="Q653" s="924"/>
      <c r="R653" s="924"/>
      <c r="S653" s="924"/>
      <c r="T653" s="924"/>
      <c r="U653" s="924"/>
      <c r="V653" s="924"/>
      <c r="W653" s="924"/>
      <c r="X653" s="924"/>
      <c r="Y653" s="930"/>
      <c r="Z653" s="930"/>
      <c r="AA653" s="930"/>
      <c r="AB653" s="930"/>
      <c r="AC653" s="930"/>
      <c r="AD653" s="930"/>
      <c r="AE653" s="930"/>
      <c r="AF653" s="930"/>
      <c r="AG653" s="930"/>
      <c r="AH653" s="930"/>
      <c r="AI653" s="930"/>
      <c r="AJ653" s="930"/>
      <c r="AK653" s="930"/>
      <c r="AL653" s="930"/>
      <c r="AM653" s="931"/>
    </row>
    <row r="654" spans="2:39" ht="17.45" customHeight="1" x14ac:dyDescent="0.4">
      <c r="B654" s="908" t="s">
        <v>244</v>
      </c>
      <c r="C654" s="815"/>
      <c r="D654" s="815"/>
      <c r="E654" s="815"/>
      <c r="F654" s="815"/>
      <c r="G654" s="815"/>
      <c r="H654" s="815"/>
      <c r="I654" s="815"/>
      <c r="J654" s="815"/>
      <c r="K654" s="815"/>
      <c r="L654" s="815"/>
      <c r="M654" s="815"/>
      <c r="N654" s="815"/>
      <c r="O654" s="815"/>
      <c r="P654" s="923"/>
      <c r="Q654" s="924"/>
      <c r="R654" s="924"/>
      <c r="S654" s="924"/>
      <c r="T654" s="924"/>
      <c r="U654" s="924"/>
      <c r="V654" s="924"/>
      <c r="W654" s="924"/>
      <c r="X654" s="924"/>
      <c r="Y654" s="930"/>
      <c r="Z654" s="930"/>
      <c r="AA654" s="930"/>
      <c r="AB654" s="930"/>
      <c r="AC654" s="930"/>
      <c r="AD654" s="930"/>
      <c r="AE654" s="930"/>
      <c r="AF654" s="930"/>
      <c r="AG654" s="930"/>
      <c r="AH654" s="930"/>
      <c r="AI654" s="930"/>
      <c r="AJ654" s="930"/>
      <c r="AK654" s="930"/>
      <c r="AL654" s="930"/>
      <c r="AM654" s="931"/>
    </row>
    <row r="655" spans="2:39" x14ac:dyDescent="0.4">
      <c r="B655" s="909"/>
      <c r="C655" s="826"/>
      <c r="D655" s="826"/>
      <c r="E655" s="826"/>
      <c r="F655" s="826"/>
      <c r="G655" s="826"/>
      <c r="H655" s="826"/>
      <c r="I655" s="826"/>
      <c r="J655" s="826"/>
      <c r="K655" s="826"/>
      <c r="L655" s="826"/>
      <c r="M655" s="826"/>
      <c r="N655" s="826"/>
      <c r="O655" s="826"/>
      <c r="P655" s="923"/>
      <c r="Q655" s="924"/>
      <c r="R655" s="924"/>
      <c r="S655" s="924"/>
      <c r="T655" s="924"/>
      <c r="U655" s="924"/>
      <c r="V655" s="924"/>
      <c r="W655" s="924"/>
      <c r="X655" s="924"/>
      <c r="Y655" s="930"/>
      <c r="Z655" s="930"/>
      <c r="AA655" s="930"/>
      <c r="AB655" s="930"/>
      <c r="AC655" s="930"/>
      <c r="AD655" s="930"/>
      <c r="AE655" s="930"/>
      <c r="AF655" s="930"/>
      <c r="AG655" s="930"/>
      <c r="AH655" s="930"/>
      <c r="AI655" s="930"/>
      <c r="AJ655" s="930"/>
      <c r="AK655" s="930"/>
      <c r="AL655" s="930"/>
      <c r="AM655" s="931"/>
    </row>
    <row r="656" spans="2:39" ht="17.45" customHeight="1" x14ac:dyDescent="0.4">
      <c r="B656" s="910"/>
      <c r="C656" s="804"/>
      <c r="D656" s="804"/>
      <c r="E656" s="804"/>
      <c r="F656" s="804"/>
      <c r="G656" s="804"/>
      <c r="H656" s="804"/>
      <c r="I656" s="804"/>
      <c r="J656" s="804"/>
      <c r="K656" s="804"/>
      <c r="L656" s="804"/>
      <c r="M656" s="804"/>
      <c r="N656" s="804"/>
      <c r="O656" s="804"/>
      <c r="P656" s="923"/>
      <c r="Q656" s="924"/>
      <c r="R656" s="924"/>
      <c r="S656" s="924"/>
      <c r="T656" s="924"/>
      <c r="U656" s="924"/>
      <c r="V656" s="924"/>
      <c r="W656" s="924"/>
      <c r="X656" s="924"/>
      <c r="Y656" s="930"/>
      <c r="Z656" s="930"/>
      <c r="AA656" s="930"/>
      <c r="AB656" s="930"/>
      <c r="AC656" s="930"/>
      <c r="AD656" s="930"/>
      <c r="AE656" s="930"/>
      <c r="AF656" s="930"/>
      <c r="AG656" s="930"/>
      <c r="AH656" s="930"/>
      <c r="AI656" s="930"/>
      <c r="AJ656" s="930"/>
      <c r="AK656" s="930"/>
      <c r="AL656" s="930"/>
      <c r="AM656" s="931"/>
    </row>
    <row r="657" spans="1:40" ht="17.45" customHeight="1" x14ac:dyDescent="0.4">
      <c r="B657" s="911" t="s">
        <v>362</v>
      </c>
      <c r="C657" s="912"/>
      <c r="D657" s="912"/>
      <c r="E657" s="912"/>
      <c r="F657" s="912"/>
      <c r="G657" s="912"/>
      <c r="H657" s="912"/>
      <c r="I657" s="912"/>
      <c r="J657" s="912"/>
      <c r="K657" s="912"/>
      <c r="L657" s="912"/>
      <c r="M657" s="912"/>
      <c r="N657" s="912"/>
      <c r="O657" s="912"/>
      <c r="P657" s="923"/>
      <c r="Q657" s="924"/>
      <c r="R657" s="924"/>
      <c r="S657" s="924"/>
      <c r="T657" s="924"/>
      <c r="U657" s="924"/>
      <c r="V657" s="924"/>
      <c r="W657" s="924"/>
      <c r="X657" s="924"/>
      <c r="Y657" s="930"/>
      <c r="Z657" s="930"/>
      <c r="AA657" s="930"/>
      <c r="AB657" s="930"/>
      <c r="AC657" s="930"/>
      <c r="AD657" s="930"/>
      <c r="AE657" s="930"/>
      <c r="AF657" s="930"/>
      <c r="AG657" s="930"/>
      <c r="AH657" s="930"/>
      <c r="AI657" s="930"/>
      <c r="AJ657" s="930"/>
      <c r="AK657" s="930"/>
      <c r="AL657" s="930"/>
      <c r="AM657" s="931"/>
    </row>
    <row r="658" spans="1:40" ht="17.45" customHeight="1" x14ac:dyDescent="0.4">
      <c r="B658" s="913"/>
      <c r="C658" s="914"/>
      <c r="D658" s="914"/>
      <c r="E658" s="914"/>
      <c r="F658" s="914"/>
      <c r="G658" s="914"/>
      <c r="H658" s="914"/>
      <c r="I658" s="914"/>
      <c r="J658" s="914"/>
      <c r="K658" s="914"/>
      <c r="L658" s="914"/>
      <c r="M658" s="914"/>
      <c r="N658" s="914"/>
      <c r="O658" s="914"/>
      <c r="P658" s="923"/>
      <c r="Q658" s="924"/>
      <c r="R658" s="924"/>
      <c r="S658" s="924"/>
      <c r="T658" s="924"/>
      <c r="U658" s="924"/>
      <c r="V658" s="924"/>
      <c r="W658" s="924"/>
      <c r="X658" s="924"/>
      <c r="Y658" s="930"/>
      <c r="Z658" s="930"/>
      <c r="AA658" s="930"/>
      <c r="AB658" s="930"/>
      <c r="AC658" s="930"/>
      <c r="AD658" s="930"/>
      <c r="AE658" s="930"/>
      <c r="AF658" s="930"/>
      <c r="AG658" s="930"/>
      <c r="AH658" s="930"/>
      <c r="AI658" s="930"/>
      <c r="AJ658" s="930"/>
      <c r="AK658" s="930"/>
      <c r="AL658" s="930"/>
      <c r="AM658" s="931"/>
    </row>
    <row r="659" spans="1:40" ht="17.45" customHeight="1" x14ac:dyDescent="0.4">
      <c r="B659" s="915"/>
      <c r="C659" s="916"/>
      <c r="D659" s="916"/>
      <c r="E659" s="916"/>
      <c r="F659" s="916"/>
      <c r="G659" s="916"/>
      <c r="H659" s="916"/>
      <c r="I659" s="916"/>
      <c r="J659" s="916"/>
      <c r="K659" s="916"/>
      <c r="L659" s="916"/>
      <c r="M659" s="916"/>
      <c r="N659" s="916"/>
      <c r="O659" s="916"/>
      <c r="P659" s="923"/>
      <c r="Q659" s="924"/>
      <c r="R659" s="924"/>
      <c r="S659" s="924"/>
      <c r="T659" s="924"/>
      <c r="U659" s="924"/>
      <c r="V659" s="924"/>
      <c r="W659" s="924"/>
      <c r="X659" s="924"/>
      <c r="Y659" s="930"/>
      <c r="Z659" s="930"/>
      <c r="AA659" s="930"/>
      <c r="AB659" s="930"/>
      <c r="AC659" s="930"/>
      <c r="AD659" s="930"/>
      <c r="AE659" s="930"/>
      <c r="AF659" s="930"/>
      <c r="AG659" s="930"/>
      <c r="AH659" s="930"/>
      <c r="AI659" s="930"/>
      <c r="AJ659" s="930"/>
      <c r="AK659" s="930"/>
      <c r="AL659" s="930"/>
      <c r="AM659" s="931"/>
    </row>
    <row r="660" spans="1:40" ht="17.45" customHeight="1" x14ac:dyDescent="0.4">
      <c r="B660" s="908" t="s">
        <v>242</v>
      </c>
      <c r="C660" s="815"/>
      <c r="D660" s="815"/>
      <c r="E660" s="815"/>
      <c r="F660" s="815"/>
      <c r="G660" s="815"/>
      <c r="H660" s="815"/>
      <c r="I660" s="815"/>
      <c r="J660" s="815"/>
      <c r="K660" s="815"/>
      <c r="L660" s="815"/>
      <c r="M660" s="815"/>
      <c r="N660" s="815"/>
      <c r="O660" s="815"/>
      <c r="P660" s="923"/>
      <c r="Q660" s="924"/>
      <c r="R660" s="924"/>
      <c r="S660" s="924"/>
      <c r="T660" s="924"/>
      <c r="U660" s="924"/>
      <c r="V660" s="924"/>
      <c r="W660" s="924"/>
      <c r="X660" s="924"/>
      <c r="Y660" s="930"/>
      <c r="Z660" s="930"/>
      <c r="AA660" s="930"/>
      <c r="AB660" s="930"/>
      <c r="AC660" s="930"/>
      <c r="AD660" s="930"/>
      <c r="AE660" s="930"/>
      <c r="AF660" s="930"/>
      <c r="AG660" s="930"/>
      <c r="AH660" s="930"/>
      <c r="AI660" s="930"/>
      <c r="AJ660" s="930"/>
      <c r="AK660" s="930"/>
      <c r="AL660" s="930"/>
      <c r="AM660" s="931"/>
    </row>
    <row r="661" spans="1:40" ht="17.45" customHeight="1" x14ac:dyDescent="0.4">
      <c r="B661" s="909"/>
      <c r="C661" s="826"/>
      <c r="D661" s="826"/>
      <c r="E661" s="826"/>
      <c r="F661" s="826"/>
      <c r="G661" s="826"/>
      <c r="H661" s="826"/>
      <c r="I661" s="826"/>
      <c r="J661" s="826"/>
      <c r="K661" s="826"/>
      <c r="L661" s="826"/>
      <c r="M661" s="826"/>
      <c r="N661" s="826"/>
      <c r="O661" s="826"/>
      <c r="P661" s="923"/>
      <c r="Q661" s="924"/>
      <c r="R661" s="924"/>
      <c r="S661" s="924"/>
      <c r="T661" s="924"/>
      <c r="U661" s="924"/>
      <c r="V661" s="924"/>
      <c r="W661" s="924"/>
      <c r="X661" s="924"/>
      <c r="Y661" s="930"/>
      <c r="Z661" s="930"/>
      <c r="AA661" s="930"/>
      <c r="AB661" s="930"/>
      <c r="AC661" s="930"/>
      <c r="AD661" s="930"/>
      <c r="AE661" s="930"/>
      <c r="AF661" s="930"/>
      <c r="AG661" s="930"/>
      <c r="AH661" s="930"/>
      <c r="AI661" s="930"/>
      <c r="AJ661" s="930"/>
      <c r="AK661" s="930"/>
      <c r="AL661" s="930"/>
      <c r="AM661" s="931"/>
    </row>
    <row r="662" spans="1:40" ht="17.45" customHeight="1" thickBot="1" x14ac:dyDescent="0.45">
      <c r="B662" s="910"/>
      <c r="C662" s="804"/>
      <c r="D662" s="804"/>
      <c r="E662" s="804"/>
      <c r="F662" s="804"/>
      <c r="G662" s="804"/>
      <c r="H662" s="804"/>
      <c r="I662" s="804"/>
      <c r="J662" s="804"/>
      <c r="K662" s="804"/>
      <c r="L662" s="804"/>
      <c r="M662" s="804"/>
      <c r="N662" s="804"/>
      <c r="O662" s="804"/>
      <c r="P662" s="968"/>
      <c r="Q662" s="969"/>
      <c r="R662" s="969"/>
      <c r="S662" s="969"/>
      <c r="T662" s="969"/>
      <c r="U662" s="969"/>
      <c r="V662" s="969"/>
      <c r="W662" s="969"/>
      <c r="X662" s="969"/>
      <c r="Y662" s="672"/>
      <c r="Z662" s="672"/>
      <c r="AA662" s="672"/>
      <c r="AB662" s="672"/>
      <c r="AC662" s="672"/>
      <c r="AD662" s="672"/>
      <c r="AE662" s="672"/>
      <c r="AF662" s="672"/>
      <c r="AG662" s="672"/>
      <c r="AH662" s="672"/>
      <c r="AI662" s="672"/>
      <c r="AJ662" s="672"/>
      <c r="AK662" s="672"/>
      <c r="AL662" s="672"/>
      <c r="AM662" s="673"/>
    </row>
    <row r="663" spans="1:40" ht="17.45" customHeight="1" thickTop="1" x14ac:dyDescent="0.4">
      <c r="B663" s="669" t="s">
        <v>239</v>
      </c>
      <c r="C663" s="670"/>
      <c r="D663" s="670"/>
      <c r="E663" s="670"/>
      <c r="F663" s="670"/>
      <c r="G663" s="670"/>
      <c r="H663" s="670"/>
      <c r="I663" s="670"/>
      <c r="J663" s="670"/>
      <c r="K663" s="670"/>
      <c r="L663" s="670"/>
      <c r="M663" s="670"/>
      <c r="N663" s="670"/>
      <c r="O663" s="671"/>
      <c r="P663" s="958">
        <f>SUM(P642:X649,P651:X662)</f>
        <v>0</v>
      </c>
      <c r="Q663" s="958"/>
      <c r="R663" s="958"/>
      <c r="S663" s="958"/>
      <c r="T663" s="958"/>
      <c r="U663" s="958"/>
      <c r="V663" s="958"/>
      <c r="W663" s="958"/>
      <c r="X663" s="958"/>
      <c r="Y663" s="669"/>
      <c r="Z663" s="670"/>
      <c r="AA663" s="670"/>
      <c r="AB663" s="670"/>
      <c r="AC663" s="670"/>
      <c r="AD663" s="670"/>
      <c r="AE663" s="670"/>
      <c r="AF663" s="670"/>
      <c r="AG663" s="670"/>
      <c r="AH663" s="670"/>
      <c r="AI663" s="670"/>
      <c r="AJ663" s="670"/>
      <c r="AK663" s="670"/>
      <c r="AL663" s="670"/>
      <c r="AM663" s="671"/>
    </row>
    <row r="664" spans="1:40" ht="17.45" customHeight="1" x14ac:dyDescent="0.4">
      <c r="B664" s="14" t="s">
        <v>134</v>
      </c>
      <c r="D664" s="5"/>
      <c r="E664" s="5"/>
      <c r="F664" s="5"/>
      <c r="AM664" s="71"/>
      <c r="AN664" s="5"/>
    </row>
    <row r="665" spans="1:40" ht="17.45" customHeight="1" x14ac:dyDescent="0.4">
      <c r="C665" s="5"/>
      <c r="D665" s="5"/>
      <c r="E665" s="5"/>
      <c r="F665" s="5"/>
      <c r="G665" s="5"/>
      <c r="AM665" s="71"/>
      <c r="AN665" s="5"/>
    </row>
    <row r="666" spans="1:40" ht="17.45" customHeight="1" x14ac:dyDescent="0.4">
      <c r="A666" s="736" t="s">
        <v>460</v>
      </c>
      <c r="B666" s="736"/>
      <c r="C666" s="736"/>
      <c r="D666" s="736"/>
      <c r="E666" s="736"/>
      <c r="F666" s="736"/>
      <c r="G666" s="736"/>
      <c r="H666" s="736"/>
      <c r="I666" s="736"/>
      <c r="J666" s="736"/>
      <c r="K666" s="736"/>
      <c r="L666" s="736"/>
      <c r="M666" s="736"/>
      <c r="N666" s="736"/>
      <c r="O666" s="736"/>
      <c r="P666" s="736"/>
      <c r="Q666" s="736"/>
      <c r="R666" s="736"/>
      <c r="S666" s="736"/>
      <c r="T666" s="736"/>
      <c r="U666" s="736"/>
      <c r="V666" s="736"/>
      <c r="W666" s="736"/>
      <c r="X666" s="736"/>
      <c r="Y666" s="736"/>
      <c r="Z666" s="736"/>
      <c r="AA666" s="736"/>
      <c r="AB666" s="736"/>
      <c r="AC666" s="736"/>
      <c r="AD666" s="736"/>
      <c r="AE666" s="736"/>
      <c r="AF666" s="736"/>
      <c r="AG666" s="736"/>
      <c r="AH666" s="736"/>
      <c r="AI666" s="736"/>
      <c r="AJ666" s="736"/>
      <c r="AK666" s="736"/>
      <c r="AL666" s="736"/>
      <c r="AM666" s="71"/>
      <c r="AN666" s="5"/>
    </row>
    <row r="667" spans="1:40" ht="17.45" customHeight="1" thickBot="1" x14ac:dyDescent="0.45">
      <c r="A667" s="736"/>
      <c r="B667" s="736"/>
      <c r="C667" s="736"/>
      <c r="D667" s="736"/>
      <c r="E667" s="736"/>
      <c r="F667" s="736"/>
      <c r="G667" s="736"/>
      <c r="H667" s="736"/>
      <c r="I667" s="736"/>
      <c r="J667" s="736"/>
      <c r="K667" s="736"/>
      <c r="L667" s="736"/>
      <c r="M667" s="736"/>
      <c r="N667" s="736"/>
      <c r="O667" s="736"/>
      <c r="P667" s="736"/>
      <c r="Q667" s="736"/>
      <c r="R667" s="736"/>
      <c r="S667" s="736"/>
      <c r="T667" s="736"/>
      <c r="U667" s="736"/>
      <c r="V667" s="736"/>
      <c r="W667" s="736"/>
      <c r="X667" s="736"/>
      <c r="Y667" s="736"/>
      <c r="Z667" s="736"/>
      <c r="AA667" s="736"/>
      <c r="AB667" s="736"/>
      <c r="AC667" s="736"/>
      <c r="AD667" s="736"/>
      <c r="AE667" s="736"/>
      <c r="AF667" s="736"/>
      <c r="AG667" s="736"/>
      <c r="AH667" s="736"/>
      <c r="AI667" s="736"/>
      <c r="AJ667" s="736"/>
      <c r="AK667" s="736"/>
      <c r="AL667" s="736"/>
      <c r="AM667" s="71"/>
      <c r="AN667" s="5"/>
    </row>
    <row r="668" spans="1:40" ht="20.25" thickTop="1" thickBot="1" x14ac:dyDescent="0.45">
      <c r="B668" s="555" t="str">
        <f>"・"&amp;表紙!B2&amp;DBCS(表紙!C2-1)&amp;"年度の委託費の３ヶ月分相当額"</f>
        <v>・令和７年度の委託費の３ヶ月分相当額</v>
      </c>
      <c r="C668" s="555"/>
      <c r="D668" s="555"/>
      <c r="E668" s="555"/>
      <c r="F668" s="555"/>
      <c r="G668" s="555"/>
      <c r="H668" s="555"/>
      <c r="I668" s="555"/>
      <c r="J668" s="555"/>
      <c r="K668" s="555"/>
      <c r="L668" s="555"/>
      <c r="M668" s="555"/>
      <c r="N668" s="555"/>
      <c r="O668" s="555"/>
      <c r="P668" s="555"/>
      <c r="Q668" s="555"/>
      <c r="R668" s="555"/>
      <c r="S668" s="555"/>
      <c r="T668" s="555"/>
      <c r="U668" s="555"/>
      <c r="V668" s="556"/>
      <c r="W668" s="713"/>
      <c r="X668" s="714"/>
      <c r="Y668" s="714"/>
      <c r="Z668" s="714"/>
      <c r="AA668" s="714"/>
      <c r="AB668" s="714"/>
      <c r="AC668" s="714"/>
      <c r="AD668" s="714"/>
      <c r="AE668" s="715"/>
      <c r="AF668" s="18" t="s">
        <v>355</v>
      </c>
      <c r="AG668" s="18"/>
      <c r="AH668" s="18"/>
      <c r="AI668" s="18"/>
      <c r="AJ668" s="18"/>
      <c r="AK668" s="18"/>
      <c r="AL668" s="18"/>
      <c r="AM668" s="5"/>
    </row>
    <row r="669" spans="1:40" ht="18.75" customHeight="1" thickTop="1" x14ac:dyDescent="0.4">
      <c r="C669" s="5"/>
      <c r="D669" s="5"/>
      <c r="E669" s="5"/>
      <c r="F669" s="5"/>
      <c r="G669" s="5"/>
      <c r="H669" s="5"/>
      <c r="I669" s="5"/>
      <c r="J669" s="5"/>
      <c r="AJ669" s="71"/>
      <c r="AM669" s="71"/>
      <c r="AN669" s="5"/>
    </row>
    <row r="670" spans="1:40" x14ac:dyDescent="0.4">
      <c r="B670" s="601" t="s">
        <v>368</v>
      </c>
      <c r="C670" s="602"/>
      <c r="D670" s="602"/>
      <c r="E670" s="602"/>
      <c r="F670" s="602"/>
      <c r="G670" s="602"/>
      <c r="H670" s="602"/>
      <c r="I670" s="602"/>
      <c r="J670" s="602"/>
      <c r="K670" s="602"/>
      <c r="L670" s="602"/>
      <c r="M670" s="602"/>
      <c r="N670" s="602"/>
      <c r="O670" s="640"/>
      <c r="P670" s="696" t="s">
        <v>237</v>
      </c>
      <c r="Q670" s="697"/>
      <c r="R670" s="697"/>
      <c r="S670" s="697"/>
      <c r="T670" s="697"/>
      <c r="U670" s="697"/>
      <c r="V670" s="697"/>
      <c r="W670" s="697"/>
      <c r="X670" s="698"/>
      <c r="Y670" s="696" t="s">
        <v>217</v>
      </c>
      <c r="Z670" s="697"/>
      <c r="AA670" s="697"/>
      <c r="AB670" s="697"/>
      <c r="AC670" s="697"/>
      <c r="AD670" s="697"/>
      <c r="AE670" s="697"/>
      <c r="AF670" s="697"/>
      <c r="AG670" s="697"/>
      <c r="AH670" s="697"/>
      <c r="AI670" s="697"/>
      <c r="AJ670" s="697"/>
      <c r="AK670" s="697"/>
      <c r="AL670" s="697"/>
      <c r="AM670" s="698"/>
    </row>
    <row r="671" spans="1:40" ht="19.5" thickBot="1" x14ac:dyDescent="0.45">
      <c r="B671" s="605"/>
      <c r="C671" s="606"/>
      <c r="D671" s="606"/>
      <c r="E671" s="606"/>
      <c r="F671" s="606"/>
      <c r="G671" s="606"/>
      <c r="H671" s="606"/>
      <c r="I671" s="606"/>
      <c r="J671" s="606"/>
      <c r="K671" s="606"/>
      <c r="L671" s="606"/>
      <c r="M671" s="606"/>
      <c r="N671" s="606"/>
      <c r="O671" s="642"/>
      <c r="P671" s="744"/>
      <c r="Q671" s="745"/>
      <c r="R671" s="745"/>
      <c r="S671" s="745"/>
      <c r="T671" s="745"/>
      <c r="U671" s="745"/>
      <c r="V671" s="745"/>
      <c r="W671" s="745"/>
      <c r="X671" s="746"/>
      <c r="Y671" s="744"/>
      <c r="Z671" s="745"/>
      <c r="AA671" s="745"/>
      <c r="AB671" s="745"/>
      <c r="AC671" s="745"/>
      <c r="AD671" s="745"/>
      <c r="AE671" s="745"/>
      <c r="AF671" s="745"/>
      <c r="AG671" s="745"/>
      <c r="AH671" s="745"/>
      <c r="AI671" s="745"/>
      <c r="AJ671" s="745"/>
      <c r="AK671" s="745"/>
      <c r="AL671" s="745"/>
      <c r="AM671" s="746"/>
    </row>
    <row r="672" spans="1:40" ht="19.5" thickTop="1" x14ac:dyDescent="0.4">
      <c r="B672" s="911" t="s">
        <v>364</v>
      </c>
      <c r="C672" s="912"/>
      <c r="D672" s="912"/>
      <c r="E672" s="912"/>
      <c r="F672" s="912"/>
      <c r="G672" s="912"/>
      <c r="H672" s="912"/>
      <c r="I672" s="912"/>
      <c r="J672" s="912"/>
      <c r="K672" s="912"/>
      <c r="L672" s="912"/>
      <c r="M672" s="912"/>
      <c r="N672" s="912"/>
      <c r="O672" s="912"/>
      <c r="P672" s="664"/>
      <c r="Q672" s="665"/>
      <c r="R672" s="665"/>
      <c r="S672" s="665"/>
      <c r="T672" s="665"/>
      <c r="U672" s="665"/>
      <c r="V672" s="665"/>
      <c r="W672" s="665"/>
      <c r="X672" s="665"/>
      <c r="Y672" s="920"/>
      <c r="Z672" s="920"/>
      <c r="AA672" s="920"/>
      <c r="AB672" s="920"/>
      <c r="AC672" s="920"/>
      <c r="AD672" s="920"/>
      <c r="AE672" s="920"/>
      <c r="AF672" s="920"/>
      <c r="AG672" s="920"/>
      <c r="AH672" s="920"/>
      <c r="AI672" s="920"/>
      <c r="AJ672" s="920"/>
      <c r="AK672" s="920"/>
      <c r="AL672" s="920"/>
      <c r="AM672" s="921"/>
    </row>
    <row r="673" spans="2:39" x14ac:dyDescent="0.4">
      <c r="B673" s="913"/>
      <c r="C673" s="914"/>
      <c r="D673" s="914"/>
      <c r="E673" s="914"/>
      <c r="F673" s="914"/>
      <c r="G673" s="914"/>
      <c r="H673" s="914"/>
      <c r="I673" s="914"/>
      <c r="J673" s="914"/>
      <c r="K673" s="914"/>
      <c r="L673" s="914"/>
      <c r="M673" s="914"/>
      <c r="N673" s="914"/>
      <c r="O673" s="914"/>
      <c r="P673" s="662"/>
      <c r="Q673" s="663"/>
      <c r="R673" s="663"/>
      <c r="S673" s="663"/>
      <c r="T673" s="663"/>
      <c r="U673" s="663"/>
      <c r="V673" s="663"/>
      <c r="W673" s="663"/>
      <c r="X673" s="663"/>
      <c r="Y673" s="657"/>
      <c r="Z673" s="657"/>
      <c r="AA673" s="657"/>
      <c r="AB673" s="657"/>
      <c r="AC673" s="657"/>
      <c r="AD673" s="657"/>
      <c r="AE673" s="657"/>
      <c r="AF673" s="657"/>
      <c r="AG673" s="657"/>
      <c r="AH673" s="657"/>
      <c r="AI673" s="657"/>
      <c r="AJ673" s="657"/>
      <c r="AK673" s="657"/>
      <c r="AL673" s="657"/>
      <c r="AM673" s="658"/>
    </row>
    <row r="674" spans="2:39" ht="18.75" customHeight="1" x14ac:dyDescent="0.4">
      <c r="B674" s="915"/>
      <c r="C674" s="916"/>
      <c r="D674" s="916"/>
      <c r="E674" s="916"/>
      <c r="F674" s="916"/>
      <c r="G674" s="916"/>
      <c r="H674" s="916"/>
      <c r="I674" s="916"/>
      <c r="J674" s="916"/>
      <c r="K674" s="916"/>
      <c r="L674" s="916"/>
      <c r="M674" s="916"/>
      <c r="N674" s="916"/>
      <c r="O674" s="916"/>
      <c r="P674" s="662"/>
      <c r="Q674" s="663"/>
      <c r="R674" s="663"/>
      <c r="S674" s="663"/>
      <c r="T674" s="663"/>
      <c r="U674" s="663"/>
      <c r="V674" s="663"/>
      <c r="W674" s="663"/>
      <c r="X674" s="663"/>
      <c r="Y674" s="657"/>
      <c r="Z674" s="657"/>
      <c r="AA674" s="657"/>
      <c r="AB674" s="657"/>
      <c r="AC674" s="657"/>
      <c r="AD674" s="657"/>
      <c r="AE674" s="657"/>
      <c r="AF674" s="657"/>
      <c r="AG674" s="657"/>
      <c r="AH674" s="657"/>
      <c r="AI674" s="657"/>
      <c r="AJ674" s="657"/>
      <c r="AK674" s="657"/>
      <c r="AL674" s="657"/>
      <c r="AM674" s="658"/>
    </row>
    <row r="675" spans="2:39" ht="18.75" customHeight="1" x14ac:dyDescent="0.4">
      <c r="B675" s="908" t="s">
        <v>245</v>
      </c>
      <c r="C675" s="815"/>
      <c r="D675" s="815"/>
      <c r="E675" s="815"/>
      <c r="F675" s="815"/>
      <c r="G675" s="815"/>
      <c r="H675" s="815"/>
      <c r="I675" s="815"/>
      <c r="J675" s="815"/>
      <c r="K675" s="815"/>
      <c r="L675" s="815"/>
      <c r="M675" s="815"/>
      <c r="N675" s="815"/>
      <c r="O675" s="815"/>
      <c r="P675" s="662"/>
      <c r="Q675" s="663"/>
      <c r="R675" s="663"/>
      <c r="S675" s="663"/>
      <c r="T675" s="663"/>
      <c r="U675" s="663"/>
      <c r="V675" s="663"/>
      <c r="W675" s="663"/>
      <c r="X675" s="663"/>
      <c r="Y675" s="657"/>
      <c r="Z675" s="657"/>
      <c r="AA675" s="657"/>
      <c r="AB675" s="657"/>
      <c r="AC675" s="657"/>
      <c r="AD675" s="657"/>
      <c r="AE675" s="657"/>
      <c r="AF675" s="657"/>
      <c r="AG675" s="657"/>
      <c r="AH675" s="657"/>
      <c r="AI675" s="657"/>
      <c r="AJ675" s="657"/>
      <c r="AK675" s="657"/>
      <c r="AL675" s="657"/>
      <c r="AM675" s="658"/>
    </row>
    <row r="676" spans="2:39" x14ac:dyDescent="0.4">
      <c r="B676" s="909"/>
      <c r="C676" s="826"/>
      <c r="D676" s="826"/>
      <c r="E676" s="826"/>
      <c r="F676" s="826"/>
      <c r="G676" s="826"/>
      <c r="H676" s="826"/>
      <c r="I676" s="826"/>
      <c r="J676" s="826"/>
      <c r="K676" s="826"/>
      <c r="L676" s="826"/>
      <c r="M676" s="826"/>
      <c r="N676" s="826"/>
      <c r="O676" s="826"/>
      <c r="P676" s="662"/>
      <c r="Q676" s="663"/>
      <c r="R676" s="663"/>
      <c r="S676" s="663"/>
      <c r="T676" s="663"/>
      <c r="U676" s="663"/>
      <c r="V676" s="663"/>
      <c r="W676" s="663"/>
      <c r="X676" s="663"/>
      <c r="Y676" s="657"/>
      <c r="Z676" s="657"/>
      <c r="AA676" s="657"/>
      <c r="AB676" s="657"/>
      <c r="AC676" s="657"/>
      <c r="AD676" s="657"/>
      <c r="AE676" s="657"/>
      <c r="AF676" s="657"/>
      <c r="AG676" s="657"/>
      <c r="AH676" s="657"/>
      <c r="AI676" s="657"/>
      <c r="AJ676" s="657"/>
      <c r="AK676" s="657"/>
      <c r="AL676" s="657"/>
      <c r="AM676" s="658"/>
    </row>
    <row r="677" spans="2:39" ht="17.45" customHeight="1" x14ac:dyDescent="0.4">
      <c r="B677" s="910"/>
      <c r="C677" s="804"/>
      <c r="D677" s="804"/>
      <c r="E677" s="804"/>
      <c r="F677" s="804"/>
      <c r="G677" s="804"/>
      <c r="H677" s="804"/>
      <c r="I677" s="804"/>
      <c r="J677" s="804"/>
      <c r="K677" s="804"/>
      <c r="L677" s="804"/>
      <c r="M677" s="804"/>
      <c r="N677" s="804"/>
      <c r="O677" s="804"/>
      <c r="P677" s="662"/>
      <c r="Q677" s="663"/>
      <c r="R677" s="663"/>
      <c r="S677" s="663"/>
      <c r="T677" s="663"/>
      <c r="U677" s="663"/>
      <c r="V677" s="663"/>
      <c r="W677" s="663"/>
      <c r="X677" s="663"/>
      <c r="Y677" s="657"/>
      <c r="Z677" s="657"/>
      <c r="AA677" s="657"/>
      <c r="AB677" s="657"/>
      <c r="AC677" s="657"/>
      <c r="AD677" s="657"/>
      <c r="AE677" s="657"/>
      <c r="AF677" s="657"/>
      <c r="AG677" s="657"/>
      <c r="AH677" s="657"/>
      <c r="AI677" s="657"/>
      <c r="AJ677" s="657"/>
      <c r="AK677" s="657"/>
      <c r="AL677" s="657"/>
      <c r="AM677" s="658"/>
    </row>
    <row r="678" spans="2:39" ht="17.45" customHeight="1" x14ac:dyDescent="0.4">
      <c r="B678" s="911" t="s">
        <v>365</v>
      </c>
      <c r="C678" s="912"/>
      <c r="D678" s="912"/>
      <c r="E678" s="912"/>
      <c r="F678" s="912"/>
      <c r="G678" s="912"/>
      <c r="H678" s="912"/>
      <c r="I678" s="912"/>
      <c r="J678" s="912"/>
      <c r="K678" s="912"/>
      <c r="L678" s="912"/>
      <c r="M678" s="912"/>
      <c r="N678" s="912"/>
      <c r="O678" s="912"/>
      <c r="P678" s="662"/>
      <c r="Q678" s="663"/>
      <c r="R678" s="663"/>
      <c r="S678" s="663"/>
      <c r="T678" s="663"/>
      <c r="U678" s="663"/>
      <c r="V678" s="663"/>
      <c r="W678" s="663"/>
      <c r="X678" s="663"/>
      <c r="Y678" s="657"/>
      <c r="Z678" s="657"/>
      <c r="AA678" s="657"/>
      <c r="AB678" s="657"/>
      <c r="AC678" s="657"/>
      <c r="AD678" s="657"/>
      <c r="AE678" s="657"/>
      <c r="AF678" s="657"/>
      <c r="AG678" s="657"/>
      <c r="AH678" s="657"/>
      <c r="AI678" s="657"/>
      <c r="AJ678" s="657"/>
      <c r="AK678" s="657"/>
      <c r="AL678" s="657"/>
      <c r="AM678" s="658"/>
    </row>
    <row r="679" spans="2:39" ht="17.45" customHeight="1" x14ac:dyDescent="0.4">
      <c r="B679" s="913"/>
      <c r="C679" s="914"/>
      <c r="D679" s="914"/>
      <c r="E679" s="914"/>
      <c r="F679" s="914"/>
      <c r="G679" s="914"/>
      <c r="H679" s="914"/>
      <c r="I679" s="914"/>
      <c r="J679" s="914"/>
      <c r="K679" s="914"/>
      <c r="L679" s="914"/>
      <c r="M679" s="914"/>
      <c r="N679" s="914"/>
      <c r="O679" s="914"/>
      <c r="P679" s="662"/>
      <c r="Q679" s="663"/>
      <c r="R679" s="663"/>
      <c r="S679" s="663"/>
      <c r="T679" s="663"/>
      <c r="U679" s="663"/>
      <c r="V679" s="663"/>
      <c r="W679" s="663"/>
      <c r="X679" s="663"/>
      <c r="Y679" s="657"/>
      <c r="Z679" s="657"/>
      <c r="AA679" s="657"/>
      <c r="AB679" s="657"/>
      <c r="AC679" s="657"/>
      <c r="AD679" s="657"/>
      <c r="AE679" s="657"/>
      <c r="AF679" s="657"/>
      <c r="AG679" s="657"/>
      <c r="AH679" s="657"/>
      <c r="AI679" s="657"/>
      <c r="AJ679" s="657"/>
      <c r="AK679" s="657"/>
      <c r="AL679" s="657"/>
      <c r="AM679" s="658"/>
    </row>
    <row r="680" spans="2:39" ht="17.45" customHeight="1" x14ac:dyDescent="0.4">
      <c r="B680" s="915"/>
      <c r="C680" s="916"/>
      <c r="D680" s="916"/>
      <c r="E680" s="916"/>
      <c r="F680" s="916"/>
      <c r="G680" s="916"/>
      <c r="H680" s="916"/>
      <c r="I680" s="916"/>
      <c r="J680" s="916"/>
      <c r="K680" s="916"/>
      <c r="L680" s="916"/>
      <c r="M680" s="916"/>
      <c r="N680" s="916"/>
      <c r="O680" s="916"/>
      <c r="P680" s="662"/>
      <c r="Q680" s="663"/>
      <c r="R680" s="663"/>
      <c r="S680" s="663"/>
      <c r="T680" s="663"/>
      <c r="U680" s="663"/>
      <c r="V680" s="663"/>
      <c r="W680" s="663"/>
      <c r="X680" s="663"/>
      <c r="Y680" s="657"/>
      <c r="Z680" s="657"/>
      <c r="AA680" s="657"/>
      <c r="AB680" s="657"/>
      <c r="AC680" s="657"/>
      <c r="AD680" s="657"/>
      <c r="AE680" s="657"/>
      <c r="AF680" s="657"/>
      <c r="AG680" s="657"/>
      <c r="AH680" s="657"/>
      <c r="AI680" s="657"/>
      <c r="AJ680" s="657"/>
      <c r="AK680" s="657"/>
      <c r="AL680" s="657"/>
      <c r="AM680" s="658"/>
    </row>
    <row r="681" spans="2:39" ht="17.45" customHeight="1" x14ac:dyDescent="0.4">
      <c r="B681" s="908" t="s">
        <v>246</v>
      </c>
      <c r="C681" s="815"/>
      <c r="D681" s="815"/>
      <c r="E681" s="815"/>
      <c r="F681" s="815"/>
      <c r="G681" s="815"/>
      <c r="H681" s="815"/>
      <c r="I681" s="815"/>
      <c r="J681" s="815"/>
      <c r="K681" s="815"/>
      <c r="L681" s="815"/>
      <c r="M681" s="815"/>
      <c r="N681" s="815"/>
      <c r="O681" s="815"/>
      <c r="P681" s="662"/>
      <c r="Q681" s="663"/>
      <c r="R681" s="663"/>
      <c r="S681" s="663"/>
      <c r="T681" s="663"/>
      <c r="U681" s="663"/>
      <c r="V681" s="663"/>
      <c r="W681" s="663"/>
      <c r="X681" s="663"/>
      <c r="Y681" s="657"/>
      <c r="Z681" s="657"/>
      <c r="AA681" s="657"/>
      <c r="AB681" s="657"/>
      <c r="AC681" s="657"/>
      <c r="AD681" s="657"/>
      <c r="AE681" s="657"/>
      <c r="AF681" s="657"/>
      <c r="AG681" s="657"/>
      <c r="AH681" s="657"/>
      <c r="AI681" s="657"/>
      <c r="AJ681" s="657"/>
      <c r="AK681" s="657"/>
      <c r="AL681" s="657"/>
      <c r="AM681" s="658"/>
    </row>
    <row r="682" spans="2:39" ht="17.45" customHeight="1" x14ac:dyDescent="0.4">
      <c r="B682" s="909"/>
      <c r="C682" s="826"/>
      <c r="D682" s="826"/>
      <c r="E682" s="826"/>
      <c r="F682" s="826"/>
      <c r="G682" s="826"/>
      <c r="H682" s="826"/>
      <c r="I682" s="826"/>
      <c r="J682" s="826"/>
      <c r="K682" s="826"/>
      <c r="L682" s="826"/>
      <c r="M682" s="826"/>
      <c r="N682" s="826"/>
      <c r="O682" s="826"/>
      <c r="P682" s="662"/>
      <c r="Q682" s="663"/>
      <c r="R682" s="663"/>
      <c r="S682" s="663"/>
      <c r="T682" s="663"/>
      <c r="U682" s="663"/>
      <c r="V682" s="663"/>
      <c r="W682" s="663"/>
      <c r="X682" s="663"/>
      <c r="Y682" s="657"/>
      <c r="Z682" s="657"/>
      <c r="AA682" s="657"/>
      <c r="AB682" s="657"/>
      <c r="AC682" s="657"/>
      <c r="AD682" s="657"/>
      <c r="AE682" s="657"/>
      <c r="AF682" s="657"/>
      <c r="AG682" s="657"/>
      <c r="AH682" s="657"/>
      <c r="AI682" s="657"/>
      <c r="AJ682" s="657"/>
      <c r="AK682" s="657"/>
      <c r="AL682" s="657"/>
      <c r="AM682" s="658"/>
    </row>
    <row r="683" spans="2:39" ht="17.45" customHeight="1" thickBot="1" x14ac:dyDescent="0.45">
      <c r="B683" s="910"/>
      <c r="C683" s="804"/>
      <c r="D683" s="804"/>
      <c r="E683" s="804"/>
      <c r="F683" s="804"/>
      <c r="G683" s="804"/>
      <c r="H683" s="804"/>
      <c r="I683" s="804"/>
      <c r="J683" s="804"/>
      <c r="K683" s="804"/>
      <c r="L683" s="804"/>
      <c r="M683" s="804"/>
      <c r="N683" s="804"/>
      <c r="O683" s="804"/>
      <c r="P683" s="794"/>
      <c r="Q683" s="795"/>
      <c r="R683" s="795"/>
      <c r="S683" s="795"/>
      <c r="T683" s="795"/>
      <c r="U683" s="795"/>
      <c r="V683" s="795"/>
      <c r="W683" s="795"/>
      <c r="X683" s="795"/>
      <c r="Y683" s="949"/>
      <c r="Z683" s="949"/>
      <c r="AA683" s="949"/>
      <c r="AB683" s="949"/>
      <c r="AC683" s="949"/>
      <c r="AD683" s="949"/>
      <c r="AE683" s="949"/>
      <c r="AF683" s="949"/>
      <c r="AG683" s="949"/>
      <c r="AH683" s="949"/>
      <c r="AI683" s="949"/>
      <c r="AJ683" s="949"/>
      <c r="AK683" s="949"/>
      <c r="AL683" s="949"/>
      <c r="AM683" s="950"/>
    </row>
    <row r="684" spans="2:39" ht="17.45" customHeight="1" thickTop="1" x14ac:dyDescent="0.4">
      <c r="B684" s="789" t="s">
        <v>376</v>
      </c>
      <c r="C684" s="790"/>
      <c r="D684" s="790"/>
      <c r="E684" s="790"/>
      <c r="F684" s="790"/>
      <c r="G684" s="790"/>
      <c r="H684" s="790"/>
      <c r="I684" s="790"/>
      <c r="J684" s="790"/>
      <c r="K684" s="790"/>
      <c r="L684" s="790"/>
      <c r="M684" s="790"/>
      <c r="N684" s="790"/>
      <c r="O684" s="791"/>
      <c r="P684" s="744" t="s">
        <v>237</v>
      </c>
      <c r="Q684" s="745"/>
      <c r="R684" s="745"/>
      <c r="S684" s="745"/>
      <c r="T684" s="745"/>
      <c r="U684" s="745"/>
      <c r="V684" s="745"/>
      <c r="W684" s="745"/>
      <c r="X684" s="746"/>
      <c r="Y684" s="744" t="s">
        <v>217</v>
      </c>
      <c r="Z684" s="745"/>
      <c r="AA684" s="745"/>
      <c r="AB684" s="745"/>
      <c r="AC684" s="745"/>
      <c r="AD684" s="745"/>
      <c r="AE684" s="745"/>
      <c r="AF684" s="745"/>
      <c r="AG684" s="745"/>
      <c r="AH684" s="745"/>
      <c r="AI684" s="745"/>
      <c r="AJ684" s="745"/>
      <c r="AK684" s="745"/>
      <c r="AL684" s="745"/>
      <c r="AM684" s="746"/>
    </row>
    <row r="685" spans="2:39" ht="17.45" customHeight="1" thickBot="1" x14ac:dyDescent="0.45">
      <c r="B685" s="750"/>
      <c r="C685" s="751"/>
      <c r="D685" s="751"/>
      <c r="E685" s="751"/>
      <c r="F685" s="751"/>
      <c r="G685" s="751"/>
      <c r="H685" s="751"/>
      <c r="I685" s="751"/>
      <c r="J685" s="751"/>
      <c r="K685" s="751"/>
      <c r="L685" s="751"/>
      <c r="M685" s="751"/>
      <c r="N685" s="751"/>
      <c r="O685" s="752"/>
      <c r="P685" s="744"/>
      <c r="Q685" s="745"/>
      <c r="R685" s="745"/>
      <c r="S685" s="745"/>
      <c r="T685" s="745"/>
      <c r="U685" s="745"/>
      <c r="V685" s="745"/>
      <c r="W685" s="745"/>
      <c r="X685" s="746"/>
      <c r="Y685" s="744"/>
      <c r="Z685" s="745"/>
      <c r="AA685" s="745"/>
      <c r="AB685" s="745"/>
      <c r="AC685" s="745"/>
      <c r="AD685" s="745"/>
      <c r="AE685" s="745"/>
      <c r="AF685" s="745"/>
      <c r="AG685" s="745"/>
      <c r="AH685" s="745"/>
      <c r="AI685" s="745"/>
      <c r="AJ685" s="745"/>
      <c r="AK685" s="745"/>
      <c r="AL685" s="745"/>
      <c r="AM685" s="746"/>
    </row>
    <row r="686" spans="2:39" ht="17.45" customHeight="1" thickTop="1" x14ac:dyDescent="0.4">
      <c r="B686" s="911" t="s">
        <v>366</v>
      </c>
      <c r="C686" s="912"/>
      <c r="D686" s="912"/>
      <c r="E686" s="912"/>
      <c r="F686" s="912"/>
      <c r="G686" s="912"/>
      <c r="H686" s="912"/>
      <c r="I686" s="912"/>
      <c r="J686" s="912"/>
      <c r="K686" s="912"/>
      <c r="L686" s="912"/>
      <c r="M686" s="912"/>
      <c r="N686" s="912"/>
      <c r="O686" s="912"/>
      <c r="P686" s="664"/>
      <c r="Q686" s="665"/>
      <c r="R686" s="665"/>
      <c r="S686" s="665"/>
      <c r="T686" s="665"/>
      <c r="U686" s="665"/>
      <c r="V686" s="665"/>
      <c r="W686" s="665"/>
      <c r="X686" s="665"/>
      <c r="Y686" s="959"/>
      <c r="Z686" s="959"/>
      <c r="AA686" s="959"/>
      <c r="AB686" s="959"/>
      <c r="AC686" s="959"/>
      <c r="AD686" s="959"/>
      <c r="AE686" s="959"/>
      <c r="AF686" s="959"/>
      <c r="AG686" s="959"/>
      <c r="AH686" s="959"/>
      <c r="AI686" s="959"/>
      <c r="AJ686" s="959"/>
      <c r="AK686" s="959"/>
      <c r="AL686" s="959"/>
      <c r="AM686" s="960"/>
    </row>
    <row r="687" spans="2:39" ht="17.45" customHeight="1" x14ac:dyDescent="0.4">
      <c r="B687" s="913"/>
      <c r="C687" s="914"/>
      <c r="D687" s="914"/>
      <c r="E687" s="914"/>
      <c r="F687" s="914"/>
      <c r="G687" s="914"/>
      <c r="H687" s="914"/>
      <c r="I687" s="914"/>
      <c r="J687" s="914"/>
      <c r="K687" s="914"/>
      <c r="L687" s="914"/>
      <c r="M687" s="914"/>
      <c r="N687" s="914"/>
      <c r="O687" s="914"/>
      <c r="P687" s="662"/>
      <c r="Q687" s="663"/>
      <c r="R687" s="663"/>
      <c r="S687" s="663"/>
      <c r="T687" s="663"/>
      <c r="U687" s="663"/>
      <c r="V687" s="663"/>
      <c r="W687" s="663"/>
      <c r="X687" s="663"/>
      <c r="Y687" s="930"/>
      <c r="Z687" s="930"/>
      <c r="AA687" s="930"/>
      <c r="AB687" s="930"/>
      <c r="AC687" s="930"/>
      <c r="AD687" s="930"/>
      <c r="AE687" s="930"/>
      <c r="AF687" s="930"/>
      <c r="AG687" s="930"/>
      <c r="AH687" s="930"/>
      <c r="AI687" s="930"/>
      <c r="AJ687" s="930"/>
      <c r="AK687" s="930"/>
      <c r="AL687" s="930"/>
      <c r="AM687" s="931"/>
    </row>
    <row r="688" spans="2:39" ht="17.45" customHeight="1" x14ac:dyDescent="0.4">
      <c r="B688" s="915"/>
      <c r="C688" s="916"/>
      <c r="D688" s="916"/>
      <c r="E688" s="916"/>
      <c r="F688" s="916"/>
      <c r="G688" s="916"/>
      <c r="H688" s="916"/>
      <c r="I688" s="916"/>
      <c r="J688" s="916"/>
      <c r="K688" s="916"/>
      <c r="L688" s="916"/>
      <c r="M688" s="916"/>
      <c r="N688" s="916"/>
      <c r="O688" s="916"/>
      <c r="P688" s="662"/>
      <c r="Q688" s="663"/>
      <c r="R688" s="663"/>
      <c r="S688" s="663"/>
      <c r="T688" s="663"/>
      <c r="U688" s="663"/>
      <c r="V688" s="663"/>
      <c r="W688" s="663"/>
      <c r="X688" s="663"/>
      <c r="Y688" s="930"/>
      <c r="Z688" s="930"/>
      <c r="AA688" s="930"/>
      <c r="AB688" s="930"/>
      <c r="AC688" s="930"/>
      <c r="AD688" s="930"/>
      <c r="AE688" s="930"/>
      <c r="AF688" s="930"/>
      <c r="AG688" s="930"/>
      <c r="AH688" s="930"/>
      <c r="AI688" s="930"/>
      <c r="AJ688" s="930"/>
      <c r="AK688" s="930"/>
      <c r="AL688" s="930"/>
      <c r="AM688" s="931"/>
    </row>
    <row r="689" spans="1:40" ht="18.75" customHeight="1" x14ac:dyDescent="0.4">
      <c r="B689" s="911" t="s">
        <v>367</v>
      </c>
      <c r="C689" s="912"/>
      <c r="D689" s="912"/>
      <c r="E689" s="912"/>
      <c r="F689" s="912"/>
      <c r="G689" s="912"/>
      <c r="H689" s="912"/>
      <c r="I689" s="912"/>
      <c r="J689" s="912"/>
      <c r="K689" s="912"/>
      <c r="L689" s="912"/>
      <c r="M689" s="912"/>
      <c r="N689" s="912"/>
      <c r="O689" s="912"/>
      <c r="P689" s="662"/>
      <c r="Q689" s="663"/>
      <c r="R689" s="663"/>
      <c r="S689" s="663"/>
      <c r="T689" s="663"/>
      <c r="U689" s="663"/>
      <c r="V689" s="663"/>
      <c r="W689" s="663"/>
      <c r="X689" s="663"/>
      <c r="Y689" s="930"/>
      <c r="Z689" s="930"/>
      <c r="AA689" s="930"/>
      <c r="AB689" s="930"/>
      <c r="AC689" s="930"/>
      <c r="AD689" s="930"/>
      <c r="AE689" s="930"/>
      <c r="AF689" s="930"/>
      <c r="AG689" s="930"/>
      <c r="AH689" s="930"/>
      <c r="AI689" s="930"/>
      <c r="AJ689" s="930"/>
      <c r="AK689" s="930"/>
      <c r="AL689" s="930"/>
      <c r="AM689" s="931"/>
    </row>
    <row r="690" spans="1:40" x14ac:dyDescent="0.4">
      <c r="B690" s="913"/>
      <c r="C690" s="914"/>
      <c r="D690" s="914"/>
      <c r="E690" s="914"/>
      <c r="F690" s="914"/>
      <c r="G690" s="914"/>
      <c r="H690" s="914"/>
      <c r="I690" s="914"/>
      <c r="J690" s="914"/>
      <c r="K690" s="914"/>
      <c r="L690" s="914"/>
      <c r="M690" s="914"/>
      <c r="N690" s="914"/>
      <c r="O690" s="914"/>
      <c r="P690" s="662"/>
      <c r="Q690" s="663"/>
      <c r="R690" s="663"/>
      <c r="S690" s="663"/>
      <c r="T690" s="663"/>
      <c r="U690" s="663"/>
      <c r="V690" s="663"/>
      <c r="W690" s="663"/>
      <c r="X690" s="663"/>
      <c r="Y690" s="930"/>
      <c r="Z690" s="930"/>
      <c r="AA690" s="930"/>
      <c r="AB690" s="930"/>
      <c r="AC690" s="930"/>
      <c r="AD690" s="930"/>
      <c r="AE690" s="930"/>
      <c r="AF690" s="930"/>
      <c r="AG690" s="930"/>
      <c r="AH690" s="930"/>
      <c r="AI690" s="930"/>
      <c r="AJ690" s="930"/>
      <c r="AK690" s="930"/>
      <c r="AL690" s="930"/>
      <c r="AM690" s="931"/>
    </row>
    <row r="691" spans="1:40" ht="18.75" customHeight="1" thickBot="1" x14ac:dyDescent="0.45">
      <c r="B691" s="915"/>
      <c r="C691" s="916"/>
      <c r="D691" s="916"/>
      <c r="E691" s="916"/>
      <c r="F691" s="916"/>
      <c r="G691" s="916"/>
      <c r="H691" s="916"/>
      <c r="I691" s="916"/>
      <c r="J691" s="916"/>
      <c r="K691" s="916"/>
      <c r="L691" s="916"/>
      <c r="M691" s="916"/>
      <c r="N691" s="916"/>
      <c r="O691" s="916"/>
      <c r="P691" s="794"/>
      <c r="Q691" s="795"/>
      <c r="R691" s="795"/>
      <c r="S691" s="795"/>
      <c r="T691" s="795"/>
      <c r="U691" s="795"/>
      <c r="V691" s="795"/>
      <c r="W691" s="795"/>
      <c r="X691" s="795"/>
      <c r="Y691" s="672"/>
      <c r="Z691" s="672"/>
      <c r="AA691" s="672"/>
      <c r="AB691" s="672"/>
      <c r="AC691" s="672"/>
      <c r="AD691" s="672"/>
      <c r="AE691" s="672"/>
      <c r="AF691" s="672"/>
      <c r="AG691" s="672"/>
      <c r="AH691" s="672"/>
      <c r="AI691" s="672"/>
      <c r="AJ691" s="672"/>
      <c r="AK691" s="672"/>
      <c r="AL691" s="672"/>
      <c r="AM691" s="673"/>
    </row>
    <row r="692" spans="1:40" ht="18.75" customHeight="1" thickTop="1" x14ac:dyDescent="0.4">
      <c r="B692" s="669" t="s">
        <v>239</v>
      </c>
      <c r="C692" s="670"/>
      <c r="D692" s="670"/>
      <c r="E692" s="670"/>
      <c r="F692" s="670"/>
      <c r="G692" s="670"/>
      <c r="H692" s="670"/>
      <c r="I692" s="670"/>
      <c r="J692" s="670"/>
      <c r="K692" s="670"/>
      <c r="L692" s="670"/>
      <c r="M692" s="670"/>
      <c r="N692" s="670"/>
      <c r="O692" s="671"/>
      <c r="P692" s="958">
        <f>SUM(P671:X683,P686:X691)</f>
        <v>0</v>
      </c>
      <c r="Q692" s="958"/>
      <c r="R692" s="958"/>
      <c r="S692" s="958"/>
      <c r="T692" s="958"/>
      <c r="U692" s="958"/>
      <c r="V692" s="958"/>
      <c r="W692" s="958"/>
      <c r="X692" s="958"/>
      <c r="Y692" s="669"/>
      <c r="Z692" s="670"/>
      <c r="AA692" s="670"/>
      <c r="AB692" s="670"/>
      <c r="AC692" s="670"/>
      <c r="AD692" s="670"/>
      <c r="AE692" s="670"/>
      <c r="AF692" s="670"/>
      <c r="AG692" s="670"/>
      <c r="AH692" s="670"/>
      <c r="AI692" s="670"/>
      <c r="AJ692" s="670"/>
      <c r="AK692" s="670"/>
      <c r="AL692" s="670"/>
      <c r="AM692" s="671"/>
    </row>
    <row r="693" spans="1:40" x14ac:dyDescent="0.4">
      <c r="B693" s="14" t="s">
        <v>135</v>
      </c>
      <c r="AM693" s="73"/>
      <c r="AN693" s="5"/>
    </row>
    <row r="694" spans="1:40" ht="18.75" customHeight="1" thickBot="1" x14ac:dyDescent="0.45">
      <c r="AJ694" s="92"/>
      <c r="AK694" s="92"/>
      <c r="AL694" s="92"/>
      <c r="AM694" s="92"/>
      <c r="AN694" s="92"/>
    </row>
    <row r="695" spans="1:40" ht="20.25" thickTop="1" thickBot="1" x14ac:dyDescent="0.45">
      <c r="B695" s="736" t="s">
        <v>461</v>
      </c>
      <c r="C695" s="736"/>
      <c r="D695" s="736"/>
      <c r="E695" s="736"/>
      <c r="F695" s="736"/>
      <c r="G695" s="736"/>
      <c r="H695" s="736"/>
      <c r="I695" s="736"/>
      <c r="J695" s="736"/>
      <c r="K695" s="736"/>
      <c r="L695" s="736"/>
      <c r="M695" s="736"/>
      <c r="N695" s="736"/>
      <c r="O695" s="736"/>
      <c r="P695" s="736"/>
      <c r="Q695" s="736"/>
      <c r="R695" s="736"/>
      <c r="S695" s="736"/>
      <c r="T695" s="736"/>
      <c r="U695" s="736"/>
      <c r="V695" s="736"/>
      <c r="W695" s="736"/>
      <c r="X695" s="736"/>
      <c r="Y695" s="736"/>
      <c r="Z695" s="736"/>
      <c r="AA695" s="736"/>
      <c r="AB695" s="736"/>
      <c r="AC695" s="736"/>
      <c r="AD695" s="736"/>
      <c r="AE695" s="736"/>
      <c r="AF695" s="736"/>
      <c r="AG695" s="736"/>
      <c r="AH695" s="736"/>
      <c r="AJ695" s="574"/>
      <c r="AK695" s="575"/>
      <c r="AL695" s="575"/>
      <c r="AM695" s="575"/>
      <c r="AN695" s="576"/>
    </row>
    <row r="696" spans="1:40" ht="20.25" thickTop="1" thickBot="1" x14ac:dyDescent="0.45">
      <c r="B696" s="736"/>
      <c r="C696" s="736"/>
      <c r="D696" s="736"/>
      <c r="E696" s="736"/>
      <c r="F696" s="736"/>
      <c r="G696" s="736"/>
      <c r="H696" s="736"/>
      <c r="I696" s="736"/>
      <c r="J696" s="736"/>
      <c r="K696" s="736"/>
      <c r="L696" s="736"/>
      <c r="M696" s="736"/>
      <c r="N696" s="736"/>
      <c r="O696" s="736"/>
      <c r="P696" s="736"/>
      <c r="Q696" s="736"/>
      <c r="R696" s="736"/>
      <c r="S696" s="736"/>
      <c r="T696" s="736"/>
      <c r="U696" s="736"/>
      <c r="V696" s="736"/>
      <c r="W696" s="736"/>
      <c r="X696" s="736"/>
      <c r="Y696" s="736"/>
      <c r="Z696" s="736"/>
      <c r="AA696" s="736"/>
      <c r="AB696" s="736"/>
      <c r="AC696" s="736"/>
      <c r="AD696" s="736"/>
      <c r="AE696" s="736"/>
      <c r="AF696" s="736"/>
      <c r="AG696" s="736"/>
      <c r="AH696" s="736"/>
      <c r="AJ696" s="92"/>
      <c r="AK696" s="92"/>
      <c r="AL696" s="92"/>
      <c r="AM696" s="92"/>
      <c r="AN696" s="92"/>
    </row>
    <row r="697" spans="1:40" ht="20.25" thickTop="1" thickBot="1" x14ac:dyDescent="0.45">
      <c r="B697" s="736" t="s">
        <v>462</v>
      </c>
      <c r="C697" s="736"/>
      <c r="D697" s="736"/>
      <c r="E697" s="736"/>
      <c r="F697" s="736"/>
      <c r="G697" s="736"/>
      <c r="H697" s="736"/>
      <c r="I697" s="736"/>
      <c r="J697" s="736"/>
      <c r="K697" s="736"/>
      <c r="L697" s="736"/>
      <c r="M697" s="736"/>
      <c r="N697" s="736"/>
      <c r="O697" s="736"/>
      <c r="P697" s="736"/>
      <c r="Q697" s="736"/>
      <c r="R697" s="736"/>
      <c r="S697" s="736"/>
      <c r="T697" s="736"/>
      <c r="U697" s="736"/>
      <c r="V697" s="736"/>
      <c r="W697" s="736"/>
      <c r="X697" s="736"/>
      <c r="Y697" s="736"/>
      <c r="Z697" s="736"/>
      <c r="AA697" s="736"/>
      <c r="AB697" s="736"/>
      <c r="AC697" s="736"/>
      <c r="AD697" s="736"/>
      <c r="AE697" s="736"/>
      <c r="AF697" s="736"/>
      <c r="AG697" s="736"/>
      <c r="AH697" s="736"/>
      <c r="AJ697" s="574"/>
      <c r="AK697" s="575"/>
      <c r="AL697" s="575"/>
      <c r="AM697" s="575"/>
      <c r="AN697" s="576"/>
    </row>
    <row r="698" spans="1:40" ht="19.5" thickTop="1" x14ac:dyDescent="0.4">
      <c r="B698" s="736"/>
      <c r="C698" s="736"/>
      <c r="D698" s="736"/>
      <c r="E698" s="736"/>
      <c r="F698" s="736"/>
      <c r="G698" s="736"/>
      <c r="H698" s="736"/>
      <c r="I698" s="736"/>
      <c r="J698" s="736"/>
      <c r="K698" s="736"/>
      <c r="L698" s="736"/>
      <c r="M698" s="736"/>
      <c r="N698" s="736"/>
      <c r="O698" s="736"/>
      <c r="P698" s="736"/>
      <c r="Q698" s="736"/>
      <c r="R698" s="736"/>
      <c r="S698" s="736"/>
      <c r="T698" s="736"/>
      <c r="U698" s="736"/>
      <c r="V698" s="736"/>
      <c r="W698" s="736"/>
      <c r="X698" s="736"/>
      <c r="Y698" s="736"/>
      <c r="Z698" s="736"/>
      <c r="AA698" s="736"/>
      <c r="AB698" s="736"/>
      <c r="AC698" s="736"/>
      <c r="AD698" s="736"/>
      <c r="AE698" s="736"/>
      <c r="AF698" s="736"/>
      <c r="AG698" s="736"/>
      <c r="AH698" s="736"/>
      <c r="AM698" s="71"/>
      <c r="AN698" s="9"/>
    </row>
    <row r="699" spans="1:40" x14ac:dyDescent="0.4">
      <c r="B699" t="s">
        <v>686</v>
      </c>
      <c r="AM699" s="71"/>
      <c r="AN699" s="5"/>
    </row>
    <row r="700" spans="1:40" x14ac:dyDescent="0.4">
      <c r="AM700" s="71"/>
      <c r="AN700" s="5"/>
    </row>
    <row r="701" spans="1:40" x14ac:dyDescent="0.4">
      <c r="AM701" s="78"/>
      <c r="AN701" s="5"/>
    </row>
    <row r="702" spans="1:40" x14ac:dyDescent="0.4">
      <c r="A702" s="654" t="s">
        <v>681</v>
      </c>
      <c r="B702" s="654"/>
      <c r="C702" s="654"/>
      <c r="D702" s="654"/>
      <c r="E702" s="654"/>
      <c r="F702" s="654"/>
      <c r="G702" s="654"/>
      <c r="H702" s="654"/>
      <c r="I702" s="654"/>
      <c r="J702" s="654"/>
      <c r="K702" s="654"/>
      <c r="L702" s="654"/>
      <c r="M702" s="654"/>
      <c r="N702" s="654"/>
      <c r="O702" s="654"/>
      <c r="P702" s="654"/>
      <c r="Q702" s="654"/>
      <c r="R702" s="654"/>
      <c r="S702" s="654"/>
      <c r="T702" s="654"/>
      <c r="U702" s="654"/>
      <c r="V702" s="654"/>
      <c r="W702" s="654"/>
      <c r="X702" s="654"/>
      <c r="Y702" s="654"/>
      <c r="Z702" s="654"/>
      <c r="AA702" s="654"/>
      <c r="AB702" s="654"/>
      <c r="AC702" s="654"/>
      <c r="AD702" s="654"/>
      <c r="AE702" s="654"/>
      <c r="AF702" s="654"/>
      <c r="AG702" s="654"/>
      <c r="AH702" s="654"/>
      <c r="AM702" s="71"/>
      <c r="AN702" s="5"/>
    </row>
    <row r="703" spans="1:40" ht="19.5" thickBot="1" x14ac:dyDescent="0.45">
      <c r="A703" s="654" t="s">
        <v>247</v>
      </c>
      <c r="B703" s="654"/>
      <c r="C703" s="654"/>
      <c r="D703" s="654"/>
      <c r="E703" s="654"/>
      <c r="F703" s="654"/>
      <c r="G703" s="654"/>
      <c r="H703" s="654"/>
      <c r="I703" s="654"/>
      <c r="J703" s="654"/>
      <c r="K703" s="654"/>
      <c r="L703" s="654"/>
      <c r="M703" s="654"/>
      <c r="N703" s="654"/>
      <c r="O703" s="654"/>
      <c r="P703" s="654"/>
      <c r="Q703" s="654"/>
      <c r="R703" s="654"/>
      <c r="S703" s="654"/>
      <c r="T703" s="654"/>
      <c r="U703" s="654"/>
      <c r="V703" s="654"/>
      <c r="W703" s="654"/>
      <c r="X703" s="654"/>
      <c r="Y703" s="654"/>
      <c r="Z703" s="654"/>
      <c r="AA703" s="654"/>
      <c r="AB703" s="654"/>
      <c r="AC703" s="654"/>
      <c r="AD703" s="654"/>
      <c r="AE703" s="654"/>
      <c r="AF703" s="654"/>
      <c r="AG703" s="654"/>
      <c r="AH703" s="654"/>
    </row>
    <row r="704" spans="1:40" ht="18.75" customHeight="1" thickTop="1" thickBot="1" x14ac:dyDescent="0.45">
      <c r="B704" s="555" t="s">
        <v>101</v>
      </c>
      <c r="C704" s="555"/>
      <c r="D704" s="555"/>
      <c r="E704" s="555"/>
      <c r="F704" s="555"/>
      <c r="G704" s="555"/>
      <c r="H704" s="555"/>
      <c r="I704" s="555"/>
      <c r="J704" s="555"/>
      <c r="K704" s="555"/>
      <c r="L704" s="555"/>
      <c r="M704" s="555"/>
      <c r="N704" s="555"/>
      <c r="O704" s="555"/>
      <c r="P704" s="555"/>
      <c r="Q704" s="555"/>
      <c r="R704" s="555"/>
      <c r="S704" s="555"/>
      <c r="T704" s="555"/>
      <c r="U704" s="555"/>
      <c r="V704" s="555"/>
      <c r="W704" s="555"/>
      <c r="X704" s="555"/>
      <c r="Y704" s="555"/>
      <c r="Z704" s="555"/>
      <c r="AA704" s="555"/>
      <c r="AB704" s="555"/>
      <c r="AC704" s="555"/>
      <c r="AD704" s="555"/>
      <c r="AE704" s="555"/>
      <c r="AF704" s="555"/>
      <c r="AG704" s="555"/>
      <c r="AH704" s="555"/>
      <c r="AJ704" s="574"/>
      <c r="AK704" s="575"/>
      <c r="AL704" s="575"/>
      <c r="AM704" s="575"/>
      <c r="AN704" s="576"/>
    </row>
    <row r="705" spans="1:41" ht="19.5" thickTop="1" x14ac:dyDescent="0.4">
      <c r="B705" s="653" t="s">
        <v>102</v>
      </c>
      <c r="C705" s="653"/>
      <c r="D705" s="653"/>
      <c r="E705" s="653"/>
      <c r="F705" s="653"/>
      <c r="G705" s="653"/>
      <c r="H705" s="653"/>
      <c r="I705" s="653"/>
      <c r="J705" s="653"/>
      <c r="K705" s="653"/>
      <c r="L705" s="653"/>
      <c r="M705" s="653"/>
      <c r="N705" s="653"/>
      <c r="O705" s="653"/>
      <c r="P705" s="653"/>
      <c r="Q705" s="653"/>
      <c r="R705" s="653"/>
      <c r="S705" s="653"/>
      <c r="T705" s="653"/>
      <c r="U705" s="653"/>
      <c r="V705" s="653"/>
      <c r="W705" s="653"/>
      <c r="X705" s="653"/>
      <c r="Y705" s="653"/>
      <c r="Z705" s="653"/>
      <c r="AA705" s="653"/>
      <c r="AB705" s="653"/>
      <c r="AC705" s="653"/>
      <c r="AD705" s="653"/>
      <c r="AE705" s="653"/>
      <c r="AF705" s="653"/>
      <c r="AG705" s="653"/>
      <c r="AH705" s="653"/>
      <c r="AI705" s="653"/>
      <c r="AJ705" s="653"/>
      <c r="AK705" s="653"/>
      <c r="AL705" s="653"/>
      <c r="AM705" s="653"/>
      <c r="AN705" s="653"/>
    </row>
    <row r="706" spans="1:41" ht="19.5" thickBot="1" x14ac:dyDescent="0.45">
      <c r="B706" s="696" t="s">
        <v>103</v>
      </c>
      <c r="C706" s="697"/>
      <c r="D706" s="697"/>
      <c r="E706" s="697"/>
      <c r="F706" s="697"/>
      <c r="G706" s="697"/>
      <c r="H706" s="697"/>
      <c r="I706" s="697"/>
      <c r="J706" s="697"/>
      <c r="K706" s="698"/>
      <c r="L706" s="696" t="s">
        <v>370</v>
      </c>
      <c r="M706" s="697"/>
      <c r="N706" s="697"/>
      <c r="O706" s="697"/>
      <c r="P706" s="697"/>
      <c r="Q706" s="697"/>
      <c r="R706" s="697"/>
      <c r="S706" s="697"/>
      <c r="T706" s="698"/>
      <c r="U706" s="696" t="s">
        <v>248</v>
      </c>
      <c r="V706" s="697"/>
      <c r="W706" s="697"/>
      <c r="X706" s="697"/>
      <c r="Y706" s="697"/>
      <c r="Z706" s="697"/>
      <c r="AA706" s="697"/>
      <c r="AB706" s="697"/>
      <c r="AC706" s="697"/>
      <c r="AD706" s="697"/>
      <c r="AE706" s="697"/>
      <c r="AF706" s="697"/>
      <c r="AG706" s="697"/>
      <c r="AH706" s="697"/>
      <c r="AI706" s="697"/>
      <c r="AJ706" s="697"/>
      <c r="AK706" s="697"/>
      <c r="AL706" s="697"/>
      <c r="AM706" s="697"/>
      <c r="AN706" s="698"/>
    </row>
    <row r="707" spans="1:41" ht="20.25" thickTop="1" thickBot="1" x14ac:dyDescent="0.45">
      <c r="B707" s="675"/>
      <c r="C707" s="676"/>
      <c r="D707" s="676"/>
      <c r="E707" s="676"/>
      <c r="F707" s="676"/>
      <c r="G707" s="676"/>
      <c r="H707" s="676"/>
      <c r="I707" s="676"/>
      <c r="J707" s="676"/>
      <c r="K707" s="676"/>
      <c r="L707" s="926"/>
      <c r="M707" s="926"/>
      <c r="N707" s="926"/>
      <c r="O707" s="926"/>
      <c r="P707" s="926"/>
      <c r="Q707" s="926"/>
      <c r="R707" s="926"/>
      <c r="S707" s="926"/>
      <c r="T707" s="926"/>
      <c r="U707" s="925"/>
      <c r="V707" s="812"/>
      <c r="W707" s="812"/>
      <c r="X707" s="812"/>
      <c r="Y707" s="812"/>
      <c r="Z707" s="812"/>
      <c r="AA707" s="812"/>
      <c r="AB707" s="812"/>
      <c r="AC707" s="812"/>
      <c r="AD707" s="812"/>
      <c r="AE707" s="812"/>
      <c r="AF707" s="812"/>
      <c r="AG707" s="812"/>
      <c r="AH707" s="812"/>
      <c r="AI707" s="812"/>
      <c r="AJ707" s="812"/>
      <c r="AK707" s="812"/>
      <c r="AL707" s="812"/>
      <c r="AM707" s="812"/>
      <c r="AN707" s="813"/>
    </row>
    <row r="708" spans="1:41" ht="20.25" thickTop="1" thickBot="1" x14ac:dyDescent="0.45">
      <c r="B708" s="41"/>
      <c r="C708" s="41"/>
      <c r="D708" s="91"/>
      <c r="E708" s="91"/>
      <c r="F708" s="91"/>
      <c r="G708" s="41"/>
      <c r="H708" s="91"/>
      <c r="I708" s="41"/>
      <c r="J708" s="41"/>
      <c r="K708" s="41"/>
      <c r="L708" s="41"/>
      <c r="M708" s="41"/>
      <c r="N708" s="41"/>
      <c r="O708" s="41"/>
      <c r="P708" s="41"/>
      <c r="Q708" s="41"/>
      <c r="R708" s="41"/>
      <c r="S708" s="41"/>
      <c r="T708" s="41"/>
      <c r="U708" s="41"/>
      <c r="V708" s="41"/>
      <c r="W708" s="41"/>
      <c r="X708" s="41"/>
      <c r="Y708" s="41"/>
      <c r="Z708" s="41"/>
      <c r="AA708" s="41"/>
      <c r="AB708" s="41"/>
      <c r="AC708" s="41"/>
      <c r="AD708" s="41"/>
      <c r="AE708" s="41"/>
      <c r="AF708" s="41"/>
      <c r="AG708" s="41"/>
      <c r="AH708" s="41"/>
      <c r="AI708" s="41"/>
      <c r="AJ708" s="91"/>
      <c r="AK708" s="91"/>
      <c r="AL708" s="91"/>
      <c r="AM708" s="93"/>
      <c r="AN708" s="93"/>
    </row>
    <row r="709" spans="1:41" ht="18.75" customHeight="1" thickTop="1" thickBot="1" x14ac:dyDescent="0.45">
      <c r="B709" s="701" t="s">
        <v>136</v>
      </c>
      <c r="C709" s="701"/>
      <c r="D709" s="701"/>
      <c r="E709" s="701"/>
      <c r="F709" s="701"/>
      <c r="G709" s="701"/>
      <c r="H709" s="701"/>
      <c r="I709" s="701"/>
      <c r="J709" s="701"/>
      <c r="K709" s="701"/>
      <c r="L709" s="701"/>
      <c r="M709" s="701"/>
      <c r="N709" s="701"/>
      <c r="O709" s="701"/>
      <c r="P709" s="701"/>
      <c r="Q709" s="701"/>
      <c r="R709" s="701"/>
      <c r="S709" s="701"/>
      <c r="T709" s="701"/>
      <c r="U709" s="701"/>
      <c r="V709" s="701"/>
      <c r="W709" s="701"/>
      <c r="X709" s="701"/>
      <c r="Y709" s="701"/>
      <c r="Z709" s="701"/>
      <c r="AA709" s="701"/>
      <c r="AB709" s="701"/>
      <c r="AC709" s="701"/>
      <c r="AD709" s="701"/>
      <c r="AE709" s="701"/>
      <c r="AF709" s="701"/>
      <c r="AG709" s="701"/>
      <c r="AH709" s="701"/>
      <c r="AJ709" s="574"/>
      <c r="AK709" s="575"/>
      <c r="AL709" s="575"/>
      <c r="AM709" s="575"/>
      <c r="AN709" s="576"/>
    </row>
    <row r="710" spans="1:41" ht="19.5" thickTop="1" x14ac:dyDescent="0.4">
      <c r="B710" s="653" t="s">
        <v>102</v>
      </c>
      <c r="C710" s="653"/>
      <c r="D710" s="653"/>
      <c r="E710" s="653"/>
      <c r="F710" s="653"/>
      <c r="G710" s="653"/>
      <c r="H710" s="653"/>
      <c r="I710" s="653"/>
      <c r="J710" s="653"/>
      <c r="K710" s="653"/>
      <c r="L710" s="653"/>
      <c r="M710" s="653"/>
      <c r="N710" s="653"/>
      <c r="O710" s="653"/>
      <c r="P710" s="653"/>
      <c r="Q710" s="653"/>
      <c r="R710" s="653"/>
      <c r="S710" s="653"/>
      <c r="T710" s="653"/>
      <c r="U710" s="653"/>
      <c r="V710" s="653"/>
      <c r="W710" s="653"/>
      <c r="X710" s="653"/>
      <c r="Y710" s="653"/>
      <c r="Z710" s="653"/>
      <c r="AA710" s="653"/>
      <c r="AB710" s="653"/>
      <c r="AC710" s="653"/>
      <c r="AD710" s="653"/>
      <c r="AE710" s="653"/>
      <c r="AF710" s="653"/>
      <c r="AG710" s="653"/>
      <c r="AH710" s="653"/>
      <c r="AI710" s="653"/>
      <c r="AJ710" s="653"/>
      <c r="AK710" s="653"/>
      <c r="AL710" s="653"/>
      <c r="AM710" s="653"/>
      <c r="AN710" s="653"/>
    </row>
    <row r="711" spans="1:41" ht="19.5" thickBot="1" x14ac:dyDescent="0.45">
      <c r="B711" s="696" t="s">
        <v>103</v>
      </c>
      <c r="C711" s="697"/>
      <c r="D711" s="697"/>
      <c r="E711" s="697"/>
      <c r="F711" s="697"/>
      <c r="G711" s="697"/>
      <c r="H711" s="697"/>
      <c r="I711" s="697"/>
      <c r="J711" s="697"/>
      <c r="K711" s="698"/>
      <c r="L711" s="696" t="s">
        <v>370</v>
      </c>
      <c r="M711" s="697"/>
      <c r="N711" s="697"/>
      <c r="O711" s="697"/>
      <c r="P711" s="697"/>
      <c r="Q711" s="697"/>
      <c r="R711" s="697"/>
      <c r="S711" s="697"/>
      <c r="T711" s="698"/>
      <c r="U711" s="696" t="s">
        <v>248</v>
      </c>
      <c r="V711" s="697"/>
      <c r="W711" s="697"/>
      <c r="X711" s="697"/>
      <c r="Y711" s="697"/>
      <c r="Z711" s="697"/>
      <c r="AA711" s="697"/>
      <c r="AB711" s="697"/>
      <c r="AC711" s="697"/>
      <c r="AD711" s="697"/>
      <c r="AE711" s="697"/>
      <c r="AF711" s="697"/>
      <c r="AG711" s="697"/>
      <c r="AH711" s="697"/>
      <c r="AI711" s="697"/>
      <c r="AJ711" s="697"/>
      <c r="AK711" s="697"/>
      <c r="AL711" s="697"/>
      <c r="AM711" s="697"/>
      <c r="AN711" s="698"/>
    </row>
    <row r="712" spans="1:41" ht="39.950000000000003" customHeight="1" thickTop="1" thickBot="1" x14ac:dyDescent="0.45">
      <c r="B712" s="675"/>
      <c r="C712" s="676"/>
      <c r="D712" s="676"/>
      <c r="E712" s="676"/>
      <c r="F712" s="676"/>
      <c r="G712" s="676"/>
      <c r="H712" s="676"/>
      <c r="I712" s="676"/>
      <c r="J712" s="676"/>
      <c r="K712" s="676"/>
      <c r="L712" s="926"/>
      <c r="M712" s="926"/>
      <c r="N712" s="926"/>
      <c r="O712" s="926"/>
      <c r="P712" s="926"/>
      <c r="Q712" s="926"/>
      <c r="R712" s="926"/>
      <c r="S712" s="926"/>
      <c r="T712" s="926"/>
      <c r="U712" s="925"/>
      <c r="V712" s="812"/>
      <c r="W712" s="812"/>
      <c r="X712" s="812"/>
      <c r="Y712" s="812"/>
      <c r="Z712" s="812"/>
      <c r="AA712" s="812"/>
      <c r="AB712" s="812"/>
      <c r="AC712" s="812"/>
      <c r="AD712" s="812"/>
      <c r="AE712" s="812"/>
      <c r="AF712" s="812"/>
      <c r="AG712" s="812"/>
      <c r="AH712" s="812"/>
      <c r="AI712" s="812"/>
      <c r="AJ712" s="812"/>
      <c r="AK712" s="812"/>
      <c r="AL712" s="812"/>
      <c r="AM712" s="812"/>
      <c r="AN712" s="813"/>
    </row>
    <row r="713" spans="1:41" ht="19.5" thickTop="1" x14ac:dyDescent="0.4">
      <c r="AJ713" s="71"/>
    </row>
    <row r="714" spans="1:41" ht="19.5" thickBot="1" x14ac:dyDescent="0.45">
      <c r="A714" s="654" t="s">
        <v>250</v>
      </c>
      <c r="B714" s="654"/>
      <c r="C714" s="654"/>
      <c r="D714" s="654"/>
      <c r="E714" s="654"/>
      <c r="F714" s="654"/>
      <c r="G714" s="654"/>
      <c r="H714" s="654"/>
      <c r="I714" s="654"/>
      <c r="J714" s="654"/>
      <c r="K714" s="654"/>
      <c r="L714" s="654"/>
      <c r="M714" s="654"/>
      <c r="N714" s="654"/>
      <c r="O714" s="654"/>
      <c r="P714" s="654"/>
      <c r="Q714" s="654"/>
      <c r="R714" s="654"/>
      <c r="S714" s="654"/>
      <c r="T714" s="654"/>
      <c r="U714" s="654"/>
      <c r="V714" s="654"/>
      <c r="W714" s="654"/>
      <c r="X714" s="654"/>
      <c r="Y714" s="654"/>
      <c r="Z714" s="654"/>
      <c r="AA714" s="654"/>
      <c r="AB714" s="654"/>
      <c r="AC714" s="654"/>
      <c r="AD714" s="654"/>
      <c r="AE714" s="654"/>
      <c r="AF714" s="654"/>
      <c r="AG714" s="654"/>
      <c r="AH714" s="654"/>
      <c r="AI714" s="91"/>
      <c r="AJ714" s="91"/>
      <c r="AK714" s="91"/>
      <c r="AL714" s="91"/>
      <c r="AM714" s="91"/>
      <c r="AN714" s="91"/>
    </row>
    <row r="715" spans="1:41" ht="19.5" thickTop="1" x14ac:dyDescent="0.4">
      <c r="B715" s="555" t="s">
        <v>105</v>
      </c>
      <c r="C715" s="555"/>
      <c r="D715" s="555"/>
      <c r="E715" s="555"/>
      <c r="F715" s="555"/>
      <c r="G715" s="555"/>
      <c r="H715" s="555"/>
      <c r="I715" s="555"/>
      <c r="J715" s="555"/>
      <c r="K715" s="555"/>
      <c r="L715" s="555"/>
      <c r="M715" s="555"/>
      <c r="N715" s="555"/>
      <c r="O715" s="555"/>
      <c r="P715" s="555"/>
      <c r="Q715" s="555"/>
      <c r="R715" s="555"/>
      <c r="S715" s="555"/>
      <c r="T715" s="556"/>
      <c r="U715" s="586"/>
      <c r="V715" s="587"/>
      <c r="W715" s="587"/>
      <c r="X715" s="588"/>
      <c r="Y715" s="592" t="s">
        <v>353</v>
      </c>
      <c r="Z715" s="593"/>
      <c r="AA715" s="593"/>
      <c r="AB715" s="593"/>
      <c r="AC715" s="593"/>
      <c r="AD715" s="593"/>
      <c r="AE715" s="593"/>
      <c r="AF715" s="594"/>
      <c r="AG715" s="952"/>
      <c r="AH715" s="953"/>
      <c r="AI715" s="953"/>
      <c r="AJ715" s="953"/>
      <c r="AK715" s="953"/>
      <c r="AL715" s="953"/>
      <c r="AM715" s="954"/>
      <c r="AN715" s="109" t="s">
        <v>137</v>
      </c>
    </row>
    <row r="716" spans="1:41" x14ac:dyDescent="0.4">
      <c r="B716" s="555" t="s">
        <v>106</v>
      </c>
      <c r="C716" s="555"/>
      <c r="D716" s="555"/>
      <c r="E716" s="555"/>
      <c r="F716" s="555"/>
      <c r="G716" s="555"/>
      <c r="H716" s="555"/>
      <c r="I716" s="555"/>
      <c r="J716" s="555"/>
      <c r="K716" s="555"/>
      <c r="L716" s="555"/>
      <c r="M716" s="555"/>
      <c r="N716" s="555"/>
      <c r="O716" s="555"/>
      <c r="P716" s="555"/>
      <c r="Q716" s="555"/>
      <c r="R716" s="555"/>
      <c r="S716" s="555"/>
      <c r="T716" s="556"/>
      <c r="U716" s="682"/>
      <c r="V716" s="683"/>
      <c r="W716" s="683"/>
      <c r="X716" s="684"/>
      <c r="Y716" s="592" t="s">
        <v>353</v>
      </c>
      <c r="Z716" s="593"/>
      <c r="AA716" s="593"/>
      <c r="AB716" s="593"/>
      <c r="AC716" s="593"/>
      <c r="AD716" s="593"/>
      <c r="AE716" s="593"/>
      <c r="AF716" s="594"/>
      <c r="AG716" s="955"/>
      <c r="AH716" s="956"/>
      <c r="AI716" s="956"/>
      <c r="AJ716" s="956"/>
      <c r="AK716" s="956"/>
      <c r="AL716" s="956"/>
      <c r="AM716" s="957"/>
      <c r="AN716" s="109" t="s">
        <v>137</v>
      </c>
    </row>
    <row r="717" spans="1:41" ht="18.75" customHeight="1" x14ac:dyDescent="0.4">
      <c r="B717" s="555" t="s">
        <v>107</v>
      </c>
      <c r="C717" s="555"/>
      <c r="D717" s="555"/>
      <c r="E717" s="555"/>
      <c r="F717" s="555"/>
      <c r="G717" s="555"/>
      <c r="H717" s="555"/>
      <c r="I717" s="555"/>
      <c r="J717" s="555"/>
      <c r="K717" s="555"/>
      <c r="L717" s="555"/>
      <c r="M717" s="555"/>
      <c r="N717" s="555"/>
      <c r="O717" s="555"/>
      <c r="P717" s="555"/>
      <c r="Q717" s="555"/>
      <c r="R717" s="555"/>
      <c r="S717" s="555"/>
      <c r="T717" s="556"/>
      <c r="U717" s="682"/>
      <c r="V717" s="683"/>
      <c r="W717" s="683"/>
      <c r="X717" s="684"/>
      <c r="Y717" s="592" t="s">
        <v>353</v>
      </c>
      <c r="Z717" s="593"/>
      <c r="AA717" s="593"/>
      <c r="AB717" s="593"/>
      <c r="AC717" s="593"/>
      <c r="AD717" s="593"/>
      <c r="AE717" s="593"/>
      <c r="AF717" s="594"/>
      <c r="AG717" s="955"/>
      <c r="AH717" s="956"/>
      <c r="AI717" s="956"/>
      <c r="AJ717" s="956"/>
      <c r="AK717" s="956"/>
      <c r="AL717" s="956"/>
      <c r="AM717" s="957"/>
      <c r="AN717" s="109" t="s">
        <v>137</v>
      </c>
    </row>
    <row r="718" spans="1:41" ht="19.5" thickBot="1" x14ac:dyDescent="0.45">
      <c r="B718" s="555" t="s">
        <v>108</v>
      </c>
      <c r="C718" s="555"/>
      <c r="D718" s="555"/>
      <c r="E718" s="555"/>
      <c r="F718" s="555"/>
      <c r="G718" s="555"/>
      <c r="H718" s="555"/>
      <c r="I718" s="555"/>
      <c r="J718" s="555"/>
      <c r="K718" s="555"/>
      <c r="L718" s="555"/>
      <c r="M718" s="555"/>
      <c r="N718" s="555"/>
      <c r="O718" s="555"/>
      <c r="P718" s="555"/>
      <c r="Q718" s="555"/>
      <c r="R718" s="555"/>
      <c r="S718" s="555"/>
      <c r="T718" s="556"/>
      <c r="U718" s="598"/>
      <c r="V718" s="599"/>
      <c r="W718" s="599"/>
      <c r="X718" s="600"/>
      <c r="Y718" s="592" t="s">
        <v>353</v>
      </c>
      <c r="Z718" s="593"/>
      <c r="AA718" s="593"/>
      <c r="AB718" s="593"/>
      <c r="AC718" s="593"/>
      <c r="AD718" s="593"/>
      <c r="AE718" s="593"/>
      <c r="AF718" s="594"/>
      <c r="AG718" s="927"/>
      <c r="AH718" s="928"/>
      <c r="AI718" s="928"/>
      <c r="AJ718" s="928"/>
      <c r="AK718" s="928"/>
      <c r="AL718" s="928"/>
      <c r="AM718" s="929"/>
      <c r="AN718" s="109" t="s">
        <v>137</v>
      </c>
    </row>
    <row r="719" spans="1:41" ht="19.5" thickTop="1" x14ac:dyDescent="0.4">
      <c r="AJ719" s="5"/>
      <c r="AK719" s="5"/>
      <c r="AL719" s="5"/>
      <c r="AM719" s="109"/>
      <c r="AN719" s="5"/>
    </row>
    <row r="720" spans="1:41" x14ac:dyDescent="0.4">
      <c r="A720" s="654" t="s">
        <v>249</v>
      </c>
      <c r="B720" s="654"/>
      <c r="C720" s="654"/>
      <c r="D720" s="654"/>
      <c r="E720" s="654"/>
      <c r="F720" s="654"/>
      <c r="G720" s="654"/>
      <c r="H720" s="654"/>
      <c r="I720" s="654"/>
      <c r="J720" s="654"/>
      <c r="K720" s="654"/>
      <c r="L720" s="654"/>
      <c r="M720" s="654"/>
      <c r="N720" s="654"/>
      <c r="O720" s="654"/>
      <c r="P720" s="654"/>
      <c r="Q720" s="654"/>
      <c r="R720" s="654"/>
      <c r="S720" s="654"/>
      <c r="T720" s="654"/>
      <c r="U720" s="654"/>
      <c r="V720" s="654"/>
      <c r="W720" s="654"/>
      <c r="X720" s="654"/>
      <c r="Y720" s="654"/>
      <c r="Z720" s="654"/>
      <c r="AA720" s="654"/>
      <c r="AB720" s="654"/>
      <c r="AC720" s="654"/>
      <c r="AD720" s="654"/>
      <c r="AE720" s="654"/>
      <c r="AF720" s="654"/>
      <c r="AG720" s="654"/>
      <c r="AH720" s="654"/>
      <c r="AJ720" s="5"/>
      <c r="AK720" s="5"/>
      <c r="AL720" s="5"/>
      <c r="AM720" s="71"/>
      <c r="AN720" s="5"/>
      <c r="AO720" s="109"/>
    </row>
    <row r="721" spans="1:41" ht="19.5" thickBot="1" x14ac:dyDescent="0.45">
      <c r="A721" s="14"/>
      <c r="B721" s="555" t="s">
        <v>463</v>
      </c>
      <c r="C721" s="555"/>
      <c r="D721" s="555"/>
      <c r="E721" s="555"/>
      <c r="F721" s="555"/>
      <c r="G721" s="555"/>
      <c r="H721" s="555"/>
      <c r="I721" s="555"/>
      <c r="J721" s="555"/>
      <c r="K721" s="555"/>
      <c r="L721" s="555"/>
      <c r="M721" s="555"/>
      <c r="N721" s="555"/>
      <c r="O721" s="555"/>
      <c r="P721" s="555"/>
      <c r="Q721" s="555"/>
      <c r="R721" s="555"/>
      <c r="S721" s="555"/>
      <c r="T721" s="555"/>
      <c r="U721" s="555"/>
      <c r="V721" s="555"/>
      <c r="W721" s="555"/>
      <c r="X721" s="555"/>
      <c r="Y721" s="555"/>
      <c r="Z721" s="555"/>
      <c r="AA721" s="555"/>
      <c r="AB721" s="555"/>
      <c r="AC721" s="555"/>
      <c r="AD721" s="555"/>
      <c r="AE721" s="555"/>
      <c r="AF721" s="555"/>
      <c r="AG721" s="555"/>
      <c r="AH721" s="555"/>
      <c r="AJ721" s="5"/>
      <c r="AK721" s="38"/>
      <c r="AL721" s="38"/>
      <c r="AM721" s="71"/>
      <c r="AN721" s="5"/>
      <c r="AO721" s="109"/>
    </row>
    <row r="722" spans="1:41" ht="20.25" thickTop="1" thickBot="1" x14ac:dyDescent="0.45">
      <c r="B722" s="555" t="s">
        <v>251</v>
      </c>
      <c r="C722" s="555"/>
      <c r="D722" s="555"/>
      <c r="E722" s="555"/>
      <c r="F722" s="555"/>
      <c r="G722" s="555"/>
      <c r="H722" s="555"/>
      <c r="I722" s="555"/>
      <c r="J722" s="555"/>
      <c r="K722" s="555"/>
      <c r="L722" s="555"/>
      <c r="M722" s="555"/>
      <c r="N722" s="555"/>
      <c r="O722" s="555"/>
      <c r="P722" s="555"/>
      <c r="Q722" s="555"/>
      <c r="R722" s="555"/>
      <c r="S722" s="555"/>
      <c r="T722" s="555"/>
      <c r="U722" s="555"/>
      <c r="V722" s="555"/>
      <c r="W722" s="555"/>
      <c r="X722" s="555"/>
      <c r="Y722" s="555"/>
      <c r="Z722" s="555"/>
      <c r="AA722" s="555"/>
      <c r="AB722" s="555"/>
      <c r="AC722" s="555"/>
      <c r="AD722" s="555"/>
      <c r="AE722" s="555"/>
      <c r="AF722" s="677" t="s">
        <v>354</v>
      </c>
      <c r="AG722" s="677"/>
      <c r="AH722" s="677"/>
      <c r="AI722" s="594"/>
      <c r="AJ722" s="574"/>
      <c r="AK722" s="575"/>
      <c r="AL722" s="575"/>
      <c r="AM722" s="575"/>
      <c r="AN722" s="576"/>
      <c r="AO722" s="109"/>
    </row>
    <row r="723" spans="1:41" ht="19.5" thickTop="1" x14ac:dyDescent="0.4">
      <c r="B723" s="653" t="s">
        <v>102</v>
      </c>
      <c r="C723" s="653"/>
      <c r="D723" s="653"/>
      <c r="E723" s="653"/>
      <c r="F723" s="653"/>
      <c r="G723" s="653"/>
      <c r="H723" s="653"/>
      <c r="I723" s="653"/>
      <c r="J723" s="653"/>
      <c r="K723" s="653"/>
      <c r="L723" s="653"/>
      <c r="M723" s="653"/>
      <c r="N723" s="653"/>
      <c r="O723" s="653"/>
      <c r="P723" s="653"/>
      <c r="Q723" s="653"/>
      <c r="R723" s="653"/>
      <c r="S723" s="653"/>
      <c r="T723" s="653"/>
      <c r="U723" s="653"/>
      <c r="V723" s="653"/>
      <c r="W723" s="653"/>
      <c r="X723" s="653"/>
      <c r="Y723" s="653"/>
      <c r="Z723" s="653"/>
      <c r="AA723" s="653"/>
      <c r="AB723" s="653"/>
      <c r="AC723" s="653"/>
      <c r="AD723" s="653"/>
      <c r="AE723" s="653"/>
      <c r="AF723" s="653"/>
      <c r="AG723" s="653"/>
      <c r="AH723" s="653"/>
      <c r="AI723" s="653"/>
      <c r="AJ723" s="653"/>
      <c r="AK723" s="653"/>
      <c r="AL723" s="653"/>
      <c r="AM723" s="653"/>
      <c r="AN723" s="653"/>
      <c r="AO723" s="109"/>
    </row>
    <row r="724" spans="1:41" ht="19.5" thickBot="1" x14ac:dyDescent="0.45">
      <c r="B724" s="614" t="s">
        <v>252</v>
      </c>
      <c r="C724" s="621"/>
      <c r="D724" s="621"/>
      <c r="E724" s="621"/>
      <c r="F724" s="621"/>
      <c r="G724" s="621"/>
      <c r="H724" s="621"/>
      <c r="I724" s="621"/>
      <c r="J724" s="621"/>
      <c r="K724" s="615"/>
      <c r="L724" s="614" t="s">
        <v>372</v>
      </c>
      <c r="M724" s="621"/>
      <c r="N724" s="621"/>
      <c r="O724" s="621"/>
      <c r="P724" s="621"/>
      <c r="Q724" s="621"/>
      <c r="R724" s="621"/>
      <c r="S724" s="621"/>
      <c r="T724" s="615"/>
      <c r="U724" s="614" t="s">
        <v>248</v>
      </c>
      <c r="V724" s="621"/>
      <c r="W724" s="621"/>
      <c r="X724" s="621"/>
      <c r="Y724" s="621"/>
      <c r="Z724" s="621"/>
      <c r="AA724" s="621"/>
      <c r="AB724" s="621"/>
      <c r="AC724" s="621"/>
      <c r="AD724" s="621"/>
      <c r="AE724" s="621"/>
      <c r="AF724" s="621"/>
      <c r="AG724" s="621"/>
      <c r="AH724" s="621"/>
      <c r="AI724" s="621"/>
      <c r="AJ724" s="621"/>
      <c r="AK724" s="621"/>
      <c r="AL724" s="621"/>
      <c r="AM724" s="621"/>
      <c r="AN724" s="615"/>
    </row>
    <row r="725" spans="1:41" ht="20.25" thickTop="1" thickBot="1" x14ac:dyDescent="0.45">
      <c r="B725" s="675"/>
      <c r="C725" s="676"/>
      <c r="D725" s="676"/>
      <c r="E725" s="676"/>
      <c r="F725" s="676"/>
      <c r="G725" s="676"/>
      <c r="H725" s="676"/>
      <c r="I725" s="676"/>
      <c r="J725" s="676"/>
      <c r="K725" s="676"/>
      <c r="L725" s="922"/>
      <c r="M725" s="922"/>
      <c r="N725" s="922"/>
      <c r="O725" s="922"/>
      <c r="P725" s="922"/>
      <c r="Q725" s="922"/>
      <c r="R725" s="922"/>
      <c r="S725" s="922"/>
      <c r="T725" s="922"/>
      <c r="U725" s="655"/>
      <c r="V725" s="655"/>
      <c r="W725" s="655"/>
      <c r="X725" s="655"/>
      <c r="Y725" s="655"/>
      <c r="Z725" s="655"/>
      <c r="AA725" s="655"/>
      <c r="AB725" s="655"/>
      <c r="AC725" s="655"/>
      <c r="AD725" s="655"/>
      <c r="AE725" s="655"/>
      <c r="AF725" s="655"/>
      <c r="AG725" s="655"/>
      <c r="AH725" s="655"/>
      <c r="AI725" s="655"/>
      <c r="AJ725" s="655"/>
      <c r="AK725" s="655"/>
      <c r="AL725" s="655"/>
      <c r="AM725" s="655"/>
      <c r="AN725" s="656"/>
    </row>
    <row r="726" spans="1:41" ht="19.5" thickTop="1" x14ac:dyDescent="0.4">
      <c r="AJ726" s="91"/>
      <c r="AK726" s="5"/>
      <c r="AL726" s="5"/>
      <c r="AM726" s="91"/>
      <c r="AN726" s="91"/>
    </row>
    <row r="727" spans="1:41" ht="19.5" thickBot="1" x14ac:dyDescent="0.45">
      <c r="B727" s="555" t="s">
        <v>110</v>
      </c>
      <c r="C727" s="555"/>
      <c r="D727" s="555"/>
      <c r="E727" s="555"/>
      <c r="F727" s="555"/>
      <c r="G727" s="555"/>
      <c r="H727" s="555"/>
      <c r="I727" s="555"/>
      <c r="J727" s="555"/>
      <c r="K727" s="555"/>
      <c r="L727" s="555"/>
      <c r="M727" s="555"/>
      <c r="N727" s="555"/>
      <c r="O727" s="555"/>
      <c r="P727" s="555"/>
      <c r="Q727" s="555"/>
      <c r="R727" s="555"/>
      <c r="S727" s="555"/>
      <c r="T727" s="555"/>
      <c r="U727" s="555"/>
      <c r="V727" s="555"/>
      <c r="W727" s="555"/>
      <c r="X727" s="555"/>
      <c r="Y727" s="555"/>
      <c r="Z727" s="555"/>
      <c r="AA727" s="555"/>
      <c r="AB727" s="555"/>
      <c r="AC727" s="555"/>
      <c r="AD727" s="555"/>
      <c r="AE727" s="555"/>
      <c r="AF727" s="555"/>
      <c r="AG727" s="555"/>
      <c r="AH727" s="555"/>
      <c r="AJ727" s="5"/>
      <c r="AK727" s="93"/>
      <c r="AL727" s="93"/>
      <c r="AM727" s="91"/>
      <c r="AN727" s="91"/>
    </row>
    <row r="728" spans="1:41" ht="20.25" thickTop="1" thickBot="1" x14ac:dyDescent="0.45">
      <c r="B728" s="555" t="s">
        <v>253</v>
      </c>
      <c r="C728" s="555"/>
      <c r="D728" s="555"/>
      <c r="E728" s="555"/>
      <c r="F728" s="555"/>
      <c r="G728" s="555"/>
      <c r="H728" s="555"/>
      <c r="I728" s="555"/>
      <c r="J728" s="555"/>
      <c r="K728" s="555"/>
      <c r="L728" s="555"/>
      <c r="M728" s="555"/>
      <c r="N728" s="555"/>
      <c r="O728" s="555"/>
      <c r="P728" s="555"/>
      <c r="Q728" s="555"/>
      <c r="R728" s="555"/>
      <c r="S728" s="555"/>
      <c r="T728" s="555"/>
      <c r="U728" s="555"/>
      <c r="V728" s="555"/>
      <c r="W728" s="555"/>
      <c r="X728" s="555"/>
      <c r="Y728" s="555"/>
      <c r="Z728" s="555"/>
      <c r="AA728" s="555"/>
      <c r="AB728" s="555"/>
      <c r="AC728" s="555"/>
      <c r="AD728" s="555"/>
      <c r="AE728" s="555"/>
      <c r="AF728" s="677" t="s">
        <v>354</v>
      </c>
      <c r="AG728" s="677"/>
      <c r="AH728" s="677"/>
      <c r="AI728" s="594"/>
      <c r="AJ728" s="574"/>
      <c r="AK728" s="575"/>
      <c r="AL728" s="575"/>
      <c r="AM728" s="575"/>
      <c r="AN728" s="576"/>
    </row>
    <row r="729" spans="1:41" ht="19.5" thickTop="1" x14ac:dyDescent="0.4">
      <c r="B729" s="653" t="s">
        <v>102</v>
      </c>
      <c r="C729" s="653"/>
      <c r="D729" s="653"/>
      <c r="E729" s="653"/>
      <c r="F729" s="653"/>
      <c r="G729" s="653"/>
      <c r="H729" s="653"/>
      <c r="I729" s="653"/>
      <c r="J729" s="653"/>
      <c r="K729" s="653"/>
      <c r="L729" s="653"/>
      <c r="M729" s="653"/>
      <c r="N729" s="653"/>
      <c r="O729" s="653"/>
      <c r="P729" s="653"/>
      <c r="Q729" s="653"/>
      <c r="R729" s="653"/>
      <c r="S729" s="653"/>
      <c r="T729" s="653"/>
      <c r="U729" s="653"/>
      <c r="V729" s="653"/>
      <c r="W729" s="653"/>
      <c r="X729" s="653"/>
      <c r="Y729" s="653"/>
      <c r="Z729" s="653"/>
      <c r="AA729" s="653"/>
      <c r="AB729" s="653"/>
      <c r="AC729" s="653"/>
      <c r="AD729" s="653"/>
      <c r="AE729" s="653"/>
      <c r="AF729" s="653"/>
      <c r="AG729" s="653"/>
      <c r="AH729" s="653"/>
      <c r="AI729" s="653"/>
      <c r="AJ729" s="653"/>
      <c r="AK729" s="653"/>
      <c r="AL729" s="653"/>
      <c r="AM729" s="653"/>
      <c r="AN729" s="653"/>
    </row>
    <row r="730" spans="1:41" ht="39.950000000000003" customHeight="1" thickBot="1" x14ac:dyDescent="0.45">
      <c r="B730" s="614" t="s">
        <v>252</v>
      </c>
      <c r="C730" s="621"/>
      <c r="D730" s="621"/>
      <c r="E730" s="621"/>
      <c r="F730" s="621"/>
      <c r="G730" s="621"/>
      <c r="H730" s="621"/>
      <c r="I730" s="621"/>
      <c r="J730" s="621"/>
      <c r="K730" s="615"/>
      <c r="L730" s="614" t="s">
        <v>372</v>
      </c>
      <c r="M730" s="621"/>
      <c r="N730" s="621"/>
      <c r="O730" s="621"/>
      <c r="P730" s="621"/>
      <c r="Q730" s="621"/>
      <c r="R730" s="621"/>
      <c r="S730" s="621"/>
      <c r="T730" s="615"/>
      <c r="U730" s="614" t="s">
        <v>248</v>
      </c>
      <c r="V730" s="621"/>
      <c r="W730" s="621"/>
      <c r="X730" s="621"/>
      <c r="Y730" s="621"/>
      <c r="Z730" s="621"/>
      <c r="AA730" s="621"/>
      <c r="AB730" s="621"/>
      <c r="AC730" s="621"/>
      <c r="AD730" s="621"/>
      <c r="AE730" s="621"/>
      <c r="AF730" s="621"/>
      <c r="AG730" s="621"/>
      <c r="AH730" s="621"/>
      <c r="AI730" s="621"/>
      <c r="AJ730" s="621"/>
      <c r="AK730" s="621"/>
      <c r="AL730" s="621"/>
      <c r="AM730" s="621"/>
      <c r="AN730" s="615"/>
    </row>
    <row r="731" spans="1:41" ht="20.25" thickTop="1" thickBot="1" x14ac:dyDescent="0.45">
      <c r="B731" s="675"/>
      <c r="C731" s="676"/>
      <c r="D731" s="676"/>
      <c r="E731" s="676"/>
      <c r="F731" s="676"/>
      <c r="G731" s="676"/>
      <c r="H731" s="676"/>
      <c r="I731" s="676"/>
      <c r="J731" s="676"/>
      <c r="K731" s="676"/>
      <c r="L731" s="922"/>
      <c r="M731" s="922"/>
      <c r="N731" s="922"/>
      <c r="O731" s="922"/>
      <c r="P731" s="922"/>
      <c r="Q731" s="922"/>
      <c r="R731" s="922"/>
      <c r="S731" s="922"/>
      <c r="T731" s="922"/>
      <c r="U731" s="655"/>
      <c r="V731" s="655"/>
      <c r="W731" s="655"/>
      <c r="X731" s="655"/>
      <c r="Y731" s="655"/>
      <c r="Z731" s="655"/>
      <c r="AA731" s="655"/>
      <c r="AB731" s="655"/>
      <c r="AC731" s="655"/>
      <c r="AD731" s="655"/>
      <c r="AE731" s="655"/>
      <c r="AF731" s="655"/>
      <c r="AG731" s="655"/>
      <c r="AH731" s="655"/>
      <c r="AI731" s="655"/>
      <c r="AJ731" s="655"/>
      <c r="AK731" s="655"/>
      <c r="AL731" s="655"/>
      <c r="AM731" s="655"/>
      <c r="AN731" s="656"/>
    </row>
    <row r="732" spans="1:41" ht="20.25" thickTop="1" thickBot="1" x14ac:dyDescent="0.45">
      <c r="AJ732" s="92"/>
      <c r="AK732" s="92"/>
      <c r="AL732" s="92"/>
      <c r="AM732" s="92"/>
      <c r="AN732" s="92"/>
    </row>
    <row r="733" spans="1:41" ht="20.25" thickTop="1" thickBot="1" x14ac:dyDescent="0.45">
      <c r="B733" s="555" t="s">
        <v>119</v>
      </c>
      <c r="C733" s="555"/>
      <c r="D733" s="555"/>
      <c r="E733" s="555"/>
      <c r="F733" s="555"/>
      <c r="G733" s="555"/>
      <c r="H733" s="555"/>
      <c r="I733" s="555"/>
      <c r="J733" s="555"/>
      <c r="K733" s="555"/>
      <c r="L733" s="555"/>
      <c r="M733" s="555"/>
      <c r="N733" s="555"/>
      <c r="O733" s="555"/>
      <c r="P733" s="555"/>
      <c r="Q733" s="555"/>
      <c r="R733" s="555"/>
      <c r="S733" s="555"/>
      <c r="T733" s="555"/>
      <c r="U733" s="555"/>
      <c r="V733" s="555"/>
      <c r="W733" s="555"/>
      <c r="X733" s="555"/>
      <c r="Y733" s="555"/>
      <c r="Z733" s="555"/>
      <c r="AA733" s="555"/>
      <c r="AB733" s="555"/>
      <c r="AC733" s="555"/>
      <c r="AD733" s="555"/>
      <c r="AE733" s="555"/>
      <c r="AF733" s="555"/>
      <c r="AG733" s="555"/>
      <c r="AH733" s="555"/>
      <c r="AJ733" s="574"/>
      <c r="AK733" s="575"/>
      <c r="AL733" s="575"/>
      <c r="AM733" s="575"/>
      <c r="AN733" s="576"/>
    </row>
    <row r="734" spans="1:41" ht="19.5" thickTop="1" x14ac:dyDescent="0.4">
      <c r="B734" s="67"/>
      <c r="AM734" s="90"/>
    </row>
    <row r="735" spans="1:41" x14ac:dyDescent="0.4">
      <c r="A735" s="654" t="s">
        <v>254</v>
      </c>
      <c r="B735" s="654"/>
      <c r="C735" s="654"/>
      <c r="D735" s="654"/>
      <c r="E735" s="654"/>
      <c r="F735" s="654"/>
      <c r="G735" s="654"/>
      <c r="H735" s="654"/>
      <c r="I735" s="654"/>
      <c r="J735" s="654"/>
      <c r="K735" s="654"/>
      <c r="L735" s="654"/>
      <c r="M735" s="654"/>
      <c r="N735" s="654"/>
      <c r="O735" s="654"/>
      <c r="P735" s="654"/>
      <c r="Q735" s="654"/>
      <c r="R735" s="654"/>
      <c r="S735" s="654"/>
      <c r="T735" s="654"/>
      <c r="U735" s="654"/>
      <c r="V735" s="654"/>
      <c r="W735" s="654"/>
      <c r="X735" s="654"/>
      <c r="Y735" s="654"/>
      <c r="Z735" s="654"/>
      <c r="AA735" s="654"/>
      <c r="AB735" s="654"/>
      <c r="AC735" s="654"/>
      <c r="AD735" s="654"/>
      <c r="AE735" s="654"/>
      <c r="AF735" s="654"/>
      <c r="AG735" s="654"/>
      <c r="AH735" s="654"/>
      <c r="AM735" s="91"/>
    </row>
    <row r="736" spans="1:41" ht="39.950000000000003" customHeight="1" thickBot="1" x14ac:dyDescent="0.45">
      <c r="A736" s="14"/>
      <c r="B736" s="555" t="s">
        <v>464</v>
      </c>
      <c r="C736" s="555"/>
      <c r="D736" s="555"/>
      <c r="E736" s="555"/>
      <c r="F736" s="555"/>
      <c r="G736" s="555"/>
      <c r="H736" s="555"/>
      <c r="I736" s="555"/>
      <c r="J736" s="555"/>
      <c r="K736" s="555"/>
      <c r="L736" s="555"/>
      <c r="M736" s="555"/>
      <c r="N736" s="555"/>
      <c r="O736" s="555"/>
      <c r="P736" s="555"/>
      <c r="Q736" s="555"/>
      <c r="R736" s="555"/>
      <c r="S736" s="555"/>
      <c r="T736" s="555"/>
      <c r="U736" s="555"/>
      <c r="V736" s="555"/>
      <c r="W736" s="555"/>
      <c r="X736" s="555"/>
      <c r="Y736" s="555"/>
      <c r="Z736" s="555"/>
      <c r="AA736" s="555"/>
      <c r="AB736" s="555"/>
      <c r="AC736" s="555"/>
      <c r="AD736" s="555"/>
      <c r="AE736" s="555"/>
      <c r="AF736" s="555"/>
      <c r="AG736" s="555"/>
      <c r="AH736" s="555"/>
      <c r="AM736" s="71"/>
    </row>
    <row r="737" spans="1:40" ht="20.25" thickTop="1" thickBot="1" x14ac:dyDescent="0.45">
      <c r="B737" s="555" t="s">
        <v>120</v>
      </c>
      <c r="C737" s="555"/>
      <c r="D737" s="555"/>
      <c r="E737" s="555"/>
      <c r="F737" s="555"/>
      <c r="G737" s="555"/>
      <c r="H737" s="555"/>
      <c r="I737" s="555"/>
      <c r="J737" s="555"/>
      <c r="K737" s="555"/>
      <c r="L737" s="555"/>
      <c r="M737" s="555"/>
      <c r="N737" s="555"/>
      <c r="O737" s="555"/>
      <c r="P737" s="555"/>
      <c r="Q737" s="555"/>
      <c r="R737" s="555"/>
      <c r="S737" s="555"/>
      <c r="T737" s="555"/>
      <c r="U737" s="555"/>
      <c r="V737" s="555"/>
      <c r="W737" s="555"/>
      <c r="X737" s="555"/>
      <c r="Y737" s="555"/>
      <c r="Z737" s="555"/>
      <c r="AA737" s="555"/>
      <c r="AB737" s="555"/>
      <c r="AC737" s="555"/>
      <c r="AD737" s="555"/>
      <c r="AE737" s="555"/>
      <c r="AF737" s="677" t="s">
        <v>354</v>
      </c>
      <c r="AG737" s="677"/>
      <c r="AH737" s="677"/>
      <c r="AI737" s="594"/>
      <c r="AJ737" s="574"/>
      <c r="AK737" s="575"/>
      <c r="AL737" s="575"/>
      <c r="AM737" s="575"/>
      <c r="AN737" s="576"/>
    </row>
    <row r="738" spans="1:40" ht="19.5" thickTop="1" x14ac:dyDescent="0.4">
      <c r="B738" s="653" t="s">
        <v>102</v>
      </c>
      <c r="C738" s="653"/>
      <c r="D738" s="653"/>
      <c r="E738" s="653"/>
      <c r="F738" s="653"/>
      <c r="G738" s="653"/>
      <c r="H738" s="653"/>
      <c r="I738" s="653"/>
      <c r="J738" s="653"/>
      <c r="K738" s="653"/>
      <c r="L738" s="653"/>
      <c r="M738" s="653"/>
      <c r="N738" s="653"/>
      <c r="O738" s="653"/>
      <c r="P738" s="653"/>
      <c r="Q738" s="653"/>
      <c r="R738" s="653"/>
      <c r="S738" s="653"/>
      <c r="T738" s="653"/>
      <c r="U738" s="653"/>
      <c r="V738" s="653"/>
      <c r="W738" s="653"/>
      <c r="X738" s="653"/>
      <c r="Y738" s="653"/>
      <c r="Z738" s="653"/>
      <c r="AA738" s="653"/>
      <c r="AB738" s="653"/>
      <c r="AC738" s="653"/>
      <c r="AD738" s="653"/>
      <c r="AE738" s="653"/>
      <c r="AF738" s="653"/>
      <c r="AG738" s="653"/>
      <c r="AH738" s="653"/>
      <c r="AI738" s="653"/>
      <c r="AJ738" s="653"/>
      <c r="AK738" s="653"/>
      <c r="AL738" s="653"/>
      <c r="AM738" s="653"/>
      <c r="AN738" s="653"/>
    </row>
    <row r="739" spans="1:40" ht="19.5" thickBot="1" x14ac:dyDescent="0.45">
      <c r="B739" s="614" t="s">
        <v>369</v>
      </c>
      <c r="C739" s="621"/>
      <c r="D739" s="621"/>
      <c r="E739" s="621"/>
      <c r="F739" s="621"/>
      <c r="G739" s="621"/>
      <c r="H739" s="621"/>
      <c r="I739" s="621"/>
      <c r="J739" s="621"/>
      <c r="K739" s="615"/>
      <c r="L739" s="614" t="s">
        <v>255</v>
      </c>
      <c r="M739" s="621"/>
      <c r="N739" s="621"/>
      <c r="O739" s="621"/>
      <c r="P739" s="621"/>
      <c r="Q739" s="621"/>
      <c r="R739" s="621"/>
      <c r="S739" s="621"/>
      <c r="T739" s="615"/>
      <c r="U739" s="762" t="s">
        <v>248</v>
      </c>
      <c r="V739" s="762"/>
      <c r="W739" s="762"/>
      <c r="X739" s="762"/>
      <c r="Y739" s="762"/>
      <c r="Z739" s="762"/>
      <c r="AA739" s="762"/>
      <c r="AB739" s="762"/>
      <c r="AC739" s="762"/>
      <c r="AD739" s="762"/>
      <c r="AE739" s="762"/>
      <c r="AF739" s="762"/>
      <c r="AG739" s="762"/>
      <c r="AH739" s="762"/>
      <c r="AI739" s="762"/>
      <c r="AJ739" s="762"/>
      <c r="AK739" s="762"/>
      <c r="AL739" s="762"/>
      <c r="AM739" s="762"/>
      <c r="AN739" s="762"/>
    </row>
    <row r="740" spans="1:40" ht="20.25" thickTop="1" thickBot="1" x14ac:dyDescent="0.45">
      <c r="B740" s="951"/>
      <c r="C740" s="922"/>
      <c r="D740" s="922"/>
      <c r="E740" s="922"/>
      <c r="F740" s="922"/>
      <c r="G740" s="922"/>
      <c r="H740" s="922"/>
      <c r="I740" s="922"/>
      <c r="J740" s="922"/>
      <c r="K740" s="922"/>
      <c r="L740" s="676"/>
      <c r="M740" s="676"/>
      <c r="N740" s="676"/>
      <c r="O740" s="676"/>
      <c r="P740" s="676"/>
      <c r="Q740" s="676"/>
      <c r="R740" s="676"/>
      <c r="S740" s="676"/>
      <c r="T740" s="676"/>
      <c r="U740" s="655"/>
      <c r="V740" s="655"/>
      <c r="W740" s="655"/>
      <c r="X740" s="655"/>
      <c r="Y740" s="655"/>
      <c r="Z740" s="655"/>
      <c r="AA740" s="655"/>
      <c r="AB740" s="655"/>
      <c r="AC740" s="655"/>
      <c r="AD740" s="655"/>
      <c r="AE740" s="655"/>
      <c r="AF740" s="655"/>
      <c r="AG740" s="655"/>
      <c r="AH740" s="655"/>
      <c r="AI740" s="655"/>
      <c r="AJ740" s="655"/>
      <c r="AK740" s="655"/>
      <c r="AL740" s="655"/>
      <c r="AM740" s="655"/>
      <c r="AN740" s="656"/>
    </row>
    <row r="741" spans="1:40" ht="19.5" thickTop="1" x14ac:dyDescent="0.4">
      <c r="AJ741" s="72"/>
      <c r="AK741" s="9"/>
      <c r="AL741" s="9"/>
      <c r="AM741" s="72"/>
    </row>
    <row r="742" spans="1:40" x14ac:dyDescent="0.4">
      <c r="B742" s="555" t="s">
        <v>322</v>
      </c>
      <c r="C742" s="555"/>
      <c r="D742" s="555"/>
      <c r="E742" s="555"/>
      <c r="F742" s="555"/>
      <c r="G742" s="555"/>
      <c r="H742" s="555"/>
      <c r="I742" s="555"/>
      <c r="J742" s="555"/>
      <c r="K742" s="555"/>
      <c r="L742" s="555"/>
      <c r="M742" s="555"/>
      <c r="N742" s="555"/>
      <c r="O742" s="555"/>
      <c r="P742" s="555"/>
      <c r="Q742" s="555"/>
      <c r="R742" s="555"/>
      <c r="S742" s="555"/>
      <c r="T742" s="555"/>
      <c r="U742" s="555"/>
      <c r="V742" s="555"/>
      <c r="W742" s="555"/>
      <c r="X742" s="555"/>
      <c r="Y742" s="555"/>
      <c r="Z742" s="555"/>
      <c r="AA742" s="555"/>
      <c r="AB742" s="555"/>
      <c r="AC742" s="555"/>
      <c r="AD742" s="555"/>
      <c r="AE742" s="555"/>
      <c r="AF742" s="555"/>
      <c r="AG742" s="555"/>
      <c r="AH742" s="555"/>
      <c r="AJ742" s="5"/>
      <c r="AK742" s="5"/>
      <c r="AL742" s="5"/>
      <c r="AM742" s="71"/>
    </row>
    <row r="743" spans="1:40" ht="20.25" thickBot="1" x14ac:dyDescent="0.45">
      <c r="B743" s="701" t="s">
        <v>125</v>
      </c>
      <c r="C743" s="701"/>
      <c r="D743" s="701"/>
      <c r="E743" s="701"/>
      <c r="F743" s="701"/>
      <c r="G743" s="701"/>
      <c r="H743" s="674" t="e">
        <f>ROUND((I744+U744)/AF744*100,1)</f>
        <v>#DIV/0!</v>
      </c>
      <c r="I743" s="674"/>
      <c r="J743" s="674"/>
      <c r="K743" s="674"/>
      <c r="L743" s="5" t="s">
        <v>232</v>
      </c>
      <c r="M743" s="255" t="s">
        <v>357</v>
      </c>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row>
    <row r="744" spans="1:40" ht="20.25" thickTop="1" thickBot="1" x14ac:dyDescent="0.45">
      <c r="A744" s="77"/>
      <c r="B744" s="159" t="s">
        <v>482</v>
      </c>
      <c r="C744" s="158"/>
      <c r="D744" s="643" t="s">
        <v>483</v>
      </c>
      <c r="E744" s="644"/>
      <c r="F744" s="644"/>
      <c r="G744" s="644"/>
      <c r="H744" s="645"/>
      <c r="I744" s="713"/>
      <c r="J744" s="714"/>
      <c r="K744" s="714"/>
      <c r="L744" s="714"/>
      <c r="M744" s="715"/>
      <c r="N744" s="108" t="s">
        <v>485</v>
      </c>
      <c r="P744" s="643" t="s">
        <v>484</v>
      </c>
      <c r="Q744" s="644"/>
      <c r="R744" s="644"/>
      <c r="S744" s="644"/>
      <c r="T744" s="645"/>
      <c r="U744" s="713"/>
      <c r="V744" s="714"/>
      <c r="W744" s="714"/>
      <c r="X744" s="714"/>
      <c r="Y744" s="715"/>
      <c r="Z744" s="108" t="s">
        <v>486</v>
      </c>
      <c r="AA744" s="5"/>
      <c r="AB744" s="646" t="s">
        <v>487</v>
      </c>
      <c r="AC744" s="647"/>
      <c r="AD744" s="647"/>
      <c r="AE744" s="648"/>
      <c r="AF744" s="713"/>
      <c r="AG744" s="714"/>
      <c r="AH744" s="714"/>
      <c r="AI744" s="714"/>
      <c r="AJ744" s="715"/>
      <c r="AK744" s="108" t="s">
        <v>356</v>
      </c>
    </row>
    <row r="745" spans="1:40" ht="39.950000000000003" customHeight="1" thickTop="1" x14ac:dyDescent="0.4">
      <c r="C745" s="736" t="s">
        <v>465</v>
      </c>
      <c r="D745" s="736"/>
      <c r="E745" s="736"/>
      <c r="F745" s="736"/>
      <c r="G745" s="736"/>
      <c r="H745" s="736"/>
      <c r="I745" s="736"/>
      <c r="J745" s="736"/>
      <c r="K745" s="736"/>
      <c r="L745" s="736"/>
      <c r="M745" s="736"/>
      <c r="N745" s="736"/>
      <c r="O745" s="736"/>
      <c r="P745" s="736"/>
      <c r="Q745" s="736"/>
      <c r="R745" s="736"/>
      <c r="S745" s="736"/>
      <c r="T745" s="736"/>
      <c r="U745" s="736"/>
      <c r="V745" s="736"/>
      <c r="W745" s="736"/>
      <c r="X745" s="736"/>
      <c r="Y745" s="736"/>
      <c r="Z745" s="736"/>
      <c r="AA745" s="736"/>
      <c r="AB745" s="736"/>
      <c r="AC745" s="736"/>
      <c r="AD745" s="736"/>
      <c r="AE745" s="736"/>
      <c r="AF745" s="736"/>
      <c r="AG745" s="736"/>
      <c r="AH745" s="736"/>
      <c r="AI745" s="736"/>
      <c r="AJ745" s="736"/>
      <c r="AK745" s="736"/>
      <c r="AL745" s="736"/>
      <c r="AM745" s="736"/>
    </row>
    <row r="746" spans="1:40" x14ac:dyDescent="0.4">
      <c r="C746" s="736"/>
      <c r="D746" s="736"/>
      <c r="E746" s="736"/>
      <c r="F746" s="736"/>
      <c r="G746" s="736"/>
      <c r="H746" s="736"/>
      <c r="I746" s="736"/>
      <c r="J746" s="736"/>
      <c r="K746" s="736"/>
      <c r="L746" s="736"/>
      <c r="M746" s="736"/>
      <c r="N746" s="736"/>
      <c r="O746" s="736"/>
      <c r="P746" s="736"/>
      <c r="Q746" s="736"/>
      <c r="R746" s="736"/>
      <c r="S746" s="736"/>
      <c r="T746" s="736"/>
      <c r="U746" s="736"/>
      <c r="V746" s="736"/>
      <c r="W746" s="736"/>
      <c r="X746" s="736"/>
      <c r="Y746" s="736"/>
      <c r="Z746" s="736"/>
      <c r="AA746" s="736"/>
      <c r="AB746" s="736"/>
      <c r="AC746" s="736"/>
      <c r="AD746" s="736"/>
      <c r="AE746" s="736"/>
      <c r="AF746" s="736"/>
      <c r="AG746" s="736"/>
      <c r="AH746" s="736"/>
      <c r="AI746" s="736"/>
      <c r="AJ746" s="736"/>
      <c r="AK746" s="736"/>
      <c r="AL746" s="736"/>
      <c r="AM746" s="736"/>
    </row>
    <row r="748" spans="1:40" x14ac:dyDescent="0.4">
      <c r="AM748" s="5"/>
    </row>
    <row r="749" spans="1:40" x14ac:dyDescent="0.4">
      <c r="AM749" s="71"/>
    </row>
    <row r="750" spans="1:40" x14ac:dyDescent="0.4">
      <c r="AM750" s="5"/>
    </row>
    <row r="754" spans="42:42" x14ac:dyDescent="0.4">
      <c r="AP754" s="5"/>
    </row>
  </sheetData>
  <sheetProtection sheet="1" selectLockedCells="1"/>
  <mergeCells count="1230">
    <mergeCell ref="AF366:AG366"/>
    <mergeCell ref="R397:W397"/>
    <mergeCell ref="AQ143:AR143"/>
    <mergeCell ref="AQ141:AR141"/>
    <mergeCell ref="AQ140:AR140"/>
    <mergeCell ref="AQ139:AR139"/>
    <mergeCell ref="AP26:AU26"/>
    <mergeCell ref="AJ245:AN245"/>
    <mergeCell ref="AJ246:AN246"/>
    <mergeCell ref="AJ229:AN229"/>
    <mergeCell ref="AJ236:AN236"/>
    <mergeCell ref="AJ237:AN237"/>
    <mergeCell ref="AJ225:AN225"/>
    <mergeCell ref="AJ226:AN226"/>
    <mergeCell ref="AJ42:AN42"/>
    <mergeCell ref="AJ26:AN26"/>
    <mergeCell ref="AJ27:AN27"/>
    <mergeCell ref="AJ31:AN31"/>
    <mergeCell ref="AJ32:AN32"/>
    <mergeCell ref="AJ170:AN170"/>
    <mergeCell ref="AJ127:AN127"/>
    <mergeCell ref="AJ50:AN50"/>
    <mergeCell ref="AJ96:AN96"/>
    <mergeCell ref="AJ37:AN37"/>
    <mergeCell ref="AJ174:AN174"/>
    <mergeCell ref="AJ117:AN117"/>
    <mergeCell ref="R129:AN129"/>
    <mergeCell ref="B124:AH124"/>
    <mergeCell ref="A122:AH122"/>
    <mergeCell ref="B79:AH80"/>
    <mergeCell ref="Q47:S47"/>
    <mergeCell ref="B118:AH118"/>
    <mergeCell ref="X399:AG399"/>
    <mergeCell ref="R378:S378"/>
    <mergeCell ref="T378:U378"/>
    <mergeCell ref="L397:Q397"/>
    <mergeCell ref="G374:M374"/>
    <mergeCell ref="B381:AH381"/>
    <mergeCell ref="R398:W398"/>
    <mergeCell ref="B396:AG396"/>
    <mergeCell ref="AJ394:AN394"/>
    <mergeCell ref="R375:S375"/>
    <mergeCell ref="G376:M376"/>
    <mergeCell ref="L47:N47"/>
    <mergeCell ref="L398:Q398"/>
    <mergeCell ref="G377:M377"/>
    <mergeCell ref="R376:S376"/>
    <mergeCell ref="B394:AH395"/>
    <mergeCell ref="A390:AH390"/>
    <mergeCell ref="AJ393:AN393"/>
    <mergeCell ref="AJ381:AN381"/>
    <mergeCell ref="B366:F366"/>
    <mergeCell ref="AD365:AE365"/>
    <mergeCell ref="N378:O378"/>
    <mergeCell ref="V379:W379"/>
    <mergeCell ref="V378:W378"/>
    <mergeCell ref="X378:Y378"/>
    <mergeCell ref="Z376:AA376"/>
    <mergeCell ref="AH372:AI372"/>
    <mergeCell ref="AH367:AI367"/>
    <mergeCell ref="N374:O374"/>
    <mergeCell ref="T371:U371"/>
    <mergeCell ref="AB373:AC373"/>
    <mergeCell ref="B84:AH84"/>
    <mergeCell ref="AB376:AC376"/>
    <mergeCell ref="AD376:AE376"/>
    <mergeCell ref="P377:Q377"/>
    <mergeCell ref="AF377:AG377"/>
    <mergeCell ref="A409:AH409"/>
    <mergeCell ref="B403:AI403"/>
    <mergeCell ref="AB379:AC379"/>
    <mergeCell ref="AJ366:AK366"/>
    <mergeCell ref="T366:U366"/>
    <mergeCell ref="V367:W367"/>
    <mergeCell ref="AJ371:AK371"/>
    <mergeCell ref="W369:X369"/>
    <mergeCell ref="V366:W366"/>
    <mergeCell ref="X367:Y367"/>
    <mergeCell ref="T367:U367"/>
    <mergeCell ref="AD367:AE367"/>
    <mergeCell ref="AE369:AF369"/>
    <mergeCell ref="AH371:AI371"/>
    <mergeCell ref="AB372:AC372"/>
    <mergeCell ref="AJ377:AK377"/>
    <mergeCell ref="P366:Q366"/>
    <mergeCell ref="Z379:AA379"/>
    <mergeCell ref="AJ387:AN387"/>
    <mergeCell ref="B393:AI393"/>
    <mergeCell ref="A392:AH392"/>
    <mergeCell ref="X400:AG400"/>
    <mergeCell ref="V376:W376"/>
    <mergeCell ref="Z377:AA377"/>
    <mergeCell ref="B386:AH386"/>
    <mergeCell ref="AD375:AE375"/>
    <mergeCell ref="T377:U377"/>
    <mergeCell ref="B379:M379"/>
    <mergeCell ref="Z371:AA371"/>
    <mergeCell ref="AJ522:AN522"/>
    <mergeCell ref="AJ506:AN506"/>
    <mergeCell ref="B505:AH505"/>
    <mergeCell ref="B506:AH506"/>
    <mergeCell ref="B507:AH507"/>
    <mergeCell ref="AJ518:AN518"/>
    <mergeCell ref="A432:AH432"/>
    <mergeCell ref="AJ435:AN435"/>
    <mergeCell ref="B436:AH436"/>
    <mergeCell ref="AJ436:AN436"/>
    <mergeCell ref="D405:K405"/>
    <mergeCell ref="L405:Q405"/>
    <mergeCell ref="R405:W405"/>
    <mergeCell ref="D406:K406"/>
    <mergeCell ref="L406:Q406"/>
    <mergeCell ref="R406:W406"/>
    <mergeCell ref="G375:M375"/>
    <mergeCell ref="D399:K399"/>
    <mergeCell ref="D398:K398"/>
    <mergeCell ref="A391:AH391"/>
    <mergeCell ref="B378:F378"/>
    <mergeCell ref="L399:Q399"/>
    <mergeCell ref="R399:W399"/>
    <mergeCell ref="AH377:AI377"/>
    <mergeCell ref="X397:AG397"/>
    <mergeCell ref="N375:O375"/>
    <mergeCell ref="AJ386:AN386"/>
    <mergeCell ref="AJ376:AK376"/>
    <mergeCell ref="B387:AH387"/>
    <mergeCell ref="A383:AH383"/>
    <mergeCell ref="B384:AH385"/>
    <mergeCell ref="B367:M367"/>
    <mergeCell ref="Y529:AF529"/>
    <mergeCell ref="B486:AH486"/>
    <mergeCell ref="AJ440:AN440"/>
    <mergeCell ref="AJ443:AN443"/>
    <mergeCell ref="AJ445:AN445"/>
    <mergeCell ref="Q513:AN514"/>
    <mergeCell ref="I513:P514"/>
    <mergeCell ref="B522:AH522"/>
    <mergeCell ref="AJ507:AN507"/>
    <mergeCell ref="B510:AH510"/>
    <mergeCell ref="A509:AH509"/>
    <mergeCell ref="B517:AH517"/>
    <mergeCell ref="B516:AH516"/>
    <mergeCell ref="B519:AH519"/>
    <mergeCell ref="B521:AH521"/>
    <mergeCell ref="I512:P512"/>
    <mergeCell ref="Q512:AN512"/>
    <mergeCell ref="B473:AH473"/>
    <mergeCell ref="AJ487:AN487"/>
    <mergeCell ref="B441:AH442"/>
    <mergeCell ref="B443:AH444"/>
    <mergeCell ref="AJ505:AN505"/>
    <mergeCell ref="AJ510:AN510"/>
    <mergeCell ref="B459:AH459"/>
    <mergeCell ref="AJ516:AN516"/>
    <mergeCell ref="A504:AH504"/>
    <mergeCell ref="A450:AN450"/>
    <mergeCell ref="A458:AH458"/>
    <mergeCell ref="B446:AH446"/>
    <mergeCell ref="AJ519:AN519"/>
    <mergeCell ref="B447:AF447"/>
    <mergeCell ref="R404:W404"/>
    <mergeCell ref="P374:Q374"/>
    <mergeCell ref="AD373:AE373"/>
    <mergeCell ref="AF379:AG379"/>
    <mergeCell ref="T374:U374"/>
    <mergeCell ref="V374:W374"/>
    <mergeCell ref="N366:O366"/>
    <mergeCell ref="X374:Y374"/>
    <mergeCell ref="AF372:AG372"/>
    <mergeCell ref="Z372:AA372"/>
    <mergeCell ref="X376:Y376"/>
    <mergeCell ref="X377:Y377"/>
    <mergeCell ref="T372:U372"/>
    <mergeCell ref="R371:S371"/>
    <mergeCell ref="N367:O367"/>
    <mergeCell ref="AB366:AC366"/>
    <mergeCell ref="AF367:AG367"/>
    <mergeCell ref="V372:W372"/>
    <mergeCell ref="T379:U379"/>
    <mergeCell ref="P378:Q378"/>
    <mergeCell ref="AB377:AC377"/>
    <mergeCell ref="AD377:AE377"/>
    <mergeCell ref="AF375:AG375"/>
    <mergeCell ref="Z375:AA375"/>
    <mergeCell ref="Z373:AA373"/>
    <mergeCell ref="AB374:AC374"/>
    <mergeCell ref="Z378:AA378"/>
    <mergeCell ref="AD379:AE379"/>
    <mergeCell ref="X379:Y379"/>
    <mergeCell ref="T373:U373"/>
    <mergeCell ref="AD372:AE372"/>
    <mergeCell ref="AF371:AG371"/>
    <mergeCell ref="A9:AH9"/>
    <mergeCell ref="A8:AH8"/>
    <mergeCell ref="B10:AH11"/>
    <mergeCell ref="B12:AH12"/>
    <mergeCell ref="B13:AH13"/>
    <mergeCell ref="B14:AH14"/>
    <mergeCell ref="B15:AH15"/>
    <mergeCell ref="B16:AH16"/>
    <mergeCell ref="B17:AH17"/>
    <mergeCell ref="AB371:AC371"/>
    <mergeCell ref="G372:M372"/>
    <mergeCell ref="AB378:AC378"/>
    <mergeCell ref="AD378:AE378"/>
    <mergeCell ref="AF378:AG378"/>
    <mergeCell ref="AH378:AI378"/>
    <mergeCell ref="N377:O377"/>
    <mergeCell ref="G378:M378"/>
    <mergeCell ref="G373:M373"/>
    <mergeCell ref="G363:M363"/>
    <mergeCell ref="B371:M371"/>
    <mergeCell ref="U369:V369"/>
    <mergeCell ref="R374:S374"/>
    <mergeCell ref="N372:O372"/>
    <mergeCell ref="Y369:Z369"/>
    <mergeCell ref="C23:AG24"/>
    <mergeCell ref="V47:X47"/>
    <mergeCell ref="B66:AH66"/>
    <mergeCell ref="B37:AH37"/>
    <mergeCell ref="A36:AH36"/>
    <mergeCell ref="B147:Q147"/>
    <mergeCell ref="P376:Q376"/>
    <mergeCell ref="B131:AH132"/>
    <mergeCell ref="B518:AH518"/>
    <mergeCell ref="B528:T528"/>
    <mergeCell ref="B527:T527"/>
    <mergeCell ref="AJ521:AN521"/>
    <mergeCell ref="AJ523:AN523"/>
    <mergeCell ref="AJ520:AN520"/>
    <mergeCell ref="A171:AH171"/>
    <mergeCell ref="B56:AH56"/>
    <mergeCell ref="B174:AH174"/>
    <mergeCell ref="B201:AH201"/>
    <mergeCell ref="AJ169:AN169"/>
    <mergeCell ref="R138:AH138"/>
    <mergeCell ref="B148:Q148"/>
    <mergeCell ref="B512:H512"/>
    <mergeCell ref="B513:H514"/>
    <mergeCell ref="A438:AH438"/>
    <mergeCell ref="B440:AH440"/>
    <mergeCell ref="AD366:AE366"/>
    <mergeCell ref="AJ460:AN460"/>
    <mergeCell ref="AJ474:AN474"/>
    <mergeCell ref="AG527:AM527"/>
    <mergeCell ref="B523:AH523"/>
    <mergeCell ref="AB367:AC367"/>
    <mergeCell ref="T364:U364"/>
    <mergeCell ref="P371:Q371"/>
    <mergeCell ref="P372:Q372"/>
    <mergeCell ref="R372:S372"/>
    <mergeCell ref="R373:S373"/>
    <mergeCell ref="N371:O371"/>
    <mergeCell ref="B434:AH434"/>
    <mergeCell ref="X364:Y364"/>
    <mergeCell ref="V377:W377"/>
    <mergeCell ref="B524:AH524"/>
    <mergeCell ref="A526:AH526"/>
    <mergeCell ref="U540:AN540"/>
    <mergeCell ref="U541:AN541"/>
    <mergeCell ref="H552:AA552"/>
    <mergeCell ref="B584:U586"/>
    <mergeCell ref="AE538:AI538"/>
    <mergeCell ref="AK553:AN555"/>
    <mergeCell ref="AG529:AM529"/>
    <mergeCell ref="AJ538:AN538"/>
    <mergeCell ref="AG530:AM530"/>
    <mergeCell ref="B567:AH567"/>
    <mergeCell ref="U527:X527"/>
    <mergeCell ref="U528:X528"/>
    <mergeCell ref="B530:T530"/>
    <mergeCell ref="U547:AN547"/>
    <mergeCell ref="B582:U582"/>
    <mergeCell ref="Y527:AF527"/>
    <mergeCell ref="B538:AD538"/>
    <mergeCell ref="B537:AH537"/>
    <mergeCell ref="U549:AN549"/>
    <mergeCell ref="B559:G559"/>
    <mergeCell ref="B556:G557"/>
    <mergeCell ref="AB552:AJ552"/>
    <mergeCell ref="B539:AN539"/>
    <mergeCell ref="AE545:AI545"/>
    <mergeCell ref="U530:X530"/>
    <mergeCell ref="AG528:AM528"/>
    <mergeCell ref="U548:AN548"/>
    <mergeCell ref="U529:X529"/>
    <mergeCell ref="Y528:AF528"/>
    <mergeCell ref="B529:T529"/>
    <mergeCell ref="B531:AH533"/>
    <mergeCell ref="AA578:AJ581"/>
    <mergeCell ref="B546:AN546"/>
    <mergeCell ref="U570:AN570"/>
    <mergeCell ref="AJ574:AN574"/>
    <mergeCell ref="B568:AE568"/>
    <mergeCell ref="Y641:AM643"/>
    <mergeCell ref="B554:G554"/>
    <mergeCell ref="B555:G555"/>
    <mergeCell ref="L548:T548"/>
    <mergeCell ref="L549:T549"/>
    <mergeCell ref="AK552:AN552"/>
    <mergeCell ref="B547:K547"/>
    <mergeCell ref="L547:T547"/>
    <mergeCell ref="L542:T542"/>
    <mergeCell ref="B544:AH544"/>
    <mergeCell ref="AB556:AJ558"/>
    <mergeCell ref="H555:AA555"/>
    <mergeCell ref="H556:AA556"/>
    <mergeCell ref="P634:X634"/>
    <mergeCell ref="B639:V639"/>
    <mergeCell ref="Y633:AM633"/>
    <mergeCell ref="L540:T540"/>
    <mergeCell ref="P624:X624"/>
    <mergeCell ref="P625:X625"/>
    <mergeCell ref="I594:M594"/>
    <mergeCell ref="B618:V618"/>
    <mergeCell ref="A616:AM617"/>
    <mergeCell ref="P626:X626"/>
    <mergeCell ref="B612:AH612"/>
    <mergeCell ref="B560:G561"/>
    <mergeCell ref="C609:AM610"/>
    <mergeCell ref="Y530:AF530"/>
    <mergeCell ref="B641:O643"/>
    <mergeCell ref="Y692:AM692"/>
    <mergeCell ref="Y658:AM658"/>
    <mergeCell ref="B670:O671"/>
    <mergeCell ref="P653:X653"/>
    <mergeCell ref="P646:X646"/>
    <mergeCell ref="P645:X645"/>
    <mergeCell ref="P651:X651"/>
    <mergeCell ref="B613:AH614"/>
    <mergeCell ref="B631:O633"/>
    <mergeCell ref="Y646:AM646"/>
    <mergeCell ref="Y651:AM651"/>
    <mergeCell ref="Y680:AM680"/>
    <mergeCell ref="P676:X676"/>
    <mergeCell ref="P663:X663"/>
    <mergeCell ref="AB594:AE594"/>
    <mergeCell ref="B592:AH592"/>
    <mergeCell ref="B594:C594"/>
    <mergeCell ref="P594:T594"/>
    <mergeCell ref="B622:O624"/>
    <mergeCell ref="B606:H606"/>
    <mergeCell ref="W639:AE639"/>
    <mergeCell ref="Y677:AM677"/>
    <mergeCell ref="Y672:AM672"/>
    <mergeCell ref="P641:X643"/>
    <mergeCell ref="B628:O630"/>
    <mergeCell ref="Y660:AM660"/>
    <mergeCell ref="P662:X662"/>
    <mergeCell ref="U571:AN572"/>
    <mergeCell ref="H553:AA553"/>
    <mergeCell ref="H554:AA554"/>
    <mergeCell ref="W668:AE668"/>
    <mergeCell ref="P672:X672"/>
    <mergeCell ref="B710:AN710"/>
    <mergeCell ref="B668:V668"/>
    <mergeCell ref="P658:X658"/>
    <mergeCell ref="P661:X661"/>
    <mergeCell ref="P687:X687"/>
    <mergeCell ref="Y687:AM687"/>
    <mergeCell ref="Y690:AM690"/>
    <mergeCell ref="P678:X678"/>
    <mergeCell ref="Y661:AM661"/>
    <mergeCell ref="B599:AH599"/>
    <mergeCell ref="B604:AH604"/>
    <mergeCell ref="B605:AH605"/>
    <mergeCell ref="Y674:AM674"/>
    <mergeCell ref="A666:AL667"/>
    <mergeCell ref="B663:O663"/>
    <mergeCell ref="P656:X656"/>
    <mergeCell ref="Y652:AM652"/>
    <mergeCell ref="Y656:AM656"/>
    <mergeCell ref="AJ704:AN704"/>
    <mergeCell ref="AJ709:AN709"/>
    <mergeCell ref="Y650:AM650"/>
    <mergeCell ref="Y673:AM673"/>
    <mergeCell ref="P654:X654"/>
    <mergeCell ref="Y659:AM659"/>
    <mergeCell ref="Y654:AM654"/>
    <mergeCell ref="Y653:AM653"/>
    <mergeCell ref="B692:O692"/>
    <mergeCell ref="P647:X647"/>
    <mergeCell ref="P652:X652"/>
    <mergeCell ref="AG606:AJ606"/>
    <mergeCell ref="L739:T739"/>
    <mergeCell ref="Y715:AF715"/>
    <mergeCell ref="L725:T725"/>
    <mergeCell ref="Y718:AF718"/>
    <mergeCell ref="P648:X648"/>
    <mergeCell ref="P649:X649"/>
    <mergeCell ref="Y670:AM671"/>
    <mergeCell ref="P670:X671"/>
    <mergeCell ref="P650:X650"/>
    <mergeCell ref="P657:X657"/>
    <mergeCell ref="AG717:AM717"/>
    <mergeCell ref="P692:X692"/>
    <mergeCell ref="P691:X691"/>
    <mergeCell ref="Y686:AM686"/>
    <mergeCell ref="Y688:AM688"/>
    <mergeCell ref="L707:T707"/>
    <mergeCell ref="Y676:AM676"/>
    <mergeCell ref="AJ695:AN695"/>
    <mergeCell ref="P684:X685"/>
    <mergeCell ref="Y684:AM685"/>
    <mergeCell ref="Y682:AM682"/>
    <mergeCell ref="P677:X677"/>
    <mergeCell ref="P681:X681"/>
    <mergeCell ref="B684:O685"/>
    <mergeCell ref="Y675:AM675"/>
    <mergeCell ref="P686:X686"/>
    <mergeCell ref="P688:X688"/>
    <mergeCell ref="P655:X655"/>
    <mergeCell ref="Y683:AM683"/>
    <mergeCell ref="Y679:AM679"/>
    <mergeCell ref="P680:X680"/>
    <mergeCell ref="AG716:AM716"/>
    <mergeCell ref="I744:M744"/>
    <mergeCell ref="U744:Y744"/>
    <mergeCell ref="AF744:AJ744"/>
    <mergeCell ref="B707:K707"/>
    <mergeCell ref="B705:AN705"/>
    <mergeCell ref="B709:AH709"/>
    <mergeCell ref="B743:G743"/>
    <mergeCell ref="B742:AH742"/>
    <mergeCell ref="A720:AH720"/>
    <mergeCell ref="B721:AH721"/>
    <mergeCell ref="B722:AE722"/>
    <mergeCell ref="AF722:AI722"/>
    <mergeCell ref="B723:AN723"/>
    <mergeCell ref="AF728:AI728"/>
    <mergeCell ref="B728:AE728"/>
    <mergeCell ref="B727:AH727"/>
    <mergeCell ref="Y649:AM649"/>
    <mergeCell ref="Y657:AM657"/>
    <mergeCell ref="B675:O677"/>
    <mergeCell ref="B681:O683"/>
    <mergeCell ref="P660:X660"/>
    <mergeCell ref="B740:K740"/>
    <mergeCell ref="L740:T740"/>
    <mergeCell ref="U739:AN739"/>
    <mergeCell ref="AJ733:AN733"/>
    <mergeCell ref="AG715:AM715"/>
    <mergeCell ref="Y678:AM678"/>
    <mergeCell ref="U711:AN711"/>
    <mergeCell ref="P682:X682"/>
    <mergeCell ref="B715:T715"/>
    <mergeCell ref="U712:AN712"/>
    <mergeCell ref="P683:X683"/>
    <mergeCell ref="B737:AE737"/>
    <mergeCell ref="B733:AH733"/>
    <mergeCell ref="Y655:AM655"/>
    <mergeCell ref="B583:U583"/>
    <mergeCell ref="AJ568:AN568"/>
    <mergeCell ref="B600:AN601"/>
    <mergeCell ref="B579:U581"/>
    <mergeCell ref="H559:AA559"/>
    <mergeCell ref="B569:AN569"/>
    <mergeCell ref="B545:AD545"/>
    <mergeCell ref="A637:AL638"/>
    <mergeCell ref="Y634:AM634"/>
    <mergeCell ref="AK578:AN581"/>
    <mergeCell ref="AA577:AJ577"/>
    <mergeCell ref="AF568:AI568"/>
    <mergeCell ref="B564:AH564"/>
    <mergeCell ref="A566:AH566"/>
    <mergeCell ref="AA582:AJ586"/>
    <mergeCell ref="B571:K572"/>
    <mergeCell ref="V587:Z589"/>
    <mergeCell ref="B574:AH574"/>
    <mergeCell ref="B548:K548"/>
    <mergeCell ref="B558:G558"/>
    <mergeCell ref="P620:X621"/>
    <mergeCell ref="Y630:AM630"/>
    <mergeCell ref="Y626:AM626"/>
    <mergeCell ref="Y632:AM632"/>
    <mergeCell ref="U594:Y594"/>
    <mergeCell ref="AF594:AJ594"/>
    <mergeCell ref="V582:Z586"/>
    <mergeCell ref="U706:AN706"/>
    <mergeCell ref="P630:X630"/>
    <mergeCell ref="B711:K711"/>
    <mergeCell ref="U707:AN707"/>
    <mergeCell ref="Y681:AM681"/>
    <mergeCell ref="P673:X673"/>
    <mergeCell ref="L712:T712"/>
    <mergeCell ref="U730:AN730"/>
    <mergeCell ref="U718:X718"/>
    <mergeCell ref="AG718:AM718"/>
    <mergeCell ref="U715:X715"/>
    <mergeCell ref="L706:T706"/>
    <mergeCell ref="B729:AN729"/>
    <mergeCell ref="A714:AH714"/>
    <mergeCell ref="B672:O674"/>
    <mergeCell ref="B678:O680"/>
    <mergeCell ref="P689:X689"/>
    <mergeCell ref="P690:X690"/>
    <mergeCell ref="B717:T717"/>
    <mergeCell ref="Y717:AF717"/>
    <mergeCell ref="A702:AH702"/>
    <mergeCell ref="L711:T711"/>
    <mergeCell ref="B724:K724"/>
    <mergeCell ref="B706:K706"/>
    <mergeCell ref="U717:X717"/>
    <mergeCell ref="B716:T716"/>
    <mergeCell ref="P674:X674"/>
    <mergeCell ref="P675:X675"/>
    <mergeCell ref="Y689:AM689"/>
    <mergeCell ref="B695:AH696"/>
    <mergeCell ref="B697:AH698"/>
    <mergeCell ref="U716:X716"/>
    <mergeCell ref="B31:AI31"/>
    <mergeCell ref="Y716:AF716"/>
    <mergeCell ref="U740:AN740"/>
    <mergeCell ref="H593:K593"/>
    <mergeCell ref="I606:M606"/>
    <mergeCell ref="B620:O621"/>
    <mergeCell ref="B660:O662"/>
    <mergeCell ref="B644:O646"/>
    <mergeCell ref="B647:O649"/>
    <mergeCell ref="B650:O650"/>
    <mergeCell ref="B657:O659"/>
    <mergeCell ref="B651:O653"/>
    <mergeCell ref="B654:O656"/>
    <mergeCell ref="B634:O634"/>
    <mergeCell ref="B686:O688"/>
    <mergeCell ref="B689:O691"/>
    <mergeCell ref="AJ612:AN612"/>
    <mergeCell ref="Y622:AM622"/>
    <mergeCell ref="Y644:AM644"/>
    <mergeCell ref="P632:X632"/>
    <mergeCell ref="B739:K739"/>
    <mergeCell ref="U725:AN725"/>
    <mergeCell ref="AJ728:AN728"/>
    <mergeCell ref="AJ697:AN697"/>
    <mergeCell ref="U724:AN724"/>
    <mergeCell ref="B731:K731"/>
    <mergeCell ref="L731:T731"/>
    <mergeCell ref="Y691:AM691"/>
    <mergeCell ref="B725:K725"/>
    <mergeCell ref="AJ737:AN737"/>
    <mergeCell ref="P659:X659"/>
    <mergeCell ref="L724:T724"/>
    <mergeCell ref="AJ62:AN62"/>
    <mergeCell ref="B117:AH117"/>
    <mergeCell ref="AJ102:AN102"/>
    <mergeCell ref="B76:G76"/>
    <mergeCell ref="AJ123:AN123"/>
    <mergeCell ref="AJ106:AN106"/>
    <mergeCell ref="AJ11:AN11"/>
    <mergeCell ref="AJ12:AN12"/>
    <mergeCell ref="AJ13:AN13"/>
    <mergeCell ref="AJ14:AN14"/>
    <mergeCell ref="AJ15:AN15"/>
    <mergeCell ref="AJ16:AN16"/>
    <mergeCell ref="AJ17:AN17"/>
    <mergeCell ref="S32:U32"/>
    <mergeCell ref="AJ18:AN18"/>
    <mergeCell ref="AJ19:AN19"/>
    <mergeCell ref="AJ20:AN20"/>
    <mergeCell ref="AJ21:AN21"/>
    <mergeCell ref="AJ22:AN22"/>
    <mergeCell ref="AJ24:AN24"/>
    <mergeCell ref="B18:AH18"/>
    <mergeCell ref="B19:AH19"/>
    <mergeCell ref="A116:AH116"/>
    <mergeCell ref="AJ108:AN108"/>
    <mergeCell ref="B77:G77"/>
    <mergeCell ref="H75:L75"/>
    <mergeCell ref="M75:Q75"/>
    <mergeCell ref="AJ66:AN66"/>
    <mergeCell ref="H77:L77"/>
    <mergeCell ref="B20:AH20"/>
    <mergeCell ref="V32:AG32"/>
    <mergeCell ref="A30:AH30"/>
    <mergeCell ref="AJ25:AN25"/>
    <mergeCell ref="B21:AH21"/>
    <mergeCell ref="B22:AH22"/>
    <mergeCell ref="B25:AH26"/>
    <mergeCell ref="B27:AH28"/>
    <mergeCell ref="J32:R32"/>
    <mergeCell ref="B32:I32"/>
    <mergeCell ref="M77:Q77"/>
    <mergeCell ref="B67:AH67"/>
    <mergeCell ref="A72:AH72"/>
    <mergeCell ref="B89:AH89"/>
    <mergeCell ref="B41:AH41"/>
    <mergeCell ref="A40:AH40"/>
    <mergeCell ref="B42:AH42"/>
    <mergeCell ref="B43:AH43"/>
    <mergeCell ref="B46:AH46"/>
    <mergeCell ref="B45:AH45"/>
    <mergeCell ref="AJ45:AN45"/>
    <mergeCell ref="AJ43:AN43"/>
    <mergeCell ref="AJ46:AN46"/>
    <mergeCell ref="AJ49:AN49"/>
    <mergeCell ref="AJ41:AN41"/>
    <mergeCell ref="C33:AG34"/>
    <mergeCell ref="B50:AH50"/>
    <mergeCell ref="B51:AH52"/>
    <mergeCell ref="B74:AH74"/>
    <mergeCell ref="A73:AH73"/>
    <mergeCell ref="B54:AH54"/>
    <mergeCell ref="B58:AH59"/>
    <mergeCell ref="B85:AH85"/>
    <mergeCell ref="A82:AH82"/>
    <mergeCell ref="H76:L76"/>
    <mergeCell ref="A268:AH268"/>
    <mergeCell ref="B265:AH266"/>
    <mergeCell ref="B269:AH269"/>
    <mergeCell ref="AJ269:AN269"/>
    <mergeCell ref="AJ190:AN190"/>
    <mergeCell ref="AJ191:AN191"/>
    <mergeCell ref="AJ183:AN183"/>
    <mergeCell ref="B48:AH49"/>
    <mergeCell ref="B197:AI197"/>
    <mergeCell ref="B198:AI198"/>
    <mergeCell ref="B215:AH215"/>
    <mergeCell ref="AJ53:AN53"/>
    <mergeCell ref="AJ54:AN54"/>
    <mergeCell ref="R130:AN130"/>
    <mergeCell ref="B285:AH287"/>
    <mergeCell ref="B288:AH289"/>
    <mergeCell ref="B315:H315"/>
    <mergeCell ref="B314:AH314"/>
    <mergeCell ref="AJ292:AN292"/>
    <mergeCell ref="H278:J278"/>
    <mergeCell ref="B278:F278"/>
    <mergeCell ref="AJ300:AN300"/>
    <mergeCell ref="AJ100:AN100"/>
    <mergeCell ref="AJ101:AN101"/>
    <mergeCell ref="AJ112:AN112"/>
    <mergeCell ref="A61:AH61"/>
    <mergeCell ref="R76:V76"/>
    <mergeCell ref="AJ83:AN83"/>
    <mergeCell ref="AJ67:AN67"/>
    <mergeCell ref="A65:AH65"/>
    <mergeCell ref="M76:Q76"/>
    <mergeCell ref="D102:AH103"/>
    <mergeCell ref="AJ265:AN265"/>
    <mergeCell ref="A284:AH284"/>
    <mergeCell ref="AD358:AE358"/>
    <mergeCell ref="AJ309:AM309"/>
    <mergeCell ref="AJ56:AN56"/>
    <mergeCell ref="B75:G75"/>
    <mergeCell ref="B68:AH69"/>
    <mergeCell ref="R75:V75"/>
    <mergeCell ref="AJ118:AN118"/>
    <mergeCell ref="AJ63:AN63"/>
    <mergeCell ref="B63:Y63"/>
    <mergeCell ref="R77:V77"/>
    <mergeCell ref="B120:AH120"/>
    <mergeCell ref="AJ301:AN301"/>
    <mergeCell ref="N358:O358"/>
    <mergeCell ref="AJ270:AN270"/>
    <mergeCell ref="AJ286:AN286"/>
    <mergeCell ref="AJ271:AN271"/>
    <mergeCell ref="D92:AH95"/>
    <mergeCell ref="AJ120:AN120"/>
    <mergeCell ref="B88:AH88"/>
    <mergeCell ref="B87:AH87"/>
    <mergeCell ref="B86:AH86"/>
    <mergeCell ref="AJ88:AN88"/>
    <mergeCell ref="A263:AH263"/>
    <mergeCell ref="AJ288:AN288"/>
    <mergeCell ref="AJ280:AN280"/>
    <mergeCell ref="AJ212:AN212"/>
    <mergeCell ref="AJ358:AK358"/>
    <mergeCell ref="B292:AH292"/>
    <mergeCell ref="G339:AN341"/>
    <mergeCell ref="AJ319:AN319"/>
    <mergeCell ref="A260:AH260"/>
    <mergeCell ref="A166:AH166"/>
    <mergeCell ref="AJ136:AN136"/>
    <mergeCell ref="AJ207:AN207"/>
    <mergeCell ref="B183:AH183"/>
    <mergeCell ref="K177:L177"/>
    <mergeCell ref="A172:AH172"/>
    <mergeCell ref="AJ164:AN164"/>
    <mergeCell ref="AJ143:AN143"/>
    <mergeCell ref="AB177:AN177"/>
    <mergeCell ref="B141:AH142"/>
    <mergeCell ref="B145:AH145"/>
    <mergeCell ref="B191:AH191"/>
    <mergeCell ref="AJ216:AN216"/>
    <mergeCell ref="B194:AH195"/>
    <mergeCell ref="AJ194:AN194"/>
    <mergeCell ref="AJ254:AN254"/>
    <mergeCell ref="B253:AH253"/>
    <mergeCell ref="AJ252:AN252"/>
    <mergeCell ref="B153:AI153"/>
    <mergeCell ref="B221:AH221"/>
    <mergeCell ref="U214:W214"/>
    <mergeCell ref="B251:AH251"/>
    <mergeCell ref="B208:AH208"/>
    <mergeCell ref="B218:AH218"/>
    <mergeCell ref="AJ250:AN250"/>
    <mergeCell ref="AD211:AH211"/>
    <mergeCell ref="B204:AH204"/>
    <mergeCell ref="AJ187:AN187"/>
    <mergeCell ref="B154:AH155"/>
    <mergeCell ref="AJ156:AN156"/>
    <mergeCell ref="B189:AH189"/>
    <mergeCell ref="B224:AH224"/>
    <mergeCell ref="A210:AH210"/>
    <mergeCell ref="AJ239:AN239"/>
    <mergeCell ref="B187:AH187"/>
    <mergeCell ref="B188:AH188"/>
    <mergeCell ref="B212:AH212"/>
    <mergeCell ref="R150:AN150"/>
    <mergeCell ref="G211:I211"/>
    <mergeCell ref="AA211:AC211"/>
    <mergeCell ref="O211:Z211"/>
    <mergeCell ref="X214:AH214"/>
    <mergeCell ref="K214:M214"/>
    <mergeCell ref="B138:Q138"/>
    <mergeCell ref="AD178:AN178"/>
    <mergeCell ref="B169:AH169"/>
    <mergeCell ref="W180:Z180"/>
    <mergeCell ref="AJ167:AN167"/>
    <mergeCell ref="B180:E180"/>
    <mergeCell ref="AJ231:AN231"/>
    <mergeCell ref="AJ233:AN233"/>
    <mergeCell ref="AJ205:AN205"/>
    <mergeCell ref="A161:AH161"/>
    <mergeCell ref="B139:AH139"/>
    <mergeCell ref="AB180:AN180"/>
    <mergeCell ref="B219:AH220"/>
    <mergeCell ref="AJ221:AN221"/>
    <mergeCell ref="L179:O179"/>
    <mergeCell ref="B163:AH164"/>
    <mergeCell ref="H179:J179"/>
    <mergeCell ref="F176:AN176"/>
    <mergeCell ref="AJ142:AN142"/>
    <mergeCell ref="V179:Y179"/>
    <mergeCell ref="B213:AH213"/>
    <mergeCell ref="B168:AH168"/>
    <mergeCell ref="AJ208:AN208"/>
    <mergeCell ref="B175:AH175"/>
    <mergeCell ref="R178:U178"/>
    <mergeCell ref="V178:Z178"/>
    <mergeCell ref="H180:L180"/>
    <mergeCell ref="AJ188:AN188"/>
    <mergeCell ref="AJ158:AN158"/>
    <mergeCell ref="AJ218:AN218"/>
    <mergeCell ref="B144:AH144"/>
    <mergeCell ref="N214:O214"/>
    <mergeCell ref="B217:AH217"/>
    <mergeCell ref="AJ119:AN119"/>
    <mergeCell ref="AJ89:AN89"/>
    <mergeCell ref="V177:Z177"/>
    <mergeCell ref="H178:M178"/>
    <mergeCell ref="AJ203:AN203"/>
    <mergeCell ref="J211:N211"/>
    <mergeCell ref="B184:AH184"/>
    <mergeCell ref="B190:AH190"/>
    <mergeCell ref="AJ92:AN92"/>
    <mergeCell ref="B176:E176"/>
    <mergeCell ref="B177:E177"/>
    <mergeCell ref="AE179:AM179"/>
    <mergeCell ref="AA179:AC179"/>
    <mergeCell ref="AJ160:AN160"/>
    <mergeCell ref="AJ168:AN168"/>
    <mergeCell ref="AE127:AI127"/>
    <mergeCell ref="AJ220:AN220"/>
    <mergeCell ref="B121:AH121"/>
    <mergeCell ref="B123:AH123"/>
    <mergeCell ref="AJ140:AN140"/>
    <mergeCell ref="AJ144:AN144"/>
    <mergeCell ref="P177:T177"/>
    <mergeCell ref="AJ200:AM200"/>
    <mergeCell ref="B143:AH143"/>
    <mergeCell ref="B127:AD127"/>
    <mergeCell ref="A134:AH134"/>
    <mergeCell ref="AJ132:AN132"/>
    <mergeCell ref="B137:Q137"/>
    <mergeCell ref="B136:AH136"/>
    <mergeCell ref="D100:W100"/>
    <mergeCell ref="AJ124:AN124"/>
    <mergeCell ref="AJ109:AN109"/>
    <mergeCell ref="B112:AH112"/>
    <mergeCell ref="B206:AH207"/>
    <mergeCell ref="Q179:T179"/>
    <mergeCell ref="A173:AH173"/>
    <mergeCell ref="R148:U148"/>
    <mergeCell ref="R149:U149"/>
    <mergeCell ref="B146:Q146"/>
    <mergeCell ref="R146:U146"/>
    <mergeCell ref="R147:U147"/>
    <mergeCell ref="D106:AH107"/>
    <mergeCell ref="A126:AH126"/>
    <mergeCell ref="R128:AN128"/>
    <mergeCell ref="A114:AH114"/>
    <mergeCell ref="B167:AH167"/>
    <mergeCell ref="M177:N177"/>
    <mergeCell ref="B119:AH119"/>
    <mergeCell ref="AJ282:AN282"/>
    <mergeCell ref="B270:AH270"/>
    <mergeCell ref="M281:P281"/>
    <mergeCell ref="A275:AH275"/>
    <mergeCell ref="M278:P278"/>
    <mergeCell ref="B254:AH254"/>
    <mergeCell ref="C214:J214"/>
    <mergeCell ref="AJ196:AN196"/>
    <mergeCell ref="K278:L278"/>
    <mergeCell ref="A276:AH276"/>
    <mergeCell ref="A182:AH182"/>
    <mergeCell ref="B222:AH222"/>
    <mergeCell ref="AJ217:AN217"/>
    <mergeCell ref="AJ224:AN224"/>
    <mergeCell ref="S180:U180"/>
    <mergeCell ref="N180:Q180"/>
    <mergeCell ref="B258:M258"/>
    <mergeCell ref="AJ257:AN257"/>
    <mergeCell ref="B277:AH277"/>
    <mergeCell ref="AJ264:AN264"/>
    <mergeCell ref="B211:F211"/>
    <mergeCell ref="B196:AH196"/>
    <mergeCell ref="AJ261:AN261"/>
    <mergeCell ref="B281:F281"/>
    <mergeCell ref="B272:AH272"/>
    <mergeCell ref="B279:P279"/>
    <mergeCell ref="AJ213:AN213"/>
    <mergeCell ref="Q279:AH279"/>
    <mergeCell ref="H281:J281"/>
    <mergeCell ref="AJ185:AN185"/>
    <mergeCell ref="B205:AH205"/>
    <mergeCell ref="B202:AH203"/>
    <mergeCell ref="C745:AM746"/>
    <mergeCell ref="X359:Y359"/>
    <mergeCell ref="Z359:AA359"/>
    <mergeCell ref="AB359:AC359"/>
    <mergeCell ref="Z360:AA360"/>
    <mergeCell ref="B359:M359"/>
    <mergeCell ref="B331:AH331"/>
    <mergeCell ref="B330:AH330"/>
    <mergeCell ref="A329:AH329"/>
    <mergeCell ref="A318:AH318"/>
    <mergeCell ref="B291:AH291"/>
    <mergeCell ref="AH309:AI309"/>
    <mergeCell ref="B339:F341"/>
    <mergeCell ref="B360:F362"/>
    <mergeCell ref="B353:AH353"/>
    <mergeCell ref="T360:U360"/>
    <mergeCell ref="Z374:AA374"/>
    <mergeCell ref="AF374:AG374"/>
    <mergeCell ref="AJ354:AN354"/>
    <mergeCell ref="G364:M364"/>
    <mergeCell ref="A299:AH299"/>
    <mergeCell ref="AJ361:AK361"/>
    <mergeCell ref="AJ324:AN324"/>
    <mergeCell ref="Y648:AM648"/>
    <mergeCell ref="B587:U589"/>
    <mergeCell ref="W618:AE618"/>
    <mergeCell ref="L571:T572"/>
    <mergeCell ref="AJ439:AN439"/>
    <mergeCell ref="P633:X633"/>
    <mergeCell ref="AJ433:AN433"/>
    <mergeCell ref="AJ434:AN434"/>
    <mergeCell ref="B435:AH435"/>
    <mergeCell ref="AJ277:AN277"/>
    <mergeCell ref="AJ197:AN197"/>
    <mergeCell ref="AJ201:AM201"/>
    <mergeCell ref="AJ272:AN272"/>
    <mergeCell ref="B290:AH290"/>
    <mergeCell ref="P361:Q361"/>
    <mergeCell ref="AB360:AC360"/>
    <mergeCell ref="B327:AH327"/>
    <mergeCell ref="B297:AH297"/>
    <mergeCell ref="AS140:AW140"/>
    <mergeCell ref="AJ135:AN135"/>
    <mergeCell ref="R137:AH137"/>
    <mergeCell ref="B150:Q150"/>
    <mergeCell ref="B149:Q149"/>
    <mergeCell ref="B178:E179"/>
    <mergeCell ref="B140:AH140"/>
    <mergeCell ref="B257:AH257"/>
    <mergeCell ref="A256:AH256"/>
    <mergeCell ref="B135:AH135"/>
    <mergeCell ref="A152:AH152"/>
    <mergeCell ref="H177:J177"/>
    <mergeCell ref="B200:AH200"/>
    <mergeCell ref="A199:AH199"/>
    <mergeCell ref="S214:T214"/>
    <mergeCell ref="P214:R214"/>
    <mergeCell ref="AJ222:AN222"/>
    <mergeCell ref="A193:AH193"/>
    <mergeCell ref="AJ198:AN198"/>
    <mergeCell ref="B250:AH250"/>
    <mergeCell ref="A249:AH249"/>
    <mergeCell ref="AJ243:AN243"/>
    <mergeCell ref="AJ291:AN291"/>
    <mergeCell ref="AJ244:AN244"/>
    <mergeCell ref="B252:AH252"/>
    <mergeCell ref="B216:AH216"/>
    <mergeCell ref="AJ253:AN253"/>
    <mergeCell ref="AJ238:AN238"/>
    <mergeCell ref="AJ359:AK359"/>
    <mergeCell ref="R359:S359"/>
    <mergeCell ref="G332:AN332"/>
    <mergeCell ref="B355:AH355"/>
    <mergeCell ref="T358:U358"/>
    <mergeCell ref="G336:AN338"/>
    <mergeCell ref="B352:AH352"/>
    <mergeCell ref="AF359:AG359"/>
    <mergeCell ref="R360:S360"/>
    <mergeCell ref="N359:O359"/>
    <mergeCell ref="P358:Q358"/>
    <mergeCell ref="B354:AH354"/>
    <mergeCell ref="AJ330:AN330"/>
    <mergeCell ref="A351:AH351"/>
    <mergeCell ref="AJ347:AN347"/>
    <mergeCell ref="AJ360:AK360"/>
    <mergeCell ref="T359:U359"/>
    <mergeCell ref="V359:W359"/>
    <mergeCell ref="B348:AH348"/>
    <mergeCell ref="B347:AH347"/>
    <mergeCell ref="A346:AH346"/>
    <mergeCell ref="A357:AH357"/>
    <mergeCell ref="B358:M358"/>
    <mergeCell ref="AJ355:AN355"/>
    <mergeCell ref="AB358:AC358"/>
    <mergeCell ref="Z358:AA358"/>
    <mergeCell ref="B300:AH300"/>
    <mergeCell ref="P360:Q360"/>
    <mergeCell ref="AB362:AC362"/>
    <mergeCell ref="N360:O360"/>
    <mergeCell ref="P369:Q369"/>
    <mergeCell ref="R367:S367"/>
    <mergeCell ref="AD371:AE371"/>
    <mergeCell ref="P373:Q373"/>
    <mergeCell ref="AF365:AG365"/>
    <mergeCell ref="P364:Q364"/>
    <mergeCell ref="R364:S364"/>
    <mergeCell ref="B309:AG309"/>
    <mergeCell ref="B320:AH320"/>
    <mergeCell ref="A307:AH307"/>
    <mergeCell ref="P359:Q359"/>
    <mergeCell ref="AH358:AI358"/>
    <mergeCell ref="AF358:AG358"/>
    <mergeCell ref="A294:AH294"/>
    <mergeCell ref="I315:M315"/>
    <mergeCell ref="AH366:AI366"/>
    <mergeCell ref="Z361:AA361"/>
    <mergeCell ref="AH360:AI360"/>
    <mergeCell ref="Q316:U316"/>
    <mergeCell ref="V358:W358"/>
    <mergeCell ref="R365:S365"/>
    <mergeCell ref="Z363:AA363"/>
    <mergeCell ref="N361:O361"/>
    <mergeCell ref="P362:Q362"/>
    <mergeCell ref="G365:M365"/>
    <mergeCell ref="B372:F374"/>
    <mergeCell ref="B310:AH311"/>
    <mergeCell ref="B332:F332"/>
    <mergeCell ref="B303:AN304"/>
    <mergeCell ref="R361:S361"/>
    <mergeCell ref="AF364:AG364"/>
    <mergeCell ref="V373:W373"/>
    <mergeCell ref="X373:Y373"/>
    <mergeCell ref="B261:AH261"/>
    <mergeCell ref="B316:M316"/>
    <mergeCell ref="B264:AH264"/>
    <mergeCell ref="P631:X631"/>
    <mergeCell ref="AK559:AN561"/>
    <mergeCell ref="P627:X627"/>
    <mergeCell ref="B295:AH296"/>
    <mergeCell ref="AJ320:AN320"/>
    <mergeCell ref="AA587:AJ589"/>
    <mergeCell ref="Y624:AM624"/>
    <mergeCell ref="P622:X622"/>
    <mergeCell ref="P623:X623"/>
    <mergeCell ref="AK577:AN577"/>
    <mergeCell ref="Y620:AM621"/>
    <mergeCell ref="Y629:AM629"/>
    <mergeCell ref="P629:X629"/>
    <mergeCell ref="Y625:AM625"/>
    <mergeCell ref="AJ532:AN532"/>
    <mergeCell ref="H557:AA558"/>
    <mergeCell ref="H560:AA561"/>
    <mergeCell ref="B577:U577"/>
    <mergeCell ref="AK582:AN586"/>
    <mergeCell ref="AK587:AN589"/>
    <mergeCell ref="A536:AH536"/>
    <mergeCell ref="A611:AH611"/>
    <mergeCell ref="C607:AM608"/>
    <mergeCell ref="B271:AH271"/>
    <mergeCell ref="N373:O373"/>
    <mergeCell ref="B542:K542"/>
    <mergeCell ref="B593:G593"/>
    <mergeCell ref="L570:T570"/>
    <mergeCell ref="B553:G553"/>
    <mergeCell ref="B549:K549"/>
    <mergeCell ref="AJ564:AN564"/>
    <mergeCell ref="AB559:AJ561"/>
    <mergeCell ref="U606:Y606"/>
    <mergeCell ref="U542:AN542"/>
    <mergeCell ref="B541:K541"/>
    <mergeCell ref="L541:T541"/>
    <mergeCell ref="B540:K540"/>
    <mergeCell ref="B578:U578"/>
    <mergeCell ref="AK556:AN558"/>
    <mergeCell ref="B552:G552"/>
    <mergeCell ref="AB553:AJ555"/>
    <mergeCell ref="V577:Z577"/>
    <mergeCell ref="V578:Z581"/>
    <mergeCell ref="AJ545:AN545"/>
    <mergeCell ref="B424:AG424"/>
    <mergeCell ref="AJ424:AN424"/>
    <mergeCell ref="D407:K407"/>
    <mergeCell ref="L407:Q407"/>
    <mergeCell ref="R407:W407"/>
    <mergeCell ref="X404:AC404"/>
    <mergeCell ref="AD404:AI404"/>
    <mergeCell ref="X405:AC405"/>
    <mergeCell ref="AD405:AI405"/>
    <mergeCell ref="R369:S369"/>
    <mergeCell ref="Z366:AA366"/>
    <mergeCell ref="X407:AC407"/>
    <mergeCell ref="AD407:AI407"/>
    <mergeCell ref="B370:M370"/>
    <mergeCell ref="D400:K400"/>
    <mergeCell ref="L400:Q400"/>
    <mergeCell ref="N363:O363"/>
    <mergeCell ref="V363:W363"/>
    <mergeCell ref="AB363:AC363"/>
    <mergeCell ref="V371:W371"/>
    <mergeCell ref="X371:Y371"/>
    <mergeCell ref="AF373:AG373"/>
    <mergeCell ref="X375:Y375"/>
    <mergeCell ref="P375:Q375"/>
    <mergeCell ref="P379:Q379"/>
    <mergeCell ref="R366:S366"/>
    <mergeCell ref="AB365:AC365"/>
    <mergeCell ref="AH373:AI373"/>
    <mergeCell ref="AH376:AI376"/>
    <mergeCell ref="AF376:AG376"/>
    <mergeCell ref="AJ367:AK367"/>
    <mergeCell ref="L404:Q404"/>
    <mergeCell ref="H743:K743"/>
    <mergeCell ref="B730:K730"/>
    <mergeCell ref="L730:T730"/>
    <mergeCell ref="B445:AH445"/>
    <mergeCell ref="T375:U375"/>
    <mergeCell ref="V375:W375"/>
    <mergeCell ref="A431:AH431"/>
    <mergeCell ref="R379:S379"/>
    <mergeCell ref="N379:O379"/>
    <mergeCell ref="R377:S377"/>
    <mergeCell ref="B712:K712"/>
    <mergeCell ref="Y645:AM645"/>
    <mergeCell ref="AF737:AI737"/>
    <mergeCell ref="AJ722:AN722"/>
    <mergeCell ref="P628:X628"/>
    <mergeCell ref="Y623:AM623"/>
    <mergeCell ref="AJ384:AN384"/>
    <mergeCell ref="Y627:AM627"/>
    <mergeCell ref="B448:AF448"/>
    <mergeCell ref="AJ448:AN448"/>
    <mergeCell ref="B401:AI402"/>
    <mergeCell ref="AJ401:AN401"/>
    <mergeCell ref="B422:AG423"/>
    <mergeCell ref="B418:AH418"/>
    <mergeCell ref="AJ418:AN418"/>
    <mergeCell ref="B419:AF419"/>
    <mergeCell ref="AJ419:AN419"/>
    <mergeCell ref="B420:AH420"/>
    <mergeCell ref="AJ420:AN420"/>
    <mergeCell ref="B421:AA421"/>
    <mergeCell ref="AJ421:AN421"/>
    <mergeCell ref="AJ422:AN422"/>
    <mergeCell ref="D744:H744"/>
    <mergeCell ref="P744:T744"/>
    <mergeCell ref="AB744:AE744"/>
    <mergeCell ref="Q606:T606"/>
    <mergeCell ref="D594:H594"/>
    <mergeCell ref="AH375:AI375"/>
    <mergeCell ref="X398:AG398"/>
    <mergeCell ref="N376:O376"/>
    <mergeCell ref="AH379:AI379"/>
    <mergeCell ref="B738:AN738"/>
    <mergeCell ref="B736:AH736"/>
    <mergeCell ref="A735:AH735"/>
    <mergeCell ref="U731:AN731"/>
    <mergeCell ref="AB375:AC375"/>
    <mergeCell ref="AJ379:AK379"/>
    <mergeCell ref="AJ375:AK375"/>
    <mergeCell ref="Y628:AM628"/>
    <mergeCell ref="B625:O627"/>
    <mergeCell ref="B718:T718"/>
    <mergeCell ref="P679:X679"/>
    <mergeCell ref="AJ378:AK378"/>
    <mergeCell ref="B375:F377"/>
    <mergeCell ref="T376:U376"/>
    <mergeCell ref="Y647:AM647"/>
    <mergeCell ref="Y631:AM631"/>
    <mergeCell ref="A703:AH703"/>
    <mergeCell ref="B704:AH704"/>
    <mergeCell ref="P644:X644"/>
    <mergeCell ref="R400:W400"/>
    <mergeCell ref="Y663:AM663"/>
    <mergeCell ref="Y662:AM662"/>
    <mergeCell ref="AJ447:AN447"/>
    <mergeCell ref="B301:AG301"/>
    <mergeCell ref="Q315:U315"/>
    <mergeCell ref="AJ242:AN242"/>
    <mergeCell ref="V316:AA316"/>
    <mergeCell ref="R362:S362"/>
    <mergeCell ref="AJ344:AN344"/>
    <mergeCell ref="A305:AH305"/>
    <mergeCell ref="B306:AH306"/>
    <mergeCell ref="B363:F365"/>
    <mergeCell ref="V361:W361"/>
    <mergeCell ref="AH359:AI359"/>
    <mergeCell ref="G360:M360"/>
    <mergeCell ref="X361:Y361"/>
    <mergeCell ref="AB361:AC361"/>
    <mergeCell ref="V362:W362"/>
    <mergeCell ref="P363:Q363"/>
    <mergeCell ref="AB364:AC364"/>
    <mergeCell ref="AD364:AE364"/>
    <mergeCell ref="AD363:AE363"/>
    <mergeCell ref="B344:AH344"/>
    <mergeCell ref="AJ310:AN310"/>
    <mergeCell ref="AH362:AI362"/>
    <mergeCell ref="X365:Y365"/>
    <mergeCell ref="T365:U365"/>
    <mergeCell ref="Z362:AA362"/>
    <mergeCell ref="B325:AH325"/>
    <mergeCell ref="AJ306:AN306"/>
    <mergeCell ref="N364:O364"/>
    <mergeCell ref="G362:M362"/>
    <mergeCell ref="T363:U363"/>
    <mergeCell ref="N362:O362"/>
    <mergeCell ref="AF362:AG362"/>
    <mergeCell ref="R363:S363"/>
    <mergeCell ref="AJ352:AN352"/>
    <mergeCell ref="X358:Y358"/>
    <mergeCell ref="N316:P316"/>
    <mergeCell ref="AF363:AG363"/>
    <mergeCell ref="B343:AH343"/>
    <mergeCell ref="AJ343:AN343"/>
    <mergeCell ref="T362:U362"/>
    <mergeCell ref="R358:S358"/>
    <mergeCell ref="AJ365:AK365"/>
    <mergeCell ref="Z364:AA364"/>
    <mergeCell ref="AH364:AI364"/>
    <mergeCell ref="G361:M361"/>
    <mergeCell ref="AJ326:AN326"/>
    <mergeCell ref="AJ353:AN353"/>
    <mergeCell ref="B323:AH323"/>
    <mergeCell ref="V360:W360"/>
    <mergeCell ref="G333:AN335"/>
    <mergeCell ref="X360:Y360"/>
    <mergeCell ref="AF360:AG360"/>
    <mergeCell ref="AF361:AG361"/>
    <mergeCell ref="Z365:AA365"/>
    <mergeCell ref="X362:Y362"/>
    <mergeCell ref="N365:O365"/>
    <mergeCell ref="AH365:AI365"/>
    <mergeCell ref="AH363:AI363"/>
    <mergeCell ref="AJ362:AK362"/>
    <mergeCell ref="AJ364:AK364"/>
    <mergeCell ref="AH361:AI361"/>
    <mergeCell ref="AD362:AE362"/>
    <mergeCell ref="AD361:AE361"/>
    <mergeCell ref="AD360:AE360"/>
    <mergeCell ref="AB315:AF315"/>
    <mergeCell ref="V315:AA315"/>
    <mergeCell ref="AJ325:AN325"/>
    <mergeCell ref="AJ232:AN232"/>
    <mergeCell ref="A308:AH308"/>
    <mergeCell ref="AB316:AF316"/>
    <mergeCell ref="A313:AH313"/>
    <mergeCell ref="B324:AH324"/>
    <mergeCell ref="A322:AH322"/>
    <mergeCell ref="B326:AH326"/>
    <mergeCell ref="B333:F335"/>
    <mergeCell ref="B336:F338"/>
    <mergeCell ref="X366:Y366"/>
    <mergeCell ref="AH374:AI374"/>
    <mergeCell ref="AA369:AB369"/>
    <mergeCell ref="AJ373:AK373"/>
    <mergeCell ref="AJ374:AK374"/>
    <mergeCell ref="AJ372:AK372"/>
    <mergeCell ref="AD374:AE374"/>
    <mergeCell ref="A248:AH248"/>
    <mergeCell ref="N315:P315"/>
    <mergeCell ref="V364:W364"/>
    <mergeCell ref="P367:Q367"/>
    <mergeCell ref="X372:Y372"/>
    <mergeCell ref="Z367:AA367"/>
    <mergeCell ref="G366:M366"/>
    <mergeCell ref="T361:U361"/>
    <mergeCell ref="AJ363:AK363"/>
    <mergeCell ref="AD359:AE359"/>
    <mergeCell ref="V365:W365"/>
    <mergeCell ref="P365:Q365"/>
    <mergeCell ref="X363:Y363"/>
    <mergeCell ref="X406:AC406"/>
    <mergeCell ref="AD406:AI406"/>
    <mergeCell ref="B319:AI319"/>
    <mergeCell ref="AJ297:AN297"/>
    <mergeCell ref="B427:AH427"/>
    <mergeCell ref="AJ427:AN427"/>
    <mergeCell ref="B428:V428"/>
    <mergeCell ref="AJ428:AN428"/>
    <mergeCell ref="B429:AH429"/>
    <mergeCell ref="AJ429:AN429"/>
    <mergeCell ref="B439:AH439"/>
    <mergeCell ref="AJ441:AN441"/>
    <mergeCell ref="B430:AM430"/>
    <mergeCell ref="AJ296:AN296"/>
    <mergeCell ref="AJ52:AN52"/>
    <mergeCell ref="B55:AH55"/>
    <mergeCell ref="AJ55:AN55"/>
    <mergeCell ref="B162:AH162"/>
    <mergeCell ref="AJ162:AN162"/>
    <mergeCell ref="B411:AH411"/>
    <mergeCell ref="AJ411:AN411"/>
    <mergeCell ref="B412:AH412"/>
    <mergeCell ref="AJ412:AN412"/>
    <mergeCell ref="B413:AF413"/>
    <mergeCell ref="AJ413:AN413"/>
    <mergeCell ref="B414:AH414"/>
    <mergeCell ref="AJ414:AN414"/>
    <mergeCell ref="A416:AH416"/>
    <mergeCell ref="B417:AH417"/>
    <mergeCell ref="AJ417:AN417"/>
    <mergeCell ref="A410:AL410"/>
    <mergeCell ref="AJ235:AN235"/>
  </mergeCells>
  <phoneticPr fontId="1"/>
  <dataValidations xWindow="1337" yWindow="885" count="19">
    <dataValidation type="list" allowBlank="1" showInputMessage="1" showErrorMessage="1" prompt="プルダウンメニューから選んでください" sqref="AJ88:AN89 AJ96:AN96 AJ101:AN102 AJ108:AN109 AJ112:AN112 AJ117:AN117 AJ123:AN124 AJ135:AN136 AJ231:AN233 AJ174:AN174 AJ235:AN238 AJ213:AN213 AJ250:AN250 AJ205:AN205 AJ264:AN265 AJ269:AN272 AJ280:AN280 AJ282:AN282 AJ286:AN286 AJ291:AN292 AJ224:AN225 AJ310:AN310 AJ319:AN320 AJ352:AN355 AJ381:AN381 AJ62:AN62 AJ439:AN439 AJ445:AN445 AJ460:AN460 AJ474:AN474 AJ487:AN487 AJ574:AN574 AJ612:AN612 AJ697:AN697 AJ25:AN25 AJ27:AN27 AJ31:AN31 AJ196:AN198 AJ119:AN120 AJ384:AN384 AJ170 AJ66:AN67 AJ257:AN257 AJ183:AN183 AJ185:AN185 AJ167:AN168 AJ37:AN37 AJ194:AN194 AJ246:AN246 AJ229:AN229 AJ343:AN344 AJ306:AN306 AJ207:AN208 AJ243:AN243 AJ252:AN254 AJ261:AN261 AJ274:AN274 AJ300:AN301 AJ386:AN387 AJ393:AN394 AJ142:AN142 AJ158:AN158 AJ160:AN160 AJ187:AN188 AJ222:AN222 AJ411:AN414 AJ427:AN429 AJ436:AN436 AJ164:AN164 AJ162:AN162 AJ296:AN297 AJ277:AN277 AJ330:AN330" xr:uid="{00000000-0002-0000-0200-000001000000}">
      <formula1>"いる,いない"</formula1>
    </dataValidation>
    <dataValidation imeMode="off" allowBlank="1" showInputMessage="1" showErrorMessage="1" sqref="H76:V77 K177:L177 AJ200:AM201 G211:I211 AA211:AC211 K214:M214 P214:R214 U214:W214 H278:J278 AJ309:AM309 P686:X691 P672:X683 N359:AK366 I513:P514 AG527:AM530 L541:T542 L548:T549 W639 W618 P622:X633 I606:M606 B571 I594:M594 U594:Y594 AF594:AJ594 P644:X649 P651:X662 W668 L707:T707 L712:T712 L725:T725 L731:T731 B740:K740 I744:M744 U744:Y744 AF744:AJ744 AG715:AM718 H281:J281 L47:N47 Q47:S47 V47:X47 U606:Y606" xr:uid="{00000000-0002-0000-0200-000002000000}"/>
    <dataValidation imeMode="on" allowBlank="1" showInputMessage="1" showErrorMessage="1" sqref="J32:R32 V32:AG32 Y672:AM683 Y686:AM691 AE179 Y651:AM662 R128:AN130 R137:R138 R150:AN150 B731:K731 Y644:AM649 B707:K707 Q279:AH279 B725:K725 Y622:AM633 L571:T572 B513:H514 B541:K542 U541:AN542 B548:K549 U548:AN549 B712:K712 B600:AH601 L740:T740 R398:R400 X398:X400 L405:L407 R405:R407 AD405:AD407 X405:X407 L398:L400 M209:AN209" xr:uid="{00000000-0002-0000-0200-000003000000}"/>
    <dataValidation type="list" allowBlank="1" showInputMessage="1" showErrorMessage="1" prompt="プルダウンメニューから選んでください" sqref="AJ92:AN92 AJ100:AN100 AJ106:AN106 AJ127:AN127 AJ190:AN191 AJ324:AN325 AJ737:AN737 AJ505:AN507 AJ510:AN510 AJ516:AN516 AJ568:AN568 AJ538:AN538 AJ545:AN545 U527:U530 AJ704:AN704 AJ709:AN709 AJ722:AN722 AJ728:AN728 AJ12:AN22 U715:U718" xr:uid="{00000000-0002-0000-0200-000004000000}">
      <formula1>"有,無"</formula1>
    </dataValidation>
    <dataValidation type="list" allowBlank="1" showInputMessage="1" showErrorMessage="1" prompt="プルダウンメニューから選んでください_x000a_" sqref="AJ45:AN46 AJ42:AN43 AJ63:AN63 AJ50:AN50 AJ53:AN56" xr:uid="{00000000-0002-0000-0200-000005000000}">
      <formula1>"いる,いない"</formula1>
    </dataValidation>
    <dataValidation type="list" allowBlank="1" showInputMessage="1" showErrorMessage="1" prompt="プルダウンメニューから選んでください" sqref="AJ118:AN118 AJ143:AN144 AJ203:AN203 AJ216:AN217 AJ288:AN288 AJ440:AN441 AJ443:AN443 AJ532:AN532 AJ564:AN564 AJ695:AN695 AJ733:AN733 AJ220:AN221 AJ49:AN49 AJ245:AN245 AJ242:AN242 AJ83:AN83 AJ156:AN156 AJ401:AN401 AJ433:AN435 AJ447:AN448 AJ417:AN422 AJ424:AN424 AJ212:AN212 AJ52:AN52 AJ347:AN347" xr:uid="{00000000-0002-0000-0200-000006000000}">
      <formula1>"いる,いない,該当なし"</formula1>
    </dataValidation>
    <dataValidation type="list" allowBlank="1" showInputMessage="1" showErrorMessage="1" prompt="プルダウンメニューから選んでください" sqref="AJ132:AN132 AS140:AW140" xr:uid="{00000000-0002-0000-0200-000007000000}">
      <formula1>"いる,いない,短縮していない"</formula1>
    </dataValidation>
    <dataValidation type="list" allowBlank="1" showInputMessage="1" showErrorMessage="1" prompt="プルダウンメニューから選んでください" sqref="AJ140:AN140" xr:uid="{00000000-0002-0000-0200-000008000000}">
      <formula1>"いる,いない,１名のみ"</formula1>
    </dataValidation>
    <dataValidation type="list" allowBlank="1" showInputMessage="1" showErrorMessage="1" prompt="整備されている装置器具等について 「 ☑ 」 を選んでください" sqref="G177:G180 K179 M180 P179 R180 U177 U179 V180 AQ177 AA177 Z179 AA180 AC178 AQ175:AR175 O177 I44 M44 R44" xr:uid="{00000000-0002-0000-0200-000009000000}">
      <formula1>"☑,□"</formula1>
    </dataValidation>
    <dataValidation type="list" allowBlank="1" showInputMessage="1" showErrorMessage="1" prompt="プルダウンメニューから選んでください" sqref="AJ218:AN218" xr:uid="{00000000-0002-0000-0200-00000A000000}">
      <formula1>"いる,いない,立地していない"</formula1>
    </dataValidation>
    <dataValidation type="list" allowBlank="1" showInputMessage="1" showErrorMessage="1" prompt="プルダウンメニューから選んでください" sqref="AJ326:AN326" xr:uid="{00000000-0002-0000-0200-00000B000000}">
      <formula1>"有,無,該当なし"</formula1>
    </dataValidation>
    <dataValidation type="list" allowBlank="1" showInputMessage="1" showErrorMessage="1" sqref="AJ38:AN39 AK133:AN133 AJ576:AN576 AN625:AN626 AJ399:AN399" xr:uid="{00000000-0002-0000-0200-00000D000000}">
      <formula1>#REF!</formula1>
    </dataValidation>
    <dataValidation imeMode="on" allowBlank="1" showInputMessage="1" showErrorMessage="1" prompt="セル内で改行する場合は、「Alt」キーを押しながら「Shift」キーを押すと改行できます" sqref="B58:AH59 B68:AH69 B79:AH80 B303:AN304 Q513:AN514 U571:AN572 U707:AN707 U712:AN712 U725:AN725 U731:AN731 U740:AN740 H333:AN335 G333:G336 G339:AN341 B154:AH155" xr:uid="{00000000-0002-0000-0200-00000E000000}"/>
    <dataValidation imeMode="off" allowBlank="1" showInputMessage="1" showErrorMessage="1" prompt="時間を記入してください_x000a_【例】10:00" sqref="I315:M315" xr:uid="{00000000-0002-0000-0200-00000F000000}"/>
    <dataValidation imeMode="off" allowBlank="1" showInputMessage="1" showErrorMessage="1" prompt="時間を記入してください_x000a_【例】12:00" sqref="Q315:U316" xr:uid="{00000000-0002-0000-0200-000010000000}"/>
    <dataValidation imeMode="off" allowBlank="1" showInputMessage="1" showErrorMessage="1" prompt="時間を記入してください_x000a_【例】15:00" sqref="AB315:AF316" xr:uid="{00000000-0002-0000-0200-000011000000}"/>
    <dataValidation type="list" allowBlank="1" showInputMessage="1" showErrorMessage="1" prompt="プルダウンメニューから選んでください" sqref="AJ169:AN169" xr:uid="{00000000-0002-0000-0200-000012000000}">
      <formula1>"いる,いない,受審予定"</formula1>
    </dataValidation>
    <dataValidation type="list" allowBlank="1" showInputMessage="1" showErrorMessage="1" prompt="プルダウンメニューから選んでください" sqref="AJ226:AN226 AJ239:AN239 AJ244:AN244" xr:uid="{00000000-0002-0000-0200-000013000000}">
      <formula1>"いる,いない,検討中"</formula1>
    </dataValidation>
    <dataValidation type="list" allowBlank="1" showInputMessage="1" showErrorMessage="1" prompt="プルダウンメニューから選んでください" sqref="AJ518:AN523" xr:uid="{00000000-0002-0000-0200-000014000000}">
      <formula1>"○"</formula1>
    </dataValidation>
  </dataValidations>
  <printOptions horizontalCentered="1"/>
  <pageMargins left="0.70866141732283472" right="0.59055118110236227" top="0.70866141732283472" bottom="0.59055118110236227" header="0.31496062992125984" footer="0.31496062992125984"/>
  <pageSetup paperSize="9" scale="70" orientation="portrait" r:id="rId1"/>
  <headerFooter>
    <oddFooter>&amp;C&amp;P</oddFooter>
  </headerFooter>
  <rowBreaks count="16" manualBreakCount="16">
    <brk id="38" max="40" man="1"/>
    <brk id="70" max="40" man="1"/>
    <brk id="115" max="40" man="1"/>
    <brk id="160" max="40" man="1"/>
    <brk id="198" max="40" man="1"/>
    <brk id="240" max="40" man="1"/>
    <brk id="273" max="40" man="1"/>
    <brk id="306" max="40" man="1"/>
    <brk id="349" max="40" man="1"/>
    <brk id="388" max="40" man="1"/>
    <brk id="449" max="40" man="1"/>
    <brk id="503" max="40" man="1"/>
    <brk id="550" max="16383" man="1"/>
    <brk id="610" max="16383" man="1"/>
    <brk id="665" max="40" man="1"/>
    <brk id="70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B2:U37"/>
  <sheetViews>
    <sheetView showGridLines="0" zoomScale="90" zoomScaleNormal="90" zoomScaleSheetLayoutView="90" workbookViewId="0">
      <selection activeCell="I31" sqref="I31:K31"/>
    </sheetView>
  </sheetViews>
  <sheetFormatPr defaultRowHeight="18.75" x14ac:dyDescent="0.4"/>
  <cols>
    <col min="1" max="1" width="5.625" customWidth="1"/>
    <col min="2" max="2" width="3.625" customWidth="1"/>
    <col min="3" max="6" width="5.625" customWidth="1"/>
    <col min="7" max="8" width="10.625" customWidth="1"/>
    <col min="9" max="20" width="5.625" customWidth="1"/>
    <col min="21" max="21" width="3.625" customWidth="1"/>
  </cols>
  <sheetData>
    <row r="2" spans="2:21" ht="20.100000000000001" customHeight="1" x14ac:dyDescent="0.4">
      <c r="B2" s="475" t="s">
        <v>404</v>
      </c>
      <c r="C2" s="466"/>
      <c r="D2" s="466" t="s">
        <v>710</v>
      </c>
      <c r="E2" s="475"/>
      <c r="F2" s="475"/>
      <c r="G2" s="475"/>
      <c r="H2" s="475"/>
      <c r="I2" s="476" t="s">
        <v>725</v>
      </c>
      <c r="J2" s="466"/>
      <c r="K2" s="466"/>
      <c r="L2" s="466"/>
      <c r="M2" s="466"/>
      <c r="N2" s="466"/>
      <c r="O2" s="466"/>
      <c r="P2" s="466"/>
    </row>
    <row r="3" spans="2:21" s="433" customFormat="1" ht="20.100000000000001" customHeight="1" x14ac:dyDescent="0.4">
      <c r="B3" s="475"/>
      <c r="C3" s="466"/>
      <c r="D3" s="475"/>
      <c r="E3" s="475"/>
      <c r="F3" s="475"/>
      <c r="G3" s="466"/>
      <c r="H3" s="466"/>
      <c r="I3" s="466"/>
      <c r="J3" s="466"/>
      <c r="K3" s="466"/>
      <c r="L3" s="466"/>
      <c r="M3" s="466"/>
      <c r="N3" s="466"/>
      <c r="O3" s="466"/>
      <c r="P3" s="466"/>
    </row>
    <row r="4" spans="2:21" ht="20.100000000000001" customHeight="1" x14ac:dyDescent="0.4">
      <c r="B4" s="466" t="str">
        <f>"（４）職員の充足状況（"&amp;表紙!B2&amp;DBCS(表紙!C2)&amp;"年度の状況）"</f>
        <v>（４）職員の充足状況（令和８年度の状況）</v>
      </c>
      <c r="C4" s="466"/>
      <c r="D4" s="466"/>
      <c r="E4" s="466"/>
      <c r="F4" s="466"/>
      <c r="G4" s="466"/>
      <c r="H4" s="466"/>
      <c r="I4" s="466"/>
      <c r="J4" s="466" t="s">
        <v>256</v>
      </c>
      <c r="K4" s="466"/>
      <c r="L4" s="466"/>
      <c r="M4" s="466"/>
      <c r="N4" s="466"/>
      <c r="O4" s="466"/>
      <c r="P4" s="466"/>
    </row>
    <row r="5" spans="2:21" ht="20.100000000000001" customHeight="1" thickBot="1" x14ac:dyDescent="0.45">
      <c r="B5" s="466"/>
      <c r="C5" s="466"/>
      <c r="D5" s="466"/>
      <c r="E5" s="466"/>
      <c r="F5" s="466"/>
      <c r="G5" s="466"/>
      <c r="H5" s="466"/>
      <c r="I5" s="466"/>
      <c r="J5" s="466"/>
      <c r="K5" s="466" t="s">
        <v>257</v>
      </c>
      <c r="L5" s="466"/>
      <c r="M5" s="466"/>
      <c r="N5" s="466"/>
      <c r="O5" s="466"/>
      <c r="P5" s="466"/>
    </row>
    <row r="6" spans="2:21" ht="20.100000000000001" customHeight="1" thickTop="1" thickBot="1" x14ac:dyDescent="0.45">
      <c r="B6" t="s">
        <v>258</v>
      </c>
      <c r="D6" s="679"/>
      <c r="E6" s="681"/>
      <c r="F6" t="s">
        <v>403</v>
      </c>
    </row>
    <row r="7" spans="2:21" ht="20.100000000000001" customHeight="1" thickTop="1" x14ac:dyDescent="0.4">
      <c r="G7" s="115"/>
      <c r="H7" s="115"/>
      <c r="I7" s="115"/>
      <c r="J7" s="115"/>
      <c r="K7" s="115"/>
      <c r="L7" s="115"/>
      <c r="M7" s="115"/>
      <c r="N7" s="115"/>
      <c r="O7" s="115"/>
      <c r="P7" s="115"/>
      <c r="Q7" s="115"/>
      <c r="R7" s="115"/>
      <c r="S7" s="115"/>
      <c r="T7" s="115"/>
    </row>
    <row r="8" spans="2:21" ht="20.100000000000001" customHeight="1" thickBot="1" x14ac:dyDescent="0.45">
      <c r="B8" s="43" t="s">
        <v>841</v>
      </c>
      <c r="C8" s="44"/>
      <c r="D8" s="44"/>
      <c r="E8" s="44"/>
      <c r="F8" s="44"/>
      <c r="G8" s="44"/>
      <c r="H8" s="44"/>
      <c r="I8" s="44"/>
      <c r="J8" s="44"/>
      <c r="K8" s="44"/>
      <c r="L8" s="44"/>
      <c r="M8" s="44"/>
      <c r="N8" s="44"/>
      <c r="O8" s="44"/>
      <c r="P8" s="44"/>
      <c r="Q8" s="44"/>
      <c r="R8" s="44"/>
      <c r="S8" s="44"/>
      <c r="T8" s="44"/>
      <c r="U8" s="44"/>
    </row>
    <row r="9" spans="2:21" ht="39.950000000000003" customHeight="1" thickTop="1" thickBot="1" x14ac:dyDescent="0.45">
      <c r="B9" s="45"/>
      <c r="C9" s="1064" t="s">
        <v>401</v>
      </c>
      <c r="D9" s="1043"/>
      <c r="E9" s="1043"/>
      <c r="F9" s="1061" t="s">
        <v>692</v>
      </c>
      <c r="G9" s="1045" t="str">
        <f>表紙!B2&amp;DBCS(表紙!C2)&amp;"年４月１日現在"</f>
        <v>令和８年４月１日現在</v>
      </c>
      <c r="H9" s="1045"/>
      <c r="I9" s="1045"/>
      <c r="J9" s="1045"/>
      <c r="K9" s="1045"/>
      <c r="L9" s="1045"/>
      <c r="M9" s="1068" t="s">
        <v>406</v>
      </c>
      <c r="N9" s="1069"/>
      <c r="O9" s="1069"/>
      <c r="P9" s="166"/>
      <c r="Q9" s="1070" t="s">
        <v>407</v>
      </c>
      <c r="R9" s="1070"/>
      <c r="S9" s="1070"/>
      <c r="T9" s="1071"/>
    </row>
    <row r="10" spans="2:21" ht="39.950000000000003" customHeight="1" thickTop="1" x14ac:dyDescent="0.4">
      <c r="B10" s="45"/>
      <c r="C10" s="1065"/>
      <c r="D10" s="898"/>
      <c r="E10" s="898"/>
      <c r="F10" s="1062"/>
      <c r="G10" s="1059" t="s">
        <v>259</v>
      </c>
      <c r="H10" s="1059"/>
      <c r="I10" s="1059"/>
      <c r="J10" s="1059"/>
      <c r="K10" s="1059" t="s">
        <v>260</v>
      </c>
      <c r="L10" s="1059"/>
      <c r="M10" s="1059" t="s">
        <v>259</v>
      </c>
      <c r="N10" s="1059"/>
      <c r="O10" s="1059"/>
      <c r="P10" s="1083"/>
      <c r="Q10" s="1059"/>
      <c r="R10" s="1059"/>
      <c r="S10" s="1059" t="s">
        <v>260</v>
      </c>
      <c r="T10" s="1060"/>
    </row>
    <row r="11" spans="2:21" ht="39.950000000000003" customHeight="1" thickBot="1" x14ac:dyDescent="0.45">
      <c r="B11" s="45"/>
      <c r="C11" s="1066"/>
      <c r="D11" s="1067"/>
      <c r="E11" s="1067"/>
      <c r="F11" s="1063"/>
      <c r="G11" s="117" t="s">
        <v>515</v>
      </c>
      <c r="H11" s="117" t="s">
        <v>516</v>
      </c>
      <c r="I11" s="1049" t="s">
        <v>397</v>
      </c>
      <c r="J11" s="1049"/>
      <c r="K11" s="1048" t="s">
        <v>261</v>
      </c>
      <c r="L11" s="1048"/>
      <c r="M11" s="1079" t="s">
        <v>517</v>
      </c>
      <c r="N11" s="1080"/>
      <c r="O11" s="1081" t="s">
        <v>518</v>
      </c>
      <c r="P11" s="1081"/>
      <c r="Q11" s="1049" t="s">
        <v>397</v>
      </c>
      <c r="R11" s="1049"/>
      <c r="S11" s="1048" t="s">
        <v>261</v>
      </c>
      <c r="T11" s="1072"/>
    </row>
    <row r="12" spans="2:21" ht="39.950000000000003" customHeight="1" thickTop="1" x14ac:dyDescent="0.4">
      <c r="C12" s="1046" t="s">
        <v>262</v>
      </c>
      <c r="D12" s="1045"/>
      <c r="E12" s="1045"/>
      <c r="F12" s="118" t="s">
        <v>263</v>
      </c>
      <c r="G12" s="167"/>
      <c r="H12" s="168"/>
      <c r="I12" s="1020"/>
      <c r="J12" s="1082"/>
      <c r="K12" s="1084">
        <f>ROUNDDOWN((SUM($G12:$J12))/3,1)</f>
        <v>0</v>
      </c>
      <c r="L12" s="1085"/>
      <c r="M12" s="1040"/>
      <c r="N12" s="1020"/>
      <c r="O12" s="1020"/>
      <c r="P12" s="1020"/>
      <c r="Q12" s="1020"/>
      <c r="R12" s="1082"/>
      <c r="S12" s="1084">
        <f>ROUNDDOWN((SUM(M12:R12))/3,1)</f>
        <v>0</v>
      </c>
      <c r="T12" s="1086"/>
    </row>
    <row r="13" spans="2:21" ht="39.950000000000003" customHeight="1" x14ac:dyDescent="0.4">
      <c r="C13" s="1097" t="s">
        <v>264</v>
      </c>
      <c r="D13" s="1059"/>
      <c r="E13" s="1059"/>
      <c r="F13" s="1099" t="s">
        <v>265</v>
      </c>
      <c r="G13" s="169"/>
      <c r="H13" s="170"/>
      <c r="I13" s="1021"/>
      <c r="J13" s="1098"/>
      <c r="K13" s="1093">
        <f>ROUNDDOWN((SUM($G13:$J14))/6,1)</f>
        <v>0</v>
      </c>
      <c r="L13" s="1100"/>
      <c r="M13" s="1039"/>
      <c r="N13" s="1021"/>
      <c r="O13" s="1021"/>
      <c r="P13" s="1021"/>
      <c r="Q13" s="1021"/>
      <c r="R13" s="1098"/>
      <c r="S13" s="1093">
        <f>ROUNDDOWN((SUM($M13:$R14))/6,1)</f>
        <v>0</v>
      </c>
      <c r="T13" s="1094"/>
    </row>
    <row r="14" spans="2:21" ht="39.950000000000003" customHeight="1" x14ac:dyDescent="0.4">
      <c r="C14" s="1097" t="s">
        <v>266</v>
      </c>
      <c r="D14" s="1059"/>
      <c r="E14" s="1059"/>
      <c r="F14" s="1099"/>
      <c r="G14" s="169"/>
      <c r="H14" s="170"/>
      <c r="I14" s="1021"/>
      <c r="J14" s="1098"/>
      <c r="K14" s="1095"/>
      <c r="L14" s="1101"/>
      <c r="M14" s="1039"/>
      <c r="N14" s="1021"/>
      <c r="O14" s="1021"/>
      <c r="P14" s="1021"/>
      <c r="Q14" s="1021"/>
      <c r="R14" s="1098"/>
      <c r="S14" s="1095"/>
      <c r="T14" s="1096"/>
    </row>
    <row r="15" spans="2:21" ht="39.950000000000003" customHeight="1" x14ac:dyDescent="0.4">
      <c r="C15" s="1073" t="s">
        <v>700</v>
      </c>
      <c r="D15" s="1062"/>
      <c r="E15" s="1062"/>
      <c r="F15" s="421" t="s">
        <v>690</v>
      </c>
      <c r="G15" s="169"/>
      <c r="H15" s="170"/>
      <c r="I15" s="1021"/>
      <c r="J15" s="1098"/>
      <c r="K15" s="1074">
        <f>ROUNDDOWN((SUM($G15:$J15))/15,1)</f>
        <v>0</v>
      </c>
      <c r="L15" s="1075"/>
      <c r="M15" s="1039"/>
      <c r="N15" s="1021"/>
      <c r="O15" s="1021"/>
      <c r="P15" s="1021"/>
      <c r="Q15" s="1021"/>
      <c r="R15" s="1098"/>
      <c r="S15" s="1074">
        <f>ROUNDDOWN((SUM(M15:R15))/15,1)</f>
        <v>0</v>
      </c>
      <c r="T15" s="1060"/>
    </row>
    <row r="16" spans="2:21" ht="39.950000000000003" customHeight="1" thickBot="1" x14ac:dyDescent="0.45">
      <c r="C16" s="1073" t="s">
        <v>701</v>
      </c>
      <c r="D16" s="1062"/>
      <c r="E16" s="1062"/>
      <c r="F16" s="422" t="s">
        <v>691</v>
      </c>
      <c r="G16" s="212"/>
      <c r="H16" s="213"/>
      <c r="I16" s="1077"/>
      <c r="J16" s="1078"/>
      <c r="K16" s="1074">
        <f>ROUNDDOWN((SUM($G16:$J16))/25,1)</f>
        <v>0</v>
      </c>
      <c r="L16" s="1075"/>
      <c r="M16" s="1076"/>
      <c r="N16" s="1077"/>
      <c r="O16" s="1077"/>
      <c r="P16" s="1077"/>
      <c r="Q16" s="1077"/>
      <c r="R16" s="1078"/>
      <c r="S16" s="1074">
        <f>ROUNDDOWN((SUM(M16:R16))/25,1)</f>
        <v>0</v>
      </c>
      <c r="T16" s="1060"/>
    </row>
    <row r="17" spans="2:21" ht="39.950000000000003" customHeight="1" thickTop="1" thickBot="1" x14ac:dyDescent="0.45">
      <c r="C17" s="1087" t="s">
        <v>842</v>
      </c>
      <c r="D17" s="1088"/>
      <c r="E17" s="1088"/>
      <c r="F17" s="119"/>
      <c r="G17" s="224">
        <f>SUM(G$12:G$16)</f>
        <v>0</v>
      </c>
      <c r="H17" s="224">
        <f>SUM(H$12:H$16)</f>
        <v>0</v>
      </c>
      <c r="I17" s="1091">
        <f>SUM(I12:J16)</f>
        <v>0</v>
      </c>
      <c r="J17" s="1091"/>
      <c r="K17" s="1089">
        <f>ROUND(SUM(K12:L16),0)</f>
        <v>0</v>
      </c>
      <c r="L17" s="1090"/>
      <c r="M17" s="1091">
        <f>SUM(M12:N16)</f>
        <v>0</v>
      </c>
      <c r="N17" s="1091" t="str">
        <f>IF(SUM(N$12:N$16)=0,"",SUM(N$12:N$16))</f>
        <v/>
      </c>
      <c r="O17" s="1091">
        <f>SUM(O12:P16)</f>
        <v>0</v>
      </c>
      <c r="P17" s="1091" t="str">
        <f>IF(SUM(P$12:P$16)=0,"",SUM(P$12:P$16))</f>
        <v/>
      </c>
      <c r="Q17" s="1091">
        <f>SUM(Q12:R16)</f>
        <v>0</v>
      </c>
      <c r="R17" s="1091" t="str">
        <f>IF(SUM(R$12:R$16)=0,"",SUM(R$12:R$16))</f>
        <v/>
      </c>
      <c r="S17" s="1089">
        <f>ROUND(SUM(S12:T16),0)</f>
        <v>0</v>
      </c>
      <c r="T17" s="1092"/>
    </row>
    <row r="18" spans="2:21" ht="45" customHeight="1" thickBot="1" x14ac:dyDescent="0.45">
      <c r="B18" s="13"/>
      <c r="C18" s="1046" t="s">
        <v>425</v>
      </c>
      <c r="D18" s="1045"/>
      <c r="E18" s="1045"/>
      <c r="F18" s="1045"/>
      <c r="G18" s="1083"/>
      <c r="H18" s="1083"/>
      <c r="I18" s="1083"/>
      <c r="J18" s="1083"/>
      <c r="K18" s="1127" t="s">
        <v>260</v>
      </c>
      <c r="L18" s="1127"/>
      <c r="M18" s="1114"/>
      <c r="N18" s="1115"/>
      <c r="O18" s="1115"/>
      <c r="P18" s="1115"/>
      <c r="Q18" s="1115"/>
      <c r="R18" s="1116"/>
      <c r="S18" s="1127" t="s">
        <v>260</v>
      </c>
      <c r="T18" s="1127"/>
      <c r="U18" s="13"/>
    </row>
    <row r="19" spans="2:21" ht="39.950000000000003" customHeight="1" thickTop="1" thickBot="1" x14ac:dyDescent="0.45">
      <c r="B19" s="13"/>
      <c r="C19" s="1117" t="s">
        <v>268</v>
      </c>
      <c r="D19" s="1036" t="s">
        <v>843</v>
      </c>
      <c r="E19" s="1036"/>
      <c r="F19" s="1036"/>
      <c r="G19" s="1036"/>
      <c r="H19" s="1036"/>
      <c r="I19" s="1036"/>
      <c r="J19" s="1037"/>
      <c r="K19" s="1128"/>
      <c r="L19" s="1129"/>
      <c r="M19" s="1119"/>
      <c r="N19" s="1120"/>
      <c r="O19" s="1120"/>
      <c r="P19" s="1120"/>
      <c r="Q19" s="1120"/>
      <c r="R19" s="1121"/>
      <c r="S19" s="1102"/>
      <c r="T19" s="1103"/>
      <c r="U19" s="13"/>
    </row>
    <row r="20" spans="2:21" ht="15" customHeight="1" thickTop="1" thickBot="1" x14ac:dyDescent="0.45">
      <c r="B20" s="13"/>
      <c r="C20" s="1117"/>
      <c r="D20" s="1036" t="s">
        <v>269</v>
      </c>
      <c r="E20" s="1122"/>
      <c r="F20" s="1122"/>
      <c r="G20" s="1122"/>
      <c r="H20" s="1122"/>
      <c r="I20" s="1122"/>
      <c r="J20" s="1123"/>
      <c r="K20" s="1107" t="s">
        <v>270</v>
      </c>
      <c r="L20" s="1108"/>
      <c r="M20" s="1124"/>
      <c r="N20" s="1125"/>
      <c r="O20" s="1125"/>
      <c r="P20" s="1125"/>
      <c r="Q20" s="1125"/>
      <c r="R20" s="1126"/>
      <c r="S20" s="1107" t="s">
        <v>270</v>
      </c>
      <c r="T20" s="1108"/>
      <c r="U20" s="13"/>
    </row>
    <row r="21" spans="2:21" ht="30" customHeight="1" thickTop="1" x14ac:dyDescent="0.4">
      <c r="B21" s="13"/>
      <c r="C21" s="1117"/>
      <c r="D21" s="1122"/>
      <c r="E21" s="1122"/>
      <c r="F21" s="1122"/>
      <c r="G21" s="1122"/>
      <c r="H21" s="1122"/>
      <c r="I21" s="1122"/>
      <c r="J21" s="1123"/>
      <c r="K21" s="1040"/>
      <c r="L21" s="1106"/>
      <c r="M21" s="1124"/>
      <c r="N21" s="1125"/>
      <c r="O21" s="1125"/>
      <c r="P21" s="1125"/>
      <c r="Q21" s="1125"/>
      <c r="R21" s="1126"/>
      <c r="S21" s="1040"/>
      <c r="T21" s="1106"/>
      <c r="U21" s="13"/>
    </row>
    <row r="22" spans="2:21" ht="39.950000000000003" customHeight="1" thickBot="1" x14ac:dyDescent="0.45">
      <c r="B22" s="13"/>
      <c r="C22" s="1118"/>
      <c r="D22" s="1109" t="s">
        <v>271</v>
      </c>
      <c r="E22" s="1109"/>
      <c r="F22" s="1109"/>
      <c r="G22" s="1109"/>
      <c r="H22" s="1109"/>
      <c r="I22" s="1109"/>
      <c r="J22" s="1110"/>
      <c r="K22" s="1104"/>
      <c r="L22" s="1105"/>
      <c r="M22" s="1111"/>
      <c r="N22" s="1112"/>
      <c r="O22" s="1112"/>
      <c r="P22" s="1112"/>
      <c r="Q22" s="1112"/>
      <c r="R22" s="1113"/>
      <c r="S22" s="1104"/>
      <c r="T22" s="1105"/>
      <c r="U22" s="13"/>
    </row>
    <row r="23" spans="2:21" ht="39.950000000000003" customHeight="1" thickTop="1" thickBot="1" x14ac:dyDescent="0.45">
      <c r="B23" s="13"/>
      <c r="C23" s="1055" t="s">
        <v>844</v>
      </c>
      <c r="D23" s="1056"/>
      <c r="E23" s="1056"/>
      <c r="F23" s="1056"/>
      <c r="G23" s="1056"/>
      <c r="H23" s="1056"/>
      <c r="I23" s="1056"/>
      <c r="J23" s="1056"/>
      <c r="K23" s="1053">
        <f>SUM(K17,K19:K22,L19,L21:L22)</f>
        <v>0</v>
      </c>
      <c r="L23" s="1057"/>
      <c r="M23" s="1050"/>
      <c r="N23" s="1050"/>
      <c r="O23" s="1050"/>
      <c r="P23" s="1050"/>
      <c r="Q23" s="1050"/>
      <c r="R23" s="1050"/>
      <c r="S23" s="1053">
        <f>SUM(S17,S19:S22,T19,T21:T22)</f>
        <v>0</v>
      </c>
      <c r="T23" s="1054"/>
      <c r="U23" s="13"/>
    </row>
    <row r="24" spans="2:21" ht="45" customHeight="1" x14ac:dyDescent="0.4">
      <c r="C24" s="1052" t="s">
        <v>553</v>
      </c>
      <c r="D24" s="1052"/>
      <c r="E24" s="1052"/>
      <c r="F24" s="1052"/>
      <c r="G24" s="1052"/>
      <c r="H24" s="1052"/>
      <c r="I24" s="1052"/>
      <c r="J24" s="1052"/>
      <c r="K24" s="1052"/>
      <c r="L24" s="1052"/>
      <c r="M24" s="1052"/>
      <c r="N24" s="1052"/>
      <c r="O24" s="1052"/>
      <c r="P24" s="1052"/>
      <c r="Q24" s="1052"/>
      <c r="R24" s="1052"/>
      <c r="S24" s="1052"/>
      <c r="T24" s="1052"/>
      <c r="U24" s="116"/>
    </row>
    <row r="25" spans="2:21" ht="22.5" customHeight="1" x14ac:dyDescent="0.4">
      <c r="C25" s="1051" t="s">
        <v>402</v>
      </c>
      <c r="D25" s="1051"/>
      <c r="E25" s="1051"/>
      <c r="F25" s="1051"/>
      <c r="G25" s="1051"/>
      <c r="H25" s="1051"/>
      <c r="I25" s="1051"/>
      <c r="J25" s="1051"/>
      <c r="K25" s="1051"/>
      <c r="L25" s="1051"/>
      <c r="M25" s="1051"/>
      <c r="N25" s="1051"/>
      <c r="O25" s="1051"/>
      <c r="P25" s="1051"/>
      <c r="Q25" s="1051"/>
      <c r="R25" s="1051"/>
      <c r="S25" s="1051"/>
      <c r="T25" s="1051"/>
      <c r="U25" s="116"/>
    </row>
    <row r="26" spans="2:21" ht="65.45" customHeight="1" x14ac:dyDescent="0.4">
      <c r="C26" s="1051" t="s">
        <v>405</v>
      </c>
      <c r="D26" s="1051"/>
      <c r="E26" s="1051"/>
      <c r="F26" s="1051"/>
      <c r="G26" s="1051"/>
      <c r="H26" s="1051"/>
      <c r="I26" s="1051"/>
      <c r="J26" s="1051"/>
      <c r="K26" s="1051"/>
      <c r="L26" s="1051"/>
      <c r="M26" s="1051"/>
      <c r="N26" s="1051"/>
      <c r="O26" s="1051"/>
      <c r="P26" s="1051"/>
      <c r="Q26" s="1051"/>
      <c r="R26" s="1051"/>
      <c r="S26" s="1051"/>
      <c r="T26" s="1051"/>
      <c r="U26" s="112"/>
    </row>
    <row r="27" spans="2:21" ht="36.950000000000003" customHeight="1" x14ac:dyDescent="0.4">
      <c r="B27" s="13"/>
      <c r="C27" s="1058" t="s">
        <v>693</v>
      </c>
      <c r="D27" s="1058"/>
      <c r="E27" s="1058"/>
      <c r="F27" s="1058"/>
      <c r="G27" s="1058"/>
      <c r="H27" s="1058"/>
      <c r="I27" s="1058"/>
      <c r="J27" s="1058"/>
      <c r="K27" s="1058"/>
      <c r="L27" s="1058"/>
      <c r="M27" s="1058"/>
      <c r="N27" s="1058"/>
      <c r="O27" s="1058"/>
      <c r="P27" s="1058"/>
      <c r="Q27" s="1058"/>
      <c r="R27" s="1058"/>
      <c r="S27" s="1058"/>
      <c r="T27" s="1058"/>
      <c r="U27" s="13"/>
    </row>
    <row r="28" spans="2:21" ht="20.100000000000001" customHeight="1" thickBot="1" x14ac:dyDescent="0.45">
      <c r="B28" s="13"/>
      <c r="C28" s="530" t="s">
        <v>845</v>
      </c>
      <c r="D28" s="47"/>
      <c r="E28" s="13"/>
      <c r="F28" s="13"/>
      <c r="G28" s="13"/>
      <c r="H28" s="13"/>
      <c r="I28" s="13"/>
      <c r="J28" s="13"/>
      <c r="K28" s="13"/>
      <c r="L28" s="13"/>
      <c r="M28" s="13"/>
      <c r="N28" s="13"/>
      <c r="O28" s="13"/>
      <c r="P28" s="13"/>
      <c r="Q28" s="13"/>
      <c r="R28" s="13"/>
      <c r="S28" s="13"/>
      <c r="T28" s="13"/>
      <c r="U28" s="13"/>
    </row>
    <row r="29" spans="2:21" ht="18.75" customHeight="1" x14ac:dyDescent="0.4">
      <c r="B29" s="13"/>
      <c r="C29" s="1046" t="s">
        <v>272</v>
      </c>
      <c r="D29" s="1045"/>
      <c r="E29" s="1045"/>
      <c r="F29" s="1045"/>
      <c r="G29" s="1045"/>
      <c r="H29" s="1045"/>
      <c r="I29" s="1045" t="str">
        <f>表紙!B2&amp;DBCS(表紙!C2)&amp;"年４月１日現在"</f>
        <v>令和８年４月１日現在</v>
      </c>
      <c r="J29" s="1045"/>
      <c r="K29" s="1045"/>
      <c r="L29" s="1045"/>
      <c r="M29" s="1045"/>
      <c r="N29" s="1045"/>
      <c r="O29" s="1043" t="str">
        <f>M9&amp;DBCS(P9)&amp;Q9</f>
        <v>監査前月月１日現在</v>
      </c>
      <c r="P29" s="1043"/>
      <c r="Q29" s="1043"/>
      <c r="R29" s="1043"/>
      <c r="S29" s="1043"/>
      <c r="T29" s="1044"/>
      <c r="U29" s="13"/>
    </row>
    <row r="30" spans="2:21" ht="18.75" customHeight="1" thickBot="1" x14ac:dyDescent="0.45">
      <c r="B30" s="13"/>
      <c r="C30" s="1047"/>
      <c r="D30" s="1048"/>
      <c r="E30" s="1048"/>
      <c r="F30" s="1048"/>
      <c r="G30" s="1048"/>
      <c r="H30" s="1048"/>
      <c r="I30" s="1049" t="s">
        <v>273</v>
      </c>
      <c r="J30" s="1049"/>
      <c r="K30" s="1049"/>
      <c r="L30" s="1049" t="s">
        <v>274</v>
      </c>
      <c r="M30" s="1049"/>
      <c r="N30" s="1049"/>
      <c r="O30" s="1041" t="s">
        <v>273</v>
      </c>
      <c r="P30" s="1041"/>
      <c r="Q30" s="1041"/>
      <c r="R30" s="1041" t="s">
        <v>275</v>
      </c>
      <c r="S30" s="1041"/>
      <c r="T30" s="1042"/>
      <c r="U30" s="13"/>
    </row>
    <row r="31" spans="2:21" ht="90" customHeight="1" thickTop="1" x14ac:dyDescent="0.4">
      <c r="B31" s="13"/>
      <c r="C31" s="1024" t="s">
        <v>398</v>
      </c>
      <c r="D31" s="1025"/>
      <c r="E31" s="1025"/>
      <c r="F31" s="1025"/>
      <c r="G31" s="1025"/>
      <c r="H31" s="1026"/>
      <c r="I31" s="1040"/>
      <c r="J31" s="1020"/>
      <c r="K31" s="1020"/>
      <c r="L31" s="1020"/>
      <c r="M31" s="1020"/>
      <c r="N31" s="1020"/>
      <c r="O31" s="1020"/>
      <c r="P31" s="1020"/>
      <c r="Q31" s="1020"/>
      <c r="R31" s="1020"/>
      <c r="S31" s="1020"/>
      <c r="T31" s="1082"/>
      <c r="U31" s="13"/>
    </row>
    <row r="32" spans="2:21" ht="39.950000000000003" customHeight="1" x14ac:dyDescent="0.4">
      <c r="B32" s="13"/>
      <c r="C32" s="1035" t="s">
        <v>276</v>
      </c>
      <c r="D32" s="1036"/>
      <c r="E32" s="1036"/>
      <c r="F32" s="1036"/>
      <c r="G32" s="1036"/>
      <c r="H32" s="1037"/>
      <c r="I32" s="1039"/>
      <c r="J32" s="1021"/>
      <c r="K32" s="1021"/>
      <c r="L32" s="1021"/>
      <c r="M32" s="1021"/>
      <c r="N32" s="1021"/>
      <c r="O32" s="1021"/>
      <c r="P32" s="1021"/>
      <c r="Q32" s="1021"/>
      <c r="R32" s="1021"/>
      <c r="S32" s="1021"/>
      <c r="T32" s="1098"/>
      <c r="U32" s="13"/>
    </row>
    <row r="33" spans="2:21" ht="39.950000000000003" customHeight="1" x14ac:dyDescent="0.4">
      <c r="B33" s="13"/>
      <c r="C33" s="1035" t="s">
        <v>424</v>
      </c>
      <c r="D33" s="1036"/>
      <c r="E33" s="1036"/>
      <c r="F33" s="1036"/>
      <c r="G33" s="1036"/>
      <c r="H33" s="1037"/>
      <c r="I33" s="1039"/>
      <c r="J33" s="1021"/>
      <c r="K33" s="1021"/>
      <c r="L33" s="1021"/>
      <c r="M33" s="1021"/>
      <c r="N33" s="1021"/>
      <c r="O33" s="1021"/>
      <c r="P33" s="1021"/>
      <c r="Q33" s="1021"/>
      <c r="R33" s="1021"/>
      <c r="S33" s="1021"/>
      <c r="T33" s="1098"/>
      <c r="U33" s="13"/>
    </row>
    <row r="34" spans="2:21" ht="39.950000000000003" customHeight="1" x14ac:dyDescent="0.4">
      <c r="B34" s="13"/>
      <c r="C34" s="1032" t="s">
        <v>399</v>
      </c>
      <c r="D34" s="1033"/>
      <c r="E34" s="1033"/>
      <c r="F34" s="1033"/>
      <c r="G34" s="1033"/>
      <c r="H34" s="1034"/>
      <c r="I34" s="1039"/>
      <c r="J34" s="1021"/>
      <c r="K34" s="1021"/>
      <c r="L34" s="1021"/>
      <c r="M34" s="1021"/>
      <c r="N34" s="1021"/>
      <c r="O34" s="1021"/>
      <c r="P34" s="1021"/>
      <c r="Q34" s="1021"/>
      <c r="R34" s="1021"/>
      <c r="S34" s="1021"/>
      <c r="T34" s="1098"/>
      <c r="U34" s="13"/>
    </row>
    <row r="35" spans="2:21" ht="39.950000000000003" customHeight="1" thickBot="1" x14ac:dyDescent="0.45">
      <c r="B35" s="13"/>
      <c r="C35" s="1029" t="s">
        <v>277</v>
      </c>
      <c r="D35" s="1030"/>
      <c r="E35" s="1030"/>
      <c r="F35" s="1030"/>
      <c r="G35" s="1030"/>
      <c r="H35" s="1031"/>
      <c r="I35" s="1038"/>
      <c r="J35" s="1022"/>
      <c r="K35" s="1022"/>
      <c r="L35" s="1022"/>
      <c r="M35" s="1022"/>
      <c r="N35" s="1022"/>
      <c r="O35" s="1022"/>
      <c r="P35" s="1022"/>
      <c r="Q35" s="1022"/>
      <c r="R35" s="1022"/>
      <c r="S35" s="1022"/>
      <c r="T35" s="1130"/>
      <c r="U35" s="13"/>
    </row>
    <row r="36" spans="2:21" ht="35.1" customHeight="1" thickBot="1" x14ac:dyDescent="0.45">
      <c r="B36" s="13"/>
      <c r="C36" s="1027" t="s">
        <v>239</v>
      </c>
      <c r="D36" s="1028"/>
      <c r="E36" s="1028"/>
      <c r="F36" s="1028"/>
      <c r="G36" s="1028"/>
      <c r="H36" s="1028"/>
      <c r="I36" s="1023">
        <f>SUM(I31:K35)</f>
        <v>0</v>
      </c>
      <c r="J36" s="1023"/>
      <c r="K36" s="1023"/>
      <c r="L36" s="1023">
        <f>SUM(L31:N35)</f>
        <v>0</v>
      </c>
      <c r="M36" s="1023"/>
      <c r="N36" s="1023" t="str">
        <f>IF(SUM(N$31:O$35)=0,"",SUM(N$31:O$35))</f>
        <v/>
      </c>
      <c r="O36" s="1023">
        <f>SUM(O31:Q35)</f>
        <v>0</v>
      </c>
      <c r="P36" s="1023" t="str">
        <f>IF(SUM(P$31:Q$35)=0,"",SUM(P$31:Q$35))</f>
        <v/>
      </c>
      <c r="Q36" s="1023"/>
      <c r="R36" s="1023">
        <f>SUM(R31:T35)</f>
        <v>0</v>
      </c>
      <c r="S36" s="1023"/>
      <c r="T36" s="1131"/>
      <c r="U36" s="13"/>
    </row>
    <row r="37" spans="2:21" ht="20.100000000000001" customHeight="1" x14ac:dyDescent="0.4"/>
  </sheetData>
  <sheetProtection sheet="1" selectLockedCells="1"/>
  <mergeCells count="121">
    <mergeCell ref="R31:T31"/>
    <mergeCell ref="R32:T32"/>
    <mergeCell ref="R33:T33"/>
    <mergeCell ref="R34:T34"/>
    <mergeCell ref="O34:Q34"/>
    <mergeCell ref="R35:T35"/>
    <mergeCell ref="R36:T36"/>
    <mergeCell ref="O35:Q35"/>
    <mergeCell ref="O36:Q36"/>
    <mergeCell ref="O31:Q31"/>
    <mergeCell ref="O32:Q32"/>
    <mergeCell ref="O33:Q33"/>
    <mergeCell ref="S22:T22"/>
    <mergeCell ref="K22:L22"/>
    <mergeCell ref="K21:L21"/>
    <mergeCell ref="S21:T21"/>
    <mergeCell ref="K20:L20"/>
    <mergeCell ref="S20:T20"/>
    <mergeCell ref="D22:J22"/>
    <mergeCell ref="M22:R22"/>
    <mergeCell ref="C18:J18"/>
    <mergeCell ref="M18:R18"/>
    <mergeCell ref="C19:C22"/>
    <mergeCell ref="D19:J19"/>
    <mergeCell ref="M19:R19"/>
    <mergeCell ref="D20:J21"/>
    <mergeCell ref="M20:R21"/>
    <mergeCell ref="K18:L18"/>
    <mergeCell ref="K19:L19"/>
    <mergeCell ref="S18:T18"/>
    <mergeCell ref="K13:L14"/>
    <mergeCell ref="M13:N13"/>
    <mergeCell ref="O13:P13"/>
    <mergeCell ref="Q13:R13"/>
    <mergeCell ref="I13:J13"/>
    <mergeCell ref="I14:J14"/>
    <mergeCell ref="I15:J15"/>
    <mergeCell ref="S15:T15"/>
    <mergeCell ref="S19:T19"/>
    <mergeCell ref="I17:J17"/>
    <mergeCell ref="C12:E12"/>
    <mergeCell ref="K12:L12"/>
    <mergeCell ref="M12:N12"/>
    <mergeCell ref="O12:P12"/>
    <mergeCell ref="Q12:R12"/>
    <mergeCell ref="S12:T12"/>
    <mergeCell ref="C17:E17"/>
    <mergeCell ref="K17:L17"/>
    <mergeCell ref="M17:N17"/>
    <mergeCell ref="O17:P17"/>
    <mergeCell ref="Q17:R17"/>
    <mergeCell ref="S17:T17"/>
    <mergeCell ref="S13:T14"/>
    <mergeCell ref="C14:E14"/>
    <mergeCell ref="M14:N14"/>
    <mergeCell ref="O14:P14"/>
    <mergeCell ref="Q14:R14"/>
    <mergeCell ref="C15:E15"/>
    <mergeCell ref="K15:L15"/>
    <mergeCell ref="M15:N15"/>
    <mergeCell ref="O15:P15"/>
    <mergeCell ref="Q15:R15"/>
    <mergeCell ref="C13:E13"/>
    <mergeCell ref="F13:F14"/>
    <mergeCell ref="S10:T10"/>
    <mergeCell ref="F9:F11"/>
    <mergeCell ref="C9:E11"/>
    <mergeCell ref="D6:E6"/>
    <mergeCell ref="M9:O9"/>
    <mergeCell ref="Q9:T9"/>
    <mergeCell ref="S11:T11"/>
    <mergeCell ref="C16:E16"/>
    <mergeCell ref="K16:L16"/>
    <mergeCell ref="M16:N16"/>
    <mergeCell ref="O16:P16"/>
    <mergeCell ref="Q16:R16"/>
    <mergeCell ref="S16:T16"/>
    <mergeCell ref="K11:L11"/>
    <mergeCell ref="M11:N11"/>
    <mergeCell ref="O11:P11"/>
    <mergeCell ref="I12:J12"/>
    <mergeCell ref="I11:J11"/>
    <mergeCell ref="Q11:R11"/>
    <mergeCell ref="G9:L9"/>
    <mergeCell ref="G10:J10"/>
    <mergeCell ref="K10:L10"/>
    <mergeCell ref="M10:R10"/>
    <mergeCell ref="I16:J16"/>
    <mergeCell ref="R30:T30"/>
    <mergeCell ref="O29:T29"/>
    <mergeCell ref="I29:N29"/>
    <mergeCell ref="C29:H30"/>
    <mergeCell ref="I30:K30"/>
    <mergeCell ref="L30:N30"/>
    <mergeCell ref="O30:Q30"/>
    <mergeCell ref="M23:R23"/>
    <mergeCell ref="C25:T25"/>
    <mergeCell ref="C24:T24"/>
    <mergeCell ref="C26:T26"/>
    <mergeCell ref="S23:T23"/>
    <mergeCell ref="C23:J23"/>
    <mergeCell ref="K23:L23"/>
    <mergeCell ref="C27:T27"/>
    <mergeCell ref="L31:N31"/>
    <mergeCell ref="L32:N32"/>
    <mergeCell ref="L33:N33"/>
    <mergeCell ref="L34:N34"/>
    <mergeCell ref="L35:N35"/>
    <mergeCell ref="L36:N36"/>
    <mergeCell ref="C31:H31"/>
    <mergeCell ref="C36:H36"/>
    <mergeCell ref="C35:H35"/>
    <mergeCell ref="C34:H34"/>
    <mergeCell ref="C33:H33"/>
    <mergeCell ref="C32:H32"/>
    <mergeCell ref="I36:K36"/>
    <mergeCell ref="I35:K35"/>
    <mergeCell ref="I34:K34"/>
    <mergeCell ref="I33:K33"/>
    <mergeCell ref="I32:K32"/>
    <mergeCell ref="I31:K31"/>
  </mergeCells>
  <phoneticPr fontId="1"/>
  <dataValidations count="1">
    <dataValidation imeMode="off" allowBlank="1" showInputMessage="1" showErrorMessage="1" sqref="D6:E6 G12:J17 M12:R17 P9 K19 K21:K22 I31:T35 S19 S21:S22" xr:uid="{00000000-0002-0000-0300-000000000000}"/>
  </dataValidations>
  <printOptions horizontalCentered="1"/>
  <pageMargins left="0.70866141732283472" right="0.70866141732283472" top="0.55118110236220474" bottom="0.47244094488188981" header="0.31496062992125984" footer="0.31496062992125984"/>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2:V37"/>
  <sheetViews>
    <sheetView showGridLines="0" topLeftCell="B27" zoomScale="90" zoomScaleNormal="90" zoomScaleSheetLayoutView="90" workbookViewId="0">
      <selection activeCell="I31" sqref="I31:K31"/>
    </sheetView>
  </sheetViews>
  <sheetFormatPr defaultColWidth="8.625" defaultRowHeight="18.75" x14ac:dyDescent="0.4"/>
  <cols>
    <col min="1" max="1" width="5.625" style="405" customWidth="1"/>
    <col min="2" max="2" width="3.625" style="405" customWidth="1"/>
    <col min="3" max="6" width="5.625" style="405" customWidth="1"/>
    <col min="7" max="8" width="10.625" style="405" customWidth="1"/>
    <col min="9" max="20" width="5.625" style="405" customWidth="1"/>
    <col min="21" max="21" width="3.625" style="405" customWidth="1"/>
    <col min="22" max="16384" width="8.625" style="405"/>
  </cols>
  <sheetData>
    <row r="2" spans="2:21" ht="20.100000000000001" customHeight="1" x14ac:dyDescent="0.4">
      <c r="B2" s="290" t="s">
        <v>404</v>
      </c>
      <c r="C2" s="466"/>
      <c r="D2" s="466" t="s">
        <v>711</v>
      </c>
      <c r="E2" s="466"/>
      <c r="F2" s="466"/>
      <c r="G2" s="466"/>
      <c r="H2" s="466"/>
      <c r="I2" s="476" t="s">
        <v>718</v>
      </c>
      <c r="J2" s="466"/>
      <c r="K2" s="466"/>
      <c r="L2" s="466"/>
      <c r="M2" s="466"/>
      <c r="N2" s="466"/>
      <c r="O2" s="466"/>
      <c r="P2" s="466"/>
    </row>
    <row r="3" spans="2:21" s="433" customFormat="1" ht="20.100000000000001" customHeight="1" x14ac:dyDescent="0.4">
      <c r="B3" s="290"/>
      <c r="C3" s="466"/>
      <c r="D3" s="466"/>
      <c r="E3" s="466"/>
      <c r="F3" s="466"/>
      <c r="G3" s="466"/>
      <c r="H3" s="466"/>
      <c r="I3" s="466"/>
      <c r="J3" s="466"/>
      <c r="K3" s="466"/>
      <c r="L3" s="466"/>
      <c r="M3" s="466"/>
      <c r="N3" s="466"/>
      <c r="O3" s="466"/>
      <c r="P3" s="466"/>
    </row>
    <row r="4" spans="2:21" ht="20.100000000000001" customHeight="1" x14ac:dyDescent="0.4">
      <c r="B4" s="466" t="str">
        <f>"（４）職員の充足状況（"&amp;表紙!B2&amp;DBCS(表紙!C2)&amp;"年度の状況）"</f>
        <v>（４）職員の充足状況（令和８年度の状況）</v>
      </c>
      <c r="C4" s="466"/>
      <c r="D4" s="466"/>
      <c r="E4" s="466"/>
      <c r="F4" s="466"/>
      <c r="G4" s="466"/>
      <c r="H4" s="466"/>
      <c r="I4" s="466"/>
      <c r="J4" s="466" t="s">
        <v>256</v>
      </c>
      <c r="K4" s="466"/>
      <c r="L4" s="466"/>
      <c r="M4" s="466"/>
      <c r="N4" s="466"/>
      <c r="O4" s="466"/>
      <c r="P4" s="466"/>
    </row>
    <row r="5" spans="2:21" ht="20.100000000000001" customHeight="1" thickBot="1" x14ac:dyDescent="0.45">
      <c r="B5" s="466"/>
      <c r="C5" s="466"/>
      <c r="D5" s="466"/>
      <c r="E5" s="466"/>
      <c r="F5" s="466"/>
      <c r="G5" s="466"/>
      <c r="H5" s="466"/>
      <c r="I5" s="466"/>
      <c r="J5" s="466"/>
      <c r="K5" s="466" t="s">
        <v>257</v>
      </c>
      <c r="L5" s="466"/>
      <c r="M5" s="466"/>
      <c r="N5" s="466"/>
      <c r="O5" s="466"/>
      <c r="P5" s="466"/>
    </row>
    <row r="6" spans="2:21" ht="20.100000000000001" customHeight="1" thickTop="1" thickBot="1" x14ac:dyDescent="0.45">
      <c r="B6" s="405" t="s">
        <v>258</v>
      </c>
      <c r="D6" s="679"/>
      <c r="E6" s="681"/>
      <c r="F6" s="405" t="s">
        <v>403</v>
      </c>
    </row>
    <row r="7" spans="2:21" ht="20.100000000000001" customHeight="1" thickTop="1" x14ac:dyDescent="0.4">
      <c r="G7" s="115"/>
      <c r="H7" s="115"/>
      <c r="I7" s="115"/>
      <c r="J7" s="115"/>
      <c r="K7" s="115"/>
      <c r="L7" s="115"/>
      <c r="M7" s="115"/>
      <c r="N7" s="115"/>
      <c r="O7" s="115"/>
      <c r="P7" s="115"/>
      <c r="Q7" s="115"/>
      <c r="R7" s="115"/>
      <c r="S7" s="115"/>
      <c r="T7" s="115"/>
    </row>
    <row r="8" spans="2:21" ht="20.100000000000001" customHeight="1" thickBot="1" x14ac:dyDescent="0.45">
      <c r="B8" s="43" t="s">
        <v>846</v>
      </c>
      <c r="C8" s="44"/>
      <c r="D8" s="44"/>
      <c r="E8" s="44"/>
      <c r="F8" s="44"/>
      <c r="G8" s="44"/>
      <c r="H8" s="44"/>
      <c r="I8" s="44"/>
      <c r="J8" s="44"/>
      <c r="K8" s="44"/>
      <c r="L8" s="44"/>
      <c r="M8" s="44"/>
      <c r="N8" s="44"/>
      <c r="O8" s="44"/>
      <c r="P8" s="44"/>
      <c r="Q8" s="44"/>
      <c r="R8" s="44"/>
      <c r="S8" s="44"/>
      <c r="T8" s="44"/>
      <c r="U8" s="44"/>
    </row>
    <row r="9" spans="2:21" ht="39.950000000000003" customHeight="1" thickTop="1" thickBot="1" x14ac:dyDescent="0.45">
      <c r="B9" s="45"/>
      <c r="C9" s="1064" t="s">
        <v>401</v>
      </c>
      <c r="D9" s="1043"/>
      <c r="E9" s="1043"/>
      <c r="F9" s="1045" t="s">
        <v>400</v>
      </c>
      <c r="G9" s="1045" t="str">
        <f>表紙!B2&amp;DBCS(表紙!C2)&amp;"年４月１日現在"</f>
        <v>令和８年４月１日現在</v>
      </c>
      <c r="H9" s="1045"/>
      <c r="I9" s="1045"/>
      <c r="J9" s="1045"/>
      <c r="K9" s="1045"/>
      <c r="L9" s="1045"/>
      <c r="M9" s="1068" t="s">
        <v>406</v>
      </c>
      <c r="N9" s="1069"/>
      <c r="O9" s="1069"/>
      <c r="P9" s="166"/>
      <c r="Q9" s="1070" t="s">
        <v>407</v>
      </c>
      <c r="R9" s="1070"/>
      <c r="S9" s="1070"/>
      <c r="T9" s="1071"/>
    </row>
    <row r="10" spans="2:21" ht="39.950000000000003" customHeight="1" thickTop="1" x14ac:dyDescent="0.4">
      <c r="B10" s="45"/>
      <c r="C10" s="1065"/>
      <c r="D10" s="898"/>
      <c r="E10" s="898"/>
      <c r="F10" s="1059"/>
      <c r="G10" s="1059" t="s">
        <v>259</v>
      </c>
      <c r="H10" s="1059"/>
      <c r="I10" s="1059"/>
      <c r="J10" s="1059"/>
      <c r="K10" s="1059" t="s">
        <v>260</v>
      </c>
      <c r="L10" s="1059"/>
      <c r="M10" s="1059" t="s">
        <v>259</v>
      </c>
      <c r="N10" s="1059"/>
      <c r="O10" s="1059"/>
      <c r="P10" s="1083"/>
      <c r="Q10" s="1059"/>
      <c r="R10" s="1059"/>
      <c r="S10" s="1059" t="s">
        <v>260</v>
      </c>
      <c r="T10" s="1060"/>
    </row>
    <row r="11" spans="2:21" ht="39.950000000000003" customHeight="1" thickBot="1" x14ac:dyDescent="0.45">
      <c r="B11" s="45"/>
      <c r="C11" s="1066"/>
      <c r="D11" s="1067"/>
      <c r="E11" s="1067"/>
      <c r="F11" s="1048"/>
      <c r="G11" s="414" t="s">
        <v>515</v>
      </c>
      <c r="H11" s="414" t="s">
        <v>516</v>
      </c>
      <c r="I11" s="1049" t="s">
        <v>397</v>
      </c>
      <c r="J11" s="1049"/>
      <c r="K11" s="1048" t="s">
        <v>261</v>
      </c>
      <c r="L11" s="1048"/>
      <c r="M11" s="1079" t="s">
        <v>517</v>
      </c>
      <c r="N11" s="1080"/>
      <c r="O11" s="1081" t="s">
        <v>518</v>
      </c>
      <c r="P11" s="1081"/>
      <c r="Q11" s="1049" t="s">
        <v>397</v>
      </c>
      <c r="R11" s="1049"/>
      <c r="S11" s="1048" t="s">
        <v>261</v>
      </c>
      <c r="T11" s="1072"/>
    </row>
    <row r="12" spans="2:21" ht="39.950000000000003" customHeight="1" thickTop="1" x14ac:dyDescent="0.4">
      <c r="C12" s="1046" t="s">
        <v>262</v>
      </c>
      <c r="D12" s="1045"/>
      <c r="E12" s="1045"/>
      <c r="F12" s="118" t="s">
        <v>263</v>
      </c>
      <c r="G12" s="412"/>
      <c r="H12" s="409"/>
      <c r="I12" s="1020"/>
      <c r="J12" s="1082"/>
      <c r="K12" s="1084">
        <f>ROUNDDOWN((SUM($G12:$J12))/3,1)</f>
        <v>0</v>
      </c>
      <c r="L12" s="1085"/>
      <c r="M12" s="1040"/>
      <c r="N12" s="1020"/>
      <c r="O12" s="1020"/>
      <c r="P12" s="1020"/>
      <c r="Q12" s="1020"/>
      <c r="R12" s="1082"/>
      <c r="S12" s="1084">
        <f>ROUNDDOWN((SUM(M12:R12))/3,1)</f>
        <v>0</v>
      </c>
      <c r="T12" s="1086"/>
    </row>
    <row r="13" spans="2:21" ht="39.950000000000003" customHeight="1" x14ac:dyDescent="0.4">
      <c r="C13" s="1097" t="s">
        <v>264</v>
      </c>
      <c r="D13" s="1059"/>
      <c r="E13" s="1059"/>
      <c r="F13" s="1099" t="s">
        <v>265</v>
      </c>
      <c r="G13" s="411"/>
      <c r="H13" s="410"/>
      <c r="I13" s="1021"/>
      <c r="J13" s="1098"/>
      <c r="K13" s="1093">
        <f>ROUNDDOWN((SUM($G13:$J14))/6,1)</f>
        <v>0</v>
      </c>
      <c r="L13" s="1100"/>
      <c r="M13" s="1039"/>
      <c r="N13" s="1021"/>
      <c r="O13" s="1021"/>
      <c r="P13" s="1021"/>
      <c r="Q13" s="1021"/>
      <c r="R13" s="1098"/>
      <c r="S13" s="1093">
        <f>ROUNDDOWN((SUM($M13:$R14))/6,1)</f>
        <v>0</v>
      </c>
      <c r="T13" s="1094"/>
    </row>
    <row r="14" spans="2:21" ht="39.950000000000003" customHeight="1" x14ac:dyDescent="0.4">
      <c r="C14" s="1097" t="s">
        <v>266</v>
      </c>
      <c r="D14" s="1059"/>
      <c r="E14" s="1059"/>
      <c r="F14" s="1099"/>
      <c r="G14" s="411"/>
      <c r="H14" s="410"/>
      <c r="I14" s="1021"/>
      <c r="J14" s="1098"/>
      <c r="K14" s="1095"/>
      <c r="L14" s="1101"/>
      <c r="M14" s="1039"/>
      <c r="N14" s="1021"/>
      <c r="O14" s="1021"/>
      <c r="P14" s="1021"/>
      <c r="Q14" s="1021"/>
      <c r="R14" s="1098"/>
      <c r="S14" s="1095"/>
      <c r="T14" s="1096"/>
    </row>
    <row r="15" spans="2:21" ht="39.950000000000003" customHeight="1" x14ac:dyDescent="0.4">
      <c r="C15" s="1073" t="s">
        <v>700</v>
      </c>
      <c r="D15" s="1062"/>
      <c r="E15" s="1062"/>
      <c r="F15" s="416" t="s">
        <v>529</v>
      </c>
      <c r="G15" s="411"/>
      <c r="H15" s="410"/>
      <c r="I15" s="1021"/>
      <c r="J15" s="1098"/>
      <c r="K15" s="1074">
        <f>ROUNDDOWN((SUM($G15:$J15))/20,1)</f>
        <v>0</v>
      </c>
      <c r="L15" s="1075"/>
      <c r="M15" s="1039"/>
      <c r="N15" s="1021"/>
      <c r="O15" s="1021"/>
      <c r="P15" s="1021"/>
      <c r="Q15" s="1021"/>
      <c r="R15" s="1098"/>
      <c r="S15" s="1074">
        <f>ROUNDDOWN((SUM(M15:R15))/20,1)</f>
        <v>0</v>
      </c>
      <c r="T15" s="1060"/>
    </row>
    <row r="16" spans="2:21" ht="39.950000000000003" customHeight="1" thickBot="1" x14ac:dyDescent="0.45">
      <c r="C16" s="1073" t="s">
        <v>701</v>
      </c>
      <c r="D16" s="1062"/>
      <c r="E16" s="1062"/>
      <c r="F16" s="418" t="s">
        <v>267</v>
      </c>
      <c r="G16" s="426"/>
      <c r="H16" s="427"/>
      <c r="I16" s="1135"/>
      <c r="J16" s="1105"/>
      <c r="K16" s="1074">
        <f>ROUNDDOWN((SUM($G16:$J16))/30,1)</f>
        <v>0</v>
      </c>
      <c r="L16" s="1075"/>
      <c r="M16" s="1104"/>
      <c r="N16" s="1136"/>
      <c r="O16" s="1135"/>
      <c r="P16" s="1136"/>
      <c r="Q16" s="1077"/>
      <c r="R16" s="1078"/>
      <c r="S16" s="1074">
        <f>ROUNDDOWN((SUM(M16:R16))/30,1)</f>
        <v>0</v>
      </c>
      <c r="T16" s="1060"/>
    </row>
    <row r="17" spans="2:22" ht="39.950000000000003" customHeight="1" thickTop="1" thickBot="1" x14ac:dyDescent="0.45">
      <c r="C17" s="1134" t="s">
        <v>847</v>
      </c>
      <c r="D17" s="1041"/>
      <c r="E17" s="1041"/>
      <c r="F17" s="119"/>
      <c r="G17" s="415">
        <f>SUM(G$12:G$16)</f>
        <v>0</v>
      </c>
      <c r="H17" s="415">
        <f>SUM(H$12:H$16)</f>
        <v>0</v>
      </c>
      <c r="I17" s="1091">
        <f>SUM(I12:J16)</f>
        <v>0</v>
      </c>
      <c r="J17" s="1091"/>
      <c r="K17" s="1089">
        <f>ROUND(SUM(K12:L16),0)</f>
        <v>0</v>
      </c>
      <c r="L17" s="1090"/>
      <c r="M17" s="1091">
        <f>SUM(M12:N16)</f>
        <v>0</v>
      </c>
      <c r="N17" s="1091" t="str">
        <f>IF(SUM(N$12:N$16)=0,"",SUM(N$12:N$16))</f>
        <v/>
      </c>
      <c r="O17" s="1091">
        <f>SUM(O12:P16)</f>
        <v>0</v>
      </c>
      <c r="P17" s="1091" t="str">
        <f>IF(SUM(P$12:P$16)=0,"",SUM(P$12:P$16))</f>
        <v/>
      </c>
      <c r="Q17" s="1091">
        <f>SUM(Q12:R16)</f>
        <v>0</v>
      </c>
      <c r="R17" s="1091" t="str">
        <f>IF(SUM(R$12:R$16)=0,"",SUM(R$12:R$16))</f>
        <v/>
      </c>
      <c r="S17" s="1089">
        <f>ROUND(SUM(S12:T16),0)</f>
        <v>0</v>
      </c>
      <c r="T17" s="1092"/>
    </row>
    <row r="18" spans="2:22" ht="45" customHeight="1" thickBot="1" x14ac:dyDescent="0.45">
      <c r="B18" s="407"/>
      <c r="C18" s="1046" t="s">
        <v>425</v>
      </c>
      <c r="D18" s="1045"/>
      <c r="E18" s="1045"/>
      <c r="F18" s="1045"/>
      <c r="G18" s="1083"/>
      <c r="H18" s="1083"/>
      <c r="I18" s="1083"/>
      <c r="J18" s="1083"/>
      <c r="K18" s="1127" t="s">
        <v>260</v>
      </c>
      <c r="L18" s="1127"/>
      <c r="M18" s="1114"/>
      <c r="N18" s="1115"/>
      <c r="O18" s="1115"/>
      <c r="P18" s="1115"/>
      <c r="Q18" s="1115"/>
      <c r="R18" s="1116"/>
      <c r="S18" s="1127" t="s">
        <v>260</v>
      </c>
      <c r="T18" s="1127"/>
      <c r="U18" s="407"/>
    </row>
    <row r="19" spans="2:22" ht="39.950000000000003" customHeight="1" thickTop="1" thickBot="1" x14ac:dyDescent="0.45">
      <c r="B19" s="407"/>
      <c r="C19" s="1117" t="s">
        <v>268</v>
      </c>
      <c r="D19" s="1132" t="s">
        <v>848</v>
      </c>
      <c r="E19" s="1132"/>
      <c r="F19" s="1132"/>
      <c r="G19" s="1132"/>
      <c r="H19" s="1132"/>
      <c r="I19" s="1132"/>
      <c r="J19" s="1133"/>
      <c r="K19" s="1128"/>
      <c r="L19" s="1129"/>
      <c r="M19" s="1119"/>
      <c r="N19" s="1120"/>
      <c r="O19" s="1120"/>
      <c r="P19" s="1120"/>
      <c r="Q19" s="1120"/>
      <c r="R19" s="1121"/>
      <c r="S19" s="1102"/>
      <c r="T19" s="1103"/>
      <c r="U19" s="407"/>
    </row>
    <row r="20" spans="2:22" ht="15" customHeight="1" thickTop="1" thickBot="1" x14ac:dyDescent="0.45">
      <c r="B20" s="407"/>
      <c r="C20" s="1117"/>
      <c r="D20" s="1036" t="s">
        <v>269</v>
      </c>
      <c r="E20" s="1122"/>
      <c r="F20" s="1122"/>
      <c r="G20" s="1122"/>
      <c r="H20" s="1122"/>
      <c r="I20" s="1122"/>
      <c r="J20" s="1123"/>
      <c r="K20" s="1107" t="s">
        <v>270</v>
      </c>
      <c r="L20" s="1108"/>
      <c r="M20" s="1124"/>
      <c r="N20" s="1125"/>
      <c r="O20" s="1125"/>
      <c r="P20" s="1125"/>
      <c r="Q20" s="1125"/>
      <c r="R20" s="1126"/>
      <c r="S20" s="1107" t="s">
        <v>270</v>
      </c>
      <c r="T20" s="1108"/>
      <c r="U20" s="407"/>
    </row>
    <row r="21" spans="2:22" ht="30" customHeight="1" thickTop="1" x14ac:dyDescent="0.4">
      <c r="B21" s="407"/>
      <c r="C21" s="1117"/>
      <c r="D21" s="1122"/>
      <c r="E21" s="1122"/>
      <c r="F21" s="1122"/>
      <c r="G21" s="1122"/>
      <c r="H21" s="1122"/>
      <c r="I21" s="1122"/>
      <c r="J21" s="1123"/>
      <c r="K21" s="1040"/>
      <c r="L21" s="1106"/>
      <c r="M21" s="1124"/>
      <c r="N21" s="1125"/>
      <c r="O21" s="1125"/>
      <c r="P21" s="1125"/>
      <c r="Q21" s="1125"/>
      <c r="R21" s="1126"/>
      <c r="S21" s="1040"/>
      <c r="T21" s="1106"/>
      <c r="U21" s="407"/>
    </row>
    <row r="22" spans="2:22" ht="39.950000000000003" customHeight="1" thickBot="1" x14ac:dyDescent="0.45">
      <c r="B22" s="407"/>
      <c r="C22" s="1118"/>
      <c r="D22" s="1109" t="s">
        <v>271</v>
      </c>
      <c r="E22" s="1109"/>
      <c r="F22" s="1109"/>
      <c r="G22" s="1109"/>
      <c r="H22" s="1109"/>
      <c r="I22" s="1109"/>
      <c r="J22" s="1110"/>
      <c r="K22" s="1104"/>
      <c r="L22" s="1105"/>
      <c r="M22" s="1111"/>
      <c r="N22" s="1112"/>
      <c r="O22" s="1112"/>
      <c r="P22" s="1112"/>
      <c r="Q22" s="1112"/>
      <c r="R22" s="1113"/>
      <c r="S22" s="1104"/>
      <c r="T22" s="1105"/>
      <c r="U22" s="407"/>
    </row>
    <row r="23" spans="2:22" ht="39.950000000000003" customHeight="1" thickTop="1" thickBot="1" x14ac:dyDescent="0.45">
      <c r="B23" s="407"/>
      <c r="C23" s="1055" t="s">
        <v>844</v>
      </c>
      <c r="D23" s="1056"/>
      <c r="E23" s="1056"/>
      <c r="F23" s="1056"/>
      <c r="G23" s="1056"/>
      <c r="H23" s="1056"/>
      <c r="I23" s="1056"/>
      <c r="J23" s="1056"/>
      <c r="K23" s="1053">
        <f>SUM(K17,K19:K22,L19,L21:L22)</f>
        <v>0</v>
      </c>
      <c r="L23" s="1057"/>
      <c r="M23" s="1050"/>
      <c r="N23" s="1050"/>
      <c r="O23" s="1050"/>
      <c r="P23" s="1050"/>
      <c r="Q23" s="1050"/>
      <c r="R23" s="1050"/>
      <c r="S23" s="1053">
        <f>SUM(S17,S19:S22,T19,T21:T22)</f>
        <v>0</v>
      </c>
      <c r="T23" s="1054"/>
      <c r="U23" s="407"/>
    </row>
    <row r="24" spans="2:22" ht="45" customHeight="1" x14ac:dyDescent="0.4">
      <c r="C24" s="1052" t="s">
        <v>553</v>
      </c>
      <c r="D24" s="1052"/>
      <c r="E24" s="1052"/>
      <c r="F24" s="1052"/>
      <c r="G24" s="1052"/>
      <c r="H24" s="1052"/>
      <c r="I24" s="1052"/>
      <c r="J24" s="1052"/>
      <c r="K24" s="1052"/>
      <c r="L24" s="1052"/>
      <c r="M24" s="1052"/>
      <c r="N24" s="1052"/>
      <c r="O24" s="1052"/>
      <c r="P24" s="1052"/>
      <c r="Q24" s="1052"/>
      <c r="R24" s="1052"/>
      <c r="S24" s="1052"/>
      <c r="T24" s="1052"/>
      <c r="U24" s="413"/>
    </row>
    <row r="25" spans="2:22" ht="22.5" customHeight="1" x14ac:dyDescent="0.4">
      <c r="C25" s="1051" t="s">
        <v>402</v>
      </c>
      <c r="D25" s="1051"/>
      <c r="E25" s="1051"/>
      <c r="F25" s="1051"/>
      <c r="G25" s="1051"/>
      <c r="H25" s="1051"/>
      <c r="I25" s="1051"/>
      <c r="J25" s="1051"/>
      <c r="K25" s="1051"/>
      <c r="L25" s="1051"/>
      <c r="M25" s="1051"/>
      <c r="N25" s="1051"/>
      <c r="O25" s="1051"/>
      <c r="P25" s="1051"/>
      <c r="Q25" s="1051"/>
      <c r="R25" s="1051"/>
      <c r="S25" s="1051"/>
      <c r="T25" s="1051"/>
      <c r="U25" s="413"/>
    </row>
    <row r="26" spans="2:22" ht="62.1" customHeight="1" x14ac:dyDescent="0.4">
      <c r="C26" s="1051" t="s">
        <v>405</v>
      </c>
      <c r="D26" s="1051"/>
      <c r="E26" s="1051"/>
      <c r="F26" s="1051"/>
      <c r="G26" s="1051"/>
      <c r="H26" s="1051"/>
      <c r="I26" s="1051"/>
      <c r="J26" s="1051"/>
      <c r="K26" s="1051"/>
      <c r="L26" s="1051"/>
      <c r="M26" s="1051"/>
      <c r="N26" s="1051"/>
      <c r="O26" s="1051"/>
      <c r="P26" s="1051"/>
      <c r="Q26" s="1051"/>
      <c r="R26" s="1051"/>
      <c r="S26" s="1051"/>
      <c r="T26" s="1051"/>
      <c r="U26" s="408"/>
    </row>
    <row r="27" spans="2:22" ht="28.5" customHeight="1" x14ac:dyDescent="0.4">
      <c r="B27" s="407"/>
      <c r="C27" s="1058" t="s">
        <v>813</v>
      </c>
      <c r="D27" s="1058"/>
      <c r="E27" s="1058"/>
      <c r="F27" s="1058"/>
      <c r="G27" s="1058"/>
      <c r="H27" s="1058"/>
      <c r="I27" s="1058"/>
      <c r="J27" s="1058"/>
      <c r="K27" s="1058"/>
      <c r="L27" s="1058"/>
      <c r="M27" s="1058"/>
      <c r="N27" s="1058"/>
      <c r="O27" s="1058"/>
      <c r="P27" s="1058"/>
      <c r="Q27" s="1058"/>
      <c r="R27" s="1058"/>
      <c r="S27" s="1058"/>
      <c r="T27" s="1058"/>
      <c r="U27" s="407"/>
      <c r="V27" s="366"/>
    </row>
    <row r="28" spans="2:22" ht="20.100000000000001" customHeight="1" thickBot="1" x14ac:dyDescent="0.45">
      <c r="B28" s="407"/>
      <c r="C28" s="530" t="s">
        <v>845</v>
      </c>
      <c r="D28" s="417"/>
      <c r="E28" s="407"/>
      <c r="F28" s="407"/>
      <c r="G28" s="407"/>
      <c r="H28" s="407"/>
      <c r="I28" s="407"/>
      <c r="J28" s="407"/>
      <c r="K28" s="407"/>
      <c r="L28" s="407"/>
      <c r="M28" s="407"/>
      <c r="N28" s="407"/>
      <c r="O28" s="407"/>
      <c r="P28" s="407"/>
      <c r="Q28" s="407"/>
      <c r="R28" s="407"/>
      <c r="S28" s="407"/>
      <c r="T28" s="407"/>
      <c r="U28" s="407"/>
    </row>
    <row r="29" spans="2:22" ht="18.75" customHeight="1" x14ac:dyDescent="0.4">
      <c r="B29" s="407"/>
      <c r="C29" s="1046" t="s">
        <v>272</v>
      </c>
      <c r="D29" s="1045"/>
      <c r="E29" s="1045"/>
      <c r="F29" s="1045"/>
      <c r="G29" s="1045"/>
      <c r="H29" s="1045"/>
      <c r="I29" s="1045" t="str">
        <f>表紙!B2&amp;DBCS(表紙!C2)&amp;"年４月１日現在"</f>
        <v>令和８年４月１日現在</v>
      </c>
      <c r="J29" s="1045"/>
      <c r="K29" s="1045"/>
      <c r="L29" s="1045"/>
      <c r="M29" s="1045"/>
      <c r="N29" s="1045"/>
      <c r="O29" s="1043" t="str">
        <f>M9&amp;DBCS(P9)&amp;Q9</f>
        <v>監査前月月１日現在</v>
      </c>
      <c r="P29" s="1043"/>
      <c r="Q29" s="1043"/>
      <c r="R29" s="1043"/>
      <c r="S29" s="1043"/>
      <c r="T29" s="1044"/>
      <c r="U29" s="407"/>
    </row>
    <row r="30" spans="2:22" ht="18.75" customHeight="1" thickBot="1" x14ac:dyDescent="0.45">
      <c r="B30" s="407"/>
      <c r="C30" s="1047"/>
      <c r="D30" s="1048"/>
      <c r="E30" s="1048"/>
      <c r="F30" s="1048"/>
      <c r="G30" s="1048"/>
      <c r="H30" s="1048"/>
      <c r="I30" s="1049" t="s">
        <v>273</v>
      </c>
      <c r="J30" s="1049"/>
      <c r="K30" s="1049"/>
      <c r="L30" s="1049" t="s">
        <v>274</v>
      </c>
      <c r="M30" s="1049"/>
      <c r="N30" s="1049"/>
      <c r="O30" s="1041" t="s">
        <v>273</v>
      </c>
      <c r="P30" s="1041"/>
      <c r="Q30" s="1041"/>
      <c r="R30" s="1041" t="s">
        <v>275</v>
      </c>
      <c r="S30" s="1041"/>
      <c r="T30" s="1042"/>
      <c r="U30" s="407"/>
    </row>
    <row r="31" spans="2:22" ht="90" customHeight="1" thickTop="1" x14ac:dyDescent="0.4">
      <c r="B31" s="407"/>
      <c r="C31" s="1024" t="s">
        <v>398</v>
      </c>
      <c r="D31" s="1025"/>
      <c r="E31" s="1025"/>
      <c r="F31" s="1025"/>
      <c r="G31" s="1025"/>
      <c r="H31" s="1026"/>
      <c r="I31" s="1040"/>
      <c r="J31" s="1020"/>
      <c r="K31" s="1020"/>
      <c r="L31" s="1020"/>
      <c r="M31" s="1020"/>
      <c r="N31" s="1020"/>
      <c r="O31" s="1020"/>
      <c r="P31" s="1020"/>
      <c r="Q31" s="1020"/>
      <c r="R31" s="1020"/>
      <c r="S31" s="1020"/>
      <c r="T31" s="1082"/>
      <c r="U31" s="407"/>
    </row>
    <row r="32" spans="2:22" ht="39.950000000000003" customHeight="1" x14ac:dyDescent="0.4">
      <c r="B32" s="407"/>
      <c r="C32" s="1035" t="s">
        <v>276</v>
      </c>
      <c r="D32" s="1036"/>
      <c r="E32" s="1036"/>
      <c r="F32" s="1036"/>
      <c r="G32" s="1036"/>
      <c r="H32" s="1037"/>
      <c r="I32" s="1039"/>
      <c r="J32" s="1021"/>
      <c r="K32" s="1021"/>
      <c r="L32" s="1021"/>
      <c r="M32" s="1021"/>
      <c r="N32" s="1021"/>
      <c r="O32" s="1021"/>
      <c r="P32" s="1021"/>
      <c r="Q32" s="1021"/>
      <c r="R32" s="1021"/>
      <c r="S32" s="1021"/>
      <c r="T32" s="1098"/>
      <c r="U32" s="407"/>
    </row>
    <row r="33" spans="2:21" ht="39.950000000000003" customHeight="1" x14ac:dyDescent="0.4">
      <c r="B33" s="407"/>
      <c r="C33" s="1035" t="s">
        <v>424</v>
      </c>
      <c r="D33" s="1036"/>
      <c r="E33" s="1036"/>
      <c r="F33" s="1036"/>
      <c r="G33" s="1036"/>
      <c r="H33" s="1037"/>
      <c r="I33" s="1039"/>
      <c r="J33" s="1021"/>
      <c r="K33" s="1021"/>
      <c r="L33" s="1021"/>
      <c r="M33" s="1021"/>
      <c r="N33" s="1021"/>
      <c r="O33" s="1021"/>
      <c r="P33" s="1021"/>
      <c r="Q33" s="1021"/>
      <c r="R33" s="1021"/>
      <c r="S33" s="1021"/>
      <c r="T33" s="1098"/>
      <c r="U33" s="407"/>
    </row>
    <row r="34" spans="2:21" ht="39.950000000000003" customHeight="1" x14ac:dyDescent="0.4">
      <c r="B34" s="407"/>
      <c r="C34" s="1032" t="s">
        <v>399</v>
      </c>
      <c r="D34" s="1033"/>
      <c r="E34" s="1033"/>
      <c r="F34" s="1033"/>
      <c r="G34" s="1033"/>
      <c r="H34" s="1034"/>
      <c r="I34" s="1039"/>
      <c r="J34" s="1021"/>
      <c r="K34" s="1021"/>
      <c r="L34" s="1021"/>
      <c r="M34" s="1021"/>
      <c r="N34" s="1021"/>
      <c r="O34" s="1021"/>
      <c r="P34" s="1021"/>
      <c r="Q34" s="1021"/>
      <c r="R34" s="1021"/>
      <c r="S34" s="1021"/>
      <c r="T34" s="1098"/>
      <c r="U34" s="407"/>
    </row>
    <row r="35" spans="2:21" ht="39.950000000000003" customHeight="1" thickBot="1" x14ac:dyDescent="0.45">
      <c r="B35" s="407"/>
      <c r="C35" s="1029" t="s">
        <v>277</v>
      </c>
      <c r="D35" s="1030"/>
      <c r="E35" s="1030"/>
      <c r="F35" s="1030"/>
      <c r="G35" s="1030"/>
      <c r="H35" s="1031"/>
      <c r="I35" s="1038"/>
      <c r="J35" s="1022"/>
      <c r="K35" s="1022"/>
      <c r="L35" s="1022"/>
      <c r="M35" s="1022"/>
      <c r="N35" s="1022"/>
      <c r="O35" s="1022"/>
      <c r="P35" s="1022"/>
      <c r="Q35" s="1022"/>
      <c r="R35" s="1022"/>
      <c r="S35" s="1022"/>
      <c r="T35" s="1130"/>
      <c r="U35" s="407"/>
    </row>
    <row r="36" spans="2:21" ht="35.1" customHeight="1" thickBot="1" x14ac:dyDescent="0.45">
      <c r="B36" s="407"/>
      <c r="C36" s="1027" t="s">
        <v>239</v>
      </c>
      <c r="D36" s="1028"/>
      <c r="E36" s="1028"/>
      <c r="F36" s="1028"/>
      <c r="G36" s="1028"/>
      <c r="H36" s="1028"/>
      <c r="I36" s="1023">
        <f>SUM(I31:K35)</f>
        <v>0</v>
      </c>
      <c r="J36" s="1023"/>
      <c r="K36" s="1023"/>
      <c r="L36" s="1023">
        <f>SUM(L31:N35)</f>
        <v>0</v>
      </c>
      <c r="M36" s="1023"/>
      <c r="N36" s="1023" t="str">
        <f>IF(SUM(N$31:O$35)=0,"",SUM(N$31:O$35))</f>
        <v/>
      </c>
      <c r="O36" s="1023">
        <f>SUM(O31:Q35)</f>
        <v>0</v>
      </c>
      <c r="P36" s="1023" t="str">
        <f>IF(SUM(P$31:Q$35)=0,"",SUM(P$31:Q$35))</f>
        <v/>
      </c>
      <c r="Q36" s="1023"/>
      <c r="R36" s="1023">
        <f>SUM(R31:T35)</f>
        <v>0</v>
      </c>
      <c r="S36" s="1023"/>
      <c r="T36" s="1131"/>
      <c r="U36" s="407"/>
    </row>
    <row r="37" spans="2:21" ht="20.100000000000001" customHeight="1" x14ac:dyDescent="0.4"/>
  </sheetData>
  <sheetProtection sheet="1" selectLockedCells="1"/>
  <mergeCells count="121">
    <mergeCell ref="I11:J11"/>
    <mergeCell ref="K11:L11"/>
    <mergeCell ref="M11:N11"/>
    <mergeCell ref="O11:P11"/>
    <mergeCell ref="Q11:R11"/>
    <mergeCell ref="S11:T11"/>
    <mergeCell ref="D6:E6"/>
    <mergeCell ref="C9:E11"/>
    <mergeCell ref="F9:F11"/>
    <mergeCell ref="G9:L9"/>
    <mergeCell ref="M9:O9"/>
    <mergeCell ref="Q9:T9"/>
    <mergeCell ref="G10:J10"/>
    <mergeCell ref="K10:L10"/>
    <mergeCell ref="M10:R10"/>
    <mergeCell ref="S10:T10"/>
    <mergeCell ref="S12:T12"/>
    <mergeCell ref="C13:E13"/>
    <mergeCell ref="F13:F14"/>
    <mergeCell ref="I13:J13"/>
    <mergeCell ref="K13:L14"/>
    <mergeCell ref="M13:N13"/>
    <mergeCell ref="O13:P13"/>
    <mergeCell ref="Q13:R13"/>
    <mergeCell ref="S13:T14"/>
    <mergeCell ref="C14:E14"/>
    <mergeCell ref="C12:E12"/>
    <mergeCell ref="I12:J12"/>
    <mergeCell ref="K12:L12"/>
    <mergeCell ref="M12:N12"/>
    <mergeCell ref="O12:P12"/>
    <mergeCell ref="Q12:R12"/>
    <mergeCell ref="S15:T15"/>
    <mergeCell ref="C16:E16"/>
    <mergeCell ref="I16:J16"/>
    <mergeCell ref="K16:L16"/>
    <mergeCell ref="M16:N16"/>
    <mergeCell ref="O16:P16"/>
    <mergeCell ref="Q16:R16"/>
    <mergeCell ref="S16:T16"/>
    <mergeCell ref="I14:J14"/>
    <mergeCell ref="M14:N14"/>
    <mergeCell ref="O14:P14"/>
    <mergeCell ref="Q14:R14"/>
    <mergeCell ref="C15:E15"/>
    <mergeCell ref="I15:J15"/>
    <mergeCell ref="K15:L15"/>
    <mergeCell ref="M15:N15"/>
    <mergeCell ref="O15:P15"/>
    <mergeCell ref="Q15:R15"/>
    <mergeCell ref="S17:T17"/>
    <mergeCell ref="C18:J18"/>
    <mergeCell ref="K18:L18"/>
    <mergeCell ref="M18:R18"/>
    <mergeCell ref="S18:T18"/>
    <mergeCell ref="C19:C22"/>
    <mergeCell ref="D19:J19"/>
    <mergeCell ref="K19:L19"/>
    <mergeCell ref="M19:R19"/>
    <mergeCell ref="S19:T19"/>
    <mergeCell ref="C17:E17"/>
    <mergeCell ref="I17:J17"/>
    <mergeCell ref="K17:L17"/>
    <mergeCell ref="M17:N17"/>
    <mergeCell ref="O17:P17"/>
    <mergeCell ref="Q17:R17"/>
    <mergeCell ref="D22:J22"/>
    <mergeCell ref="K22:L22"/>
    <mergeCell ref="M22:R22"/>
    <mergeCell ref="S22:T22"/>
    <mergeCell ref="C23:J23"/>
    <mergeCell ref="K23:L23"/>
    <mergeCell ref="M23:R23"/>
    <mergeCell ref="S23:T23"/>
    <mergeCell ref="D20:J21"/>
    <mergeCell ref="K20:L20"/>
    <mergeCell ref="M20:R21"/>
    <mergeCell ref="S20:T20"/>
    <mergeCell ref="K21:L21"/>
    <mergeCell ref="S21:T21"/>
    <mergeCell ref="O31:Q31"/>
    <mergeCell ref="R31:T31"/>
    <mergeCell ref="C32:H32"/>
    <mergeCell ref="I32:K32"/>
    <mergeCell ref="L32:N32"/>
    <mergeCell ref="O32:Q32"/>
    <mergeCell ref="R32:T32"/>
    <mergeCell ref="C24:T24"/>
    <mergeCell ref="C25:T25"/>
    <mergeCell ref="C26:T26"/>
    <mergeCell ref="C29:H30"/>
    <mergeCell ref="I29:N29"/>
    <mergeCell ref="O29:T29"/>
    <mergeCell ref="I30:K30"/>
    <mergeCell ref="L30:N30"/>
    <mergeCell ref="O30:Q30"/>
    <mergeCell ref="R30:T30"/>
    <mergeCell ref="C27:T27"/>
    <mergeCell ref="C31:H31"/>
    <mergeCell ref="I31:K31"/>
    <mergeCell ref="L31:N31"/>
    <mergeCell ref="C35:H35"/>
    <mergeCell ref="I35:K35"/>
    <mergeCell ref="L35:N35"/>
    <mergeCell ref="O35:Q35"/>
    <mergeCell ref="R35:T35"/>
    <mergeCell ref="C36:H36"/>
    <mergeCell ref="I36:K36"/>
    <mergeCell ref="L36:N36"/>
    <mergeCell ref="O36:Q36"/>
    <mergeCell ref="R36:T36"/>
    <mergeCell ref="C33:H33"/>
    <mergeCell ref="I33:K33"/>
    <mergeCell ref="L33:N33"/>
    <mergeCell ref="O33:Q33"/>
    <mergeCell ref="R33:T33"/>
    <mergeCell ref="C34:H34"/>
    <mergeCell ref="I34:K34"/>
    <mergeCell ref="L34:N34"/>
    <mergeCell ref="O34:Q34"/>
    <mergeCell ref="R34:T34"/>
  </mergeCells>
  <phoneticPr fontId="1"/>
  <dataValidations count="1">
    <dataValidation imeMode="off" allowBlank="1" showInputMessage="1" showErrorMessage="1" sqref="D6:E6 G12:J17 M12:R17 P9 K19 K21:K22 I31:T35 S19 S21:S22" xr:uid="{00000000-0002-0000-0400-000000000000}"/>
  </dataValidations>
  <printOptions horizontalCentered="1"/>
  <pageMargins left="0.70866141732283472" right="0.70866141732283472" top="0.55118110236220474" bottom="0.47244094488188981"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sheetPr>
  <dimension ref="C2:L33"/>
  <sheetViews>
    <sheetView showGridLines="0" topLeftCell="A43" zoomScale="80" zoomScaleNormal="80" zoomScaleSheetLayoutView="90" workbookViewId="0">
      <selection activeCell="G19" sqref="G19"/>
    </sheetView>
  </sheetViews>
  <sheetFormatPr defaultRowHeight="18.75" x14ac:dyDescent="0.4"/>
  <cols>
    <col min="1" max="1" width="5.625" customWidth="1"/>
    <col min="2" max="2" width="2.625" customWidth="1"/>
    <col min="3" max="3" width="5.625" customWidth="1"/>
    <col min="4" max="4" width="35.625" customWidth="1"/>
    <col min="5" max="6" width="13.375" customWidth="1"/>
    <col min="7" max="7" width="13.375" style="505" customWidth="1"/>
    <col min="8" max="11" width="13.375" customWidth="1"/>
    <col min="12" max="12" width="2.625" customWidth="1"/>
  </cols>
  <sheetData>
    <row r="2" spans="3:11" ht="15" customHeight="1" x14ac:dyDescent="0.4"/>
    <row r="3" spans="3:11" ht="24.95" customHeight="1" x14ac:dyDescent="0.4">
      <c r="C3" t="s">
        <v>408</v>
      </c>
    </row>
    <row r="4" spans="3:11" ht="24.95" customHeight="1" x14ac:dyDescent="0.4">
      <c r="C4" t="str">
        <f>"（４）職員の充足状況（"&amp;表紙!B2&amp;DBCS(表紙!C2)&amp;"年度の状況）"</f>
        <v>（４）職員の充足状況（令和８年度の状況）</v>
      </c>
    </row>
    <row r="5" spans="3:11" ht="20.100000000000001" customHeight="1" x14ac:dyDescent="0.4"/>
    <row r="6" spans="3:11" ht="24.95" customHeight="1" thickBot="1" x14ac:dyDescent="0.45">
      <c r="C6" s="25" t="str">
        <f>"〇職員配置状況【監査前月 "&amp;DBCS('表１（新基準）'!P9)&amp;"月１日現在】    ※休業中の職員は除く"</f>
        <v>〇職員配置状況【監査前月 月１日現在】    ※休業中の職員は除く</v>
      </c>
      <c r="D6" s="48"/>
      <c r="E6" s="48"/>
      <c r="F6" s="48"/>
      <c r="G6" s="48"/>
      <c r="H6" s="48"/>
      <c r="I6" s="48"/>
      <c r="J6" s="48"/>
    </row>
    <row r="7" spans="3:11" ht="24.95" customHeight="1" x14ac:dyDescent="0.4">
      <c r="C7" s="1144"/>
      <c r="D7" s="1145"/>
      <c r="E7" s="1150" t="s">
        <v>519</v>
      </c>
      <c r="F7" s="1138" t="s">
        <v>677</v>
      </c>
      <c r="G7" s="526" t="s">
        <v>809</v>
      </c>
      <c r="H7" s="1153" t="s">
        <v>278</v>
      </c>
      <c r="I7" s="1154"/>
      <c r="J7" s="1138" t="s">
        <v>520</v>
      </c>
      <c r="K7" s="1140" t="s">
        <v>521</v>
      </c>
    </row>
    <row r="8" spans="3:11" ht="177" customHeight="1" x14ac:dyDescent="0.4">
      <c r="C8" s="1146"/>
      <c r="D8" s="1147"/>
      <c r="E8" s="1151"/>
      <c r="F8" s="1152"/>
      <c r="G8" s="531" t="s">
        <v>812</v>
      </c>
      <c r="H8" s="135" t="s">
        <v>522</v>
      </c>
      <c r="I8" s="57" t="s">
        <v>413</v>
      </c>
      <c r="J8" s="1139"/>
      <c r="K8" s="1141"/>
    </row>
    <row r="9" spans="3:11" ht="20.100000000000001" customHeight="1" thickBot="1" x14ac:dyDescent="0.45">
      <c r="C9" s="1148"/>
      <c r="D9" s="1149"/>
      <c r="E9" s="49" t="s">
        <v>279</v>
      </c>
      <c r="F9" s="50" t="s">
        <v>279</v>
      </c>
      <c r="G9" s="506" t="s">
        <v>811</v>
      </c>
      <c r="H9" s="50" t="s">
        <v>279</v>
      </c>
      <c r="I9" s="50" t="s">
        <v>279</v>
      </c>
      <c r="J9" s="50" t="s">
        <v>279</v>
      </c>
      <c r="K9" s="51" t="s">
        <v>279</v>
      </c>
    </row>
    <row r="10" spans="3:11" ht="69.95" customHeight="1" thickTop="1" x14ac:dyDescent="0.4">
      <c r="C10" s="1155" t="s">
        <v>280</v>
      </c>
      <c r="D10" s="52" t="s">
        <v>281</v>
      </c>
      <c r="E10" s="225"/>
      <c r="F10" s="226"/>
      <c r="G10" s="226"/>
      <c r="H10" s="226"/>
      <c r="I10" s="226"/>
      <c r="J10" s="226"/>
      <c r="K10" s="171"/>
    </row>
    <row r="11" spans="3:11" ht="24.95" customHeight="1" thickBot="1" x14ac:dyDescent="0.45">
      <c r="C11" s="1156"/>
      <c r="D11" s="53" t="s">
        <v>282</v>
      </c>
      <c r="E11" s="227"/>
      <c r="F11" s="228"/>
      <c r="G11" s="228"/>
      <c r="H11" s="228"/>
      <c r="I11" s="228"/>
      <c r="J11" s="228"/>
      <c r="K11" s="172"/>
    </row>
    <row r="12" spans="3:11" ht="45" customHeight="1" x14ac:dyDescent="0.4">
      <c r="C12" s="1157" t="s">
        <v>283</v>
      </c>
      <c r="D12" s="1158"/>
      <c r="E12" s="229"/>
      <c r="F12" s="230"/>
      <c r="G12" s="230"/>
      <c r="H12" s="230"/>
      <c r="I12" s="230"/>
      <c r="J12" s="230"/>
      <c r="K12" s="173"/>
    </row>
    <row r="13" spans="3:11" ht="45" customHeight="1" x14ac:dyDescent="0.4">
      <c r="C13" s="1159" t="s">
        <v>284</v>
      </c>
      <c r="D13" s="1160"/>
      <c r="E13" s="231"/>
      <c r="F13" s="232"/>
      <c r="G13" s="232"/>
      <c r="H13" s="232"/>
      <c r="I13" s="232"/>
      <c r="J13" s="232"/>
      <c r="K13" s="174"/>
    </row>
    <row r="14" spans="3:11" ht="45" customHeight="1" x14ac:dyDescent="0.4">
      <c r="C14" s="1159" t="s">
        <v>285</v>
      </c>
      <c r="D14" s="1160"/>
      <c r="E14" s="231"/>
      <c r="F14" s="232"/>
      <c r="G14" s="232"/>
      <c r="H14" s="232"/>
      <c r="I14" s="232"/>
      <c r="J14" s="232"/>
      <c r="K14" s="174"/>
    </row>
    <row r="15" spans="3:11" ht="45" customHeight="1" x14ac:dyDescent="0.4">
      <c r="C15" s="1142" t="s">
        <v>286</v>
      </c>
      <c r="D15" s="1143"/>
      <c r="E15" s="231"/>
      <c r="F15" s="232"/>
      <c r="G15" s="232"/>
      <c r="H15" s="232"/>
      <c r="I15" s="232"/>
      <c r="J15" s="232"/>
      <c r="K15" s="174"/>
    </row>
    <row r="16" spans="3:11" ht="45" customHeight="1" x14ac:dyDescent="0.4">
      <c r="C16" s="1142" t="s">
        <v>287</v>
      </c>
      <c r="D16" s="1143"/>
      <c r="E16" s="231"/>
      <c r="F16" s="232"/>
      <c r="G16" s="232"/>
      <c r="H16" s="232"/>
      <c r="I16" s="232"/>
      <c r="J16" s="232"/>
      <c r="K16" s="174"/>
    </row>
    <row r="17" spans="3:12" ht="45" customHeight="1" thickBot="1" x14ac:dyDescent="0.45">
      <c r="C17" s="1161" t="s">
        <v>288</v>
      </c>
      <c r="D17" s="1162"/>
      <c r="E17" s="233"/>
      <c r="F17" s="234"/>
      <c r="G17" s="234"/>
      <c r="H17" s="234"/>
      <c r="I17" s="234"/>
      <c r="J17" s="234"/>
      <c r="K17" s="175"/>
    </row>
    <row r="18" spans="3:12" ht="45" customHeight="1" thickBot="1" x14ac:dyDescent="0.45">
      <c r="C18" s="1163" t="s">
        <v>289</v>
      </c>
      <c r="D18" s="1164"/>
      <c r="E18" s="241">
        <f>E$12-E$13-E$14-E$15-E$16-E$17</f>
        <v>0</v>
      </c>
      <c r="F18" s="242">
        <f t="shared" ref="F18:K18" si="0">F$12-F$13-F$14-F$15-F$16-F$17</f>
        <v>0</v>
      </c>
      <c r="G18" s="242">
        <f t="shared" si="0"/>
        <v>0</v>
      </c>
      <c r="H18" s="242">
        <f t="shared" si="0"/>
        <v>0</v>
      </c>
      <c r="I18" s="242">
        <f t="shared" si="0"/>
        <v>0</v>
      </c>
      <c r="J18" s="242">
        <f t="shared" si="0"/>
        <v>0</v>
      </c>
      <c r="K18" s="243">
        <f t="shared" si="0"/>
        <v>0</v>
      </c>
    </row>
    <row r="19" spans="3:12" ht="45" customHeight="1" thickTop="1" thickBot="1" x14ac:dyDescent="0.45">
      <c r="C19" s="1165" t="s">
        <v>290</v>
      </c>
      <c r="D19" s="1166"/>
      <c r="E19" s="235"/>
      <c r="F19" s="236"/>
      <c r="G19" s="236"/>
      <c r="H19" s="236"/>
      <c r="I19" s="236"/>
      <c r="J19" s="237"/>
      <c r="K19" s="176"/>
    </row>
    <row r="20" spans="3:12" ht="45" customHeight="1" thickBot="1" x14ac:dyDescent="0.45">
      <c r="C20" s="1167" t="s">
        <v>291</v>
      </c>
      <c r="D20" s="131" t="s">
        <v>292</v>
      </c>
      <c r="E20" s="238"/>
      <c r="F20" s="239"/>
      <c r="G20" s="239"/>
      <c r="H20" s="239"/>
      <c r="I20" s="240"/>
      <c r="J20" s="120"/>
      <c r="K20" s="121"/>
    </row>
    <row r="21" spans="3:12" ht="20.100000000000001" customHeight="1" thickTop="1" x14ac:dyDescent="0.4">
      <c r="C21" s="1168"/>
      <c r="D21" s="1172" t="s">
        <v>525</v>
      </c>
      <c r="E21" s="1170" t="s">
        <v>293</v>
      </c>
      <c r="F21" s="1171"/>
      <c r="G21" s="1171"/>
      <c r="H21" s="1171"/>
      <c r="I21" s="1190"/>
      <c r="J21" s="1176"/>
      <c r="K21" s="1178"/>
    </row>
    <row r="22" spans="3:12" ht="30" customHeight="1" x14ac:dyDescent="0.4">
      <c r="C22" s="1168"/>
      <c r="D22" s="1173"/>
      <c r="E22" s="1180" t="str">
        <f>表３!J36</f>
        <v/>
      </c>
      <c r="F22" s="1181"/>
      <c r="G22" s="1181"/>
      <c r="H22" s="1182"/>
      <c r="I22" s="1191"/>
      <c r="J22" s="1177"/>
      <c r="K22" s="1179"/>
    </row>
    <row r="23" spans="3:12" ht="20.100000000000001" customHeight="1" x14ac:dyDescent="0.4">
      <c r="C23" s="1168"/>
      <c r="D23" s="1174" t="s">
        <v>526</v>
      </c>
      <c r="E23" s="1183" t="s">
        <v>294</v>
      </c>
      <c r="F23" s="1184"/>
      <c r="G23" s="1184"/>
      <c r="H23" s="1184"/>
      <c r="I23" s="1184"/>
      <c r="J23" s="1176"/>
      <c r="K23" s="1178"/>
    </row>
    <row r="24" spans="3:12" ht="30" customHeight="1" thickBot="1" x14ac:dyDescent="0.45">
      <c r="C24" s="1169"/>
      <c r="D24" s="1175"/>
      <c r="E24" s="1187" t="str">
        <f>表３!J42</f>
        <v/>
      </c>
      <c r="F24" s="1188"/>
      <c r="G24" s="1188"/>
      <c r="H24" s="1188"/>
      <c r="I24" s="1189"/>
      <c r="J24" s="1185"/>
      <c r="K24" s="1186"/>
    </row>
    <row r="25" spans="3:12" ht="45" customHeight="1" thickBot="1" x14ac:dyDescent="0.45">
      <c r="C25" s="1192" t="s">
        <v>550</v>
      </c>
      <c r="D25" s="1193"/>
      <c r="E25" s="1194">
        <f>SUM(E11:H11,E19:H19,E22)</f>
        <v>0</v>
      </c>
      <c r="F25" s="1195"/>
      <c r="G25" s="1195"/>
      <c r="H25" s="1195"/>
      <c r="I25" s="132"/>
      <c r="J25" s="133"/>
      <c r="K25" s="134"/>
    </row>
    <row r="26" spans="3:12" ht="45" customHeight="1" thickBot="1" x14ac:dyDescent="0.45">
      <c r="C26" s="1196" t="s">
        <v>551</v>
      </c>
      <c r="D26" s="1197"/>
      <c r="E26" s="1194">
        <f>SUM(E11:I11,E19:I19,E24)</f>
        <v>0</v>
      </c>
      <c r="F26" s="1195"/>
      <c r="G26" s="1195"/>
      <c r="H26" s="1195"/>
      <c r="I26" s="1195"/>
      <c r="J26" s="133"/>
      <c r="K26" s="134"/>
    </row>
    <row r="27" spans="3:12" ht="9.9499999999999993" customHeight="1" x14ac:dyDescent="0.4">
      <c r="C27" s="55"/>
      <c r="D27" s="55"/>
      <c r="E27" s="55"/>
      <c r="F27" s="55"/>
      <c r="G27" s="55"/>
      <c r="H27" s="55"/>
      <c r="I27" s="55"/>
      <c r="J27" s="55"/>
      <c r="K27" s="55"/>
    </row>
    <row r="28" spans="3:12" ht="33.950000000000003" customHeight="1" x14ac:dyDescent="0.4">
      <c r="C28" s="829" t="s">
        <v>412</v>
      </c>
      <c r="D28" s="829"/>
      <c r="E28" s="829"/>
      <c r="F28" s="829"/>
      <c r="G28" s="829"/>
      <c r="H28" s="829"/>
      <c r="I28" s="829"/>
      <c r="J28" s="829"/>
      <c r="K28" s="829"/>
    </row>
    <row r="29" spans="3:12" ht="69" customHeight="1" x14ac:dyDescent="0.4">
      <c r="C29" s="829" t="s">
        <v>295</v>
      </c>
      <c r="D29" s="829"/>
      <c r="E29" s="829"/>
      <c r="F29" s="829"/>
      <c r="G29" s="829"/>
      <c r="H29" s="829"/>
      <c r="I29" s="829"/>
      <c r="J29" s="829"/>
      <c r="K29" s="829"/>
    </row>
    <row r="30" spans="3:12" ht="46.5" customHeight="1" x14ac:dyDescent="0.4">
      <c r="C30" s="829" t="s">
        <v>296</v>
      </c>
      <c r="D30" s="829"/>
      <c r="E30" s="829"/>
      <c r="F30" s="829"/>
      <c r="G30" s="829"/>
      <c r="H30" s="829"/>
      <c r="I30" s="829"/>
      <c r="J30" s="829"/>
      <c r="K30" s="829"/>
    </row>
    <row r="31" spans="3:12" ht="39.950000000000003" customHeight="1" x14ac:dyDescent="0.4">
      <c r="C31" s="829" t="s">
        <v>679</v>
      </c>
      <c r="D31" s="829"/>
      <c r="E31" s="829"/>
      <c r="F31" s="829"/>
      <c r="G31" s="829"/>
      <c r="H31" s="829"/>
      <c r="I31" s="829"/>
      <c r="J31" s="829"/>
      <c r="K31" s="829"/>
      <c r="L31" s="829"/>
    </row>
    <row r="32" spans="3:12" ht="32.1" customHeight="1" x14ac:dyDescent="0.4">
      <c r="C32" s="1137" t="s">
        <v>747</v>
      </c>
      <c r="D32" s="1137"/>
      <c r="E32" s="1137"/>
      <c r="F32" s="1137"/>
      <c r="G32" s="1137"/>
      <c r="H32" s="1137"/>
      <c r="I32" s="1137"/>
      <c r="J32" s="1137"/>
      <c r="K32" s="1137"/>
      <c r="L32" s="1137"/>
    </row>
    <row r="33" spans="4:4" x14ac:dyDescent="0.4">
      <c r="D33" s="56"/>
    </row>
  </sheetData>
  <sheetProtection sheet="1" selectLockedCells="1"/>
  <mergeCells count="36">
    <mergeCell ref="C30:K30"/>
    <mergeCell ref="C25:D25"/>
    <mergeCell ref="E25:H25"/>
    <mergeCell ref="C26:D26"/>
    <mergeCell ref="E26:I26"/>
    <mergeCell ref="C28:K28"/>
    <mergeCell ref="C29:K29"/>
    <mergeCell ref="J21:J22"/>
    <mergeCell ref="K21:K22"/>
    <mergeCell ref="E22:H22"/>
    <mergeCell ref="E23:I23"/>
    <mergeCell ref="J23:J24"/>
    <mergeCell ref="K23:K24"/>
    <mergeCell ref="E24:I24"/>
    <mergeCell ref="I21:I22"/>
    <mergeCell ref="C19:D19"/>
    <mergeCell ref="C20:C24"/>
    <mergeCell ref="E21:H21"/>
    <mergeCell ref="D21:D22"/>
    <mergeCell ref="D23:D24"/>
    <mergeCell ref="C32:L32"/>
    <mergeCell ref="C31:L31"/>
    <mergeCell ref="J7:J8"/>
    <mergeCell ref="K7:K8"/>
    <mergeCell ref="C16:D16"/>
    <mergeCell ref="C7:D9"/>
    <mergeCell ref="E7:E8"/>
    <mergeCell ref="F7:F8"/>
    <mergeCell ref="H7:I7"/>
    <mergeCell ref="C10:C11"/>
    <mergeCell ref="C12:D12"/>
    <mergeCell ref="C13:D13"/>
    <mergeCell ref="C14:D14"/>
    <mergeCell ref="C15:D15"/>
    <mergeCell ref="C17:D17"/>
    <mergeCell ref="C18:D18"/>
  </mergeCells>
  <phoneticPr fontId="1"/>
  <dataValidations count="1">
    <dataValidation imeMode="off" allowBlank="1" showInputMessage="1" showErrorMessage="1" sqref="E20:I20 E10:K19" xr:uid="{00000000-0002-0000-0500-000000000000}"/>
  </dataValidations>
  <printOptions horizontalCentered="1"/>
  <pageMargins left="0.59055118110236227" right="0.59055118110236227" top="0.74803149606299213" bottom="0.74803149606299213" header="0.31496062992125984" footer="0.31496062992125984"/>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sheetPr>
  <dimension ref="B2:L62"/>
  <sheetViews>
    <sheetView showGridLines="0" topLeftCell="A49" zoomScale="90" zoomScaleNormal="90" zoomScaleSheetLayoutView="90" workbookViewId="0">
      <selection activeCell="F21" sqref="F21:G21"/>
    </sheetView>
  </sheetViews>
  <sheetFormatPr defaultRowHeight="18.75" x14ac:dyDescent="0.4"/>
  <cols>
    <col min="1" max="1" width="5.625" customWidth="1"/>
    <col min="2" max="2" width="3.625" customWidth="1"/>
    <col min="3" max="3" width="15.625" customWidth="1"/>
    <col min="4" max="4" width="5.625" customWidth="1"/>
    <col min="5" max="5" width="15.625" customWidth="1"/>
    <col min="6" max="7" width="10.625" customWidth="1"/>
    <col min="8" max="8" width="5.625" customWidth="1"/>
    <col min="9" max="9" width="20.625" customWidth="1"/>
    <col min="10" max="10" width="5.625" customWidth="1"/>
    <col min="11" max="11" width="20.625" customWidth="1"/>
    <col min="12" max="12" width="3.625" customWidth="1"/>
    <col min="13" max="13" width="9.375" bestFit="1" customWidth="1"/>
  </cols>
  <sheetData>
    <row r="2" spans="2:11" ht="20.100000000000001" customHeight="1" x14ac:dyDescent="0.4"/>
    <row r="3" spans="2:11" ht="24.95" customHeight="1" x14ac:dyDescent="0.4">
      <c r="C3" t="s">
        <v>409</v>
      </c>
    </row>
    <row r="4" spans="2:11" ht="24.95" customHeight="1" x14ac:dyDescent="0.4">
      <c r="C4" t="str">
        <f>"（４）職員の充足状況（"&amp;表紙!B2&amp;DBCS(表紙!C2)&amp;"年度の状況）"</f>
        <v>（４）職員の充足状況（令和８年度の状況）</v>
      </c>
    </row>
    <row r="5" spans="2:11" ht="20.100000000000001" customHeight="1" x14ac:dyDescent="0.4"/>
    <row r="6" spans="2:11" ht="24.95" customHeight="1" thickBot="1" x14ac:dyDescent="0.45">
      <c r="B6" s="52"/>
      <c r="C6" s="58" t="str">
        <f>"〇非常勤保育士等の常勤換算【監査前月 "&amp;DBCS('表１（新基準）'!P9)&amp;"月１日現在】"</f>
        <v>〇非常勤保育士等の常勤換算【監査前月 月１日現在】</v>
      </c>
      <c r="D6" s="52"/>
      <c r="E6" s="52"/>
      <c r="F6" s="52"/>
      <c r="G6" s="52"/>
      <c r="H6" s="52"/>
      <c r="I6" s="52"/>
      <c r="J6" s="58"/>
      <c r="K6" s="52"/>
    </row>
    <row r="7" spans="2:11" ht="43.5" customHeight="1" thickBot="1" x14ac:dyDescent="0.45">
      <c r="B7" s="13"/>
      <c r="C7" s="54" t="s">
        <v>297</v>
      </c>
      <c r="D7" s="1198" t="s">
        <v>480</v>
      </c>
      <c r="E7" s="1084"/>
      <c r="F7" s="1198" t="s">
        <v>298</v>
      </c>
      <c r="G7" s="1150"/>
      <c r="H7" s="59" t="s">
        <v>126</v>
      </c>
      <c r="I7" s="111" t="s">
        <v>299</v>
      </c>
      <c r="J7" s="1085" t="s">
        <v>300</v>
      </c>
      <c r="K7" s="1199"/>
    </row>
    <row r="8" spans="2:11" ht="30" customHeight="1" thickTop="1" x14ac:dyDescent="0.4">
      <c r="B8" s="13"/>
      <c r="C8" s="1200" t="s">
        <v>301</v>
      </c>
      <c r="D8" s="244"/>
      <c r="E8" s="141" t="str">
        <f>IF(D8="","",INDEX(職員名簿!$E$10:$E$109,MATCH(D8,職員名簿!$C$10:$C$109),0))</f>
        <v/>
      </c>
      <c r="F8" s="1201"/>
      <c r="G8" s="1202"/>
      <c r="H8" s="60" t="s">
        <v>126</v>
      </c>
      <c r="I8" s="244"/>
      <c r="J8" s="113"/>
      <c r="K8" s="247">
        <f>$F8*$I8</f>
        <v>0</v>
      </c>
    </row>
    <row r="9" spans="2:11" ht="30" customHeight="1" x14ac:dyDescent="0.4">
      <c r="B9" s="13"/>
      <c r="C9" s="1200"/>
      <c r="D9" s="245"/>
      <c r="E9" s="141" t="str">
        <f>IF(D9="","",INDEX(職員名簿!$E$10:$E$109,MATCH(D9,職員名簿!$C$10:$C$109),0))</f>
        <v/>
      </c>
      <c r="F9" s="1203"/>
      <c r="G9" s="1204"/>
      <c r="H9" s="60" t="s">
        <v>126</v>
      </c>
      <c r="I9" s="245"/>
      <c r="J9" s="113"/>
      <c r="K9" s="247">
        <f t="shared" ref="K9:K26" si="0">$F9*$I9</f>
        <v>0</v>
      </c>
    </row>
    <row r="10" spans="2:11" ht="30" customHeight="1" x14ac:dyDescent="0.4">
      <c r="B10" s="13"/>
      <c r="C10" s="1200"/>
      <c r="D10" s="245"/>
      <c r="E10" s="141" t="str">
        <f>IF(D10="","",INDEX(職員名簿!$E$10:$E$109,MATCH(D10,職員名簿!$C$10:$C$109),0))</f>
        <v/>
      </c>
      <c r="F10" s="1203"/>
      <c r="G10" s="1204"/>
      <c r="H10" s="60" t="s">
        <v>126</v>
      </c>
      <c r="I10" s="245"/>
      <c r="J10" s="113"/>
      <c r="K10" s="247">
        <f t="shared" si="0"/>
        <v>0</v>
      </c>
    </row>
    <row r="11" spans="2:11" ht="30" customHeight="1" x14ac:dyDescent="0.4">
      <c r="B11" s="13"/>
      <c r="C11" s="1200"/>
      <c r="D11" s="245"/>
      <c r="E11" s="141" t="str">
        <f>IF(D11="","",INDEX(職員名簿!$E$10:$E$109,MATCH(D11,職員名簿!$C$10:$C$109),0))</f>
        <v/>
      </c>
      <c r="F11" s="1203"/>
      <c r="G11" s="1204"/>
      <c r="H11" s="60" t="s">
        <v>126</v>
      </c>
      <c r="I11" s="245"/>
      <c r="J11" s="113"/>
      <c r="K11" s="247">
        <f t="shared" si="0"/>
        <v>0</v>
      </c>
    </row>
    <row r="12" spans="2:11" ht="30" customHeight="1" x14ac:dyDescent="0.4">
      <c r="B12" s="13"/>
      <c r="C12" s="1200"/>
      <c r="D12" s="245"/>
      <c r="E12" s="141" t="str">
        <f>IF(D12="","",INDEX(職員名簿!$E$10:$E$109,MATCH(D12,職員名簿!$C$10:$C$109),0))</f>
        <v/>
      </c>
      <c r="F12" s="1203"/>
      <c r="G12" s="1204"/>
      <c r="H12" s="60" t="s">
        <v>126</v>
      </c>
      <c r="I12" s="245"/>
      <c r="J12" s="113"/>
      <c r="K12" s="247">
        <f t="shared" si="0"/>
        <v>0</v>
      </c>
    </row>
    <row r="13" spans="2:11" ht="30" customHeight="1" x14ac:dyDescent="0.4">
      <c r="B13" s="13"/>
      <c r="C13" s="1200"/>
      <c r="D13" s="245"/>
      <c r="E13" s="141" t="str">
        <f>IF(D13="","",INDEX(職員名簿!$E$10:$E$109,MATCH(D13,職員名簿!$C$10:$C$109),0))</f>
        <v/>
      </c>
      <c r="F13" s="1203"/>
      <c r="G13" s="1204"/>
      <c r="H13" s="60" t="s">
        <v>126</v>
      </c>
      <c r="I13" s="245"/>
      <c r="J13" s="113"/>
      <c r="K13" s="247">
        <f t="shared" si="0"/>
        <v>0</v>
      </c>
    </row>
    <row r="14" spans="2:11" ht="30" customHeight="1" x14ac:dyDescent="0.4">
      <c r="B14" s="13"/>
      <c r="C14" s="1200"/>
      <c r="D14" s="245"/>
      <c r="E14" s="141" t="str">
        <f>IF(D14="","",INDEX(職員名簿!$E$10:$E$109,MATCH(D14,職員名簿!$C$10:$C$109),0))</f>
        <v/>
      </c>
      <c r="F14" s="1203"/>
      <c r="G14" s="1204"/>
      <c r="H14" s="60" t="s">
        <v>126</v>
      </c>
      <c r="I14" s="245"/>
      <c r="J14" s="113"/>
      <c r="K14" s="247">
        <f t="shared" si="0"/>
        <v>0</v>
      </c>
    </row>
    <row r="15" spans="2:11" ht="30" customHeight="1" x14ac:dyDescent="0.4">
      <c r="B15" s="13"/>
      <c r="C15" s="1200"/>
      <c r="D15" s="245"/>
      <c r="E15" s="141" t="str">
        <f>IF(D15="","",INDEX(職員名簿!$E$10:$E$109,MATCH(D15,職員名簿!$C$10:$C$109),0))</f>
        <v/>
      </c>
      <c r="F15" s="1203"/>
      <c r="G15" s="1204"/>
      <c r="H15" s="60" t="s">
        <v>126</v>
      </c>
      <c r="I15" s="245"/>
      <c r="J15" s="113"/>
      <c r="K15" s="247">
        <f t="shared" si="0"/>
        <v>0</v>
      </c>
    </row>
    <row r="16" spans="2:11" ht="30" customHeight="1" x14ac:dyDescent="0.4">
      <c r="B16" s="13"/>
      <c r="C16" s="1200"/>
      <c r="D16" s="245"/>
      <c r="E16" s="141" t="str">
        <f>IF(D16="","",INDEX(職員名簿!$E$10:$E$109,MATCH(D16,職員名簿!$C$10:$C$109),0))</f>
        <v/>
      </c>
      <c r="F16" s="1203"/>
      <c r="G16" s="1204"/>
      <c r="H16" s="60" t="s">
        <v>126</v>
      </c>
      <c r="I16" s="245"/>
      <c r="J16" s="113"/>
      <c r="K16" s="247">
        <f t="shared" si="0"/>
        <v>0</v>
      </c>
    </row>
    <row r="17" spans="2:11" ht="30" customHeight="1" x14ac:dyDescent="0.4">
      <c r="B17" s="13"/>
      <c r="C17" s="1200"/>
      <c r="D17" s="245"/>
      <c r="E17" s="141" t="str">
        <f>IF(D17="","",INDEX(職員名簿!$E$10:$E$109,MATCH(D17,職員名簿!$C$10:$C$109),0))</f>
        <v/>
      </c>
      <c r="F17" s="1203"/>
      <c r="G17" s="1204"/>
      <c r="H17" s="60" t="s">
        <v>126</v>
      </c>
      <c r="I17" s="245"/>
      <c r="J17" s="113"/>
      <c r="K17" s="247">
        <f t="shared" si="0"/>
        <v>0</v>
      </c>
    </row>
    <row r="18" spans="2:11" ht="30" customHeight="1" x14ac:dyDescent="0.4">
      <c r="B18" s="13"/>
      <c r="C18" s="1200" t="s">
        <v>302</v>
      </c>
      <c r="D18" s="245"/>
      <c r="E18" s="141" t="str">
        <f>IF(D18="","",INDEX(職員名簿!$E$10:$E$109,MATCH(D18,職員名簿!$C$10:$C$109),0))</f>
        <v/>
      </c>
      <c r="F18" s="1203"/>
      <c r="G18" s="1204"/>
      <c r="H18" s="60" t="s">
        <v>126</v>
      </c>
      <c r="I18" s="245"/>
      <c r="J18" s="113"/>
      <c r="K18" s="247">
        <f t="shared" si="0"/>
        <v>0</v>
      </c>
    </row>
    <row r="19" spans="2:11" ht="30" customHeight="1" x14ac:dyDescent="0.4">
      <c r="B19" s="13"/>
      <c r="C19" s="1200"/>
      <c r="D19" s="245"/>
      <c r="E19" s="141" t="str">
        <f>IF(D19="","",INDEX(職員名簿!$E$10:$E$109,MATCH(D19,職員名簿!$C$10:$C$109),0))</f>
        <v/>
      </c>
      <c r="F19" s="1203"/>
      <c r="G19" s="1204"/>
      <c r="H19" s="60" t="s">
        <v>126</v>
      </c>
      <c r="I19" s="245"/>
      <c r="J19" s="113"/>
      <c r="K19" s="247">
        <f t="shared" si="0"/>
        <v>0</v>
      </c>
    </row>
    <row r="20" spans="2:11" ht="30" customHeight="1" x14ac:dyDescent="0.4">
      <c r="B20" s="13"/>
      <c r="C20" s="1200"/>
      <c r="D20" s="245"/>
      <c r="E20" s="141" t="str">
        <f>IF(D20="","",INDEX(職員名簿!$E$10:$E$109,MATCH(D20,職員名簿!$C$10:$C$109),0))</f>
        <v/>
      </c>
      <c r="F20" s="1203"/>
      <c r="G20" s="1204"/>
      <c r="H20" s="60" t="s">
        <v>126</v>
      </c>
      <c r="I20" s="245"/>
      <c r="J20" s="113"/>
      <c r="K20" s="247">
        <f t="shared" si="0"/>
        <v>0</v>
      </c>
    </row>
    <row r="21" spans="2:11" s="520" customFormat="1" ht="30" customHeight="1" x14ac:dyDescent="0.4">
      <c r="B21" s="519"/>
      <c r="C21" s="1208" t="s">
        <v>810</v>
      </c>
      <c r="D21" s="245"/>
      <c r="E21" s="141"/>
      <c r="F21" s="1203"/>
      <c r="G21" s="1204"/>
      <c r="H21" s="141" t="s">
        <v>126</v>
      </c>
      <c r="I21" s="245"/>
      <c r="J21" s="113"/>
      <c r="K21" s="247">
        <f t="shared" si="0"/>
        <v>0</v>
      </c>
    </row>
    <row r="22" spans="2:11" s="520" customFormat="1" ht="30" customHeight="1" x14ac:dyDescent="0.4">
      <c r="B22" s="519"/>
      <c r="C22" s="1209"/>
      <c r="D22" s="245"/>
      <c r="E22" s="141"/>
      <c r="F22" s="1203"/>
      <c r="G22" s="1204"/>
      <c r="H22" s="141" t="s">
        <v>126</v>
      </c>
      <c r="I22" s="245"/>
      <c r="J22" s="113"/>
      <c r="K22" s="247">
        <f t="shared" si="0"/>
        <v>0</v>
      </c>
    </row>
    <row r="23" spans="2:11" s="520" customFormat="1" ht="30" customHeight="1" x14ac:dyDescent="0.4">
      <c r="B23" s="519"/>
      <c r="C23" s="1210"/>
      <c r="D23" s="245"/>
      <c r="E23" s="141"/>
      <c r="F23" s="1203"/>
      <c r="G23" s="1204"/>
      <c r="H23" s="141" t="s">
        <v>126</v>
      </c>
      <c r="I23" s="245"/>
      <c r="J23" s="113"/>
      <c r="K23" s="247">
        <f t="shared" si="0"/>
        <v>0</v>
      </c>
    </row>
    <row r="24" spans="2:11" ht="30" customHeight="1" x14ac:dyDescent="0.4">
      <c r="B24" s="13"/>
      <c r="C24" s="1200" t="s">
        <v>303</v>
      </c>
      <c r="D24" s="245"/>
      <c r="E24" s="141" t="str">
        <f>IF(D24="","",INDEX(職員名簿!$E$10:$E$109,MATCH(D24,職員名簿!$C$10:$C$109),0))</f>
        <v/>
      </c>
      <c r="F24" s="1203"/>
      <c r="G24" s="1204"/>
      <c r="H24" s="60" t="s">
        <v>126</v>
      </c>
      <c r="I24" s="245"/>
      <c r="J24" s="113"/>
      <c r="K24" s="247">
        <f t="shared" si="0"/>
        <v>0</v>
      </c>
    </row>
    <row r="25" spans="2:11" ht="30" customHeight="1" x14ac:dyDescent="0.4">
      <c r="B25" s="13"/>
      <c r="C25" s="1200"/>
      <c r="D25" s="245"/>
      <c r="E25" s="141" t="str">
        <f>IF(D25="","",INDEX(職員名簿!$E$10:$E$109,MATCH(D25,職員名簿!$C$10:$C$109),0))</f>
        <v/>
      </c>
      <c r="F25" s="1203"/>
      <c r="G25" s="1204"/>
      <c r="H25" s="60" t="s">
        <v>126</v>
      </c>
      <c r="I25" s="245"/>
      <c r="J25" s="113"/>
      <c r="K25" s="247">
        <f t="shared" si="0"/>
        <v>0</v>
      </c>
    </row>
    <row r="26" spans="2:11" ht="30" customHeight="1" thickBot="1" x14ac:dyDescent="0.45">
      <c r="B26" s="13"/>
      <c r="C26" s="1205"/>
      <c r="D26" s="246"/>
      <c r="E26" s="141" t="str">
        <f>IF(D26="","",INDEX(職員名簿!$E$10:$E$109,MATCH(D26,職員名簿!$C$10:$C$109),0))</f>
        <v/>
      </c>
      <c r="F26" s="1206"/>
      <c r="G26" s="1207"/>
      <c r="H26" s="60" t="s">
        <v>126</v>
      </c>
      <c r="I26" s="246"/>
      <c r="J26" s="124"/>
      <c r="K26" s="248">
        <f t="shared" si="0"/>
        <v>0</v>
      </c>
    </row>
    <row r="27" spans="2:11" ht="30" customHeight="1" thickTop="1" thickBot="1" x14ac:dyDescent="0.45">
      <c r="B27" s="13"/>
      <c r="C27" s="1211" t="s">
        <v>304</v>
      </c>
      <c r="D27" s="1151"/>
      <c r="E27" s="1212"/>
      <c r="F27" s="1151"/>
      <c r="G27" s="1151"/>
      <c r="H27" s="1212"/>
      <c r="I27" s="1213"/>
      <c r="J27" s="122" t="s">
        <v>305</v>
      </c>
      <c r="K27" s="249">
        <f>SUM($K$8:$K$26)</f>
        <v>0</v>
      </c>
    </row>
    <row r="28" spans="2:11" ht="30" customHeight="1" thickTop="1" x14ac:dyDescent="0.4">
      <c r="B28" s="13"/>
      <c r="C28" s="1214" t="s">
        <v>306</v>
      </c>
      <c r="D28" s="244"/>
      <c r="E28" s="141" t="str">
        <f>IF(D28="","",INDEX(職員名簿!$E$10:$E$109,MATCH(D28,職員名簿!$C$10:$C$109),0))</f>
        <v/>
      </c>
      <c r="F28" s="1201"/>
      <c r="G28" s="1202"/>
      <c r="H28" s="59" t="s">
        <v>126</v>
      </c>
      <c r="I28" s="244"/>
      <c r="J28" s="123"/>
      <c r="K28" s="250">
        <f>$F28*$I28</f>
        <v>0</v>
      </c>
    </row>
    <row r="29" spans="2:11" ht="30" customHeight="1" x14ac:dyDescent="0.4">
      <c r="B29" s="13"/>
      <c r="C29" s="1200"/>
      <c r="D29" s="245"/>
      <c r="E29" s="141" t="str">
        <f>IF(D29="","",INDEX(職員名簿!$E$10:$E$109,MATCH(D29,職員名簿!$C$10:$C$109),0))</f>
        <v/>
      </c>
      <c r="F29" s="1203"/>
      <c r="G29" s="1204"/>
      <c r="H29" s="60" t="s">
        <v>126</v>
      </c>
      <c r="I29" s="245"/>
      <c r="J29" s="113"/>
      <c r="K29" s="247">
        <f t="shared" ref="K29:K30" si="1">$F29*$I29</f>
        <v>0</v>
      </c>
    </row>
    <row r="30" spans="2:11" ht="30" customHeight="1" thickBot="1" x14ac:dyDescent="0.45">
      <c r="B30" s="13"/>
      <c r="C30" s="1200"/>
      <c r="D30" s="246"/>
      <c r="E30" s="141" t="str">
        <f>IF(D30="","",INDEX(職員名簿!$E$10:$E$109,MATCH(D30,職員名簿!$C$10:$C$109),0))</f>
        <v/>
      </c>
      <c r="F30" s="1206"/>
      <c r="G30" s="1207"/>
      <c r="H30" s="60" t="s">
        <v>126</v>
      </c>
      <c r="I30" s="246"/>
      <c r="J30" s="114"/>
      <c r="K30" s="251">
        <f t="shared" si="1"/>
        <v>0</v>
      </c>
    </row>
    <row r="31" spans="2:11" ht="30" customHeight="1" thickTop="1" thickBot="1" x14ac:dyDescent="0.45">
      <c r="B31" s="13"/>
      <c r="C31" s="1218" t="s">
        <v>307</v>
      </c>
      <c r="D31" s="1219"/>
      <c r="E31" s="1219"/>
      <c r="F31" s="1219"/>
      <c r="G31" s="1219"/>
      <c r="H31" s="1219"/>
      <c r="I31" s="1220"/>
      <c r="J31" s="61" t="s">
        <v>308</v>
      </c>
      <c r="K31" s="249">
        <f>SUM(K27,K28:K30)</f>
        <v>0</v>
      </c>
    </row>
    <row r="32" spans="2:11" ht="38.25" customHeight="1" x14ac:dyDescent="0.4">
      <c r="B32" s="829" t="s">
        <v>678</v>
      </c>
      <c r="C32" s="1222"/>
      <c r="D32" s="1222"/>
      <c r="E32" s="1222"/>
      <c r="F32" s="1222"/>
      <c r="G32" s="1222"/>
      <c r="H32" s="1222"/>
      <c r="I32" s="1222"/>
      <c r="J32" s="1222"/>
      <c r="K32" s="1222"/>
    </row>
    <row r="33" spans="2:12" s="388" customFormat="1" ht="39" customHeight="1" x14ac:dyDescent="0.4">
      <c r="L33" s="395"/>
    </row>
    <row r="34" spans="2:12" ht="24.95" customHeight="1" thickBot="1" x14ac:dyDescent="0.45">
      <c r="B34" s="13"/>
      <c r="C34" s="46"/>
      <c r="D34" s="46"/>
      <c r="E34" s="13"/>
      <c r="F34" s="13"/>
      <c r="G34" s="13"/>
      <c r="H34" s="13"/>
      <c r="I34" s="13"/>
      <c r="J34" s="13"/>
      <c r="K34" s="13"/>
    </row>
    <row r="35" spans="2:12" ht="20.100000000000001" customHeight="1" thickBot="1" x14ac:dyDescent="0.45">
      <c r="B35" s="13"/>
      <c r="C35" s="1223" t="s">
        <v>702</v>
      </c>
      <c r="D35" s="1224"/>
      <c r="E35" s="1229" t="s">
        <v>309</v>
      </c>
      <c r="F35" s="1230"/>
      <c r="G35" s="1215" t="s">
        <v>414</v>
      </c>
      <c r="H35" s="1150"/>
      <c r="I35" s="1231"/>
      <c r="J35" s="1150" t="s">
        <v>310</v>
      </c>
      <c r="K35" s="1216"/>
    </row>
    <row r="36" spans="2:12" ht="20.100000000000001" customHeight="1" thickTop="1" x14ac:dyDescent="0.4">
      <c r="B36" s="13"/>
      <c r="C36" s="1225"/>
      <c r="D36" s="1226"/>
      <c r="E36" s="1234"/>
      <c r="F36" s="1235"/>
      <c r="G36" s="1151"/>
      <c r="H36" s="1151"/>
      <c r="I36" s="1232"/>
      <c r="J36" s="1188" t="str">
        <f>IF(E36="","",ROUNDDOWN(K27/E36,0))</f>
        <v/>
      </c>
      <c r="K36" s="1221"/>
    </row>
    <row r="37" spans="2:12" ht="20.100000000000001" customHeight="1" x14ac:dyDescent="0.4">
      <c r="B37" s="13"/>
      <c r="C37" s="1225"/>
      <c r="D37" s="1226"/>
      <c r="E37" s="1236"/>
      <c r="F37" s="1237"/>
      <c r="G37" s="1151"/>
      <c r="H37" s="1151"/>
      <c r="I37" s="1232"/>
      <c r="J37" s="1188"/>
      <c r="K37" s="1221"/>
    </row>
    <row r="38" spans="2:12" ht="20.100000000000001" customHeight="1" x14ac:dyDescent="0.4">
      <c r="B38" s="13"/>
      <c r="C38" s="1225"/>
      <c r="D38" s="1226"/>
      <c r="E38" s="1236"/>
      <c r="F38" s="1237"/>
      <c r="G38" s="1151"/>
      <c r="H38" s="1151"/>
      <c r="I38" s="1232"/>
      <c r="J38" s="1188"/>
      <c r="K38" s="1221"/>
    </row>
    <row r="39" spans="2:12" ht="20.100000000000001" customHeight="1" x14ac:dyDescent="0.4">
      <c r="B39" s="13"/>
      <c r="C39" s="1225"/>
      <c r="D39" s="1226"/>
      <c r="E39" s="1236"/>
      <c r="F39" s="1237"/>
      <c r="G39" s="1151"/>
      <c r="H39" s="1151"/>
      <c r="I39" s="1232"/>
      <c r="J39" s="1188"/>
      <c r="K39" s="1221"/>
    </row>
    <row r="40" spans="2:12" ht="20.100000000000001" customHeight="1" thickBot="1" x14ac:dyDescent="0.45">
      <c r="B40" s="13"/>
      <c r="C40" s="1227"/>
      <c r="D40" s="1228"/>
      <c r="E40" s="1238"/>
      <c r="F40" s="1239"/>
      <c r="G40" s="1219"/>
      <c r="H40" s="1219"/>
      <c r="I40" s="1233"/>
      <c r="J40" s="1219" t="s">
        <v>311</v>
      </c>
      <c r="K40" s="1220"/>
    </row>
    <row r="41" spans="2:12" ht="20.100000000000001" customHeight="1" x14ac:dyDescent="0.4">
      <c r="B41" s="13"/>
      <c r="C41" s="57"/>
      <c r="D41" s="57"/>
      <c r="E41" s="57"/>
      <c r="F41" s="62"/>
      <c r="G41" s="1215" t="s">
        <v>415</v>
      </c>
      <c r="H41" s="1150"/>
      <c r="I41" s="1216"/>
      <c r="J41" s="1215" t="s">
        <v>310</v>
      </c>
      <c r="K41" s="1216"/>
    </row>
    <row r="42" spans="2:12" ht="20.100000000000001" customHeight="1" x14ac:dyDescent="0.4">
      <c r="B42" s="13"/>
      <c r="C42" s="63"/>
      <c r="D42" s="63"/>
      <c r="E42" s="57"/>
      <c r="F42" s="62"/>
      <c r="G42" s="1217"/>
      <c r="H42" s="1151"/>
      <c r="I42" s="1213"/>
      <c r="J42" s="1187" t="str">
        <f>IF(E36="","",ROUNDDOWN(K31/E36,0))</f>
        <v/>
      </c>
      <c r="K42" s="1221"/>
    </row>
    <row r="43" spans="2:12" ht="20.100000000000001" customHeight="1" x14ac:dyDescent="0.4">
      <c r="B43" s="13"/>
      <c r="C43" s="63"/>
      <c r="D43" s="63"/>
      <c r="E43" s="57"/>
      <c r="F43" s="62"/>
      <c r="G43" s="1217"/>
      <c r="H43" s="1151"/>
      <c r="I43" s="1213"/>
      <c r="J43" s="1187"/>
      <c r="K43" s="1221"/>
    </row>
    <row r="44" spans="2:12" ht="20.100000000000001" customHeight="1" x14ac:dyDescent="0.4">
      <c r="B44" s="13"/>
      <c r="C44" s="63"/>
      <c r="D44" s="63"/>
      <c r="E44" s="57"/>
      <c r="F44" s="62"/>
      <c r="G44" s="1217"/>
      <c r="H44" s="1151"/>
      <c r="I44" s="1213"/>
      <c r="J44" s="1187"/>
      <c r="K44" s="1221"/>
    </row>
    <row r="45" spans="2:12" ht="20.100000000000001" customHeight="1" x14ac:dyDescent="0.4">
      <c r="B45" s="13"/>
      <c r="C45" s="63"/>
      <c r="D45" s="63"/>
      <c r="E45" s="57"/>
      <c r="F45" s="62"/>
      <c r="G45" s="1217"/>
      <c r="H45" s="1151"/>
      <c r="I45" s="1213"/>
      <c r="J45" s="1187"/>
      <c r="K45" s="1221"/>
    </row>
    <row r="46" spans="2:12" ht="20.100000000000001" customHeight="1" thickBot="1" x14ac:dyDescent="0.45">
      <c r="B46" s="13"/>
      <c r="C46" s="63"/>
      <c r="D46" s="63"/>
      <c r="E46" s="57"/>
      <c r="F46" s="62"/>
      <c r="G46" s="1218"/>
      <c r="H46" s="1219"/>
      <c r="I46" s="1220"/>
      <c r="J46" s="1218" t="s">
        <v>312</v>
      </c>
      <c r="K46" s="1220"/>
    </row>
    <row r="47" spans="2:12" x14ac:dyDescent="0.4">
      <c r="C47" s="423" t="s">
        <v>694</v>
      </c>
      <c r="D47" s="64"/>
    </row>
    <row r="48" spans="2:12" x14ac:dyDescent="0.4">
      <c r="C48" s="64"/>
      <c r="D48" s="64"/>
    </row>
    <row r="49" spans="3:4" x14ac:dyDescent="0.4">
      <c r="C49" s="64"/>
      <c r="D49" s="64"/>
    </row>
    <row r="50" spans="3:4" x14ac:dyDescent="0.4">
      <c r="C50" s="64"/>
      <c r="D50" s="64"/>
    </row>
    <row r="51" spans="3:4" x14ac:dyDescent="0.4">
      <c r="C51" s="64"/>
      <c r="D51" s="64"/>
    </row>
    <row r="52" spans="3:4" x14ac:dyDescent="0.4">
      <c r="C52" s="64"/>
      <c r="D52" s="64"/>
    </row>
    <row r="53" spans="3:4" x14ac:dyDescent="0.4">
      <c r="C53" s="64"/>
      <c r="D53" s="64"/>
    </row>
    <row r="54" spans="3:4" x14ac:dyDescent="0.4">
      <c r="C54" s="64"/>
      <c r="D54" s="64"/>
    </row>
    <row r="55" spans="3:4" x14ac:dyDescent="0.4">
      <c r="C55" s="64"/>
      <c r="D55" s="64"/>
    </row>
    <row r="56" spans="3:4" x14ac:dyDescent="0.4">
      <c r="C56" s="64"/>
      <c r="D56" s="64"/>
    </row>
    <row r="57" spans="3:4" x14ac:dyDescent="0.4">
      <c r="C57" s="64"/>
      <c r="D57" s="64"/>
    </row>
    <row r="58" spans="3:4" x14ac:dyDescent="0.4">
      <c r="C58" s="64"/>
      <c r="D58" s="64"/>
    </row>
    <row r="59" spans="3:4" x14ac:dyDescent="0.4">
      <c r="C59" s="64"/>
      <c r="D59" s="64"/>
    </row>
    <row r="60" spans="3:4" x14ac:dyDescent="0.4">
      <c r="C60" s="64"/>
      <c r="D60" s="64"/>
    </row>
    <row r="62" spans="3:4" x14ac:dyDescent="0.4">
      <c r="C62" s="65"/>
      <c r="D62" s="65"/>
    </row>
  </sheetData>
  <sheetProtection sheet="1" selectLockedCells="1"/>
  <mergeCells count="44">
    <mergeCell ref="G41:I46"/>
    <mergeCell ref="J41:K41"/>
    <mergeCell ref="J42:K45"/>
    <mergeCell ref="J46:K46"/>
    <mergeCell ref="C31:I31"/>
    <mergeCell ref="B32:K32"/>
    <mergeCell ref="C35:D40"/>
    <mergeCell ref="E35:F35"/>
    <mergeCell ref="G35:I40"/>
    <mergeCell ref="J35:K35"/>
    <mergeCell ref="E36:F40"/>
    <mergeCell ref="J36:K39"/>
    <mergeCell ref="J40:K40"/>
    <mergeCell ref="C27:I27"/>
    <mergeCell ref="C28:C30"/>
    <mergeCell ref="F28:G28"/>
    <mergeCell ref="F29:G29"/>
    <mergeCell ref="F30:G30"/>
    <mergeCell ref="C18:C20"/>
    <mergeCell ref="F18:G18"/>
    <mergeCell ref="F19:G19"/>
    <mergeCell ref="F20:G20"/>
    <mergeCell ref="C24:C26"/>
    <mergeCell ref="F24:G24"/>
    <mergeCell ref="F25:G25"/>
    <mergeCell ref="F26:G26"/>
    <mergeCell ref="C21:C23"/>
    <mergeCell ref="F21:G21"/>
    <mergeCell ref="F22:G22"/>
    <mergeCell ref="F23:G23"/>
    <mergeCell ref="D7:E7"/>
    <mergeCell ref="F7:G7"/>
    <mergeCell ref="J7:K7"/>
    <mergeCell ref="C8:C17"/>
    <mergeCell ref="F8:G8"/>
    <mergeCell ref="F9:G9"/>
    <mergeCell ref="F10:G10"/>
    <mergeCell ref="F11:G11"/>
    <mergeCell ref="F12:G12"/>
    <mergeCell ref="F13:G13"/>
    <mergeCell ref="F14:G14"/>
    <mergeCell ref="F15:G15"/>
    <mergeCell ref="F16:G16"/>
    <mergeCell ref="F17:G17"/>
  </mergeCells>
  <phoneticPr fontId="1"/>
  <dataValidations count="1">
    <dataValidation imeMode="off" allowBlank="1" showInputMessage="1" showErrorMessage="1" sqref="F28:G30 I28:I30 D8:D26 I8:I26 D28:D30 F21 F8:G20 F22:F26 G24:G26" xr:uid="{00000000-0002-0000-0600-000000000000}"/>
  </dataValidations>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F0"/>
  </sheetPr>
  <dimension ref="B2:Q24"/>
  <sheetViews>
    <sheetView showGridLines="0" topLeftCell="A24" zoomScale="95" zoomScaleNormal="95" zoomScaleSheetLayoutView="95" workbookViewId="0">
      <selection activeCell="M10" sqref="M10:N10"/>
    </sheetView>
  </sheetViews>
  <sheetFormatPr defaultRowHeight="18.75" x14ac:dyDescent="0.4"/>
  <cols>
    <col min="1" max="2" width="5.625" customWidth="1"/>
    <col min="3" max="3" width="10.625" customWidth="1"/>
    <col min="4" max="4" width="10" customWidth="1"/>
    <col min="5" max="7" width="5.625" customWidth="1"/>
    <col min="8" max="8" width="5" customWidth="1"/>
    <col min="9" max="9" width="4.375" customWidth="1"/>
    <col min="10" max="16" width="5.625" customWidth="1"/>
    <col min="17" max="17" width="10" customWidth="1"/>
    <col min="18" max="18" width="3.625" customWidth="1"/>
  </cols>
  <sheetData>
    <row r="2" spans="2:17" ht="20.100000000000001" customHeight="1" x14ac:dyDescent="0.4"/>
    <row r="3" spans="2:17" ht="20.100000000000001" customHeight="1" x14ac:dyDescent="0.4">
      <c r="B3" t="s">
        <v>411</v>
      </c>
    </row>
    <row r="4" spans="2:17" ht="20.100000000000001" customHeight="1" x14ac:dyDescent="0.4">
      <c r="B4" s="555" t="s">
        <v>410</v>
      </c>
      <c r="C4" s="555"/>
      <c r="D4" s="555"/>
      <c r="E4" s="555"/>
      <c r="F4" s="555"/>
      <c r="G4" s="555"/>
      <c r="H4" s="555"/>
      <c r="I4" s="555"/>
      <c r="J4" s="555"/>
      <c r="K4" s="555"/>
      <c r="L4" s="555"/>
      <c r="M4" s="555"/>
      <c r="N4" s="555"/>
      <c r="O4" s="555"/>
      <c r="P4" s="555"/>
      <c r="Q4" s="555"/>
    </row>
    <row r="5" spans="2:17" ht="20.100000000000001" customHeight="1" x14ac:dyDescent="0.4"/>
    <row r="6" spans="2:17" ht="20.100000000000001" customHeight="1" x14ac:dyDescent="0.4">
      <c r="C6" s="555" t="s">
        <v>138</v>
      </c>
      <c r="D6" s="555"/>
      <c r="E6" s="555"/>
      <c r="F6" s="555"/>
      <c r="G6" s="555"/>
      <c r="H6" s="555"/>
      <c r="I6" s="555"/>
      <c r="J6" s="555"/>
      <c r="K6" s="555"/>
      <c r="L6" s="555"/>
      <c r="M6" s="555"/>
      <c r="N6" s="555"/>
      <c r="O6" s="555"/>
      <c r="P6" s="555"/>
      <c r="Q6" s="555"/>
    </row>
    <row r="7" spans="2:17" ht="20.100000000000001" customHeight="1" x14ac:dyDescent="0.4"/>
    <row r="8" spans="2:17" ht="20.100000000000001" customHeight="1" x14ac:dyDescent="0.4">
      <c r="C8" s="653" t="str">
        <f>"【監査前月 "&amp;DBCS('表１（新基準）'!P9)&amp;"月１日現在】"</f>
        <v>【監査前月 月１日現在】</v>
      </c>
      <c r="D8" s="653"/>
      <c r="E8" s="653"/>
      <c r="F8" s="653"/>
      <c r="G8" s="653"/>
      <c r="H8" s="653"/>
      <c r="I8" s="653"/>
      <c r="J8" s="653"/>
      <c r="K8" s="653"/>
      <c r="L8" s="653"/>
      <c r="M8" s="653"/>
      <c r="N8" s="653"/>
      <c r="O8" s="653"/>
      <c r="P8" s="653"/>
      <c r="Q8" s="653"/>
    </row>
    <row r="9" spans="2:17" ht="24.95" customHeight="1" thickBot="1" x14ac:dyDescent="0.45">
      <c r="C9" s="128" t="s">
        <v>139</v>
      </c>
      <c r="D9" s="129" t="s">
        <v>141</v>
      </c>
      <c r="E9" s="757" t="s">
        <v>149</v>
      </c>
      <c r="F9" s="758"/>
      <c r="G9" s="757" t="s">
        <v>416</v>
      </c>
      <c r="H9" s="758"/>
      <c r="I9" s="757" t="s">
        <v>150</v>
      </c>
      <c r="J9" s="758"/>
      <c r="K9" s="757" t="s">
        <v>418</v>
      </c>
      <c r="L9" s="758"/>
      <c r="M9" s="757" t="s">
        <v>142</v>
      </c>
      <c r="N9" s="758"/>
      <c r="O9" s="757" t="s">
        <v>419</v>
      </c>
      <c r="P9" s="758"/>
      <c r="Q9" s="129" t="s">
        <v>143</v>
      </c>
    </row>
    <row r="10" spans="2:17" ht="24.95" customHeight="1" thickTop="1" thickBot="1" x14ac:dyDescent="0.45">
      <c r="C10" s="110" t="s">
        <v>140</v>
      </c>
      <c r="D10" s="178"/>
      <c r="E10" s="1265"/>
      <c r="F10" s="1266"/>
      <c r="G10" s="1265"/>
      <c r="H10" s="1266"/>
      <c r="I10" s="1265"/>
      <c r="J10" s="1266"/>
      <c r="K10" s="1265"/>
      <c r="L10" s="1266"/>
      <c r="M10" s="1265"/>
      <c r="N10" s="1266"/>
      <c r="O10" s="1265"/>
      <c r="P10" s="681"/>
      <c r="Q10" s="177">
        <f>SUM(D10:P10)</f>
        <v>0</v>
      </c>
    </row>
    <row r="11" spans="2:17" ht="20.100000000000001" customHeight="1" thickTop="1" x14ac:dyDescent="0.4"/>
    <row r="12" spans="2:17" ht="20.100000000000001" customHeight="1" x14ac:dyDescent="0.4">
      <c r="C12" s="736" t="s">
        <v>527</v>
      </c>
      <c r="D12" s="736"/>
      <c r="E12" s="736"/>
      <c r="F12" s="736"/>
      <c r="G12" s="736"/>
      <c r="H12" s="736"/>
      <c r="I12" s="736"/>
      <c r="J12" s="736"/>
      <c r="K12" s="736"/>
      <c r="L12" s="736"/>
      <c r="M12" s="736"/>
      <c r="N12" s="736"/>
      <c r="O12" s="736"/>
      <c r="P12" s="736"/>
      <c r="Q12" s="736"/>
    </row>
    <row r="13" spans="2:17" ht="20.100000000000001" customHeight="1" x14ac:dyDescent="0.4">
      <c r="C13" s="736"/>
      <c r="D13" s="736"/>
      <c r="E13" s="736"/>
      <c r="F13" s="736"/>
      <c r="G13" s="736"/>
      <c r="H13" s="736"/>
      <c r="I13" s="736"/>
      <c r="J13" s="736"/>
      <c r="K13" s="736"/>
      <c r="L13" s="736"/>
      <c r="M13" s="736"/>
      <c r="N13" s="736"/>
      <c r="O13" s="736"/>
      <c r="P13" s="736"/>
      <c r="Q13" s="736"/>
    </row>
    <row r="14" spans="2:17" ht="20.100000000000001" customHeight="1" x14ac:dyDescent="0.4">
      <c r="C14" s="736"/>
      <c r="D14" s="736"/>
      <c r="E14" s="736"/>
      <c r="F14" s="736"/>
      <c r="G14" s="736"/>
      <c r="H14" s="736"/>
      <c r="I14" s="736"/>
      <c r="J14" s="736"/>
      <c r="K14" s="736"/>
      <c r="L14" s="736"/>
      <c r="M14" s="736"/>
      <c r="N14" s="736"/>
      <c r="O14" s="736"/>
      <c r="P14" s="736"/>
      <c r="Q14" s="736"/>
    </row>
    <row r="15" spans="2:17" ht="24.95" customHeight="1" x14ac:dyDescent="0.4">
      <c r="C15" s="653" t="str">
        <f>"【監査前月 "&amp;DBCS('表１（新基準）'!P9)&amp;"月１日現在】"</f>
        <v>【監査前月 月１日現在】</v>
      </c>
      <c r="D15" s="653"/>
      <c r="E15" s="653"/>
      <c r="F15" s="653"/>
      <c r="G15" s="653"/>
      <c r="H15" s="653"/>
      <c r="I15" s="653"/>
      <c r="J15" s="653"/>
      <c r="K15" s="653"/>
      <c r="L15" s="653"/>
      <c r="M15" s="653"/>
      <c r="N15" s="653"/>
      <c r="O15" s="653"/>
      <c r="P15" s="653"/>
      <c r="Q15" s="653"/>
    </row>
    <row r="16" spans="2:17" ht="22.5" customHeight="1" x14ac:dyDescent="0.4">
      <c r="C16" s="696" t="s">
        <v>7</v>
      </c>
      <c r="D16" s="698"/>
      <c r="E16" s="614" t="s">
        <v>152</v>
      </c>
      <c r="F16" s="621"/>
      <c r="G16" s="621"/>
      <c r="H16" s="621"/>
      <c r="I16" s="621"/>
      <c r="J16" s="621"/>
      <c r="K16" s="621"/>
      <c r="L16" s="615"/>
      <c r="M16" s="696" t="s">
        <v>417</v>
      </c>
      <c r="N16" s="697"/>
      <c r="O16" s="697"/>
      <c r="P16" s="697"/>
      <c r="Q16" s="698"/>
    </row>
    <row r="17" spans="3:17" ht="22.5" customHeight="1" thickBot="1" x14ac:dyDescent="0.45">
      <c r="C17" s="669"/>
      <c r="D17" s="671"/>
      <c r="E17" s="614" t="s">
        <v>151</v>
      </c>
      <c r="F17" s="621"/>
      <c r="G17" s="6"/>
      <c r="H17" s="1242" t="s">
        <v>8</v>
      </c>
      <c r="I17" s="1242"/>
      <c r="J17" s="6"/>
      <c r="K17" s="1247" t="s">
        <v>153</v>
      </c>
      <c r="L17" s="1248"/>
      <c r="M17" s="744"/>
      <c r="N17" s="745"/>
      <c r="O17" s="745"/>
      <c r="P17" s="745"/>
      <c r="Q17" s="746"/>
    </row>
    <row r="18" spans="3:17" ht="30" customHeight="1" thickTop="1" x14ac:dyDescent="0.4">
      <c r="C18" s="696" t="s">
        <v>144</v>
      </c>
      <c r="D18" s="698"/>
      <c r="E18" s="696">
        <v>1.65</v>
      </c>
      <c r="F18" s="697"/>
      <c r="G18" s="126" t="s">
        <v>126</v>
      </c>
      <c r="H18" s="586"/>
      <c r="I18" s="588"/>
      <c r="J18" s="10" t="s">
        <v>131</v>
      </c>
      <c r="K18" s="1245">
        <f>$E18*$H18</f>
        <v>0</v>
      </c>
      <c r="L18" s="1246"/>
      <c r="M18" s="696" t="s">
        <v>9</v>
      </c>
      <c r="N18" s="697"/>
      <c r="O18" s="1250"/>
      <c r="P18" s="1253"/>
      <c r="Q18" s="1254"/>
    </row>
    <row r="19" spans="3:17" ht="30" customHeight="1" thickBot="1" x14ac:dyDescent="0.45">
      <c r="C19" s="744"/>
      <c r="D19" s="746"/>
      <c r="E19" s="1240">
        <v>3.3</v>
      </c>
      <c r="F19" s="1241"/>
      <c r="G19" s="130" t="s">
        <v>126</v>
      </c>
      <c r="H19" s="598"/>
      <c r="I19" s="600"/>
      <c r="J19" s="11" t="s">
        <v>131</v>
      </c>
      <c r="K19" s="1243">
        <f>$E19*$H19</f>
        <v>0</v>
      </c>
      <c r="L19" s="1244"/>
      <c r="M19" s="1240" t="s">
        <v>10</v>
      </c>
      <c r="N19" s="1241"/>
      <c r="O19" s="1249"/>
      <c r="P19" s="1251"/>
      <c r="Q19" s="1252"/>
    </row>
    <row r="20" spans="3:17" ht="30" customHeight="1" thickTop="1" thickBot="1" x14ac:dyDescent="0.45">
      <c r="C20" s="669"/>
      <c r="D20" s="671"/>
      <c r="E20" s="669" t="s">
        <v>143</v>
      </c>
      <c r="F20" s="670"/>
      <c r="G20" s="12"/>
      <c r="H20" s="745"/>
      <c r="I20" s="745"/>
      <c r="J20" s="12"/>
      <c r="K20" s="1257">
        <f>SUM($K$18:$L$19)</f>
        <v>0</v>
      </c>
      <c r="L20" s="1258"/>
      <c r="M20" s="1263" t="s">
        <v>143</v>
      </c>
      <c r="N20" s="1264"/>
      <c r="O20" s="1264"/>
      <c r="P20" s="1255">
        <f>SUM(P18:Q19)</f>
        <v>0</v>
      </c>
      <c r="Q20" s="1256"/>
    </row>
    <row r="21" spans="3:17" ht="30" customHeight="1" thickTop="1" x14ac:dyDescent="0.4">
      <c r="C21" s="696" t="s">
        <v>145</v>
      </c>
      <c r="D21" s="698"/>
      <c r="E21" s="614">
        <v>1.98</v>
      </c>
      <c r="F21" s="621"/>
      <c r="G21" s="127" t="s">
        <v>126</v>
      </c>
      <c r="H21" s="586"/>
      <c r="I21" s="588"/>
      <c r="J21" s="127" t="s">
        <v>131</v>
      </c>
      <c r="K21" s="1259">
        <f>$E21*$H21</f>
        <v>0</v>
      </c>
      <c r="L21" s="1260"/>
      <c r="M21" s="614" t="s">
        <v>146</v>
      </c>
      <c r="N21" s="621"/>
      <c r="O21" s="1262"/>
      <c r="P21" s="1253"/>
      <c r="Q21" s="1254"/>
    </row>
    <row r="22" spans="3:17" ht="30" customHeight="1" thickBot="1" x14ac:dyDescent="0.45">
      <c r="C22" s="669"/>
      <c r="D22" s="671"/>
      <c r="E22" s="614">
        <v>3.3</v>
      </c>
      <c r="F22" s="621"/>
      <c r="G22" s="127" t="s">
        <v>126</v>
      </c>
      <c r="H22" s="598"/>
      <c r="I22" s="600"/>
      <c r="J22" s="127" t="s">
        <v>131</v>
      </c>
      <c r="K22" s="1259">
        <f>$E22*$H22</f>
        <v>0</v>
      </c>
      <c r="L22" s="1260"/>
      <c r="M22" s="669" t="s">
        <v>147</v>
      </c>
      <c r="N22" s="670"/>
      <c r="O22" s="1261"/>
      <c r="P22" s="1251"/>
      <c r="Q22" s="1252"/>
    </row>
    <row r="23" spans="3:17" ht="20.100000000000001" customHeight="1" thickTop="1" x14ac:dyDescent="0.4">
      <c r="C23" s="125" t="s">
        <v>148</v>
      </c>
    </row>
    <row r="24" spans="3:17" ht="20.100000000000001" customHeight="1" x14ac:dyDescent="0.4"/>
  </sheetData>
  <sheetProtection sheet="1" objects="1" scenarios="1" selectLockedCells="1"/>
  <mergeCells count="50">
    <mergeCell ref="C12:Q14"/>
    <mergeCell ref="C6:Q6"/>
    <mergeCell ref="B4:Q4"/>
    <mergeCell ref="C8:Q8"/>
    <mergeCell ref="C15:Q15"/>
    <mergeCell ref="E9:F9"/>
    <mergeCell ref="E10:F10"/>
    <mergeCell ref="G10:H10"/>
    <mergeCell ref="I10:J10"/>
    <mergeCell ref="K10:L10"/>
    <mergeCell ref="M10:N10"/>
    <mergeCell ref="O10:P10"/>
    <mergeCell ref="K9:L9"/>
    <mergeCell ref="I9:J9"/>
    <mergeCell ref="G9:H9"/>
    <mergeCell ref="O9:P9"/>
    <mergeCell ref="H21:I21"/>
    <mergeCell ref="H22:I22"/>
    <mergeCell ref="P20:Q20"/>
    <mergeCell ref="K20:L20"/>
    <mergeCell ref="K21:L21"/>
    <mergeCell ref="K22:L22"/>
    <mergeCell ref="M22:O22"/>
    <mergeCell ref="M21:O21"/>
    <mergeCell ref="P22:Q22"/>
    <mergeCell ref="P21:Q21"/>
    <mergeCell ref="H20:I20"/>
    <mergeCell ref="M20:O20"/>
    <mergeCell ref="K17:L17"/>
    <mergeCell ref="M19:O19"/>
    <mergeCell ref="M18:O18"/>
    <mergeCell ref="M16:Q17"/>
    <mergeCell ref="P19:Q19"/>
    <mergeCell ref="P18:Q18"/>
    <mergeCell ref="M9:N9"/>
    <mergeCell ref="C21:D22"/>
    <mergeCell ref="C18:D20"/>
    <mergeCell ref="C16:D17"/>
    <mergeCell ref="E16:L16"/>
    <mergeCell ref="E22:F22"/>
    <mergeCell ref="E21:F21"/>
    <mergeCell ref="E20:F20"/>
    <mergeCell ref="E19:F19"/>
    <mergeCell ref="E18:F18"/>
    <mergeCell ref="E17:F17"/>
    <mergeCell ref="H17:I17"/>
    <mergeCell ref="H19:I19"/>
    <mergeCell ref="K19:L19"/>
    <mergeCell ref="H18:I18"/>
    <mergeCell ref="K18:L18"/>
  </mergeCells>
  <phoneticPr fontId="1"/>
  <dataValidations count="1">
    <dataValidation imeMode="off" allowBlank="1" showInputMessage="1" showErrorMessage="1" sqref="H18:I19 H21:I22 P21:P22 P18:P19 D10:E10 Q10 G10 I10 K10 M10 O10" xr:uid="{00000000-0002-0000-0700-000000000000}"/>
  </dataValidations>
  <pageMargins left="0.70866141732283472" right="0.70866141732283472" top="0.74803149606299213" bottom="0.74803149606299213" header="0.31496062992125984" footer="0.31496062992125984"/>
  <pageSetup paperSize="9" scale="6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F0"/>
  </sheetPr>
  <dimension ref="C2:Q110"/>
  <sheetViews>
    <sheetView showGridLines="0" zoomScale="90" zoomScaleNormal="90" zoomScaleSheetLayoutView="90" workbookViewId="0">
      <pane ySplit="9" topLeftCell="A34" activePane="bottomLeft" state="frozen"/>
      <selection activeCell="C4" sqref="C4:M4"/>
      <selection pane="bottomLeft" activeCell="I47" sqref="I47"/>
    </sheetView>
  </sheetViews>
  <sheetFormatPr defaultRowHeight="18.75" x14ac:dyDescent="0.4"/>
  <cols>
    <col min="1" max="1" width="5.625" customWidth="1"/>
    <col min="2" max="2" width="3.125" customWidth="1"/>
    <col min="3" max="3" width="5.625" customWidth="1"/>
    <col min="4" max="4" width="12.625" customWidth="1"/>
    <col min="5" max="5" width="15.625" customWidth="1"/>
    <col min="6" max="7" width="12.625" customWidth="1"/>
    <col min="8" max="8" width="15.625" customWidth="1"/>
    <col min="9" max="9" width="10.625" style="138" customWidth="1"/>
    <col min="10" max="12" width="8.125" customWidth="1"/>
    <col min="13" max="13" width="15.625" customWidth="1"/>
    <col min="14" max="14" width="3.125" customWidth="1"/>
  </cols>
  <sheetData>
    <row r="2" spans="3:17" x14ac:dyDescent="0.4">
      <c r="I2" s="466" t="s">
        <v>712</v>
      </c>
    </row>
    <row r="3" spans="3:17" ht="30" x14ac:dyDescent="0.4">
      <c r="C3" s="1267" t="s">
        <v>474</v>
      </c>
      <c r="D3" s="1268"/>
      <c r="E3" s="1268"/>
      <c r="F3" s="1268"/>
      <c r="G3" s="1268"/>
      <c r="H3" s="1268"/>
      <c r="I3" s="1268"/>
      <c r="J3" s="1268"/>
      <c r="K3" s="1268"/>
      <c r="L3" s="1268"/>
      <c r="M3" s="1268"/>
    </row>
    <row r="4" spans="3:17" ht="19.5" thickBot="1" x14ac:dyDescent="0.45">
      <c r="C4" s="593" t="str">
        <f>"【監査前月 "&amp;DBCS('表１（新基準）'!P9)&amp;"月１日現在】"</f>
        <v>【監査前月 月１日現在】</v>
      </c>
      <c r="D4" s="593"/>
      <c r="E4" s="593"/>
      <c r="F4" s="593"/>
      <c r="G4" s="593"/>
      <c r="H4" s="593"/>
      <c r="I4" s="593"/>
      <c r="J4" s="593"/>
      <c r="K4" s="593"/>
      <c r="L4" s="593"/>
      <c r="M4" s="593"/>
    </row>
    <row r="5" spans="3:17" ht="65.099999999999994" customHeight="1" thickBot="1" x14ac:dyDescent="0.45">
      <c r="C5" s="145" t="s">
        <v>452</v>
      </c>
      <c r="D5" s="146" t="s">
        <v>448</v>
      </c>
      <c r="E5" s="146" t="s">
        <v>449</v>
      </c>
      <c r="F5" s="204" t="s">
        <v>444</v>
      </c>
      <c r="G5" s="205" t="s">
        <v>510</v>
      </c>
      <c r="H5" s="146" t="s">
        <v>445</v>
      </c>
      <c r="I5" s="147" t="s">
        <v>509</v>
      </c>
      <c r="J5" s="208" t="s">
        <v>446</v>
      </c>
      <c r="K5" s="209" t="s">
        <v>451</v>
      </c>
      <c r="L5" s="148" t="s">
        <v>472</v>
      </c>
      <c r="M5" s="149" t="s">
        <v>447</v>
      </c>
    </row>
    <row r="6" spans="3:17" s="138" customFormat="1" ht="20.100000000000001" customHeight="1" x14ac:dyDescent="0.4">
      <c r="C6" s="150" t="s">
        <v>475</v>
      </c>
      <c r="D6" s="151" t="s">
        <v>470</v>
      </c>
      <c r="E6" s="151" t="s">
        <v>481</v>
      </c>
      <c r="F6" s="206" t="s">
        <v>477</v>
      </c>
      <c r="G6" s="207"/>
      <c r="H6" s="152" t="s">
        <v>469</v>
      </c>
      <c r="I6" s="153"/>
      <c r="J6" s="210" t="s">
        <v>478</v>
      </c>
      <c r="K6" s="211"/>
      <c r="L6" s="151"/>
      <c r="M6" s="154"/>
    </row>
    <row r="7" spans="3:17" s="433" customFormat="1" ht="20.100000000000001" customHeight="1" x14ac:dyDescent="0.4">
      <c r="C7" s="477" t="s">
        <v>475</v>
      </c>
      <c r="D7" s="478" t="s">
        <v>273</v>
      </c>
      <c r="E7" s="478" t="s">
        <v>715</v>
      </c>
      <c r="F7" s="479" t="s">
        <v>714</v>
      </c>
      <c r="G7" s="480" t="s">
        <v>713</v>
      </c>
      <c r="H7" s="481" t="s">
        <v>469</v>
      </c>
      <c r="I7" s="482"/>
      <c r="J7" s="483" t="s">
        <v>478</v>
      </c>
      <c r="K7" s="484"/>
      <c r="L7" s="435"/>
      <c r="M7" s="440"/>
    </row>
    <row r="8" spans="3:17" s="433" customFormat="1" ht="20.100000000000001" customHeight="1" x14ac:dyDescent="0.4">
      <c r="C8" s="477" t="s">
        <v>475</v>
      </c>
      <c r="D8" s="478" t="s">
        <v>273</v>
      </c>
      <c r="E8" s="478" t="s">
        <v>715</v>
      </c>
      <c r="F8" s="485" t="s">
        <v>714</v>
      </c>
      <c r="G8" s="486" t="s">
        <v>717</v>
      </c>
      <c r="H8" s="487" t="s">
        <v>469</v>
      </c>
      <c r="I8" s="488"/>
      <c r="J8" s="489" t="s">
        <v>478</v>
      </c>
      <c r="K8" s="490"/>
      <c r="L8" s="436"/>
      <c r="M8" s="438"/>
    </row>
    <row r="9" spans="3:17" s="138" customFormat="1" ht="20.100000000000001" customHeight="1" thickBot="1" x14ac:dyDescent="0.45">
      <c r="C9" s="491" t="s">
        <v>475</v>
      </c>
      <c r="D9" s="492" t="s">
        <v>476</v>
      </c>
      <c r="E9" s="492" t="s">
        <v>716</v>
      </c>
      <c r="F9" s="493" t="s">
        <v>274</v>
      </c>
      <c r="G9" s="494" t="s">
        <v>479</v>
      </c>
      <c r="H9" s="481" t="s">
        <v>471</v>
      </c>
      <c r="I9" s="482" t="s">
        <v>473</v>
      </c>
      <c r="J9" s="495" t="s">
        <v>450</v>
      </c>
      <c r="K9" s="496">
        <v>80</v>
      </c>
      <c r="L9" s="140"/>
      <c r="M9" s="155"/>
    </row>
    <row r="10" spans="3:17" ht="24.95" customHeight="1" thickTop="1" x14ac:dyDescent="0.4">
      <c r="C10" s="156" t="str">
        <f>IF(E10="","",1)</f>
        <v/>
      </c>
      <c r="D10" s="179"/>
      <c r="E10" s="180"/>
      <c r="F10" s="181"/>
      <c r="G10" s="189"/>
      <c r="H10" s="182"/>
      <c r="I10" s="182"/>
      <c r="J10" s="183"/>
      <c r="K10" s="184"/>
      <c r="L10" s="180"/>
      <c r="M10" s="185"/>
    </row>
    <row r="11" spans="3:17" s="138" customFormat="1" ht="24.95" customHeight="1" x14ac:dyDescent="0.4">
      <c r="C11" s="156" t="str">
        <f>IF(E11="","",C10+1)</f>
        <v/>
      </c>
      <c r="D11" s="186"/>
      <c r="E11" s="187"/>
      <c r="F11" s="188"/>
      <c r="G11" s="189"/>
      <c r="H11" s="190"/>
      <c r="I11" s="190"/>
      <c r="J11" s="191"/>
      <c r="K11" s="192"/>
      <c r="L11" s="187"/>
      <c r="M11" s="193"/>
    </row>
    <row r="12" spans="3:17" s="138" customFormat="1" ht="24.95" customHeight="1" x14ac:dyDescent="0.4">
      <c r="C12" s="156" t="str">
        <f t="shared" ref="C12:C75" si="0">IF(E12="","",C11+1)</f>
        <v/>
      </c>
      <c r="D12" s="186"/>
      <c r="E12" s="187"/>
      <c r="F12" s="188"/>
      <c r="G12" s="189"/>
      <c r="H12" s="190"/>
      <c r="I12" s="190"/>
      <c r="J12" s="191"/>
      <c r="K12" s="192"/>
      <c r="L12" s="187"/>
      <c r="M12" s="193"/>
      <c r="Q12" s="434"/>
    </row>
    <row r="13" spans="3:17" s="138" customFormat="1" ht="24.95" customHeight="1" x14ac:dyDescent="0.4">
      <c r="C13" s="156" t="str">
        <f t="shared" si="0"/>
        <v/>
      </c>
      <c r="D13" s="186"/>
      <c r="E13" s="187"/>
      <c r="F13" s="188"/>
      <c r="G13" s="189"/>
      <c r="H13" s="190"/>
      <c r="I13" s="190"/>
      <c r="J13" s="191"/>
      <c r="K13" s="192"/>
      <c r="L13" s="187"/>
      <c r="M13" s="193"/>
    </row>
    <row r="14" spans="3:17" s="138" customFormat="1" ht="24.95" customHeight="1" x14ac:dyDescent="0.4">
      <c r="C14" s="156" t="str">
        <f t="shared" si="0"/>
        <v/>
      </c>
      <c r="D14" s="186"/>
      <c r="E14" s="187"/>
      <c r="F14" s="188"/>
      <c r="G14" s="189"/>
      <c r="H14" s="190"/>
      <c r="I14" s="190"/>
      <c r="J14" s="191"/>
      <c r="K14" s="192"/>
      <c r="L14" s="187"/>
      <c r="M14" s="193"/>
    </row>
    <row r="15" spans="3:17" s="138" customFormat="1" ht="24.95" customHeight="1" x14ac:dyDescent="0.4">
      <c r="C15" s="156" t="str">
        <f t="shared" si="0"/>
        <v/>
      </c>
      <c r="D15" s="186"/>
      <c r="E15" s="187"/>
      <c r="F15" s="188"/>
      <c r="G15" s="189"/>
      <c r="H15" s="190"/>
      <c r="I15" s="190"/>
      <c r="J15" s="191"/>
      <c r="K15" s="192"/>
      <c r="L15" s="187"/>
      <c r="M15" s="193"/>
    </row>
    <row r="16" spans="3:17" s="138" customFormat="1" ht="24.95" customHeight="1" x14ac:dyDescent="0.4">
      <c r="C16" s="156" t="str">
        <f t="shared" si="0"/>
        <v/>
      </c>
      <c r="D16" s="186"/>
      <c r="E16" s="187"/>
      <c r="F16" s="188"/>
      <c r="G16" s="189"/>
      <c r="H16" s="190"/>
      <c r="I16" s="190"/>
      <c r="J16" s="191"/>
      <c r="K16" s="192"/>
      <c r="L16" s="187"/>
      <c r="M16" s="193"/>
    </row>
    <row r="17" spans="3:13" s="138" customFormat="1" ht="24.95" customHeight="1" x14ac:dyDescent="0.4">
      <c r="C17" s="156" t="str">
        <f t="shared" si="0"/>
        <v/>
      </c>
      <c r="D17" s="186"/>
      <c r="E17" s="187"/>
      <c r="F17" s="188"/>
      <c r="G17" s="189"/>
      <c r="H17" s="190"/>
      <c r="I17" s="190"/>
      <c r="J17" s="191"/>
      <c r="K17" s="192"/>
      <c r="L17" s="187"/>
      <c r="M17" s="193"/>
    </row>
    <row r="18" spans="3:13" s="138" customFormat="1" ht="24.95" customHeight="1" x14ac:dyDescent="0.4">
      <c r="C18" s="156" t="str">
        <f t="shared" si="0"/>
        <v/>
      </c>
      <c r="D18" s="186"/>
      <c r="E18" s="187"/>
      <c r="F18" s="188"/>
      <c r="G18" s="189"/>
      <c r="H18" s="190"/>
      <c r="I18" s="190"/>
      <c r="J18" s="191"/>
      <c r="K18" s="192"/>
      <c r="L18" s="187"/>
      <c r="M18" s="193"/>
    </row>
    <row r="19" spans="3:13" s="138" customFormat="1" ht="24.95" customHeight="1" x14ac:dyDescent="0.4">
      <c r="C19" s="156" t="str">
        <f t="shared" si="0"/>
        <v/>
      </c>
      <c r="D19" s="186"/>
      <c r="E19" s="187"/>
      <c r="F19" s="188"/>
      <c r="G19" s="189"/>
      <c r="H19" s="190"/>
      <c r="I19" s="190"/>
      <c r="J19" s="191"/>
      <c r="K19" s="192"/>
      <c r="L19" s="187"/>
      <c r="M19" s="193"/>
    </row>
    <row r="20" spans="3:13" s="138" customFormat="1" ht="24.95" customHeight="1" x14ac:dyDescent="0.4">
      <c r="C20" s="156" t="str">
        <f t="shared" si="0"/>
        <v/>
      </c>
      <c r="D20" s="186"/>
      <c r="E20" s="187"/>
      <c r="F20" s="188"/>
      <c r="G20" s="189"/>
      <c r="H20" s="190"/>
      <c r="I20" s="190"/>
      <c r="J20" s="191"/>
      <c r="K20" s="192"/>
      <c r="L20" s="187"/>
      <c r="M20" s="193"/>
    </row>
    <row r="21" spans="3:13" s="138" customFormat="1" ht="24.95" customHeight="1" x14ac:dyDescent="0.4">
      <c r="C21" s="156" t="str">
        <f t="shared" si="0"/>
        <v/>
      </c>
      <c r="D21" s="186"/>
      <c r="E21" s="187"/>
      <c r="F21" s="188"/>
      <c r="G21" s="189"/>
      <c r="H21" s="190"/>
      <c r="I21" s="190"/>
      <c r="J21" s="191"/>
      <c r="K21" s="192"/>
      <c r="L21" s="187"/>
      <c r="M21" s="193"/>
    </row>
    <row r="22" spans="3:13" s="138" customFormat="1" ht="24.95" customHeight="1" x14ac:dyDescent="0.4">
      <c r="C22" s="156" t="str">
        <f t="shared" si="0"/>
        <v/>
      </c>
      <c r="D22" s="186"/>
      <c r="E22" s="187"/>
      <c r="F22" s="188"/>
      <c r="G22" s="189"/>
      <c r="H22" s="190"/>
      <c r="I22" s="190"/>
      <c r="J22" s="191"/>
      <c r="K22" s="192"/>
      <c r="L22" s="187"/>
      <c r="M22" s="193"/>
    </row>
    <row r="23" spans="3:13" s="138" customFormat="1" ht="24.95" customHeight="1" x14ac:dyDescent="0.4">
      <c r="C23" s="156" t="str">
        <f t="shared" si="0"/>
        <v/>
      </c>
      <c r="D23" s="186"/>
      <c r="E23" s="187"/>
      <c r="F23" s="188"/>
      <c r="G23" s="189"/>
      <c r="H23" s="190"/>
      <c r="I23" s="190"/>
      <c r="J23" s="191"/>
      <c r="K23" s="192"/>
      <c r="L23" s="187"/>
      <c r="M23" s="193"/>
    </row>
    <row r="24" spans="3:13" s="138" customFormat="1" ht="24.95" customHeight="1" x14ac:dyDescent="0.4">
      <c r="C24" s="156" t="str">
        <f t="shared" si="0"/>
        <v/>
      </c>
      <c r="D24" s="186"/>
      <c r="E24" s="187"/>
      <c r="F24" s="188"/>
      <c r="G24" s="189"/>
      <c r="H24" s="190"/>
      <c r="I24" s="190"/>
      <c r="J24" s="191"/>
      <c r="K24" s="192"/>
      <c r="L24" s="187"/>
      <c r="M24" s="193"/>
    </row>
    <row r="25" spans="3:13" s="138" customFormat="1" ht="24.95" customHeight="1" x14ac:dyDescent="0.4">
      <c r="C25" s="156" t="str">
        <f t="shared" si="0"/>
        <v/>
      </c>
      <c r="D25" s="186"/>
      <c r="E25" s="187"/>
      <c r="F25" s="188"/>
      <c r="G25" s="189"/>
      <c r="H25" s="190"/>
      <c r="I25" s="190"/>
      <c r="J25" s="191"/>
      <c r="K25" s="192"/>
      <c r="L25" s="187"/>
      <c r="M25" s="193"/>
    </row>
    <row r="26" spans="3:13" s="138" customFormat="1" ht="24.95" customHeight="1" x14ac:dyDescent="0.4">
      <c r="C26" s="156" t="str">
        <f t="shared" si="0"/>
        <v/>
      </c>
      <c r="D26" s="186"/>
      <c r="E26" s="187"/>
      <c r="F26" s="188"/>
      <c r="G26" s="189"/>
      <c r="H26" s="190"/>
      <c r="I26" s="190"/>
      <c r="J26" s="191"/>
      <c r="K26" s="192"/>
      <c r="L26" s="187"/>
      <c r="M26" s="193"/>
    </row>
    <row r="27" spans="3:13" s="138" customFormat="1" ht="24.95" customHeight="1" x14ac:dyDescent="0.4">
      <c r="C27" s="156" t="str">
        <f t="shared" si="0"/>
        <v/>
      </c>
      <c r="D27" s="186"/>
      <c r="E27" s="187"/>
      <c r="F27" s="188"/>
      <c r="G27" s="189"/>
      <c r="H27" s="190"/>
      <c r="I27" s="190"/>
      <c r="J27" s="191"/>
      <c r="K27" s="192"/>
      <c r="L27" s="187"/>
      <c r="M27" s="193"/>
    </row>
    <row r="28" spans="3:13" s="138" customFormat="1" ht="24.95" customHeight="1" x14ac:dyDescent="0.4">
      <c r="C28" s="156" t="str">
        <f t="shared" si="0"/>
        <v/>
      </c>
      <c r="D28" s="186"/>
      <c r="E28" s="187"/>
      <c r="F28" s="188"/>
      <c r="G28" s="189"/>
      <c r="H28" s="190"/>
      <c r="I28" s="190"/>
      <c r="J28" s="191"/>
      <c r="K28" s="192"/>
      <c r="L28" s="187"/>
      <c r="M28" s="193"/>
    </row>
    <row r="29" spans="3:13" s="138" customFormat="1" ht="24.95" customHeight="1" x14ac:dyDescent="0.4">
      <c r="C29" s="156" t="str">
        <f t="shared" si="0"/>
        <v/>
      </c>
      <c r="D29" s="186"/>
      <c r="E29" s="187"/>
      <c r="F29" s="188"/>
      <c r="G29" s="189"/>
      <c r="H29" s="190"/>
      <c r="I29" s="190"/>
      <c r="J29" s="191"/>
      <c r="K29" s="192"/>
      <c r="L29" s="187"/>
      <c r="M29" s="193"/>
    </row>
    <row r="30" spans="3:13" s="138" customFormat="1" ht="24.95" customHeight="1" x14ac:dyDescent="0.4">
      <c r="C30" s="156" t="str">
        <f t="shared" si="0"/>
        <v/>
      </c>
      <c r="D30" s="186"/>
      <c r="E30" s="187"/>
      <c r="F30" s="188"/>
      <c r="G30" s="189"/>
      <c r="H30" s="190"/>
      <c r="I30" s="190"/>
      <c r="J30" s="191"/>
      <c r="K30" s="192"/>
      <c r="L30" s="187"/>
      <c r="M30" s="193"/>
    </row>
    <row r="31" spans="3:13" s="138" customFormat="1" ht="24.95" customHeight="1" x14ac:dyDescent="0.4">
      <c r="C31" s="156" t="str">
        <f t="shared" si="0"/>
        <v/>
      </c>
      <c r="D31" s="186"/>
      <c r="E31" s="187"/>
      <c r="F31" s="188"/>
      <c r="G31" s="189"/>
      <c r="H31" s="190"/>
      <c r="I31" s="190"/>
      <c r="J31" s="191"/>
      <c r="K31" s="192"/>
      <c r="L31" s="187"/>
      <c r="M31" s="193"/>
    </row>
    <row r="32" spans="3:13" s="138" customFormat="1" ht="24.95" customHeight="1" x14ac:dyDescent="0.4">
      <c r="C32" s="156" t="str">
        <f t="shared" si="0"/>
        <v/>
      </c>
      <c r="D32" s="186"/>
      <c r="E32" s="187"/>
      <c r="F32" s="188"/>
      <c r="G32" s="189"/>
      <c r="H32" s="190"/>
      <c r="I32" s="190"/>
      <c r="J32" s="191"/>
      <c r="K32" s="192"/>
      <c r="L32" s="187"/>
      <c r="M32" s="193"/>
    </row>
    <row r="33" spans="3:13" s="138" customFormat="1" ht="24.95" customHeight="1" x14ac:dyDescent="0.4">
      <c r="C33" s="156" t="str">
        <f t="shared" si="0"/>
        <v/>
      </c>
      <c r="D33" s="186"/>
      <c r="E33" s="187"/>
      <c r="F33" s="188"/>
      <c r="G33" s="189"/>
      <c r="H33" s="190"/>
      <c r="I33" s="190"/>
      <c r="J33" s="191"/>
      <c r="K33" s="192"/>
      <c r="L33" s="187"/>
      <c r="M33" s="193"/>
    </row>
    <row r="34" spans="3:13" s="138" customFormat="1" ht="24.95" customHeight="1" x14ac:dyDescent="0.4">
      <c r="C34" s="156" t="str">
        <f t="shared" si="0"/>
        <v/>
      </c>
      <c r="D34" s="186"/>
      <c r="E34" s="187"/>
      <c r="F34" s="188"/>
      <c r="G34" s="189"/>
      <c r="H34" s="190"/>
      <c r="I34" s="190"/>
      <c r="J34" s="191"/>
      <c r="K34" s="192"/>
      <c r="L34" s="187"/>
      <c r="M34" s="193"/>
    </row>
    <row r="35" spans="3:13" s="138" customFormat="1" ht="24.95" customHeight="1" x14ac:dyDescent="0.4">
      <c r="C35" s="156" t="str">
        <f t="shared" si="0"/>
        <v/>
      </c>
      <c r="D35" s="186"/>
      <c r="E35" s="187"/>
      <c r="F35" s="188"/>
      <c r="G35" s="189"/>
      <c r="H35" s="190"/>
      <c r="I35" s="190"/>
      <c r="J35" s="191"/>
      <c r="K35" s="192"/>
      <c r="L35" s="187"/>
      <c r="M35" s="193"/>
    </row>
    <row r="36" spans="3:13" s="138" customFormat="1" ht="24.95" customHeight="1" x14ac:dyDescent="0.4">
      <c r="C36" s="156" t="str">
        <f t="shared" si="0"/>
        <v/>
      </c>
      <c r="D36" s="186"/>
      <c r="E36" s="187"/>
      <c r="F36" s="188"/>
      <c r="G36" s="189"/>
      <c r="H36" s="190"/>
      <c r="I36" s="190"/>
      <c r="J36" s="191"/>
      <c r="K36" s="192"/>
      <c r="L36" s="187"/>
      <c r="M36" s="193"/>
    </row>
    <row r="37" spans="3:13" s="138" customFormat="1" ht="24.95" customHeight="1" x14ac:dyDescent="0.4">
      <c r="C37" s="156" t="str">
        <f t="shared" si="0"/>
        <v/>
      </c>
      <c r="D37" s="186"/>
      <c r="E37" s="187"/>
      <c r="F37" s="188"/>
      <c r="G37" s="189"/>
      <c r="H37" s="190"/>
      <c r="I37" s="190"/>
      <c r="J37" s="191"/>
      <c r="K37" s="192"/>
      <c r="L37" s="187"/>
      <c r="M37" s="193"/>
    </row>
    <row r="38" spans="3:13" s="138" customFormat="1" ht="24.95" customHeight="1" x14ac:dyDescent="0.4">
      <c r="C38" s="156" t="str">
        <f t="shared" si="0"/>
        <v/>
      </c>
      <c r="D38" s="186"/>
      <c r="E38" s="187"/>
      <c r="F38" s="188"/>
      <c r="G38" s="189"/>
      <c r="H38" s="190"/>
      <c r="I38" s="190"/>
      <c r="J38" s="191"/>
      <c r="K38" s="192"/>
      <c r="L38" s="187"/>
      <c r="M38" s="193"/>
    </row>
    <row r="39" spans="3:13" s="138" customFormat="1" ht="24.95" customHeight="1" x14ac:dyDescent="0.4">
      <c r="C39" s="156" t="str">
        <f t="shared" si="0"/>
        <v/>
      </c>
      <c r="D39" s="186"/>
      <c r="E39" s="187"/>
      <c r="F39" s="188"/>
      <c r="G39" s="189"/>
      <c r="H39" s="190"/>
      <c r="I39" s="190"/>
      <c r="J39" s="191"/>
      <c r="K39" s="192"/>
      <c r="L39" s="187"/>
      <c r="M39" s="193"/>
    </row>
    <row r="40" spans="3:13" s="138" customFormat="1" ht="24.95" customHeight="1" x14ac:dyDescent="0.4">
      <c r="C40" s="156" t="str">
        <f t="shared" si="0"/>
        <v/>
      </c>
      <c r="D40" s="186"/>
      <c r="E40" s="187"/>
      <c r="F40" s="188"/>
      <c r="G40" s="189"/>
      <c r="H40" s="190"/>
      <c r="I40" s="190"/>
      <c r="J40" s="191"/>
      <c r="K40" s="192"/>
      <c r="L40" s="187"/>
      <c r="M40" s="193"/>
    </row>
    <row r="41" spans="3:13" s="138" customFormat="1" ht="24.95" customHeight="1" x14ac:dyDescent="0.4">
      <c r="C41" s="156" t="str">
        <f t="shared" si="0"/>
        <v/>
      </c>
      <c r="D41" s="186"/>
      <c r="E41" s="187"/>
      <c r="F41" s="188"/>
      <c r="G41" s="189"/>
      <c r="H41" s="190"/>
      <c r="I41" s="190"/>
      <c r="J41" s="191"/>
      <c r="K41" s="192"/>
      <c r="L41" s="187"/>
      <c r="M41" s="193"/>
    </row>
    <row r="42" spans="3:13" s="138" customFormat="1" ht="24.95" customHeight="1" x14ac:dyDescent="0.4">
      <c r="C42" s="156" t="str">
        <f t="shared" si="0"/>
        <v/>
      </c>
      <c r="D42" s="186"/>
      <c r="E42" s="187"/>
      <c r="F42" s="188"/>
      <c r="G42" s="189"/>
      <c r="H42" s="190"/>
      <c r="I42" s="190"/>
      <c r="J42" s="191"/>
      <c r="K42" s="192"/>
      <c r="L42" s="187"/>
      <c r="M42" s="193"/>
    </row>
    <row r="43" spans="3:13" s="138" customFormat="1" ht="24.95" customHeight="1" x14ac:dyDescent="0.4">
      <c r="C43" s="156" t="str">
        <f t="shared" si="0"/>
        <v/>
      </c>
      <c r="D43" s="186"/>
      <c r="E43" s="187"/>
      <c r="F43" s="188"/>
      <c r="G43" s="189"/>
      <c r="H43" s="190"/>
      <c r="I43" s="190"/>
      <c r="J43" s="191"/>
      <c r="K43" s="192"/>
      <c r="L43" s="187"/>
      <c r="M43" s="193"/>
    </row>
    <row r="44" spans="3:13" s="138" customFormat="1" ht="24.95" customHeight="1" x14ac:dyDescent="0.4">
      <c r="C44" s="156" t="str">
        <f t="shared" si="0"/>
        <v/>
      </c>
      <c r="D44" s="186"/>
      <c r="E44" s="187"/>
      <c r="F44" s="188"/>
      <c r="G44" s="189"/>
      <c r="H44" s="190"/>
      <c r="I44" s="190"/>
      <c r="J44" s="191"/>
      <c r="K44" s="192"/>
      <c r="L44" s="187"/>
      <c r="M44" s="193"/>
    </row>
    <row r="45" spans="3:13" s="138" customFormat="1" ht="24.95" customHeight="1" x14ac:dyDescent="0.4">
      <c r="C45" s="156" t="str">
        <f t="shared" si="0"/>
        <v/>
      </c>
      <c r="D45" s="186"/>
      <c r="E45" s="187"/>
      <c r="F45" s="188"/>
      <c r="G45" s="189"/>
      <c r="H45" s="190"/>
      <c r="I45" s="190"/>
      <c r="J45" s="191"/>
      <c r="K45" s="192"/>
      <c r="L45" s="187"/>
      <c r="M45" s="193"/>
    </row>
    <row r="46" spans="3:13" s="138" customFormat="1" ht="24.95" customHeight="1" x14ac:dyDescent="0.4">
      <c r="C46" s="156" t="str">
        <f t="shared" si="0"/>
        <v/>
      </c>
      <c r="D46" s="186"/>
      <c r="E46" s="187"/>
      <c r="F46" s="188"/>
      <c r="G46" s="189"/>
      <c r="H46" s="190"/>
      <c r="I46" s="190"/>
      <c r="J46" s="191"/>
      <c r="K46" s="192"/>
      <c r="L46" s="187"/>
      <c r="M46" s="193"/>
    </row>
    <row r="47" spans="3:13" s="138" customFormat="1" ht="24.95" customHeight="1" x14ac:dyDescent="0.4">
      <c r="C47" s="156" t="str">
        <f t="shared" si="0"/>
        <v/>
      </c>
      <c r="D47" s="186"/>
      <c r="E47" s="187"/>
      <c r="F47" s="188"/>
      <c r="G47" s="189"/>
      <c r="H47" s="190"/>
      <c r="I47" s="190"/>
      <c r="J47" s="191"/>
      <c r="K47" s="192"/>
      <c r="L47" s="187"/>
      <c r="M47" s="193"/>
    </row>
    <row r="48" spans="3:13" s="138" customFormat="1" ht="24.95" customHeight="1" x14ac:dyDescent="0.4">
      <c r="C48" s="156" t="str">
        <f t="shared" si="0"/>
        <v/>
      </c>
      <c r="D48" s="186"/>
      <c r="E48" s="187"/>
      <c r="F48" s="188"/>
      <c r="G48" s="189"/>
      <c r="H48" s="190"/>
      <c r="I48" s="190"/>
      <c r="J48" s="191"/>
      <c r="K48" s="192"/>
      <c r="L48" s="187"/>
      <c r="M48" s="193"/>
    </row>
    <row r="49" spans="3:13" s="138" customFormat="1" ht="24.95" customHeight="1" x14ac:dyDescent="0.4">
      <c r="C49" s="156" t="str">
        <f t="shared" si="0"/>
        <v/>
      </c>
      <c r="D49" s="186"/>
      <c r="E49" s="187"/>
      <c r="F49" s="188"/>
      <c r="G49" s="189"/>
      <c r="H49" s="190"/>
      <c r="I49" s="190"/>
      <c r="J49" s="191"/>
      <c r="K49" s="192"/>
      <c r="L49" s="187"/>
      <c r="M49" s="193"/>
    </row>
    <row r="50" spans="3:13" s="138" customFormat="1" ht="24.95" customHeight="1" x14ac:dyDescent="0.4">
      <c r="C50" s="156" t="str">
        <f t="shared" si="0"/>
        <v/>
      </c>
      <c r="D50" s="186"/>
      <c r="E50" s="187"/>
      <c r="F50" s="188"/>
      <c r="G50" s="189"/>
      <c r="H50" s="190"/>
      <c r="I50" s="190"/>
      <c r="J50" s="191"/>
      <c r="K50" s="192"/>
      <c r="L50" s="187"/>
      <c r="M50" s="193"/>
    </row>
    <row r="51" spans="3:13" s="138" customFormat="1" ht="24.95" customHeight="1" x14ac:dyDescent="0.4">
      <c r="C51" s="156" t="str">
        <f t="shared" si="0"/>
        <v/>
      </c>
      <c r="D51" s="186"/>
      <c r="E51" s="187"/>
      <c r="F51" s="188"/>
      <c r="G51" s="189"/>
      <c r="H51" s="190"/>
      <c r="I51" s="190"/>
      <c r="J51" s="191"/>
      <c r="K51" s="192"/>
      <c r="L51" s="187"/>
      <c r="M51" s="193"/>
    </row>
    <row r="52" spans="3:13" s="138" customFormat="1" ht="24.95" customHeight="1" x14ac:dyDescent="0.4">
      <c r="C52" s="156" t="str">
        <f t="shared" si="0"/>
        <v/>
      </c>
      <c r="D52" s="186"/>
      <c r="E52" s="187"/>
      <c r="F52" s="188"/>
      <c r="G52" s="189"/>
      <c r="H52" s="190"/>
      <c r="I52" s="190"/>
      <c r="J52" s="191"/>
      <c r="K52" s="192"/>
      <c r="L52" s="187"/>
      <c r="M52" s="193"/>
    </row>
    <row r="53" spans="3:13" s="138" customFormat="1" ht="24.95" customHeight="1" x14ac:dyDescent="0.4">
      <c r="C53" s="156" t="str">
        <f t="shared" si="0"/>
        <v/>
      </c>
      <c r="D53" s="186"/>
      <c r="E53" s="187"/>
      <c r="F53" s="188"/>
      <c r="G53" s="189"/>
      <c r="H53" s="190"/>
      <c r="I53" s="190"/>
      <c r="J53" s="191"/>
      <c r="K53" s="192"/>
      <c r="L53" s="187"/>
      <c r="M53" s="193"/>
    </row>
    <row r="54" spans="3:13" s="138" customFormat="1" ht="24.95" customHeight="1" x14ac:dyDescent="0.4">
      <c r="C54" s="156" t="str">
        <f t="shared" si="0"/>
        <v/>
      </c>
      <c r="D54" s="186"/>
      <c r="E54" s="187"/>
      <c r="F54" s="188"/>
      <c r="G54" s="189"/>
      <c r="H54" s="190"/>
      <c r="I54" s="190"/>
      <c r="J54" s="191"/>
      <c r="K54" s="192"/>
      <c r="L54" s="187"/>
      <c r="M54" s="193"/>
    </row>
    <row r="55" spans="3:13" s="138" customFormat="1" ht="24.95" customHeight="1" x14ac:dyDescent="0.4">
      <c r="C55" s="156" t="str">
        <f t="shared" si="0"/>
        <v/>
      </c>
      <c r="D55" s="186"/>
      <c r="E55" s="187"/>
      <c r="F55" s="188"/>
      <c r="G55" s="189"/>
      <c r="H55" s="190"/>
      <c r="I55" s="190"/>
      <c r="J55" s="191"/>
      <c r="K55" s="192"/>
      <c r="L55" s="187"/>
      <c r="M55" s="193"/>
    </row>
    <row r="56" spans="3:13" s="138" customFormat="1" ht="24.95" customHeight="1" x14ac:dyDescent="0.4">
      <c r="C56" s="156" t="str">
        <f t="shared" si="0"/>
        <v/>
      </c>
      <c r="D56" s="186"/>
      <c r="E56" s="187"/>
      <c r="F56" s="188"/>
      <c r="G56" s="189"/>
      <c r="H56" s="190"/>
      <c r="I56" s="190"/>
      <c r="J56" s="191"/>
      <c r="K56" s="192"/>
      <c r="L56" s="187"/>
      <c r="M56" s="193"/>
    </row>
    <row r="57" spans="3:13" s="138" customFormat="1" ht="24.95" customHeight="1" x14ac:dyDescent="0.4">
      <c r="C57" s="156" t="str">
        <f t="shared" si="0"/>
        <v/>
      </c>
      <c r="D57" s="186"/>
      <c r="E57" s="187"/>
      <c r="F57" s="188"/>
      <c r="G57" s="189"/>
      <c r="H57" s="190"/>
      <c r="I57" s="190"/>
      <c r="J57" s="191"/>
      <c r="K57" s="192"/>
      <c r="L57" s="187"/>
      <c r="M57" s="193"/>
    </row>
    <row r="58" spans="3:13" s="138" customFormat="1" ht="24.95" customHeight="1" x14ac:dyDescent="0.4">
      <c r="C58" s="156" t="str">
        <f t="shared" si="0"/>
        <v/>
      </c>
      <c r="D58" s="186"/>
      <c r="E58" s="187"/>
      <c r="F58" s="188"/>
      <c r="G58" s="189"/>
      <c r="H58" s="190"/>
      <c r="I58" s="190"/>
      <c r="J58" s="191"/>
      <c r="K58" s="192"/>
      <c r="L58" s="187"/>
      <c r="M58" s="193"/>
    </row>
    <row r="59" spans="3:13" s="138" customFormat="1" ht="24.95" customHeight="1" x14ac:dyDescent="0.4">
      <c r="C59" s="156" t="str">
        <f t="shared" si="0"/>
        <v/>
      </c>
      <c r="D59" s="186"/>
      <c r="E59" s="187"/>
      <c r="F59" s="188"/>
      <c r="G59" s="189"/>
      <c r="H59" s="190"/>
      <c r="I59" s="190"/>
      <c r="J59" s="191"/>
      <c r="K59" s="192"/>
      <c r="L59" s="187"/>
      <c r="M59" s="193"/>
    </row>
    <row r="60" spans="3:13" s="138" customFormat="1" ht="24.95" customHeight="1" x14ac:dyDescent="0.4">
      <c r="C60" s="156" t="str">
        <f t="shared" si="0"/>
        <v/>
      </c>
      <c r="D60" s="186"/>
      <c r="E60" s="187"/>
      <c r="F60" s="188"/>
      <c r="G60" s="189"/>
      <c r="H60" s="190"/>
      <c r="I60" s="190"/>
      <c r="J60" s="191"/>
      <c r="K60" s="192"/>
      <c r="L60" s="187"/>
      <c r="M60" s="193"/>
    </row>
    <row r="61" spans="3:13" s="138" customFormat="1" ht="24.95" customHeight="1" x14ac:dyDescent="0.4">
      <c r="C61" s="156" t="str">
        <f t="shared" si="0"/>
        <v/>
      </c>
      <c r="D61" s="186"/>
      <c r="E61" s="187"/>
      <c r="F61" s="188"/>
      <c r="G61" s="189"/>
      <c r="H61" s="190"/>
      <c r="I61" s="190"/>
      <c r="J61" s="191"/>
      <c r="K61" s="192"/>
      <c r="L61" s="187"/>
      <c r="M61" s="193"/>
    </row>
    <row r="62" spans="3:13" s="138" customFormat="1" ht="24.95" customHeight="1" x14ac:dyDescent="0.4">
      <c r="C62" s="156" t="str">
        <f t="shared" si="0"/>
        <v/>
      </c>
      <c r="D62" s="186"/>
      <c r="E62" s="187"/>
      <c r="F62" s="188"/>
      <c r="G62" s="189"/>
      <c r="H62" s="190"/>
      <c r="I62" s="190"/>
      <c r="J62" s="191"/>
      <c r="K62" s="192"/>
      <c r="L62" s="187"/>
      <c r="M62" s="193"/>
    </row>
    <row r="63" spans="3:13" s="138" customFormat="1" ht="24.95" customHeight="1" x14ac:dyDescent="0.4">
      <c r="C63" s="156" t="str">
        <f t="shared" si="0"/>
        <v/>
      </c>
      <c r="D63" s="186"/>
      <c r="E63" s="187"/>
      <c r="F63" s="188"/>
      <c r="G63" s="189"/>
      <c r="H63" s="190"/>
      <c r="I63" s="190"/>
      <c r="J63" s="191"/>
      <c r="K63" s="192"/>
      <c r="L63" s="187"/>
      <c r="M63" s="193"/>
    </row>
    <row r="64" spans="3:13" s="138" customFormat="1" ht="24.95" customHeight="1" x14ac:dyDescent="0.4">
      <c r="C64" s="156" t="str">
        <f t="shared" si="0"/>
        <v/>
      </c>
      <c r="D64" s="186"/>
      <c r="E64" s="187"/>
      <c r="F64" s="188"/>
      <c r="G64" s="189"/>
      <c r="H64" s="190"/>
      <c r="I64" s="190"/>
      <c r="J64" s="191"/>
      <c r="K64" s="192"/>
      <c r="L64" s="187"/>
      <c r="M64" s="193"/>
    </row>
    <row r="65" spans="3:13" s="138" customFormat="1" ht="24.95" customHeight="1" x14ac:dyDescent="0.4">
      <c r="C65" s="156" t="str">
        <f t="shared" si="0"/>
        <v/>
      </c>
      <c r="D65" s="186"/>
      <c r="E65" s="187"/>
      <c r="F65" s="188"/>
      <c r="G65" s="189"/>
      <c r="H65" s="190"/>
      <c r="I65" s="190"/>
      <c r="J65" s="191"/>
      <c r="K65" s="192"/>
      <c r="L65" s="187"/>
      <c r="M65" s="193"/>
    </row>
    <row r="66" spans="3:13" s="138" customFormat="1" ht="24.95" customHeight="1" x14ac:dyDescent="0.4">
      <c r="C66" s="156" t="str">
        <f t="shared" si="0"/>
        <v/>
      </c>
      <c r="D66" s="186"/>
      <c r="E66" s="187"/>
      <c r="F66" s="188"/>
      <c r="G66" s="189"/>
      <c r="H66" s="190"/>
      <c r="I66" s="190"/>
      <c r="J66" s="191"/>
      <c r="K66" s="192"/>
      <c r="L66" s="187"/>
      <c r="M66" s="193"/>
    </row>
    <row r="67" spans="3:13" s="138" customFormat="1" ht="24.95" customHeight="1" x14ac:dyDescent="0.4">
      <c r="C67" s="156" t="str">
        <f t="shared" si="0"/>
        <v/>
      </c>
      <c r="D67" s="186"/>
      <c r="E67" s="187"/>
      <c r="F67" s="188"/>
      <c r="G67" s="189"/>
      <c r="H67" s="190"/>
      <c r="I67" s="190"/>
      <c r="J67" s="191"/>
      <c r="K67" s="192"/>
      <c r="L67" s="187"/>
      <c r="M67" s="193"/>
    </row>
    <row r="68" spans="3:13" s="138" customFormat="1" ht="24.95" customHeight="1" x14ac:dyDescent="0.4">
      <c r="C68" s="156" t="str">
        <f t="shared" si="0"/>
        <v/>
      </c>
      <c r="D68" s="186"/>
      <c r="E68" s="187"/>
      <c r="F68" s="188"/>
      <c r="G68" s="189"/>
      <c r="H68" s="190"/>
      <c r="I68" s="190"/>
      <c r="J68" s="191"/>
      <c r="K68" s="192"/>
      <c r="L68" s="187"/>
      <c r="M68" s="193"/>
    </row>
    <row r="69" spans="3:13" s="138" customFormat="1" ht="24.95" customHeight="1" x14ac:dyDescent="0.4">
      <c r="C69" s="156" t="str">
        <f t="shared" si="0"/>
        <v/>
      </c>
      <c r="D69" s="186"/>
      <c r="E69" s="187"/>
      <c r="F69" s="188"/>
      <c r="G69" s="189"/>
      <c r="H69" s="190"/>
      <c r="I69" s="190"/>
      <c r="J69" s="191"/>
      <c r="K69" s="192"/>
      <c r="L69" s="187"/>
      <c r="M69" s="193"/>
    </row>
    <row r="70" spans="3:13" s="138" customFormat="1" ht="24.95" customHeight="1" x14ac:dyDescent="0.4">
      <c r="C70" s="156" t="str">
        <f t="shared" si="0"/>
        <v/>
      </c>
      <c r="D70" s="186"/>
      <c r="E70" s="187"/>
      <c r="F70" s="188"/>
      <c r="G70" s="189"/>
      <c r="H70" s="190"/>
      <c r="I70" s="190"/>
      <c r="J70" s="191"/>
      <c r="K70" s="192"/>
      <c r="L70" s="187"/>
      <c r="M70" s="193"/>
    </row>
    <row r="71" spans="3:13" s="138" customFormat="1" ht="24.95" customHeight="1" x14ac:dyDescent="0.4">
      <c r="C71" s="156" t="str">
        <f t="shared" si="0"/>
        <v/>
      </c>
      <c r="D71" s="186"/>
      <c r="E71" s="187"/>
      <c r="F71" s="188"/>
      <c r="G71" s="189"/>
      <c r="H71" s="190"/>
      <c r="I71" s="190"/>
      <c r="J71" s="191"/>
      <c r="K71" s="192"/>
      <c r="L71" s="187"/>
      <c r="M71" s="193"/>
    </row>
    <row r="72" spans="3:13" s="138" customFormat="1" ht="24.95" customHeight="1" x14ac:dyDescent="0.4">
      <c r="C72" s="156" t="str">
        <f t="shared" si="0"/>
        <v/>
      </c>
      <c r="D72" s="186"/>
      <c r="E72" s="187"/>
      <c r="F72" s="188"/>
      <c r="G72" s="189"/>
      <c r="H72" s="190"/>
      <c r="I72" s="190"/>
      <c r="J72" s="191"/>
      <c r="K72" s="192"/>
      <c r="L72" s="187"/>
      <c r="M72" s="193"/>
    </row>
    <row r="73" spans="3:13" s="138" customFormat="1" ht="24.95" customHeight="1" x14ac:dyDescent="0.4">
      <c r="C73" s="156" t="str">
        <f t="shared" si="0"/>
        <v/>
      </c>
      <c r="D73" s="186"/>
      <c r="E73" s="187"/>
      <c r="F73" s="188"/>
      <c r="G73" s="189"/>
      <c r="H73" s="190"/>
      <c r="I73" s="190"/>
      <c r="J73" s="191"/>
      <c r="K73" s="192"/>
      <c r="L73" s="187"/>
      <c r="M73" s="193"/>
    </row>
    <row r="74" spans="3:13" s="138" customFormat="1" ht="24.95" customHeight="1" x14ac:dyDescent="0.4">
      <c r="C74" s="156" t="str">
        <f t="shared" si="0"/>
        <v/>
      </c>
      <c r="D74" s="186"/>
      <c r="E74" s="187"/>
      <c r="F74" s="188"/>
      <c r="G74" s="189"/>
      <c r="H74" s="190"/>
      <c r="I74" s="190"/>
      <c r="J74" s="191"/>
      <c r="K74" s="192"/>
      <c r="L74" s="187"/>
      <c r="M74" s="193"/>
    </row>
    <row r="75" spans="3:13" s="138" customFormat="1" ht="24.95" customHeight="1" x14ac:dyDescent="0.4">
      <c r="C75" s="156" t="str">
        <f t="shared" si="0"/>
        <v/>
      </c>
      <c r="D75" s="186"/>
      <c r="E75" s="187"/>
      <c r="F75" s="188"/>
      <c r="G75" s="189"/>
      <c r="H75" s="190"/>
      <c r="I75" s="190"/>
      <c r="J75" s="191"/>
      <c r="K75" s="192"/>
      <c r="L75" s="187"/>
      <c r="M75" s="193"/>
    </row>
    <row r="76" spans="3:13" s="138" customFormat="1" ht="24.95" customHeight="1" x14ac:dyDescent="0.4">
      <c r="C76" s="156" t="str">
        <f t="shared" ref="C76:C109" si="1">IF(E76="","",C75+1)</f>
        <v/>
      </c>
      <c r="D76" s="186"/>
      <c r="E76" s="187"/>
      <c r="F76" s="188"/>
      <c r="G76" s="189"/>
      <c r="H76" s="190"/>
      <c r="I76" s="190"/>
      <c r="J76" s="191"/>
      <c r="K76" s="192"/>
      <c r="L76" s="187"/>
      <c r="M76" s="193"/>
    </row>
    <row r="77" spans="3:13" s="138" customFormat="1" ht="24.95" customHeight="1" x14ac:dyDescent="0.4">
      <c r="C77" s="156" t="str">
        <f t="shared" si="1"/>
        <v/>
      </c>
      <c r="D77" s="186"/>
      <c r="E77" s="187"/>
      <c r="F77" s="188"/>
      <c r="G77" s="189"/>
      <c r="H77" s="190"/>
      <c r="I77" s="190"/>
      <c r="J77" s="191"/>
      <c r="K77" s="192"/>
      <c r="L77" s="187"/>
      <c r="M77" s="193"/>
    </row>
    <row r="78" spans="3:13" s="138" customFormat="1" ht="24.95" customHeight="1" x14ac:dyDescent="0.4">
      <c r="C78" s="156" t="str">
        <f t="shared" si="1"/>
        <v/>
      </c>
      <c r="D78" s="186"/>
      <c r="E78" s="187"/>
      <c r="F78" s="188"/>
      <c r="G78" s="189"/>
      <c r="H78" s="190"/>
      <c r="I78" s="190"/>
      <c r="J78" s="191"/>
      <c r="K78" s="192"/>
      <c r="L78" s="187"/>
      <c r="M78" s="193"/>
    </row>
    <row r="79" spans="3:13" s="138" customFormat="1" ht="24.95" customHeight="1" x14ac:dyDescent="0.4">
      <c r="C79" s="156" t="str">
        <f t="shared" si="1"/>
        <v/>
      </c>
      <c r="D79" s="186"/>
      <c r="E79" s="187"/>
      <c r="F79" s="188"/>
      <c r="G79" s="189"/>
      <c r="H79" s="190"/>
      <c r="I79" s="190"/>
      <c r="J79" s="191"/>
      <c r="K79" s="192"/>
      <c r="L79" s="187"/>
      <c r="M79" s="193"/>
    </row>
    <row r="80" spans="3:13" s="138" customFormat="1" ht="24.95" customHeight="1" x14ac:dyDescent="0.4">
      <c r="C80" s="156" t="str">
        <f t="shared" si="1"/>
        <v/>
      </c>
      <c r="D80" s="186"/>
      <c r="E80" s="187"/>
      <c r="F80" s="188"/>
      <c r="G80" s="189"/>
      <c r="H80" s="190"/>
      <c r="I80" s="190"/>
      <c r="J80" s="191"/>
      <c r="K80" s="192"/>
      <c r="L80" s="187"/>
      <c r="M80" s="193"/>
    </row>
    <row r="81" spans="3:16" s="138" customFormat="1" ht="24.95" customHeight="1" thickBot="1" x14ac:dyDescent="0.45">
      <c r="C81" s="156" t="str">
        <f t="shared" si="1"/>
        <v/>
      </c>
      <c r="D81" s="186"/>
      <c r="E81" s="187"/>
      <c r="F81" s="188"/>
      <c r="G81" s="189"/>
      <c r="H81" s="190"/>
      <c r="I81" s="190"/>
      <c r="J81" s="191"/>
      <c r="K81" s="192"/>
      <c r="L81" s="187"/>
      <c r="M81" s="193"/>
      <c r="P81" s="304"/>
    </row>
    <row r="82" spans="3:16" s="138" customFormat="1" ht="24.95" customHeight="1" thickTop="1" x14ac:dyDescent="0.4">
      <c r="C82" s="156" t="str">
        <f t="shared" si="1"/>
        <v/>
      </c>
      <c r="D82" s="186"/>
      <c r="E82" s="187"/>
      <c r="F82" s="188"/>
      <c r="G82" s="189"/>
      <c r="H82" s="190"/>
      <c r="I82" s="190"/>
      <c r="J82" s="191"/>
      <c r="K82" s="192"/>
      <c r="L82" s="187"/>
      <c r="M82" s="193"/>
    </row>
    <row r="83" spans="3:16" s="138" customFormat="1" ht="24.95" customHeight="1" x14ac:dyDescent="0.4">
      <c r="C83" s="156" t="str">
        <f t="shared" si="1"/>
        <v/>
      </c>
      <c r="D83" s="186"/>
      <c r="E83" s="187"/>
      <c r="F83" s="188"/>
      <c r="G83" s="189"/>
      <c r="H83" s="190"/>
      <c r="I83" s="190"/>
      <c r="J83" s="191"/>
      <c r="K83" s="192"/>
      <c r="L83" s="187"/>
      <c r="M83" s="193"/>
    </row>
    <row r="84" spans="3:16" s="138" customFormat="1" ht="24.95" customHeight="1" x14ac:dyDescent="0.4">
      <c r="C84" s="156" t="str">
        <f t="shared" si="1"/>
        <v/>
      </c>
      <c r="D84" s="186"/>
      <c r="E84" s="187"/>
      <c r="F84" s="188"/>
      <c r="G84" s="189"/>
      <c r="H84" s="190"/>
      <c r="I84" s="190"/>
      <c r="J84" s="191"/>
      <c r="K84" s="192"/>
      <c r="L84" s="187"/>
      <c r="M84" s="193"/>
    </row>
    <row r="85" spans="3:16" s="138" customFormat="1" ht="24.95" customHeight="1" x14ac:dyDescent="0.4">
      <c r="C85" s="156" t="str">
        <f t="shared" si="1"/>
        <v/>
      </c>
      <c r="D85" s="186"/>
      <c r="E85" s="187"/>
      <c r="F85" s="188"/>
      <c r="G85" s="189"/>
      <c r="H85" s="190"/>
      <c r="I85" s="190"/>
      <c r="J85" s="191"/>
      <c r="K85" s="192"/>
      <c r="L85" s="187"/>
      <c r="M85" s="193"/>
    </row>
    <row r="86" spans="3:16" s="138" customFormat="1" ht="24.95" customHeight="1" x14ac:dyDescent="0.4">
      <c r="C86" s="156" t="str">
        <f t="shared" si="1"/>
        <v/>
      </c>
      <c r="D86" s="186"/>
      <c r="E86" s="187"/>
      <c r="F86" s="188"/>
      <c r="G86" s="189"/>
      <c r="H86" s="190"/>
      <c r="I86" s="190"/>
      <c r="J86" s="191"/>
      <c r="K86" s="192"/>
      <c r="L86" s="187"/>
      <c r="M86" s="193"/>
    </row>
    <row r="87" spans="3:16" s="138" customFormat="1" ht="24.95" customHeight="1" x14ac:dyDescent="0.4">
      <c r="C87" s="156" t="str">
        <f t="shared" si="1"/>
        <v/>
      </c>
      <c r="D87" s="186"/>
      <c r="E87" s="187"/>
      <c r="F87" s="188"/>
      <c r="G87" s="189"/>
      <c r="H87" s="190"/>
      <c r="I87" s="190"/>
      <c r="J87" s="191"/>
      <c r="K87" s="192"/>
      <c r="L87" s="187"/>
      <c r="M87" s="193"/>
    </row>
    <row r="88" spans="3:16" s="138" customFormat="1" ht="24.95" customHeight="1" x14ac:dyDescent="0.4">
      <c r="C88" s="156" t="str">
        <f t="shared" si="1"/>
        <v/>
      </c>
      <c r="D88" s="186"/>
      <c r="E88" s="187"/>
      <c r="F88" s="188"/>
      <c r="G88" s="189"/>
      <c r="H88" s="190"/>
      <c r="I88" s="190"/>
      <c r="J88" s="191"/>
      <c r="K88" s="192"/>
      <c r="L88" s="187"/>
      <c r="M88" s="193"/>
    </row>
    <row r="89" spans="3:16" s="138" customFormat="1" ht="24.95" customHeight="1" x14ac:dyDescent="0.4">
      <c r="C89" s="156" t="str">
        <f t="shared" si="1"/>
        <v/>
      </c>
      <c r="D89" s="186"/>
      <c r="E89" s="187"/>
      <c r="F89" s="188"/>
      <c r="G89" s="189"/>
      <c r="H89" s="190"/>
      <c r="I89" s="190"/>
      <c r="J89" s="191"/>
      <c r="K89" s="192"/>
      <c r="L89" s="187"/>
      <c r="M89" s="193"/>
    </row>
    <row r="90" spans="3:16" s="138" customFormat="1" ht="24.95" customHeight="1" x14ac:dyDescent="0.4">
      <c r="C90" s="156" t="str">
        <f t="shared" si="1"/>
        <v/>
      </c>
      <c r="D90" s="186"/>
      <c r="E90" s="187"/>
      <c r="F90" s="188"/>
      <c r="G90" s="189"/>
      <c r="H90" s="190"/>
      <c r="I90" s="190"/>
      <c r="J90" s="191"/>
      <c r="K90" s="192"/>
      <c r="L90" s="187"/>
      <c r="M90" s="193"/>
    </row>
    <row r="91" spans="3:16" s="138" customFormat="1" ht="24.95" customHeight="1" x14ac:dyDescent="0.4">
      <c r="C91" s="156" t="str">
        <f t="shared" si="1"/>
        <v/>
      </c>
      <c r="D91" s="186"/>
      <c r="E91" s="187"/>
      <c r="F91" s="188"/>
      <c r="G91" s="189"/>
      <c r="H91" s="190"/>
      <c r="I91" s="190"/>
      <c r="J91" s="191"/>
      <c r="K91" s="192"/>
      <c r="L91" s="187"/>
      <c r="M91" s="193"/>
    </row>
    <row r="92" spans="3:16" s="138" customFormat="1" ht="24.95" customHeight="1" x14ac:dyDescent="0.4">
      <c r="C92" s="156" t="str">
        <f t="shared" si="1"/>
        <v/>
      </c>
      <c r="D92" s="186"/>
      <c r="E92" s="187"/>
      <c r="F92" s="188"/>
      <c r="G92" s="189"/>
      <c r="H92" s="190"/>
      <c r="I92" s="190"/>
      <c r="J92" s="191"/>
      <c r="K92" s="192"/>
      <c r="L92" s="187"/>
      <c r="M92" s="193"/>
    </row>
    <row r="93" spans="3:16" s="138" customFormat="1" ht="24.95" customHeight="1" x14ac:dyDescent="0.4">
      <c r="C93" s="156" t="str">
        <f t="shared" si="1"/>
        <v/>
      </c>
      <c r="D93" s="186"/>
      <c r="E93" s="187"/>
      <c r="F93" s="188"/>
      <c r="G93" s="189"/>
      <c r="H93" s="190"/>
      <c r="I93" s="190"/>
      <c r="J93" s="191"/>
      <c r="K93" s="192"/>
      <c r="L93" s="187"/>
      <c r="M93" s="193"/>
    </row>
    <row r="94" spans="3:16" s="138" customFormat="1" ht="24.95" customHeight="1" x14ac:dyDescent="0.4">
      <c r="C94" s="156" t="str">
        <f t="shared" si="1"/>
        <v/>
      </c>
      <c r="D94" s="186"/>
      <c r="E94" s="187"/>
      <c r="F94" s="188"/>
      <c r="G94" s="189"/>
      <c r="H94" s="190"/>
      <c r="I94" s="190"/>
      <c r="J94" s="191"/>
      <c r="K94" s="192"/>
      <c r="L94" s="187"/>
      <c r="M94" s="193"/>
    </row>
    <row r="95" spans="3:16" s="138" customFormat="1" ht="24.95" customHeight="1" x14ac:dyDescent="0.4">
      <c r="C95" s="156" t="str">
        <f t="shared" si="1"/>
        <v/>
      </c>
      <c r="D95" s="186"/>
      <c r="E95" s="187"/>
      <c r="F95" s="188"/>
      <c r="G95" s="189"/>
      <c r="H95" s="190"/>
      <c r="I95" s="190"/>
      <c r="J95" s="191"/>
      <c r="K95" s="192"/>
      <c r="L95" s="187"/>
      <c r="M95" s="193"/>
    </row>
    <row r="96" spans="3:16" s="138" customFormat="1" ht="24.95" customHeight="1" x14ac:dyDescent="0.4">
      <c r="C96" s="156" t="str">
        <f t="shared" si="1"/>
        <v/>
      </c>
      <c r="D96" s="186"/>
      <c r="E96" s="187"/>
      <c r="F96" s="188"/>
      <c r="G96" s="189"/>
      <c r="H96" s="190"/>
      <c r="I96" s="190"/>
      <c r="J96" s="191"/>
      <c r="K96" s="192"/>
      <c r="L96" s="187"/>
      <c r="M96" s="193"/>
    </row>
    <row r="97" spans="3:13" s="138" customFormat="1" ht="24.95" customHeight="1" x14ac:dyDescent="0.4">
      <c r="C97" s="156" t="str">
        <f t="shared" si="1"/>
        <v/>
      </c>
      <c r="D97" s="186"/>
      <c r="E97" s="187"/>
      <c r="F97" s="188"/>
      <c r="G97" s="189"/>
      <c r="H97" s="190"/>
      <c r="I97" s="190"/>
      <c r="J97" s="191"/>
      <c r="K97" s="192"/>
      <c r="L97" s="187"/>
      <c r="M97" s="193"/>
    </row>
    <row r="98" spans="3:13" s="138" customFormat="1" ht="24.95" customHeight="1" x14ac:dyDescent="0.4">
      <c r="C98" s="156" t="str">
        <f t="shared" si="1"/>
        <v/>
      </c>
      <c r="D98" s="186"/>
      <c r="E98" s="187"/>
      <c r="F98" s="188"/>
      <c r="G98" s="189"/>
      <c r="H98" s="190"/>
      <c r="I98" s="190"/>
      <c r="J98" s="191"/>
      <c r="K98" s="192"/>
      <c r="L98" s="187"/>
      <c r="M98" s="193"/>
    </row>
    <row r="99" spans="3:13" s="138" customFormat="1" ht="24.95" customHeight="1" x14ac:dyDescent="0.4">
      <c r="C99" s="156" t="str">
        <f t="shared" si="1"/>
        <v/>
      </c>
      <c r="D99" s="186"/>
      <c r="E99" s="187"/>
      <c r="F99" s="188"/>
      <c r="G99" s="189"/>
      <c r="H99" s="190"/>
      <c r="I99" s="190"/>
      <c r="J99" s="191"/>
      <c r="K99" s="192"/>
      <c r="L99" s="187"/>
      <c r="M99" s="193"/>
    </row>
    <row r="100" spans="3:13" s="138" customFormat="1" ht="24.95" customHeight="1" x14ac:dyDescent="0.4">
      <c r="C100" s="156" t="str">
        <f t="shared" si="1"/>
        <v/>
      </c>
      <c r="D100" s="186"/>
      <c r="E100" s="187"/>
      <c r="F100" s="188"/>
      <c r="G100" s="189"/>
      <c r="H100" s="190"/>
      <c r="I100" s="190"/>
      <c r="J100" s="191"/>
      <c r="K100" s="192"/>
      <c r="L100" s="187"/>
      <c r="M100" s="193"/>
    </row>
    <row r="101" spans="3:13" s="138" customFormat="1" ht="24.95" customHeight="1" x14ac:dyDescent="0.4">
      <c r="C101" s="156" t="str">
        <f t="shared" si="1"/>
        <v/>
      </c>
      <c r="D101" s="186"/>
      <c r="E101" s="187"/>
      <c r="F101" s="188"/>
      <c r="G101" s="189"/>
      <c r="H101" s="190"/>
      <c r="I101" s="190"/>
      <c r="J101" s="191"/>
      <c r="K101" s="192"/>
      <c r="L101" s="187"/>
      <c r="M101" s="193"/>
    </row>
    <row r="102" spans="3:13" s="138" customFormat="1" ht="24.95" customHeight="1" x14ac:dyDescent="0.4">
      <c r="C102" s="156" t="str">
        <f t="shared" si="1"/>
        <v/>
      </c>
      <c r="D102" s="186"/>
      <c r="E102" s="187"/>
      <c r="F102" s="188"/>
      <c r="G102" s="189"/>
      <c r="H102" s="190"/>
      <c r="I102" s="190"/>
      <c r="J102" s="191"/>
      <c r="K102" s="192"/>
      <c r="L102" s="187"/>
      <c r="M102" s="193"/>
    </row>
    <row r="103" spans="3:13" s="138" customFormat="1" ht="24.95" customHeight="1" x14ac:dyDescent="0.4">
      <c r="C103" s="156" t="str">
        <f t="shared" si="1"/>
        <v/>
      </c>
      <c r="D103" s="186"/>
      <c r="E103" s="187"/>
      <c r="F103" s="188"/>
      <c r="G103" s="189"/>
      <c r="H103" s="190"/>
      <c r="I103" s="190"/>
      <c r="J103" s="191"/>
      <c r="K103" s="192"/>
      <c r="L103" s="187"/>
      <c r="M103" s="193"/>
    </row>
    <row r="104" spans="3:13" s="138" customFormat="1" ht="24.95" customHeight="1" x14ac:dyDescent="0.4">
      <c r="C104" s="156" t="str">
        <f t="shared" si="1"/>
        <v/>
      </c>
      <c r="D104" s="186"/>
      <c r="E104" s="187"/>
      <c r="F104" s="188"/>
      <c r="G104" s="189"/>
      <c r="H104" s="190"/>
      <c r="I104" s="190"/>
      <c r="J104" s="191"/>
      <c r="K104" s="192"/>
      <c r="L104" s="187"/>
      <c r="M104" s="193"/>
    </row>
    <row r="105" spans="3:13" s="138" customFormat="1" ht="24.95" customHeight="1" x14ac:dyDescent="0.4">
      <c r="C105" s="156" t="str">
        <f t="shared" si="1"/>
        <v/>
      </c>
      <c r="D105" s="186"/>
      <c r="E105" s="187"/>
      <c r="F105" s="188"/>
      <c r="G105" s="189"/>
      <c r="H105" s="190"/>
      <c r="I105" s="190"/>
      <c r="J105" s="191"/>
      <c r="K105" s="192"/>
      <c r="L105" s="187"/>
      <c r="M105" s="193"/>
    </row>
    <row r="106" spans="3:13" s="138" customFormat="1" ht="24.95" customHeight="1" x14ac:dyDescent="0.4">
      <c r="C106" s="156" t="str">
        <f t="shared" si="1"/>
        <v/>
      </c>
      <c r="D106" s="186"/>
      <c r="E106" s="187"/>
      <c r="F106" s="188"/>
      <c r="G106" s="189"/>
      <c r="H106" s="190"/>
      <c r="I106" s="190"/>
      <c r="J106" s="191"/>
      <c r="K106" s="192"/>
      <c r="L106" s="187"/>
      <c r="M106" s="193"/>
    </row>
    <row r="107" spans="3:13" s="138" customFormat="1" ht="24.95" customHeight="1" x14ac:dyDescent="0.4">
      <c r="C107" s="156" t="str">
        <f t="shared" si="1"/>
        <v/>
      </c>
      <c r="D107" s="186"/>
      <c r="E107" s="187"/>
      <c r="F107" s="188"/>
      <c r="G107" s="189"/>
      <c r="H107" s="190"/>
      <c r="I107" s="190"/>
      <c r="J107" s="191"/>
      <c r="K107" s="192"/>
      <c r="L107" s="187"/>
      <c r="M107" s="193"/>
    </row>
    <row r="108" spans="3:13" s="138" customFormat="1" ht="24.95" customHeight="1" x14ac:dyDescent="0.4">
      <c r="C108" s="156" t="str">
        <f t="shared" si="1"/>
        <v/>
      </c>
      <c r="D108" s="186"/>
      <c r="E108" s="187"/>
      <c r="F108" s="188"/>
      <c r="G108" s="189"/>
      <c r="H108" s="190"/>
      <c r="I108" s="190"/>
      <c r="J108" s="191"/>
      <c r="K108" s="192"/>
      <c r="L108" s="187"/>
      <c r="M108" s="193"/>
    </row>
    <row r="109" spans="3:13" s="138" customFormat="1" ht="24.95" customHeight="1" thickBot="1" x14ac:dyDescent="0.45">
      <c r="C109" s="157" t="str">
        <f t="shared" si="1"/>
        <v/>
      </c>
      <c r="D109" s="194"/>
      <c r="E109" s="195"/>
      <c r="F109" s="196"/>
      <c r="G109" s="439"/>
      <c r="H109" s="197"/>
      <c r="I109" s="197"/>
      <c r="J109" s="198"/>
      <c r="K109" s="199"/>
      <c r="L109" s="195"/>
      <c r="M109" s="200"/>
    </row>
    <row r="110" spans="3:13" ht="19.5" thickTop="1" x14ac:dyDescent="0.4">
      <c r="G110" s="327"/>
    </row>
  </sheetData>
  <sheetProtection sheet="1" selectLockedCells="1"/>
  <mergeCells count="2">
    <mergeCell ref="C3:M3"/>
    <mergeCell ref="C4:M4"/>
  </mergeCells>
  <phoneticPr fontId="1"/>
  <dataValidations xWindow="1023" yWindow="814" count="14">
    <dataValidation type="list" allowBlank="1" showInputMessage="1" showErrorMessage="1" sqref="J6:J9" xr:uid="{00000000-0002-0000-0800-000000000000}">
      <formula1>"常勤,非常勤"</formula1>
    </dataValidation>
    <dataValidation type="list" allowBlank="1" showInputMessage="1" showErrorMessage="1" sqref="L6:L9" xr:uid="{00000000-0002-0000-0800-000001000000}">
      <formula1>"休"</formula1>
    </dataValidation>
    <dataValidation imeMode="on" allowBlank="1" showInputMessage="1" showErrorMessage="1" sqref="M6:M109 D10:E109" xr:uid="{00000000-0002-0000-0800-000002000000}"/>
    <dataValidation imeMode="off" allowBlank="1" showInputMessage="1" showErrorMessage="1" sqref="K6:K9" xr:uid="{00000000-0002-0000-0800-000003000000}"/>
    <dataValidation type="list" imeMode="on" allowBlank="1" showInputMessage="1" showErrorMessage="1" sqref="F6:F9" xr:uid="{00000000-0002-0000-0800-000004000000}">
      <formula1>"0歳児,1歳児,2歳児,3歳児,4歳児,5歳児,病児保育事業,一時預かり事業,地域子育て支援拠点事業,県単一時保育事業,県単障がい児保育事業,フリー,その他"</formula1>
    </dataValidation>
    <dataValidation type="list" imeMode="on" allowBlank="1" showInputMessage="1" showErrorMessage="1" sqref="H6:H9" xr:uid="{00000000-0002-0000-0800-000005000000}">
      <formula1>"保育士,保育士・幼稚園教諭,幼稚園教諭,小学校教諭,養護教諭,看護師,保健師,准看護師,子育て支援員,家庭的保育者,管理栄養士,栄養士,調理師,その他"</formula1>
    </dataValidation>
    <dataValidation type="list" imeMode="on" allowBlank="1" showInputMessage="1" showErrorMessage="1" sqref="I6:I9" xr:uid="{00000000-0002-0000-0800-000006000000}">
      <formula1>"１年未満,１年以上２年未満,２年以上"</formula1>
    </dataValidation>
    <dataValidation type="list" imeMode="on" allowBlank="1" showInputMessage="1" showErrorMessage="1" prompt="プルダウンメニューから選んでください_x000a_子育て支援員・家庭的保育者の場合は、右欄に保育業務経験の年数を記入してください" sqref="H10:H109" xr:uid="{00000000-0002-0000-0800-000007000000}">
      <formula1>"保育士,保育士・幼稚園教諭,幼稚園教諭,小学校教諭,養護教諭,看護師,保健師,准看護師,子育て支援員,家庭的保育者,管理栄養士,栄養士,調理師,その他"</formula1>
    </dataValidation>
    <dataValidation type="list" imeMode="on" allowBlank="1" showInputMessage="1" showErrorMessage="1" prompt="子育て支援員・家庭的保育者の場合はプルダウンメニューから選んでください_x000a_その他の方は記入不要です" sqref="I10:I109" xr:uid="{00000000-0002-0000-0800-000008000000}">
      <formula1>"１年未満,１年以上２年未満,２年以上"</formula1>
    </dataValidation>
    <dataValidation type="list" allowBlank="1" showInputMessage="1" showErrorMessage="1" prompt="プルダウンメニューから選んでください_x000a_非常勤の場合は、右欄に勤務時間数（月計）を記入してください" sqref="J10:J109" xr:uid="{00000000-0002-0000-0800-000009000000}">
      <formula1>"常勤,非常勤"</formula1>
    </dataValidation>
    <dataValidation imeMode="off" allowBlank="1" showInputMessage="1" showErrorMessage="1" prompt="非常勤の場合は、勤務時間数（月計）を記入してください" sqref="K10:K109" xr:uid="{00000000-0002-0000-0800-00000A000000}"/>
    <dataValidation type="list" allowBlank="1" showInputMessage="1" showErrorMessage="1" prompt="休業中の方はプルダウンメニューから「休」を選んでください_x000a_その他の方は空欄で結構です" sqref="L10:L109" xr:uid="{00000000-0002-0000-0800-00000B000000}">
      <formula1>"休"</formula1>
    </dataValidation>
    <dataValidation imeMode="on" allowBlank="1" showInputMessage="1" showErrorMessage="1" prompt="担当業務で「その他」を選んだ方は具体的に記入してください" sqref="G10:G109" xr:uid="{00000000-0002-0000-0800-00000C000000}"/>
    <dataValidation type="list" imeMode="on" allowBlank="1" showInputMessage="1" showErrorMessage="1" prompt="プルダウンメニューから選んでください_x000a_「その他」の場合は右欄に具体的な業務を記入してください" sqref="F10:F109" xr:uid="{00000000-0002-0000-0800-00000D000000}">
      <formula1>"0歳児,1歳児,2歳児,3歳児,4歳児,5歳児,病児保育事業,一時預かり事業,地域子育て支援拠点事業,県単一時保育事業,県単障がい児保育事業,フリー,調理・給食,その他"</formula1>
    </dataValidation>
  </dataValidations>
  <pageMargins left="0.59055118110236227" right="0.59055118110236227" top="0.74803149606299213" bottom="0.59055118110236227" header="0.31496062992125984" footer="0.31496062992125984"/>
  <pageSetup paperSize="9" scale="63" orientation="portrait" r:id="rId1"/>
  <rowBreaks count="2" manualBreakCount="2">
    <brk id="49" min="1" max="13" man="1"/>
    <brk id="89"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表紙</vt:lpstr>
      <vt:lpstr>目次</vt:lpstr>
      <vt:lpstr>監査調書</vt:lpstr>
      <vt:lpstr>表１（新基準）</vt:lpstr>
      <vt:lpstr>表１ (旧基準)</vt:lpstr>
      <vt:lpstr>表２</vt:lpstr>
      <vt:lpstr>表３</vt:lpstr>
      <vt:lpstr>表４</vt:lpstr>
      <vt:lpstr>職員名簿</vt:lpstr>
      <vt:lpstr>date</vt:lpstr>
      <vt:lpstr>監査調書!Print_Area</vt:lpstr>
      <vt:lpstr>職員名簿!Print_Area</vt:lpstr>
      <vt:lpstr>'表１ (旧基準)'!Print_Area</vt:lpstr>
      <vt:lpstr>'表１（新基準）'!Print_Area</vt:lpstr>
      <vt:lpstr>表３!Print_Area</vt:lpstr>
      <vt:lpstr>表４!Print_Area</vt:lpstr>
      <vt:lpstr>表紙!Print_Area</vt:lpstr>
      <vt:lpstr>目次!Print_Area</vt:lpstr>
      <vt:lpstr>職員名簿!Print_Titles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島根県高嶋　芹佳</cp:lastModifiedBy>
  <cp:lastPrinted>2026-05-29T04:58:15Z</cp:lastPrinted>
  <dcterms:created xsi:type="dcterms:W3CDTF">2020-07-08T04:38:13Z</dcterms:created>
  <dcterms:modified xsi:type="dcterms:W3CDTF">2026-06-10T06:01:17Z</dcterms:modified>
</cp:coreProperties>
</file>