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85" windowHeight="8580" tabRatio="706" activeTab="3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<sst xmlns="http://schemas.openxmlformats.org/spreadsheetml/2006/main" count="362" uniqueCount="55">
  <si>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</si>
  <si>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</si>
  <si>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</si>
  <si>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</si>
  <si>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</si>
  <si>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</si>
  <si>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</si>
  <si>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</si>
  <si>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</si>
  <si>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</si>
  <si>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</si>
  <si>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</si>
  <si>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</si>
  <si>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</si>
  <si>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</si>
  <si>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</si>
  <si>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</si>
  <si>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</si>
  <si>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</si>
  <si>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</si>
  <si>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</si>
  <si>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</si>
  <si>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</si>
  <si>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</si>
  <si>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</si>
  <si>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</si>
  <si>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</si>
  <si>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</si>
  <si>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</si>
  <si>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</si>
  <si>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</si>
  <si>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</si>
  <si>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</si>
  <si>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郡部計</t>
  </si>
  <si>
    <t>県総計</t>
  </si>
  <si>
    <t>浜田市</t>
  </si>
  <si>
    <t>益田市</t>
  </si>
  <si>
    <t>大田市</t>
  </si>
  <si>
    <t>江津市</t>
  </si>
  <si>
    <t>市部計</t>
  </si>
  <si>
    <t>郡部計</t>
  </si>
  <si>
    <t>県総計</t>
  </si>
  <si>
    <t>東出雲町</t>
  </si>
  <si>
    <t>斐川町</t>
  </si>
  <si>
    <t>その他の町村計</t>
  </si>
  <si>
    <t>（単位：戸数・％）</t>
  </si>
  <si>
    <t>増減率</t>
  </si>
  <si>
    <t>－</t>
  </si>
  <si>
    <t>－</t>
  </si>
  <si>
    <t>平成23年度・22年度 県内新設住宅着工戸数比較表(総戸数)</t>
  </si>
  <si>
    <t>23年度</t>
  </si>
  <si>
    <t>22年度</t>
  </si>
  <si>
    <t>平成23、22年度 県内新設住宅着工戸数比較表（持家）</t>
  </si>
  <si>
    <t>平成23、22年度 県内新設住宅着工戸数比較表（貸家）</t>
  </si>
  <si>
    <t>平成23、22年度 県内新設住宅着工戸数比較表（分譲）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</si>
</sst>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5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tted"/>
    </border>
    <border diagonalUp="1">
      <left style="thin"/>
      <right style="thin"/>
      <top style="double"/>
      <bottom>
        <color indexed="63"/>
      </bottom>
      <diagonal style="hair"/>
    </border>
    <border diagonalUp="1">
      <left style="thin"/>
      <right style="double"/>
      <top style="double"/>
      <bottom>
        <color indexed="63"/>
      </bottom>
      <diagonal style="hair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double"/>
      <top style="thin"/>
      <bottom>
        <color indexed="63"/>
      </bottom>
      <diagonal style="hair"/>
    </border>
    <border diagonalUp="1">
      <left style="thin"/>
      <right style="thin"/>
      <top style="double"/>
      <bottom style="dotted"/>
      <diagonal style="hair"/>
    </border>
    <border diagonalUp="1">
      <left style="thin"/>
      <right style="double"/>
      <top style="double"/>
      <bottom style="dotted"/>
      <diagonal style="hair"/>
    </border>
    <border>
      <left style="double"/>
      <right style="medium"/>
      <top style="thin"/>
      <bottom style="dotted"/>
    </border>
    <border diagonalUp="1">
      <left style="thin"/>
      <right style="thin"/>
      <top style="thin"/>
      <bottom style="dotted"/>
      <diagonal style="thin"/>
    </border>
    <border diagonalUp="1">
      <left style="thin"/>
      <right style="double"/>
      <top style="thin"/>
      <bottom style="dotted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76" fontId="6" fillId="0" borderId="26" xfId="0" applyNumberFormat="1" applyFont="1" applyBorder="1" applyAlignment="1" applyProtection="1">
      <alignment vertical="center" shrinkToFit="1"/>
      <protection/>
    </xf>
    <xf numFmtId="176" fontId="6" fillId="0" borderId="27" xfId="0" applyNumberFormat="1" applyFont="1" applyBorder="1" applyAlignment="1" applyProtection="1">
      <alignment vertical="center" shrinkToFit="1"/>
      <protection/>
    </xf>
    <xf numFmtId="176" fontId="6" fillId="0" borderId="28" xfId="0" applyNumberFormat="1" applyFont="1" applyBorder="1" applyAlignment="1" applyProtection="1">
      <alignment vertical="center" shrinkToFit="1"/>
      <protection/>
    </xf>
    <xf numFmtId="176" fontId="6" fillId="0" borderId="29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76" fontId="6" fillId="0" borderId="30" xfId="0" applyNumberFormat="1" applyFont="1" applyBorder="1" applyAlignment="1" applyProtection="1">
      <alignment vertical="center" shrinkToFit="1"/>
      <protection/>
    </xf>
    <xf numFmtId="180" fontId="6" fillId="0" borderId="31" xfId="0" applyNumberFormat="1" applyFont="1" applyBorder="1" applyAlignment="1" applyProtection="1">
      <alignment vertical="center" shrinkToFit="1"/>
      <protection/>
    </xf>
    <xf numFmtId="180" fontId="6" fillId="0" borderId="32" xfId="0" applyNumberFormat="1" applyFont="1" applyBorder="1" applyAlignment="1" applyProtection="1">
      <alignment vertical="center" shrinkToFit="1"/>
      <protection/>
    </xf>
    <xf numFmtId="180" fontId="6" fillId="0" borderId="33" xfId="0" applyNumberFormat="1" applyFont="1" applyBorder="1" applyAlignment="1" applyProtection="1">
      <alignment vertical="center" shrinkToFit="1"/>
      <protection/>
    </xf>
    <xf numFmtId="180" fontId="6" fillId="0" borderId="32" xfId="0" applyNumberFormat="1" applyFont="1" applyBorder="1" applyAlignment="1" applyProtection="1">
      <alignment horizontal="right" vertical="center" shrinkToFit="1"/>
      <protection/>
    </xf>
    <xf numFmtId="176" fontId="6" fillId="0" borderId="34" xfId="0" applyNumberFormat="1" applyFont="1" applyBorder="1" applyAlignment="1" applyProtection="1">
      <alignment vertical="center" shrinkToFit="1"/>
      <protection/>
    </xf>
    <xf numFmtId="180" fontId="6" fillId="0" borderId="35" xfId="0" applyNumberFormat="1" applyFont="1" applyBorder="1" applyAlignment="1" applyProtection="1">
      <alignment vertical="center" shrinkToFit="1"/>
      <protection/>
    </xf>
    <xf numFmtId="176" fontId="6" fillId="0" borderId="36" xfId="0" applyNumberFormat="1" applyFont="1" applyBorder="1" applyAlignment="1" applyProtection="1">
      <alignment vertical="center" shrinkToFit="1"/>
      <protection/>
    </xf>
    <xf numFmtId="180" fontId="6" fillId="0" borderId="37" xfId="0" applyNumberFormat="1" applyFont="1" applyBorder="1" applyAlignment="1" applyProtection="1">
      <alignment vertical="center" shrinkToFit="1"/>
      <protection/>
    </xf>
    <xf numFmtId="176" fontId="6" fillId="0" borderId="38" xfId="0" applyNumberFormat="1" applyFont="1" applyBorder="1" applyAlignment="1" applyProtection="1">
      <alignment vertical="center" shrinkToFit="1"/>
      <protection/>
    </xf>
    <xf numFmtId="176" fontId="6" fillId="0" borderId="39" xfId="0" applyNumberFormat="1" applyFont="1" applyBorder="1" applyAlignment="1" applyProtection="1">
      <alignment vertical="center" shrinkToFit="1"/>
      <protection/>
    </xf>
    <xf numFmtId="176" fontId="6" fillId="0" borderId="40" xfId="0" applyNumberFormat="1" applyFont="1" applyBorder="1" applyAlignment="1" applyProtection="1">
      <alignment vertical="center" shrinkToFit="1"/>
      <protection/>
    </xf>
    <xf numFmtId="176" fontId="6" fillId="33" borderId="24" xfId="0" applyNumberFormat="1" applyFont="1" applyFill="1" applyBorder="1" applyAlignment="1" applyProtection="1">
      <alignment vertical="center" shrinkToFit="1"/>
      <protection/>
    </xf>
    <xf numFmtId="176" fontId="6" fillId="33" borderId="41" xfId="0" applyNumberFormat="1" applyFont="1" applyFill="1" applyBorder="1" applyAlignment="1" applyProtection="1">
      <alignment vertical="center" shrinkToFit="1"/>
      <protection/>
    </xf>
    <xf numFmtId="176" fontId="6" fillId="33" borderId="25" xfId="0" applyNumberFormat="1" applyFont="1" applyFill="1" applyBorder="1" applyAlignment="1" applyProtection="1">
      <alignment vertical="center" shrinkToFit="1"/>
      <protection/>
    </xf>
    <xf numFmtId="176" fontId="6" fillId="33" borderId="28" xfId="0" applyNumberFormat="1" applyFont="1" applyFill="1" applyBorder="1" applyAlignment="1" applyProtection="1">
      <alignment vertical="center" shrinkToFit="1"/>
      <protection/>
    </xf>
    <xf numFmtId="0" fontId="4" fillId="34" borderId="42" xfId="0" applyFont="1" applyFill="1" applyBorder="1" applyAlignment="1">
      <alignment horizontal="center" vertical="center"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41" xfId="0" applyNumberFormat="1" applyFont="1" applyFill="1" applyBorder="1" applyAlignment="1" applyProtection="1">
      <alignment vertical="center" shrinkToFit="1"/>
      <protection/>
    </xf>
    <xf numFmtId="176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37" xfId="0" applyNumberFormat="1" applyFont="1" applyFill="1" applyBorder="1" applyAlignment="1" applyProtection="1">
      <alignment horizontal="center" vertical="center" shrinkToFit="1"/>
      <protection/>
    </xf>
    <xf numFmtId="180" fontId="6" fillId="34" borderId="31" xfId="0" applyNumberFormat="1" applyFont="1" applyFill="1" applyBorder="1" applyAlignment="1" applyProtection="1">
      <alignment horizontal="center" vertical="center" shrinkToFit="1"/>
      <protection/>
    </xf>
    <xf numFmtId="176" fontId="6" fillId="34" borderId="28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0" fontId="4" fillId="34" borderId="43" xfId="0" applyFont="1" applyFill="1" applyBorder="1" applyAlignment="1">
      <alignment horizontal="center" vertical="center"/>
    </xf>
    <xf numFmtId="180" fontId="6" fillId="34" borderId="31" xfId="0" applyNumberFormat="1" applyFont="1" applyFill="1" applyBorder="1" applyAlignment="1" applyProtection="1">
      <alignment vertical="center" shrinkToFit="1"/>
      <protection/>
    </xf>
    <xf numFmtId="180" fontId="6" fillId="34" borderId="32" xfId="0" applyNumberFormat="1" applyFont="1" applyFill="1" applyBorder="1" applyAlignment="1" applyProtection="1">
      <alignment vertical="center" shrinkToFit="1"/>
      <protection/>
    </xf>
    <xf numFmtId="180" fontId="6" fillId="34" borderId="33" xfId="0" applyNumberFormat="1" applyFont="1" applyFill="1" applyBorder="1" applyAlignment="1" applyProtection="1">
      <alignment vertical="center" shrinkToFit="1"/>
      <protection/>
    </xf>
    <xf numFmtId="0" fontId="4" fillId="33" borderId="42" xfId="0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 applyProtection="1">
      <alignment vertical="center" shrinkToFit="1"/>
      <protection/>
    </xf>
    <xf numFmtId="176" fontId="6" fillId="33" borderId="21" xfId="0" applyNumberFormat="1" applyFont="1" applyFill="1" applyBorder="1" applyAlignment="1" applyProtection="1">
      <alignment vertical="center" shrinkToFit="1"/>
      <protection/>
    </xf>
    <xf numFmtId="176" fontId="6" fillId="33" borderId="22" xfId="0" applyNumberFormat="1" applyFont="1" applyFill="1" applyBorder="1" applyAlignment="1" applyProtection="1">
      <alignment vertical="center" shrinkToFit="1"/>
      <protection/>
    </xf>
    <xf numFmtId="176" fontId="6" fillId="33" borderId="23" xfId="0" applyNumberFormat="1" applyFont="1" applyFill="1" applyBorder="1" applyAlignment="1" applyProtection="1">
      <alignment vertical="center" shrinkToFit="1"/>
      <protection/>
    </xf>
    <xf numFmtId="0" fontId="4" fillId="33" borderId="44" xfId="0" applyFont="1" applyFill="1" applyBorder="1" applyAlignment="1">
      <alignment horizontal="center" vertical="center"/>
    </xf>
    <xf numFmtId="180" fontId="6" fillId="33" borderId="45" xfId="0" applyNumberFormat="1" applyFont="1" applyFill="1" applyBorder="1" applyAlignment="1" applyProtection="1">
      <alignment vertical="center" shrinkToFit="1"/>
      <protection/>
    </xf>
    <xf numFmtId="180" fontId="6" fillId="33" borderId="46" xfId="0" applyNumberFormat="1" applyFont="1" applyFill="1" applyBorder="1" applyAlignment="1" applyProtection="1">
      <alignment vertical="center" shrinkToFit="1"/>
      <protection/>
    </xf>
    <xf numFmtId="180" fontId="6" fillId="33" borderId="47" xfId="0" applyNumberFormat="1" applyFont="1" applyFill="1" applyBorder="1" applyAlignment="1" applyProtection="1">
      <alignment vertical="center" shrinkToFit="1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180" fontId="6" fillId="0" borderId="37" xfId="0" applyNumberFormat="1" applyFont="1" applyBorder="1" applyAlignment="1" applyProtection="1">
      <alignment horizontal="center" vertical="center" shrinkToFit="1"/>
      <protection/>
    </xf>
    <xf numFmtId="180" fontId="6" fillId="0" borderId="31" xfId="0" applyNumberFormat="1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80" fontId="6" fillId="34" borderId="32" xfId="0" applyNumberFormat="1" applyFont="1" applyFill="1" applyBorder="1" applyAlignment="1" applyProtection="1">
      <alignment horizontal="right" vertical="center" shrinkToFit="1"/>
      <protection/>
    </xf>
    <xf numFmtId="180" fontId="6" fillId="34" borderId="35" xfId="0" applyNumberFormat="1" applyFont="1" applyFill="1" applyBorder="1" applyAlignment="1" applyProtection="1">
      <alignment vertical="center" shrinkToFit="1"/>
      <protection/>
    </xf>
    <xf numFmtId="180" fontId="6" fillId="34" borderId="65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176" fontId="6" fillId="33" borderId="20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37" xfId="0" applyNumberFormat="1" applyFont="1" applyFill="1" applyBorder="1" applyAlignment="1" applyProtection="1">
      <alignment vertical="center" shrinkToFit="1"/>
      <protection/>
    </xf>
    <xf numFmtId="176" fontId="6" fillId="0" borderId="50" xfId="0" applyNumberFormat="1" applyFont="1" applyBorder="1" applyAlignment="1" applyProtection="1">
      <alignment vertical="center" shrinkToFit="1"/>
      <protection/>
    </xf>
    <xf numFmtId="176" fontId="6" fillId="33" borderId="50" xfId="0" applyNumberFormat="1" applyFont="1" applyFill="1" applyBorder="1" applyAlignment="1" applyProtection="1">
      <alignment vertical="center" shrinkToFit="1"/>
      <protection/>
    </xf>
    <xf numFmtId="176" fontId="6" fillId="33" borderId="0" xfId="0" applyNumberFormat="1" applyFont="1" applyFill="1" applyBorder="1" applyAlignment="1" applyProtection="1">
      <alignment vertical="center" shrinkToFit="1"/>
      <protection/>
    </xf>
    <xf numFmtId="180" fontId="6" fillId="33" borderId="66" xfId="0" applyNumberFormat="1" applyFont="1" applyFill="1" applyBorder="1" applyAlignment="1" applyProtection="1">
      <alignment vertical="center" shrinkToFit="1"/>
      <protection/>
    </xf>
    <xf numFmtId="0" fontId="4" fillId="0" borderId="67" xfId="0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32" xfId="0" applyNumberFormat="1" applyFont="1" applyBorder="1" applyAlignment="1" applyProtection="1">
      <alignment horizontal="center" vertical="center" shrinkToFit="1"/>
      <protection/>
    </xf>
    <xf numFmtId="180" fontId="6" fillId="0" borderId="33" xfId="0" applyNumberFormat="1" applyFont="1" applyBorder="1" applyAlignment="1" applyProtection="1">
      <alignment horizontal="center" vertical="center" shrinkToFit="1"/>
      <protection/>
    </xf>
    <xf numFmtId="180" fontId="6" fillId="0" borderId="35" xfId="0" applyNumberFormat="1" applyFont="1" applyBorder="1" applyAlignment="1" applyProtection="1">
      <alignment horizontal="center" vertical="center" shrinkToFit="1"/>
      <protection/>
    </xf>
    <xf numFmtId="180" fontId="6" fillId="34" borderId="32" xfId="0" applyNumberFormat="1" applyFont="1" applyFill="1" applyBorder="1" applyAlignment="1" applyProtection="1">
      <alignment horizontal="center" vertical="center" shrinkToFit="1"/>
      <protection/>
    </xf>
    <xf numFmtId="176" fontId="6" fillId="0" borderId="24" xfId="0" applyNumberFormat="1" applyFont="1" applyFill="1" applyBorder="1" applyAlignment="1" applyProtection="1">
      <alignment vertical="center" shrinkToFit="1"/>
      <protection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70" xfId="0" applyNumberFormat="1" applyFont="1" applyFill="1" applyBorder="1" applyAlignment="1" applyProtection="1">
      <alignment vertical="center" shrinkToFit="1"/>
      <protection/>
    </xf>
    <xf numFmtId="176" fontId="6" fillId="34" borderId="71" xfId="0" applyNumberFormat="1" applyFont="1" applyFill="1" applyBorder="1" applyAlignment="1" applyProtection="1">
      <alignment vertical="center" shrinkToFit="1"/>
      <protection/>
    </xf>
    <xf numFmtId="180" fontId="6" fillId="0" borderId="72" xfId="0" applyNumberFormat="1" applyFont="1" applyBorder="1" applyAlignment="1" applyProtection="1">
      <alignment horizontal="center" vertical="center" shrinkToFit="1"/>
      <protection/>
    </xf>
    <xf numFmtId="180" fontId="6" fillId="0" borderId="72" xfId="0" applyNumberFormat="1" applyFont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73" xfId="0" applyNumberFormat="1" applyFont="1" applyBorder="1" applyAlignment="1" applyProtection="1">
      <alignment horizontal="center"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0" borderId="78" xfId="0" applyNumberFormat="1" applyFont="1" applyBorder="1" applyAlignment="1" applyProtection="1">
      <alignment vertical="center" shrinkToFit="1"/>
      <protection/>
    </xf>
    <xf numFmtId="176" fontId="6" fillId="0" borderId="79" xfId="0" applyNumberFormat="1" applyFont="1" applyBorder="1" applyAlignment="1" applyProtection="1">
      <alignment vertical="center" shrinkToFit="1"/>
      <protection/>
    </xf>
    <xf numFmtId="176" fontId="6" fillId="0" borderId="80" xfId="0" applyNumberFormat="1" applyFont="1" applyBorder="1" applyAlignment="1" applyProtection="1">
      <alignment vertical="center" shrinkToFit="1"/>
      <protection/>
    </xf>
    <xf numFmtId="176" fontId="6" fillId="0" borderId="81" xfId="0" applyNumberFormat="1" applyFont="1" applyBorder="1" applyAlignment="1" applyProtection="1">
      <alignment vertical="center" shrinkToFit="1"/>
      <protection/>
    </xf>
    <xf numFmtId="176" fontId="6" fillId="0" borderId="82" xfId="0" applyNumberFormat="1" applyFont="1" applyBorder="1" applyAlignment="1" applyProtection="1">
      <alignment vertical="center" shrinkToFit="1"/>
      <protection/>
    </xf>
    <xf numFmtId="176" fontId="6" fillId="0" borderId="83" xfId="0" applyNumberFormat="1" applyFont="1" applyBorder="1" applyAlignment="1" applyProtection="1">
      <alignment vertical="center" shrinkToFit="1"/>
      <protection/>
    </xf>
    <xf numFmtId="176" fontId="6" fillId="0" borderId="84" xfId="0" applyNumberFormat="1" applyFont="1" applyBorder="1" applyAlignment="1" applyProtection="1">
      <alignment vertical="center" shrinkToFit="1"/>
      <protection/>
    </xf>
    <xf numFmtId="176" fontId="44" fillId="35" borderId="17" xfId="0" applyNumberFormat="1" applyFont="1" applyFill="1" applyBorder="1" applyAlignment="1" applyProtection="1">
      <alignment vertical="center" shrinkToFit="1"/>
      <protection/>
    </xf>
    <xf numFmtId="176" fontId="6" fillId="35" borderId="24" xfId="0" applyNumberFormat="1" applyFont="1" applyFill="1" applyBorder="1" applyAlignment="1" applyProtection="1">
      <alignment vertical="center" shrinkToFit="1"/>
      <protection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="70" zoomScaleNormal="7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5" sqref="O4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55" t="s">
        <v>49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79"/>
      <c r="C4" s="66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141" t="s">
        <v>0</v>
      </c>
      <c r="C5" s="73" t="s">
        <v>50</v>
      </c>
      <c r="D5" s="22">
        <v>138</v>
      </c>
      <c r="E5" s="13">
        <v>46</v>
      </c>
      <c r="F5" s="13">
        <v>77</v>
      </c>
      <c r="G5" s="13">
        <v>113</v>
      </c>
      <c r="H5" s="14">
        <v>89</v>
      </c>
      <c r="I5" s="13">
        <v>61</v>
      </c>
      <c r="J5" s="13">
        <v>65</v>
      </c>
      <c r="K5" s="13">
        <v>149</v>
      </c>
      <c r="L5" s="13">
        <v>75</v>
      </c>
      <c r="M5" s="13">
        <v>76</v>
      </c>
      <c r="N5" s="13">
        <v>104</v>
      </c>
      <c r="O5" s="14">
        <v>141</v>
      </c>
      <c r="P5" s="15">
        <f>SUM(D5:O5)</f>
        <v>1134</v>
      </c>
    </row>
    <row r="6" spans="2:16" ht="14.25">
      <c r="B6" s="142"/>
      <c r="C6" s="74" t="s">
        <v>51</v>
      </c>
      <c r="D6" s="24">
        <v>45</v>
      </c>
      <c r="E6" s="17">
        <v>42</v>
      </c>
      <c r="F6" s="17">
        <v>41</v>
      </c>
      <c r="G6" s="17">
        <v>181</v>
      </c>
      <c r="H6" s="18">
        <v>65</v>
      </c>
      <c r="I6" s="17">
        <v>44</v>
      </c>
      <c r="J6" s="17">
        <v>78</v>
      </c>
      <c r="K6" s="17">
        <v>36</v>
      </c>
      <c r="L6" s="17">
        <v>126</v>
      </c>
      <c r="M6" s="17">
        <v>38</v>
      </c>
      <c r="N6" s="17">
        <v>30</v>
      </c>
      <c r="O6" s="18">
        <v>65</v>
      </c>
      <c r="P6" s="19">
        <f>SUM(D6:O6)</f>
        <v>791</v>
      </c>
    </row>
    <row r="7" spans="2:16" ht="14.25">
      <c r="B7" s="143"/>
      <c r="C7" s="67" t="s">
        <v>46</v>
      </c>
      <c r="D7" s="28">
        <f>+(D5-D6)/D6*100</f>
        <v>206.66666666666669</v>
      </c>
      <c r="E7" s="29">
        <f aca="true" t="shared" si="0" ref="E7:P7">+(E5-E6)/E6*100</f>
        <v>9.523809523809524</v>
      </c>
      <c r="F7" s="29">
        <f t="shared" si="0"/>
        <v>87.8048780487805</v>
      </c>
      <c r="G7" s="29">
        <f t="shared" si="0"/>
        <v>-37.569060773480665</v>
      </c>
      <c r="H7" s="29">
        <f t="shared" si="0"/>
        <v>36.92307692307693</v>
      </c>
      <c r="I7" s="29">
        <f t="shared" si="0"/>
        <v>38.63636363636363</v>
      </c>
      <c r="J7" s="29">
        <f t="shared" si="0"/>
        <v>-16.666666666666664</v>
      </c>
      <c r="K7" s="29">
        <f t="shared" si="0"/>
        <v>313.88888888888886</v>
      </c>
      <c r="L7" s="29">
        <f t="shared" si="0"/>
        <v>-40.476190476190474</v>
      </c>
      <c r="M7" s="29">
        <f t="shared" si="0"/>
        <v>100</v>
      </c>
      <c r="N7" s="29">
        <f t="shared" si="0"/>
        <v>246.66666666666669</v>
      </c>
      <c r="O7" s="33">
        <f t="shared" si="0"/>
        <v>116.92307692307693</v>
      </c>
      <c r="P7" s="30">
        <f t="shared" si="0"/>
        <v>43.36283185840708</v>
      </c>
    </row>
    <row r="8" spans="2:16" ht="14.25">
      <c r="B8" s="141" t="s">
        <v>1</v>
      </c>
      <c r="C8" s="73" t="s">
        <v>50</v>
      </c>
      <c r="D8" s="22">
        <v>8</v>
      </c>
      <c r="E8" s="13">
        <v>25</v>
      </c>
      <c r="F8" s="13">
        <v>8</v>
      </c>
      <c r="G8" s="13">
        <v>20</v>
      </c>
      <c r="H8" s="14">
        <v>26</v>
      </c>
      <c r="I8" s="13">
        <v>12</v>
      </c>
      <c r="J8" s="13">
        <v>18</v>
      </c>
      <c r="K8" s="13">
        <v>19</v>
      </c>
      <c r="L8" s="13">
        <v>19</v>
      </c>
      <c r="M8" s="13">
        <v>1</v>
      </c>
      <c r="N8" s="13">
        <v>7</v>
      </c>
      <c r="O8" s="14">
        <v>5</v>
      </c>
      <c r="P8" s="15">
        <f>SUM(D8:O8)</f>
        <v>168</v>
      </c>
    </row>
    <row r="9" spans="2:16" ht="14.25">
      <c r="B9" s="142"/>
      <c r="C9" s="74" t="s">
        <v>51</v>
      </c>
      <c r="D9" s="24">
        <v>6</v>
      </c>
      <c r="E9" s="17">
        <v>13</v>
      </c>
      <c r="F9" s="17">
        <v>9</v>
      </c>
      <c r="G9" s="17">
        <v>15</v>
      </c>
      <c r="H9" s="18">
        <v>8</v>
      </c>
      <c r="I9" s="17">
        <v>6</v>
      </c>
      <c r="J9" s="17">
        <v>19</v>
      </c>
      <c r="K9" s="17">
        <v>11</v>
      </c>
      <c r="L9" s="17">
        <v>11</v>
      </c>
      <c r="M9" s="17">
        <v>4</v>
      </c>
      <c r="N9" s="17">
        <v>5</v>
      </c>
      <c r="O9" s="18">
        <v>63</v>
      </c>
      <c r="P9" s="19">
        <f>SUM(D9:O9)</f>
        <v>170</v>
      </c>
    </row>
    <row r="10" spans="2:16" ht="14.25">
      <c r="B10" s="143"/>
      <c r="C10" s="67" t="s">
        <v>46</v>
      </c>
      <c r="D10" s="28">
        <f aca="true" t="shared" si="1" ref="D10:P10">+(D8-D9)/D9*100</f>
        <v>33.33333333333333</v>
      </c>
      <c r="E10" s="29">
        <f t="shared" si="1"/>
        <v>92.3076923076923</v>
      </c>
      <c r="F10" s="29">
        <f t="shared" si="1"/>
        <v>-11.11111111111111</v>
      </c>
      <c r="G10" s="29">
        <f t="shared" si="1"/>
        <v>33.33333333333333</v>
      </c>
      <c r="H10" s="29">
        <f t="shared" si="1"/>
        <v>225</v>
      </c>
      <c r="I10" s="29">
        <f t="shared" si="1"/>
        <v>100</v>
      </c>
      <c r="J10" s="29">
        <f t="shared" si="1"/>
        <v>-5.263157894736842</v>
      </c>
      <c r="K10" s="29">
        <f t="shared" si="1"/>
        <v>72.72727272727273</v>
      </c>
      <c r="L10" s="29">
        <f t="shared" si="1"/>
        <v>72.72727272727273</v>
      </c>
      <c r="M10" s="29">
        <f t="shared" si="1"/>
        <v>-75</v>
      </c>
      <c r="N10" s="29">
        <f t="shared" si="1"/>
        <v>40</v>
      </c>
      <c r="O10" s="33">
        <f t="shared" si="1"/>
        <v>-92.06349206349206</v>
      </c>
      <c r="P10" s="30">
        <f t="shared" si="1"/>
        <v>-1.1764705882352942</v>
      </c>
    </row>
    <row r="11" spans="2:16" ht="14.25">
      <c r="B11" s="141" t="s">
        <v>2</v>
      </c>
      <c r="C11" s="73" t="s">
        <v>50</v>
      </c>
      <c r="D11" s="22">
        <v>32</v>
      </c>
      <c r="E11" s="13">
        <v>61</v>
      </c>
      <c r="F11" s="13">
        <v>40</v>
      </c>
      <c r="G11" s="13">
        <v>128</v>
      </c>
      <c r="H11" s="14">
        <v>22</v>
      </c>
      <c r="I11" s="13">
        <v>63</v>
      </c>
      <c r="J11" s="13">
        <v>114</v>
      </c>
      <c r="K11" s="13">
        <v>129</v>
      </c>
      <c r="L11" s="13">
        <v>99</v>
      </c>
      <c r="M11" s="13">
        <v>61</v>
      </c>
      <c r="N11" s="13">
        <v>86</v>
      </c>
      <c r="O11" s="14">
        <v>87</v>
      </c>
      <c r="P11" s="15">
        <f>SUM(D11:O11)</f>
        <v>922</v>
      </c>
    </row>
    <row r="12" spans="2:16" ht="14.25">
      <c r="B12" s="142"/>
      <c r="C12" s="74" t="s">
        <v>51</v>
      </c>
      <c r="D12" s="24">
        <v>58</v>
      </c>
      <c r="E12" s="17">
        <v>37</v>
      </c>
      <c r="F12" s="17">
        <v>50</v>
      </c>
      <c r="G12" s="17">
        <v>27</v>
      </c>
      <c r="H12" s="18">
        <v>82</v>
      </c>
      <c r="I12" s="17">
        <v>49</v>
      </c>
      <c r="J12" s="17">
        <v>87</v>
      </c>
      <c r="K12" s="17">
        <v>37</v>
      </c>
      <c r="L12" s="17">
        <v>33</v>
      </c>
      <c r="M12" s="17">
        <v>44</v>
      </c>
      <c r="N12" s="17">
        <v>63</v>
      </c>
      <c r="O12" s="18">
        <v>91</v>
      </c>
      <c r="P12" s="19">
        <f>SUM(D12:O12)</f>
        <v>658</v>
      </c>
    </row>
    <row r="13" spans="2:16" ht="14.25">
      <c r="B13" s="143"/>
      <c r="C13" s="67" t="s">
        <v>46</v>
      </c>
      <c r="D13" s="28">
        <f aca="true" t="shared" si="2" ref="D13:P13">+(D11-D12)/D12*100</f>
        <v>-44.827586206896555</v>
      </c>
      <c r="E13" s="29">
        <f t="shared" si="2"/>
        <v>64.86486486486487</v>
      </c>
      <c r="F13" s="29">
        <f t="shared" si="2"/>
        <v>-20</v>
      </c>
      <c r="G13" s="29">
        <f t="shared" si="2"/>
        <v>374.0740740740741</v>
      </c>
      <c r="H13" s="29">
        <f t="shared" si="2"/>
        <v>-73.17073170731707</v>
      </c>
      <c r="I13" s="29">
        <f t="shared" si="2"/>
        <v>28.57142857142857</v>
      </c>
      <c r="J13" s="29">
        <f t="shared" si="2"/>
        <v>31.03448275862069</v>
      </c>
      <c r="K13" s="29">
        <f t="shared" si="2"/>
        <v>248.64864864864865</v>
      </c>
      <c r="L13" s="29">
        <f t="shared" si="2"/>
        <v>200</v>
      </c>
      <c r="M13" s="29">
        <f t="shared" si="2"/>
        <v>38.63636363636363</v>
      </c>
      <c r="N13" s="29">
        <f t="shared" si="2"/>
        <v>36.507936507936506</v>
      </c>
      <c r="O13" s="33">
        <f t="shared" si="2"/>
        <v>-4.395604395604396</v>
      </c>
      <c r="P13" s="30">
        <f t="shared" si="2"/>
        <v>40.121580547112465</v>
      </c>
    </row>
    <row r="14" spans="2:16" ht="14.25">
      <c r="B14" s="141" t="s">
        <v>3</v>
      </c>
      <c r="C14" s="73" t="s">
        <v>50</v>
      </c>
      <c r="D14" s="22">
        <v>9</v>
      </c>
      <c r="E14" s="13">
        <v>7</v>
      </c>
      <c r="F14" s="13">
        <v>32</v>
      </c>
      <c r="G14" s="13">
        <v>24</v>
      </c>
      <c r="H14" s="14">
        <v>3</v>
      </c>
      <c r="I14" s="13">
        <v>17</v>
      </c>
      <c r="J14" s="13">
        <v>25</v>
      </c>
      <c r="K14" s="13">
        <v>19</v>
      </c>
      <c r="L14" s="13">
        <v>10</v>
      </c>
      <c r="M14" s="13">
        <v>17</v>
      </c>
      <c r="N14" s="13">
        <v>7</v>
      </c>
      <c r="O14" s="14">
        <v>9</v>
      </c>
      <c r="P14" s="15">
        <f>SUM(D14:O14)</f>
        <v>179</v>
      </c>
    </row>
    <row r="15" spans="2:16" ht="14.25">
      <c r="B15" s="142"/>
      <c r="C15" s="74" t="s">
        <v>51</v>
      </c>
      <c r="D15" s="24">
        <v>13</v>
      </c>
      <c r="E15" s="17">
        <v>6</v>
      </c>
      <c r="F15" s="17">
        <v>12</v>
      </c>
      <c r="G15" s="17">
        <v>9</v>
      </c>
      <c r="H15" s="18">
        <v>15</v>
      </c>
      <c r="I15" s="17">
        <v>11</v>
      </c>
      <c r="J15" s="17">
        <v>7</v>
      </c>
      <c r="K15" s="17">
        <v>16</v>
      </c>
      <c r="L15" s="17">
        <v>8</v>
      </c>
      <c r="M15" s="17">
        <v>13</v>
      </c>
      <c r="N15" s="17">
        <v>9</v>
      </c>
      <c r="O15" s="18">
        <v>18</v>
      </c>
      <c r="P15" s="19">
        <f>SUM(D15:O15)</f>
        <v>137</v>
      </c>
    </row>
    <row r="16" spans="2:16" ht="14.25">
      <c r="B16" s="143"/>
      <c r="C16" s="67" t="s">
        <v>46</v>
      </c>
      <c r="D16" s="28">
        <f aca="true" t="shared" si="3" ref="D16:P16">+(D14-D15)/D15*100</f>
        <v>-30.76923076923077</v>
      </c>
      <c r="E16" s="29">
        <f t="shared" si="3"/>
        <v>16.666666666666664</v>
      </c>
      <c r="F16" s="29">
        <f t="shared" si="3"/>
        <v>166.66666666666669</v>
      </c>
      <c r="G16" s="29">
        <f t="shared" si="3"/>
        <v>166.66666666666669</v>
      </c>
      <c r="H16" s="29">
        <f t="shared" si="3"/>
        <v>-80</v>
      </c>
      <c r="I16" s="29">
        <f t="shared" si="3"/>
        <v>54.54545454545454</v>
      </c>
      <c r="J16" s="29">
        <f t="shared" si="3"/>
        <v>257.14285714285717</v>
      </c>
      <c r="K16" s="29">
        <f t="shared" si="3"/>
        <v>18.75</v>
      </c>
      <c r="L16" s="29">
        <f t="shared" si="3"/>
        <v>25</v>
      </c>
      <c r="M16" s="29">
        <f t="shared" si="3"/>
        <v>30.76923076923077</v>
      </c>
      <c r="N16" s="29">
        <f t="shared" si="3"/>
        <v>-22.22222222222222</v>
      </c>
      <c r="O16" s="29">
        <f t="shared" si="3"/>
        <v>-50</v>
      </c>
      <c r="P16" s="30">
        <f t="shared" si="3"/>
        <v>30.656934306569344</v>
      </c>
    </row>
    <row r="17" spans="2:16" ht="14.25">
      <c r="B17" s="141" t="s">
        <v>4</v>
      </c>
      <c r="C17" s="73" t="s">
        <v>50</v>
      </c>
      <c r="D17" s="22">
        <v>5</v>
      </c>
      <c r="E17" s="13">
        <v>6</v>
      </c>
      <c r="F17" s="13">
        <v>5</v>
      </c>
      <c r="G17" s="13">
        <v>38</v>
      </c>
      <c r="H17" s="14">
        <v>4</v>
      </c>
      <c r="I17" s="13">
        <v>16</v>
      </c>
      <c r="J17" s="13">
        <v>15</v>
      </c>
      <c r="K17" s="13">
        <v>66</v>
      </c>
      <c r="L17" s="13">
        <v>7</v>
      </c>
      <c r="M17" s="13">
        <v>4</v>
      </c>
      <c r="N17" s="13">
        <v>2</v>
      </c>
      <c r="O17" s="14">
        <v>13</v>
      </c>
      <c r="P17" s="15">
        <f>SUM(D17:O17)</f>
        <v>181</v>
      </c>
    </row>
    <row r="18" spans="2:16" ht="14.25">
      <c r="B18" s="142"/>
      <c r="C18" s="74" t="s">
        <v>51</v>
      </c>
      <c r="D18" s="24">
        <v>7</v>
      </c>
      <c r="E18" s="17">
        <v>1</v>
      </c>
      <c r="F18" s="17">
        <v>8</v>
      </c>
      <c r="G18" s="17">
        <v>4</v>
      </c>
      <c r="H18" s="18">
        <v>2</v>
      </c>
      <c r="I18" s="17">
        <v>8</v>
      </c>
      <c r="J18" s="17">
        <v>15</v>
      </c>
      <c r="K18" s="17">
        <v>7</v>
      </c>
      <c r="L18" s="17">
        <v>21</v>
      </c>
      <c r="M18" s="17">
        <v>2</v>
      </c>
      <c r="N18" s="17">
        <v>5</v>
      </c>
      <c r="O18" s="18">
        <v>19</v>
      </c>
      <c r="P18" s="19">
        <f>SUM(D18:O18)</f>
        <v>99</v>
      </c>
    </row>
    <row r="19" spans="2:16" ht="14.25">
      <c r="B19" s="143"/>
      <c r="C19" s="67" t="s">
        <v>46</v>
      </c>
      <c r="D19" s="28">
        <f aca="true" t="shared" si="4" ref="D19:P19">+(D17-D18)/D18*100</f>
        <v>-28.57142857142857</v>
      </c>
      <c r="E19" s="29">
        <f t="shared" si="4"/>
        <v>500</v>
      </c>
      <c r="F19" s="29">
        <f t="shared" si="4"/>
        <v>-37.5</v>
      </c>
      <c r="G19" s="29">
        <f t="shared" si="4"/>
        <v>850</v>
      </c>
      <c r="H19" s="29">
        <f t="shared" si="4"/>
        <v>100</v>
      </c>
      <c r="I19" s="29">
        <f t="shared" si="4"/>
        <v>100</v>
      </c>
      <c r="J19" s="29">
        <f t="shared" si="4"/>
        <v>0</v>
      </c>
      <c r="K19" s="29">
        <f t="shared" si="4"/>
        <v>842.8571428571429</v>
      </c>
      <c r="L19" s="29">
        <f t="shared" si="4"/>
        <v>-66.66666666666666</v>
      </c>
      <c r="M19" s="29">
        <f t="shared" si="4"/>
        <v>100</v>
      </c>
      <c r="N19" s="29">
        <f t="shared" si="4"/>
        <v>-60</v>
      </c>
      <c r="O19" s="29">
        <f t="shared" si="4"/>
        <v>-31.57894736842105</v>
      </c>
      <c r="P19" s="30">
        <f t="shared" si="4"/>
        <v>82.82828282828282</v>
      </c>
    </row>
    <row r="20" spans="2:16" ht="14.25">
      <c r="B20" s="141" t="s">
        <v>5</v>
      </c>
      <c r="C20" s="73" t="s">
        <v>50</v>
      </c>
      <c r="D20" s="22">
        <v>4</v>
      </c>
      <c r="E20" s="13">
        <v>2</v>
      </c>
      <c r="F20" s="13">
        <v>8</v>
      </c>
      <c r="G20" s="13">
        <v>18</v>
      </c>
      <c r="H20" s="14">
        <v>7</v>
      </c>
      <c r="I20" s="13">
        <v>11</v>
      </c>
      <c r="J20" s="13">
        <v>3</v>
      </c>
      <c r="K20" s="13">
        <v>5</v>
      </c>
      <c r="L20" s="13">
        <v>1</v>
      </c>
      <c r="M20" s="13">
        <v>3</v>
      </c>
      <c r="N20" s="13">
        <v>19</v>
      </c>
      <c r="O20" s="14">
        <v>2</v>
      </c>
      <c r="P20" s="15">
        <f>SUM(D20:O20)</f>
        <v>83</v>
      </c>
    </row>
    <row r="21" spans="2:16" ht="14.25">
      <c r="B21" s="142"/>
      <c r="C21" s="74" t="s">
        <v>51</v>
      </c>
      <c r="D21" s="24">
        <v>16</v>
      </c>
      <c r="E21" s="17">
        <v>4</v>
      </c>
      <c r="F21" s="17">
        <v>4</v>
      </c>
      <c r="G21" s="17">
        <v>22</v>
      </c>
      <c r="H21" s="18">
        <v>14</v>
      </c>
      <c r="I21" s="17">
        <v>36</v>
      </c>
      <c r="J21" s="17">
        <v>5</v>
      </c>
      <c r="K21" s="17">
        <v>22</v>
      </c>
      <c r="L21" s="17">
        <v>11</v>
      </c>
      <c r="M21" s="17">
        <v>11</v>
      </c>
      <c r="N21" s="17">
        <v>13</v>
      </c>
      <c r="O21" s="18">
        <v>12</v>
      </c>
      <c r="P21" s="19">
        <f>SUM(D21:O21)</f>
        <v>170</v>
      </c>
    </row>
    <row r="22" spans="2:16" ht="14.25">
      <c r="B22" s="143"/>
      <c r="C22" s="67" t="s">
        <v>46</v>
      </c>
      <c r="D22" s="28">
        <f aca="true" t="shared" si="5" ref="D22:P22">+(D20-D21)/D21*100</f>
        <v>-75</v>
      </c>
      <c r="E22" s="29">
        <f t="shared" si="5"/>
        <v>-50</v>
      </c>
      <c r="F22" s="29">
        <f t="shared" si="5"/>
        <v>100</v>
      </c>
      <c r="G22" s="29">
        <f t="shared" si="5"/>
        <v>-18.181818181818183</v>
      </c>
      <c r="H22" s="29">
        <f t="shared" si="5"/>
        <v>-50</v>
      </c>
      <c r="I22" s="29">
        <f t="shared" si="5"/>
        <v>-69.44444444444444</v>
      </c>
      <c r="J22" s="29">
        <f t="shared" si="5"/>
        <v>-40</v>
      </c>
      <c r="K22" s="29">
        <f t="shared" si="5"/>
        <v>-77.27272727272727</v>
      </c>
      <c r="L22" s="29">
        <f t="shared" si="5"/>
        <v>-90.9090909090909</v>
      </c>
      <c r="M22" s="29">
        <f t="shared" si="5"/>
        <v>-72.72727272727273</v>
      </c>
      <c r="N22" s="29">
        <f t="shared" si="5"/>
        <v>46.15384615384615</v>
      </c>
      <c r="O22" s="29">
        <f t="shared" si="5"/>
        <v>-83.33333333333334</v>
      </c>
      <c r="P22" s="30">
        <f t="shared" si="5"/>
        <v>-51.17647058823529</v>
      </c>
    </row>
    <row r="23" spans="2:16" ht="14.25">
      <c r="B23" s="141" t="s">
        <v>6</v>
      </c>
      <c r="C23" s="73" t="s">
        <v>50</v>
      </c>
      <c r="D23" s="22">
        <v>6</v>
      </c>
      <c r="E23" s="13">
        <v>5</v>
      </c>
      <c r="F23" s="13">
        <v>8</v>
      </c>
      <c r="G23" s="13">
        <v>7</v>
      </c>
      <c r="H23" s="14">
        <v>5</v>
      </c>
      <c r="I23" s="13">
        <v>5</v>
      </c>
      <c r="J23" s="13">
        <v>12</v>
      </c>
      <c r="K23" s="13">
        <v>4</v>
      </c>
      <c r="L23" s="13">
        <v>21</v>
      </c>
      <c r="M23" s="13">
        <v>5</v>
      </c>
      <c r="N23" s="13">
        <v>2</v>
      </c>
      <c r="O23" s="14">
        <v>1</v>
      </c>
      <c r="P23" s="15">
        <f>SUM(D23:O23)</f>
        <v>81</v>
      </c>
    </row>
    <row r="24" spans="2:16" ht="14.25">
      <c r="B24" s="142"/>
      <c r="C24" s="74" t="s">
        <v>51</v>
      </c>
      <c r="D24" s="24">
        <v>3</v>
      </c>
      <c r="E24" s="17">
        <v>4</v>
      </c>
      <c r="F24" s="17">
        <v>9</v>
      </c>
      <c r="G24" s="17">
        <v>6</v>
      </c>
      <c r="H24" s="18">
        <v>23</v>
      </c>
      <c r="I24" s="17">
        <v>6</v>
      </c>
      <c r="J24" s="17">
        <v>2</v>
      </c>
      <c r="K24" s="17">
        <v>8</v>
      </c>
      <c r="L24" s="17">
        <v>2</v>
      </c>
      <c r="M24" s="17">
        <v>5</v>
      </c>
      <c r="N24" s="17">
        <v>37</v>
      </c>
      <c r="O24" s="18">
        <v>2</v>
      </c>
      <c r="P24" s="19">
        <f>SUM(D24:O24)</f>
        <v>107</v>
      </c>
    </row>
    <row r="25" spans="2:16" ht="14.25">
      <c r="B25" s="143"/>
      <c r="C25" s="67" t="s">
        <v>46</v>
      </c>
      <c r="D25" s="28">
        <f aca="true" t="shared" si="6" ref="D25:P25">+(D23-D24)/D24*100</f>
        <v>100</v>
      </c>
      <c r="E25" s="115" t="s">
        <v>48</v>
      </c>
      <c r="F25" s="29">
        <f t="shared" si="6"/>
        <v>-11.11111111111111</v>
      </c>
      <c r="G25" s="29">
        <f t="shared" si="6"/>
        <v>16.666666666666664</v>
      </c>
      <c r="H25" s="29">
        <f t="shared" si="6"/>
        <v>-78.26086956521739</v>
      </c>
      <c r="I25" s="29">
        <f t="shared" si="6"/>
        <v>-16.666666666666664</v>
      </c>
      <c r="J25" s="29">
        <f t="shared" si="6"/>
        <v>500</v>
      </c>
      <c r="K25" s="29">
        <f t="shared" si="6"/>
        <v>-50</v>
      </c>
      <c r="L25" s="29">
        <f t="shared" si="6"/>
        <v>950</v>
      </c>
      <c r="M25" s="29">
        <f t="shared" si="6"/>
        <v>0</v>
      </c>
      <c r="N25" s="29">
        <f t="shared" si="6"/>
        <v>-94.5945945945946</v>
      </c>
      <c r="O25" s="29">
        <f t="shared" si="6"/>
        <v>-50</v>
      </c>
      <c r="P25" s="30">
        <f t="shared" si="6"/>
        <v>-24.299065420560748</v>
      </c>
    </row>
    <row r="26" spans="2:16" ht="14.25">
      <c r="B26" s="141" t="s">
        <v>10</v>
      </c>
      <c r="C26" s="73" t="s">
        <v>50</v>
      </c>
      <c r="D26" s="22">
        <v>8</v>
      </c>
      <c r="E26" s="13">
        <v>7</v>
      </c>
      <c r="F26" s="13">
        <v>7</v>
      </c>
      <c r="G26" s="13">
        <v>14</v>
      </c>
      <c r="H26" s="14">
        <v>17</v>
      </c>
      <c r="I26" s="13">
        <v>8</v>
      </c>
      <c r="J26" s="13">
        <v>7</v>
      </c>
      <c r="K26" s="13">
        <v>4</v>
      </c>
      <c r="L26" s="13">
        <v>11</v>
      </c>
      <c r="M26" s="13">
        <v>4</v>
      </c>
      <c r="N26" s="13">
        <v>5</v>
      </c>
      <c r="O26" s="14">
        <v>3</v>
      </c>
      <c r="P26" s="15">
        <f>SUM(D26:O26)</f>
        <v>95</v>
      </c>
    </row>
    <row r="27" spans="2:16" ht="14.25">
      <c r="B27" s="142"/>
      <c r="C27" s="74" t="s">
        <v>51</v>
      </c>
      <c r="D27" s="24">
        <v>7</v>
      </c>
      <c r="E27" s="17">
        <v>5</v>
      </c>
      <c r="F27" s="17">
        <v>17</v>
      </c>
      <c r="G27" s="17">
        <v>5</v>
      </c>
      <c r="H27" s="18">
        <v>6</v>
      </c>
      <c r="I27" s="17">
        <v>10</v>
      </c>
      <c r="J27" s="17">
        <v>16</v>
      </c>
      <c r="K27" s="17">
        <v>7</v>
      </c>
      <c r="L27" s="17">
        <v>13</v>
      </c>
      <c r="M27" s="17">
        <v>3</v>
      </c>
      <c r="N27" s="17">
        <v>7</v>
      </c>
      <c r="O27" s="18">
        <v>8</v>
      </c>
      <c r="P27" s="19">
        <f>SUM(D27:O27)</f>
        <v>104</v>
      </c>
    </row>
    <row r="28" spans="2:16" ht="15" thickBot="1">
      <c r="B28" s="147"/>
      <c r="C28" s="67" t="s">
        <v>46</v>
      </c>
      <c r="D28" s="28">
        <f aca="true" t="shared" si="7" ref="D28:P28">+(D26-D27)/D27*100</f>
        <v>14.285714285714285</v>
      </c>
      <c r="E28" s="29">
        <f t="shared" si="7"/>
        <v>40</v>
      </c>
      <c r="F28" s="29">
        <f t="shared" si="7"/>
        <v>-58.82352941176471</v>
      </c>
      <c r="G28" s="29">
        <f t="shared" si="7"/>
        <v>180</v>
      </c>
      <c r="H28" s="29">
        <f t="shared" si="7"/>
        <v>183.33333333333331</v>
      </c>
      <c r="I28" s="29">
        <f t="shared" si="7"/>
        <v>-20</v>
      </c>
      <c r="J28" s="29">
        <f t="shared" si="7"/>
        <v>-56.25</v>
      </c>
      <c r="K28" s="29">
        <f t="shared" si="7"/>
        <v>-42.857142857142854</v>
      </c>
      <c r="L28" s="29">
        <f t="shared" si="7"/>
        <v>-15.384615384615385</v>
      </c>
      <c r="M28" s="29">
        <f t="shared" si="7"/>
        <v>33.33333333333333</v>
      </c>
      <c r="N28" s="29">
        <f t="shared" si="7"/>
        <v>-28.57142857142857</v>
      </c>
      <c r="O28" s="29">
        <f t="shared" si="7"/>
        <v>-62.5</v>
      </c>
      <c r="P28" s="30">
        <f t="shared" si="7"/>
        <v>-8.653846153846153</v>
      </c>
    </row>
    <row r="29" spans="2:16" ht="15" thickTop="1">
      <c r="B29" s="148" t="s">
        <v>7</v>
      </c>
      <c r="C29" s="43" t="s">
        <v>50</v>
      </c>
      <c r="D29" s="93">
        <f>+D5+D8+D11+D14+D17+D20+D23+D26</f>
        <v>210</v>
      </c>
      <c r="E29" s="44">
        <f>+E5+E8+E11+E14+E17+E20+E23+E26</f>
        <v>159</v>
      </c>
      <c r="F29" s="44">
        <f aca="true" t="shared" si="8" ref="F29:O29">+F5+F8+F11+F14+F17+F20+F23+F26</f>
        <v>185</v>
      </c>
      <c r="G29" s="44">
        <f t="shared" si="8"/>
        <v>362</v>
      </c>
      <c r="H29" s="44">
        <f t="shared" si="8"/>
        <v>173</v>
      </c>
      <c r="I29" s="44">
        <f t="shared" si="8"/>
        <v>193</v>
      </c>
      <c r="J29" s="44">
        <f>+J5+J8+J11+J14+J17+J20+J23+J26</f>
        <v>259</v>
      </c>
      <c r="K29" s="44">
        <f t="shared" si="8"/>
        <v>395</v>
      </c>
      <c r="L29" s="44">
        <f t="shared" si="8"/>
        <v>243</v>
      </c>
      <c r="M29" s="44">
        <f t="shared" si="8"/>
        <v>171</v>
      </c>
      <c r="N29" s="44">
        <f t="shared" si="8"/>
        <v>232</v>
      </c>
      <c r="O29" s="45">
        <f t="shared" si="8"/>
        <v>261</v>
      </c>
      <c r="P29" s="46">
        <f>+P5+P8+P11+P14+P17+P20+P23+P26</f>
        <v>2843</v>
      </c>
    </row>
    <row r="30" spans="2:16" ht="14.25">
      <c r="B30" s="149"/>
      <c r="C30" s="107" t="s">
        <v>51</v>
      </c>
      <c r="D30" s="122">
        <f>+D6+D9+D12+D15+D18+D21+D24+D27</f>
        <v>155</v>
      </c>
      <c r="E30" s="121">
        <f aca="true" t="shared" si="9" ref="E30:O30">+E6+E9+E12+E15+E18+E21+E24+E27</f>
        <v>112</v>
      </c>
      <c r="F30" s="121">
        <f t="shared" si="9"/>
        <v>150</v>
      </c>
      <c r="G30" s="121">
        <f t="shared" si="9"/>
        <v>269</v>
      </c>
      <c r="H30" s="121">
        <f t="shared" si="9"/>
        <v>215</v>
      </c>
      <c r="I30" s="121">
        <f t="shared" si="9"/>
        <v>170</v>
      </c>
      <c r="J30" s="121">
        <f t="shared" si="9"/>
        <v>229</v>
      </c>
      <c r="K30" s="121">
        <f t="shared" si="9"/>
        <v>144</v>
      </c>
      <c r="L30" s="121">
        <f t="shared" si="9"/>
        <v>225</v>
      </c>
      <c r="M30" s="121">
        <f t="shared" si="9"/>
        <v>120</v>
      </c>
      <c r="N30" s="121">
        <f t="shared" si="9"/>
        <v>169</v>
      </c>
      <c r="O30" s="121">
        <f t="shared" si="9"/>
        <v>278</v>
      </c>
      <c r="P30" s="52">
        <f>+P6+P9+P12+P15+P18+P21+P24+P27</f>
        <v>2236</v>
      </c>
    </row>
    <row r="31" spans="2:16" ht="15" thickBot="1">
      <c r="B31" s="150"/>
      <c r="C31" s="76" t="s">
        <v>46</v>
      </c>
      <c r="D31" s="54">
        <f aca="true" t="shared" si="10" ref="D31:P31">+(D29-D30)/D30*100</f>
        <v>35.483870967741936</v>
      </c>
      <c r="E31" s="55">
        <f t="shared" si="10"/>
        <v>41.964285714285715</v>
      </c>
      <c r="F31" s="55">
        <f t="shared" si="10"/>
        <v>23.333333333333332</v>
      </c>
      <c r="G31" s="55">
        <f t="shared" si="10"/>
        <v>34.572490706319705</v>
      </c>
      <c r="H31" s="55">
        <f t="shared" si="10"/>
        <v>-19.53488372093023</v>
      </c>
      <c r="I31" s="55">
        <f t="shared" si="10"/>
        <v>13.529411764705882</v>
      </c>
      <c r="J31" s="55">
        <f t="shared" si="10"/>
        <v>13.100436681222707</v>
      </c>
      <c r="K31" s="55">
        <f t="shared" si="10"/>
        <v>174.30555555555557</v>
      </c>
      <c r="L31" s="55">
        <f t="shared" si="10"/>
        <v>8</v>
      </c>
      <c r="M31" s="55">
        <f t="shared" si="10"/>
        <v>42.5</v>
      </c>
      <c r="N31" s="55">
        <f t="shared" si="10"/>
        <v>37.278106508875744</v>
      </c>
      <c r="O31" s="55">
        <f t="shared" si="10"/>
        <v>-6.115107913669065</v>
      </c>
      <c r="P31" s="56">
        <f t="shared" si="10"/>
        <v>27.14669051878354</v>
      </c>
    </row>
    <row r="32" spans="2:16" ht="15" thickTop="1">
      <c r="B32" s="151" t="s">
        <v>42</v>
      </c>
      <c r="C32" s="77" t="s">
        <v>50</v>
      </c>
      <c r="D32" s="32">
        <v>4</v>
      </c>
      <c r="E32" s="20">
        <v>6</v>
      </c>
      <c r="F32" s="20">
        <v>10</v>
      </c>
      <c r="G32" s="119">
        <v>10</v>
      </c>
      <c r="H32" s="130"/>
      <c r="I32" s="130"/>
      <c r="J32" s="130"/>
      <c r="K32" s="130"/>
      <c r="L32" s="130"/>
      <c r="M32" s="130"/>
      <c r="N32" s="130"/>
      <c r="O32" s="131"/>
      <c r="P32" s="15">
        <f>SUM(D32:O32)</f>
        <v>30</v>
      </c>
    </row>
    <row r="33" spans="2:16" ht="14.25">
      <c r="B33" s="142"/>
      <c r="C33" s="74" t="s">
        <v>51</v>
      </c>
      <c r="D33" s="24">
        <v>9</v>
      </c>
      <c r="E33" s="17">
        <v>15</v>
      </c>
      <c r="F33" s="17">
        <v>5</v>
      </c>
      <c r="G33" s="17">
        <v>18</v>
      </c>
      <c r="H33" s="17">
        <v>28</v>
      </c>
      <c r="I33" s="17">
        <v>15</v>
      </c>
      <c r="J33" s="17">
        <v>4</v>
      </c>
      <c r="K33" s="17">
        <v>5</v>
      </c>
      <c r="L33" s="17">
        <v>9</v>
      </c>
      <c r="M33" s="17">
        <v>7</v>
      </c>
      <c r="N33" s="17">
        <v>5</v>
      </c>
      <c r="O33" s="18">
        <v>20</v>
      </c>
      <c r="P33" s="19">
        <f>SUM(D33:O33)</f>
        <v>140</v>
      </c>
    </row>
    <row r="34" spans="2:16" ht="14.25">
      <c r="B34" s="142"/>
      <c r="C34" s="67" t="s">
        <v>46</v>
      </c>
      <c r="D34" s="28">
        <f aca="true" t="shared" si="11" ref="D34:P34">+(D32-D33)/D33*100</f>
        <v>-55.55555555555556</v>
      </c>
      <c r="E34" s="29">
        <f t="shared" si="11"/>
        <v>-60</v>
      </c>
      <c r="F34" s="29">
        <f t="shared" si="11"/>
        <v>100</v>
      </c>
      <c r="G34" s="29">
        <f t="shared" si="11"/>
        <v>-44.44444444444444</v>
      </c>
      <c r="H34" s="29">
        <f t="shared" si="11"/>
        <v>-100</v>
      </c>
      <c r="I34" s="29">
        <f t="shared" si="11"/>
        <v>-100</v>
      </c>
      <c r="J34" s="29">
        <f t="shared" si="11"/>
        <v>-100</v>
      </c>
      <c r="K34" s="29">
        <f t="shared" si="11"/>
        <v>-100</v>
      </c>
      <c r="L34" s="115" t="s">
        <v>48</v>
      </c>
      <c r="M34" s="29">
        <f t="shared" si="11"/>
        <v>-100</v>
      </c>
      <c r="N34" s="29">
        <f t="shared" si="11"/>
        <v>-100</v>
      </c>
      <c r="O34" s="29">
        <f t="shared" si="11"/>
        <v>-100</v>
      </c>
      <c r="P34" s="30">
        <f t="shared" si="11"/>
        <v>-78.57142857142857</v>
      </c>
    </row>
    <row r="35" spans="2:16" ht="14.25">
      <c r="B35" s="141" t="s">
        <v>43</v>
      </c>
      <c r="C35" s="73" t="s">
        <v>50</v>
      </c>
      <c r="D35" s="22">
        <v>2</v>
      </c>
      <c r="E35" s="13">
        <v>5</v>
      </c>
      <c r="F35" s="13">
        <v>10</v>
      </c>
      <c r="G35" s="120">
        <v>10</v>
      </c>
      <c r="H35" s="13">
        <v>5</v>
      </c>
      <c r="I35" s="13">
        <v>6</v>
      </c>
      <c r="J35" s="132"/>
      <c r="K35" s="132"/>
      <c r="L35" s="132"/>
      <c r="M35" s="132"/>
      <c r="N35" s="132"/>
      <c r="O35" s="133"/>
      <c r="P35" s="15">
        <f>SUM(D35:O35)</f>
        <v>38</v>
      </c>
    </row>
    <row r="36" spans="2:16" ht="14.25">
      <c r="B36" s="142"/>
      <c r="C36" s="74" t="s">
        <v>51</v>
      </c>
      <c r="D36" s="24">
        <v>25</v>
      </c>
      <c r="E36" s="17">
        <v>2</v>
      </c>
      <c r="F36" s="17">
        <v>21</v>
      </c>
      <c r="G36" s="17">
        <v>3</v>
      </c>
      <c r="H36" s="17">
        <v>15</v>
      </c>
      <c r="I36" s="17">
        <v>6</v>
      </c>
      <c r="J36" s="17">
        <v>22</v>
      </c>
      <c r="K36" s="17">
        <v>5</v>
      </c>
      <c r="L36" s="17">
        <v>19</v>
      </c>
      <c r="M36" s="17">
        <v>3</v>
      </c>
      <c r="N36" s="17">
        <v>6</v>
      </c>
      <c r="O36" s="18">
        <v>6</v>
      </c>
      <c r="P36" s="19">
        <f>SUM(D36:O36)</f>
        <v>133</v>
      </c>
    </row>
    <row r="37" spans="2:16" ht="14.25">
      <c r="B37" s="142"/>
      <c r="C37" s="67" t="s">
        <v>46</v>
      </c>
      <c r="D37" s="28">
        <f aca="true" t="shared" si="12" ref="D37:P37">+(D35-D36)/D36*100</f>
        <v>-92</v>
      </c>
      <c r="E37" s="29">
        <f t="shared" si="12"/>
        <v>150</v>
      </c>
      <c r="F37" s="29">
        <f t="shared" si="12"/>
        <v>-52.38095238095239</v>
      </c>
      <c r="G37" s="29">
        <f t="shared" si="12"/>
        <v>233.33333333333334</v>
      </c>
      <c r="H37" s="29">
        <f t="shared" si="12"/>
        <v>-66.66666666666666</v>
      </c>
      <c r="I37" s="29">
        <f t="shared" si="12"/>
        <v>0</v>
      </c>
      <c r="J37" s="29">
        <f t="shared" si="12"/>
        <v>-100</v>
      </c>
      <c r="K37" s="29">
        <f t="shared" si="12"/>
        <v>-100</v>
      </c>
      <c r="L37" s="29">
        <f t="shared" si="12"/>
        <v>-100</v>
      </c>
      <c r="M37" s="29">
        <f t="shared" si="12"/>
        <v>-100</v>
      </c>
      <c r="N37" s="29">
        <f t="shared" si="12"/>
        <v>-100</v>
      </c>
      <c r="O37" s="29">
        <f t="shared" si="12"/>
        <v>-100</v>
      </c>
      <c r="P37" s="30">
        <f t="shared" si="12"/>
        <v>-71.42857142857143</v>
      </c>
    </row>
    <row r="38" spans="2:16" ht="14.25">
      <c r="B38" s="152" t="s">
        <v>44</v>
      </c>
      <c r="C38" s="73" t="s">
        <v>50</v>
      </c>
      <c r="D38" s="13">
        <f>+D41-D32-D35</f>
        <v>9</v>
      </c>
      <c r="E38" s="13">
        <f>+E41-E32-E35</f>
        <v>15</v>
      </c>
      <c r="F38" s="23">
        <f aca="true" t="shared" si="13" ref="F38:O38">+F41-F32-F35</f>
        <v>12</v>
      </c>
      <c r="G38" s="13">
        <f t="shared" si="13"/>
        <v>31</v>
      </c>
      <c r="H38" s="23">
        <f t="shared" si="13"/>
        <v>8</v>
      </c>
      <c r="I38" s="13">
        <f t="shared" si="13"/>
        <v>31</v>
      </c>
      <c r="J38" s="23">
        <f t="shared" si="13"/>
        <v>13</v>
      </c>
      <c r="K38" s="13">
        <f t="shared" si="13"/>
        <v>12</v>
      </c>
      <c r="L38" s="23">
        <f t="shared" si="13"/>
        <v>17</v>
      </c>
      <c r="M38" s="13">
        <f t="shared" si="13"/>
        <v>4</v>
      </c>
      <c r="N38" s="23">
        <f t="shared" si="13"/>
        <v>17</v>
      </c>
      <c r="O38" s="14">
        <f t="shared" si="13"/>
        <v>8</v>
      </c>
      <c r="P38" s="15">
        <f>+P41-P32-P35</f>
        <v>177</v>
      </c>
    </row>
    <row r="39" spans="2:16" ht="14.25">
      <c r="B39" s="153"/>
      <c r="C39" s="74" t="s">
        <v>51</v>
      </c>
      <c r="D39" s="24">
        <f aca="true" t="shared" si="14" ref="D39:O39">+D42-D33-D36</f>
        <v>12</v>
      </c>
      <c r="E39" s="25">
        <f t="shared" si="14"/>
        <v>12</v>
      </c>
      <c r="F39" s="26">
        <f t="shared" si="14"/>
        <v>15</v>
      </c>
      <c r="G39" s="25">
        <f t="shared" si="14"/>
        <v>8</v>
      </c>
      <c r="H39" s="26">
        <f t="shared" si="14"/>
        <v>10</v>
      </c>
      <c r="I39" s="25">
        <f t="shared" si="14"/>
        <v>8</v>
      </c>
      <c r="J39" s="26">
        <f t="shared" si="14"/>
        <v>12</v>
      </c>
      <c r="K39" s="25">
        <f t="shared" si="14"/>
        <v>16</v>
      </c>
      <c r="L39" s="26">
        <f t="shared" si="14"/>
        <v>16</v>
      </c>
      <c r="M39" s="25">
        <f t="shared" si="14"/>
        <v>2</v>
      </c>
      <c r="N39" s="26">
        <f t="shared" si="14"/>
        <v>3</v>
      </c>
      <c r="O39" s="34">
        <f t="shared" si="14"/>
        <v>10</v>
      </c>
      <c r="P39" s="19">
        <f>+P42-P33-P36</f>
        <v>124</v>
      </c>
    </row>
    <row r="40" spans="2:16" ht="15" thickBot="1">
      <c r="B40" s="154"/>
      <c r="C40" s="67" t="s">
        <v>46</v>
      </c>
      <c r="D40" s="28">
        <f aca="true" t="shared" si="15" ref="D40:P40">+(D38-D39)/D39*100</f>
        <v>-25</v>
      </c>
      <c r="E40" s="29">
        <f t="shared" si="15"/>
        <v>25</v>
      </c>
      <c r="F40" s="29">
        <f t="shared" si="15"/>
        <v>-20</v>
      </c>
      <c r="G40" s="29">
        <f t="shared" si="15"/>
        <v>287.5</v>
      </c>
      <c r="H40" s="29">
        <f t="shared" si="15"/>
        <v>-20</v>
      </c>
      <c r="I40" s="29">
        <f t="shared" si="15"/>
        <v>287.5</v>
      </c>
      <c r="J40" s="29">
        <f t="shared" si="15"/>
        <v>8.333333333333332</v>
      </c>
      <c r="K40" s="29">
        <f t="shared" si="15"/>
        <v>-25</v>
      </c>
      <c r="L40" s="29">
        <f t="shared" si="15"/>
        <v>6.25</v>
      </c>
      <c r="M40" s="29">
        <f t="shared" si="15"/>
        <v>100</v>
      </c>
      <c r="N40" s="29">
        <f t="shared" si="15"/>
        <v>466.6666666666667</v>
      </c>
      <c r="O40" s="29">
        <f t="shared" si="15"/>
        <v>-20</v>
      </c>
      <c r="P40" s="30">
        <f t="shared" si="15"/>
        <v>42.74193548387097</v>
      </c>
    </row>
    <row r="41" spans="2:16" ht="15" thickTop="1">
      <c r="B41" s="148" t="s">
        <v>8</v>
      </c>
      <c r="C41" s="68" t="s">
        <v>50</v>
      </c>
      <c r="D41" s="123">
        <f>+D44-D29</f>
        <v>15</v>
      </c>
      <c r="E41" s="44">
        <f>+E44-E29</f>
        <v>26</v>
      </c>
      <c r="F41" s="44">
        <f aca="true" t="shared" si="16" ref="F41:O41">+F44-F29</f>
        <v>32</v>
      </c>
      <c r="G41" s="44">
        <f t="shared" si="16"/>
        <v>51</v>
      </c>
      <c r="H41" s="44">
        <f t="shared" si="16"/>
        <v>13</v>
      </c>
      <c r="I41" s="44">
        <f t="shared" si="16"/>
        <v>37</v>
      </c>
      <c r="J41" s="44">
        <f t="shared" si="16"/>
        <v>13</v>
      </c>
      <c r="K41" s="44">
        <f t="shared" si="16"/>
        <v>12</v>
      </c>
      <c r="L41" s="44">
        <f t="shared" si="16"/>
        <v>17</v>
      </c>
      <c r="M41" s="44">
        <f t="shared" si="16"/>
        <v>4</v>
      </c>
      <c r="N41" s="44">
        <f t="shared" si="16"/>
        <v>17</v>
      </c>
      <c r="O41" s="45">
        <f t="shared" si="16"/>
        <v>8</v>
      </c>
      <c r="P41" s="46">
        <f>+P44-P29</f>
        <v>245</v>
      </c>
    </row>
    <row r="42" spans="2:16" ht="14.25">
      <c r="B42" s="149"/>
      <c r="C42" s="75" t="s">
        <v>51</v>
      </c>
      <c r="D42" s="49">
        <f aca="true" t="shared" si="17" ref="D42:O42">+D45-D30</f>
        <v>46</v>
      </c>
      <c r="E42" s="50">
        <f t="shared" si="17"/>
        <v>29</v>
      </c>
      <c r="F42" s="50">
        <f t="shared" si="17"/>
        <v>41</v>
      </c>
      <c r="G42" s="50">
        <f t="shared" si="17"/>
        <v>29</v>
      </c>
      <c r="H42" s="50">
        <f t="shared" si="17"/>
        <v>53</v>
      </c>
      <c r="I42" s="50">
        <f t="shared" si="17"/>
        <v>29</v>
      </c>
      <c r="J42" s="50">
        <f t="shared" si="17"/>
        <v>38</v>
      </c>
      <c r="K42" s="50">
        <f t="shared" si="17"/>
        <v>26</v>
      </c>
      <c r="L42" s="50">
        <f t="shared" si="17"/>
        <v>44</v>
      </c>
      <c r="M42" s="50">
        <f t="shared" si="17"/>
        <v>12</v>
      </c>
      <c r="N42" s="50">
        <f t="shared" si="17"/>
        <v>14</v>
      </c>
      <c r="O42" s="51">
        <f t="shared" si="17"/>
        <v>36</v>
      </c>
      <c r="P42" s="52">
        <f>+P45-P30</f>
        <v>397</v>
      </c>
    </row>
    <row r="43" spans="2:16" ht="15" thickBot="1">
      <c r="B43" s="150"/>
      <c r="C43" s="76" t="s">
        <v>46</v>
      </c>
      <c r="D43" s="54">
        <f aca="true" t="shared" si="18" ref="D43:P43">+(D41-D42)/D42*100</f>
        <v>-67.3913043478261</v>
      </c>
      <c r="E43" s="55">
        <f t="shared" si="18"/>
        <v>-10.344827586206897</v>
      </c>
      <c r="F43" s="55">
        <f t="shared" si="18"/>
        <v>-21.951219512195124</v>
      </c>
      <c r="G43" s="55">
        <f t="shared" si="18"/>
        <v>75.86206896551724</v>
      </c>
      <c r="H43" s="55">
        <f t="shared" si="18"/>
        <v>-75.47169811320755</v>
      </c>
      <c r="I43" s="55">
        <f t="shared" si="18"/>
        <v>27.586206896551722</v>
      </c>
      <c r="J43" s="55">
        <f t="shared" si="18"/>
        <v>-65.78947368421053</v>
      </c>
      <c r="K43" s="55">
        <f t="shared" si="18"/>
        <v>-53.84615384615385</v>
      </c>
      <c r="L43" s="55">
        <f t="shared" si="18"/>
        <v>-61.36363636363637</v>
      </c>
      <c r="M43" s="55">
        <f t="shared" si="18"/>
        <v>-66.66666666666666</v>
      </c>
      <c r="N43" s="55">
        <f t="shared" si="18"/>
        <v>21.428571428571427</v>
      </c>
      <c r="O43" s="55">
        <f t="shared" si="18"/>
        <v>-77.77777777777779</v>
      </c>
      <c r="P43" s="56">
        <f t="shared" si="18"/>
        <v>-38.287153652392945</v>
      </c>
    </row>
    <row r="44" spans="2:16" ht="15" thickTop="1">
      <c r="B44" s="144" t="s">
        <v>9</v>
      </c>
      <c r="C44" s="69" t="s">
        <v>50</v>
      </c>
      <c r="D44" s="58">
        <v>225</v>
      </c>
      <c r="E44" s="39">
        <v>185</v>
      </c>
      <c r="F44" s="39">
        <v>217</v>
      </c>
      <c r="G44" s="39">
        <v>413</v>
      </c>
      <c r="H44" s="40">
        <v>186</v>
      </c>
      <c r="I44" s="39">
        <v>230</v>
      </c>
      <c r="J44" s="39">
        <v>272</v>
      </c>
      <c r="K44" s="39">
        <v>407</v>
      </c>
      <c r="L44" s="39">
        <v>260</v>
      </c>
      <c r="M44" s="39">
        <v>175</v>
      </c>
      <c r="N44" s="39">
        <v>249</v>
      </c>
      <c r="O44" s="40">
        <v>269</v>
      </c>
      <c r="P44" s="41">
        <f>SUM(D44:O44)</f>
        <v>3088</v>
      </c>
    </row>
    <row r="45" spans="2:16" ht="14.25">
      <c r="B45" s="145"/>
      <c r="C45" s="78" t="s">
        <v>51</v>
      </c>
      <c r="D45" s="42">
        <v>201</v>
      </c>
      <c r="E45" s="59">
        <v>141</v>
      </c>
      <c r="F45" s="59">
        <v>191</v>
      </c>
      <c r="G45" s="59">
        <v>298</v>
      </c>
      <c r="H45" s="60">
        <v>268</v>
      </c>
      <c r="I45" s="59">
        <v>199</v>
      </c>
      <c r="J45" s="59">
        <v>267</v>
      </c>
      <c r="K45" s="59">
        <v>170</v>
      </c>
      <c r="L45" s="59">
        <v>269</v>
      </c>
      <c r="M45" s="59">
        <v>132</v>
      </c>
      <c r="N45" s="59">
        <v>183</v>
      </c>
      <c r="O45" s="60">
        <v>314</v>
      </c>
      <c r="P45" s="61">
        <f>SUM(D45:O45)</f>
        <v>2633</v>
      </c>
    </row>
    <row r="46" spans="2:16" ht="15" thickBot="1">
      <c r="B46" s="146"/>
      <c r="C46" s="70" t="s">
        <v>46</v>
      </c>
      <c r="D46" s="63">
        <f aca="true" t="shared" si="19" ref="D46:P46">+(D44-D45)/D45*100</f>
        <v>11.940298507462686</v>
      </c>
      <c r="E46" s="64">
        <f t="shared" si="19"/>
        <v>31.20567375886525</v>
      </c>
      <c r="F46" s="64">
        <f t="shared" si="19"/>
        <v>13.612565445026178</v>
      </c>
      <c r="G46" s="64">
        <f t="shared" si="19"/>
        <v>38.59060402684564</v>
      </c>
      <c r="H46" s="64">
        <f t="shared" si="19"/>
        <v>-30.597014925373134</v>
      </c>
      <c r="I46" s="64">
        <f t="shared" si="19"/>
        <v>15.577889447236181</v>
      </c>
      <c r="J46" s="64">
        <f t="shared" si="19"/>
        <v>1.8726591760299627</v>
      </c>
      <c r="K46" s="64">
        <f t="shared" si="19"/>
        <v>139.41176470588235</v>
      </c>
      <c r="L46" s="64">
        <f t="shared" si="19"/>
        <v>-3.3457249070631967</v>
      </c>
      <c r="M46" s="64">
        <f t="shared" si="19"/>
        <v>32.57575757575758</v>
      </c>
      <c r="N46" s="64">
        <f t="shared" si="19"/>
        <v>36.0655737704918</v>
      </c>
      <c r="O46" s="64">
        <f t="shared" si="19"/>
        <v>-14.331210191082802</v>
      </c>
      <c r="P46" s="65">
        <f t="shared" si="19"/>
        <v>17.280668439042916</v>
      </c>
    </row>
    <row r="47" spans="2:16" s="114" customFormat="1" ht="18" customHeight="1">
      <c r="B47" s="112"/>
      <c r="C47" s="112"/>
      <c r="D47" s="113">
        <f>+D41-D32-D35-D38</f>
        <v>0</v>
      </c>
      <c r="E47" s="113">
        <f>+E41-E32-E35-E38</f>
        <v>0</v>
      </c>
      <c r="F47" s="113">
        <f aca="true" t="shared" si="20" ref="F47:P47">+F41-F32-F35-F38</f>
        <v>0</v>
      </c>
      <c r="G47" s="113">
        <f t="shared" si="20"/>
        <v>0</v>
      </c>
      <c r="H47" s="113">
        <f t="shared" si="20"/>
        <v>0</v>
      </c>
      <c r="I47" s="113">
        <f t="shared" si="20"/>
        <v>0</v>
      </c>
      <c r="J47" s="113">
        <f t="shared" si="20"/>
        <v>0</v>
      </c>
      <c r="K47" s="113">
        <f t="shared" si="20"/>
        <v>0</v>
      </c>
      <c r="L47" s="113">
        <f t="shared" si="20"/>
        <v>0</v>
      </c>
      <c r="M47" s="113">
        <f t="shared" si="20"/>
        <v>0</v>
      </c>
      <c r="N47" s="113">
        <f t="shared" si="20"/>
        <v>0</v>
      </c>
      <c r="O47" s="113">
        <f t="shared" si="20"/>
        <v>0</v>
      </c>
      <c r="P47" s="113">
        <f t="shared" si="20"/>
        <v>0</v>
      </c>
    </row>
  </sheetData>
  <sheetProtection/>
  <mergeCells count="15">
    <mergeCell ref="B14:B16"/>
    <mergeCell ref="B17:B19"/>
    <mergeCell ref="B5:B7"/>
    <mergeCell ref="B2:P2"/>
    <mergeCell ref="B8:B10"/>
    <mergeCell ref="B11:B13"/>
    <mergeCell ref="B20:B22"/>
    <mergeCell ref="B23:B25"/>
    <mergeCell ref="B44:B46"/>
    <mergeCell ref="B26:B28"/>
    <mergeCell ref="B29:B31"/>
    <mergeCell ref="B32:B34"/>
    <mergeCell ref="B35:B37"/>
    <mergeCell ref="B38:B40"/>
    <mergeCell ref="B41:B4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="85" zoomScaleNormal="85"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5" sqref="O45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55" t="s">
        <v>52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79"/>
      <c r="C4" s="90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80"/>
      <c r="C5" s="73" t="s">
        <v>50</v>
      </c>
      <c r="D5" s="22">
        <v>32</v>
      </c>
      <c r="E5" s="13">
        <v>30</v>
      </c>
      <c r="F5" s="13">
        <v>31</v>
      </c>
      <c r="G5" s="13">
        <v>48</v>
      </c>
      <c r="H5" s="14">
        <v>42</v>
      </c>
      <c r="I5" s="13">
        <v>37</v>
      </c>
      <c r="J5" s="13">
        <v>41</v>
      </c>
      <c r="K5" s="13">
        <v>52</v>
      </c>
      <c r="L5" s="13">
        <v>37</v>
      </c>
      <c r="M5" s="13">
        <v>36</v>
      </c>
      <c r="N5" s="13">
        <v>27</v>
      </c>
      <c r="O5" s="14">
        <v>35</v>
      </c>
      <c r="P5" s="15">
        <f>SUM(D5:O5)</f>
        <v>448</v>
      </c>
    </row>
    <row r="6" spans="2:16" ht="14.25">
      <c r="B6" s="81" t="s">
        <v>24</v>
      </c>
      <c r="C6" s="74" t="s">
        <v>51</v>
      </c>
      <c r="D6" s="24">
        <v>44</v>
      </c>
      <c r="E6" s="17">
        <v>26</v>
      </c>
      <c r="F6" s="17">
        <v>31</v>
      </c>
      <c r="G6" s="17">
        <v>33</v>
      </c>
      <c r="H6" s="18">
        <v>32</v>
      </c>
      <c r="I6" s="17">
        <v>37</v>
      </c>
      <c r="J6" s="17">
        <v>32</v>
      </c>
      <c r="K6" s="17">
        <v>28</v>
      </c>
      <c r="L6" s="17">
        <v>35</v>
      </c>
      <c r="M6" s="17">
        <v>23</v>
      </c>
      <c r="N6" s="17">
        <v>19</v>
      </c>
      <c r="O6" s="18">
        <v>38</v>
      </c>
      <c r="P6" s="19">
        <f>SUM(D6:O6)</f>
        <v>378</v>
      </c>
    </row>
    <row r="7" spans="2:16" ht="14.25">
      <c r="B7" s="82"/>
      <c r="C7" s="67" t="s">
        <v>46</v>
      </c>
      <c r="D7" s="28">
        <f>+(D5-D6)/D6*100</f>
        <v>-27.27272727272727</v>
      </c>
      <c r="E7" s="29">
        <f aca="true" t="shared" si="0" ref="E7:P7">+(E5-E6)/E6*100</f>
        <v>15.384615384615385</v>
      </c>
      <c r="F7" s="29">
        <f t="shared" si="0"/>
        <v>0</v>
      </c>
      <c r="G7" s="29">
        <f t="shared" si="0"/>
        <v>45.45454545454545</v>
      </c>
      <c r="H7" s="29">
        <f t="shared" si="0"/>
        <v>31.25</v>
      </c>
      <c r="I7" s="29">
        <f t="shared" si="0"/>
        <v>0</v>
      </c>
      <c r="J7" s="29">
        <f t="shared" si="0"/>
        <v>28.125</v>
      </c>
      <c r="K7" s="29">
        <f t="shared" si="0"/>
        <v>85.71428571428571</v>
      </c>
      <c r="L7" s="29">
        <f t="shared" si="0"/>
        <v>5.714285714285714</v>
      </c>
      <c r="M7" s="29">
        <f t="shared" si="0"/>
        <v>56.52173913043478</v>
      </c>
      <c r="N7" s="29">
        <f t="shared" si="0"/>
        <v>42.10526315789473</v>
      </c>
      <c r="O7" s="33">
        <f t="shared" si="0"/>
        <v>-7.894736842105263</v>
      </c>
      <c r="P7" s="30">
        <f t="shared" si="0"/>
        <v>18.51851851851852</v>
      </c>
    </row>
    <row r="8" spans="2:16" ht="14.25">
      <c r="B8" s="80"/>
      <c r="C8" s="73" t="s">
        <v>50</v>
      </c>
      <c r="D8" s="22">
        <v>7</v>
      </c>
      <c r="E8" s="13">
        <v>7</v>
      </c>
      <c r="F8" s="13">
        <v>7</v>
      </c>
      <c r="G8" s="13">
        <v>10</v>
      </c>
      <c r="H8" s="14">
        <v>14</v>
      </c>
      <c r="I8" s="13">
        <v>5</v>
      </c>
      <c r="J8" s="13">
        <v>7</v>
      </c>
      <c r="K8" s="13">
        <v>7</v>
      </c>
      <c r="L8" s="13">
        <v>15</v>
      </c>
      <c r="M8" s="13">
        <v>1</v>
      </c>
      <c r="N8" s="13">
        <v>7</v>
      </c>
      <c r="O8" s="14">
        <v>5</v>
      </c>
      <c r="P8" s="15">
        <f>SUM(D8:O8)</f>
        <v>92</v>
      </c>
    </row>
    <row r="9" spans="2:16" ht="14.25">
      <c r="B9" s="81" t="s">
        <v>25</v>
      </c>
      <c r="C9" s="74" t="s">
        <v>51</v>
      </c>
      <c r="D9" s="24">
        <v>6</v>
      </c>
      <c r="E9" s="17">
        <v>9</v>
      </c>
      <c r="F9" s="17">
        <v>9</v>
      </c>
      <c r="G9" s="17">
        <v>15</v>
      </c>
      <c r="H9" s="18">
        <v>8</v>
      </c>
      <c r="I9" s="17">
        <v>6</v>
      </c>
      <c r="J9" s="17">
        <v>13</v>
      </c>
      <c r="K9" s="17">
        <v>10</v>
      </c>
      <c r="L9" s="17">
        <v>10</v>
      </c>
      <c r="M9" s="17">
        <v>4</v>
      </c>
      <c r="N9" s="17">
        <v>5</v>
      </c>
      <c r="O9" s="18">
        <v>14</v>
      </c>
      <c r="P9" s="19">
        <f>SUM(D9:O9)</f>
        <v>109</v>
      </c>
    </row>
    <row r="10" spans="2:16" ht="14.25">
      <c r="B10" s="82"/>
      <c r="C10" s="67" t="s">
        <v>46</v>
      </c>
      <c r="D10" s="28">
        <f aca="true" t="shared" si="1" ref="D10:P10">+(D8-D9)/D9*100</f>
        <v>16.666666666666664</v>
      </c>
      <c r="E10" s="29">
        <f t="shared" si="1"/>
        <v>-22.22222222222222</v>
      </c>
      <c r="F10" s="29">
        <f t="shared" si="1"/>
        <v>-22.22222222222222</v>
      </c>
      <c r="G10" s="29">
        <f t="shared" si="1"/>
        <v>-33.33333333333333</v>
      </c>
      <c r="H10" s="29">
        <f t="shared" si="1"/>
        <v>75</v>
      </c>
      <c r="I10" s="29">
        <f t="shared" si="1"/>
        <v>-16.666666666666664</v>
      </c>
      <c r="J10" s="29">
        <f t="shared" si="1"/>
        <v>-46.15384615384615</v>
      </c>
      <c r="K10" s="29">
        <f t="shared" si="1"/>
        <v>-30</v>
      </c>
      <c r="L10" s="29">
        <f t="shared" si="1"/>
        <v>50</v>
      </c>
      <c r="M10" s="29">
        <f t="shared" si="1"/>
        <v>-75</v>
      </c>
      <c r="N10" s="29">
        <f t="shared" si="1"/>
        <v>40</v>
      </c>
      <c r="O10" s="29">
        <f t="shared" si="1"/>
        <v>-64.28571428571429</v>
      </c>
      <c r="P10" s="30">
        <f t="shared" si="1"/>
        <v>-15.59633027522936</v>
      </c>
    </row>
    <row r="11" spans="2:16" ht="14.25">
      <c r="B11" s="80"/>
      <c r="C11" s="73" t="s">
        <v>50</v>
      </c>
      <c r="D11" s="22">
        <v>24</v>
      </c>
      <c r="E11" s="13">
        <v>28</v>
      </c>
      <c r="F11" s="13">
        <v>32</v>
      </c>
      <c r="G11" s="13">
        <v>44</v>
      </c>
      <c r="H11" s="14">
        <v>20</v>
      </c>
      <c r="I11" s="13">
        <v>32</v>
      </c>
      <c r="J11" s="13">
        <v>35</v>
      </c>
      <c r="K11" s="13">
        <v>29</v>
      </c>
      <c r="L11" s="13">
        <v>43</v>
      </c>
      <c r="M11" s="13">
        <v>31</v>
      </c>
      <c r="N11" s="13">
        <v>26</v>
      </c>
      <c r="O11" s="14">
        <v>25</v>
      </c>
      <c r="P11" s="15">
        <f>SUM(D11:O11)</f>
        <v>369</v>
      </c>
    </row>
    <row r="12" spans="2:16" ht="14.25">
      <c r="B12" s="81" t="s">
        <v>26</v>
      </c>
      <c r="C12" s="74" t="s">
        <v>51</v>
      </c>
      <c r="D12" s="24">
        <v>23</v>
      </c>
      <c r="E12" s="17">
        <v>28</v>
      </c>
      <c r="F12" s="17">
        <v>44</v>
      </c>
      <c r="G12" s="17">
        <v>26</v>
      </c>
      <c r="H12" s="18">
        <v>38</v>
      </c>
      <c r="I12" s="17">
        <v>30</v>
      </c>
      <c r="J12" s="17">
        <v>33</v>
      </c>
      <c r="K12" s="17">
        <v>32</v>
      </c>
      <c r="L12" s="17">
        <v>32</v>
      </c>
      <c r="M12" s="17">
        <v>13</v>
      </c>
      <c r="N12" s="17">
        <v>24</v>
      </c>
      <c r="O12" s="18">
        <v>31</v>
      </c>
      <c r="P12" s="19">
        <f>SUM(D12:O12)</f>
        <v>354</v>
      </c>
    </row>
    <row r="13" spans="2:16" ht="14.25">
      <c r="B13" s="82"/>
      <c r="C13" s="67" t="s">
        <v>46</v>
      </c>
      <c r="D13" s="28">
        <f aca="true" t="shared" si="2" ref="D13:P13">+(D11-D12)/D12*100</f>
        <v>4.3478260869565215</v>
      </c>
      <c r="E13" s="29">
        <f t="shared" si="2"/>
        <v>0</v>
      </c>
      <c r="F13" s="29">
        <f t="shared" si="2"/>
        <v>-27.27272727272727</v>
      </c>
      <c r="G13" s="29">
        <f t="shared" si="2"/>
        <v>69.23076923076923</v>
      </c>
      <c r="H13" s="29">
        <f t="shared" si="2"/>
        <v>-47.368421052631575</v>
      </c>
      <c r="I13" s="29">
        <f t="shared" si="2"/>
        <v>6.666666666666667</v>
      </c>
      <c r="J13" s="29">
        <f t="shared" si="2"/>
        <v>6.0606060606060606</v>
      </c>
      <c r="K13" s="29">
        <f t="shared" si="2"/>
        <v>-9.375</v>
      </c>
      <c r="L13" s="29">
        <f t="shared" si="2"/>
        <v>34.375</v>
      </c>
      <c r="M13" s="29">
        <f t="shared" si="2"/>
        <v>138.46153846153845</v>
      </c>
      <c r="N13" s="29">
        <f t="shared" si="2"/>
        <v>8.333333333333332</v>
      </c>
      <c r="O13" s="29">
        <f t="shared" si="2"/>
        <v>-19.35483870967742</v>
      </c>
      <c r="P13" s="30">
        <f t="shared" si="2"/>
        <v>4.23728813559322</v>
      </c>
    </row>
    <row r="14" spans="2:16" ht="14.25">
      <c r="B14" s="80"/>
      <c r="C14" s="73" t="s">
        <v>50</v>
      </c>
      <c r="D14" s="22">
        <v>9</v>
      </c>
      <c r="E14" s="13">
        <v>7</v>
      </c>
      <c r="F14" s="13">
        <v>10</v>
      </c>
      <c r="G14" s="13">
        <v>15</v>
      </c>
      <c r="H14" s="14">
        <v>3</v>
      </c>
      <c r="I14" s="13">
        <v>8</v>
      </c>
      <c r="J14" s="13">
        <v>8</v>
      </c>
      <c r="K14" s="13">
        <v>14</v>
      </c>
      <c r="L14" s="13">
        <v>9</v>
      </c>
      <c r="M14" s="13">
        <v>9</v>
      </c>
      <c r="N14" s="13">
        <v>6</v>
      </c>
      <c r="O14" s="14">
        <v>5</v>
      </c>
      <c r="P14" s="15">
        <f>SUM(D14:O14)</f>
        <v>103</v>
      </c>
    </row>
    <row r="15" spans="2:16" ht="14.25">
      <c r="B15" s="81" t="s">
        <v>27</v>
      </c>
      <c r="C15" s="74" t="s">
        <v>51</v>
      </c>
      <c r="D15" s="24">
        <v>11</v>
      </c>
      <c r="E15" s="17">
        <v>5</v>
      </c>
      <c r="F15" s="17">
        <v>11</v>
      </c>
      <c r="G15" s="17">
        <v>9</v>
      </c>
      <c r="H15" s="18">
        <v>15</v>
      </c>
      <c r="I15" s="17">
        <v>11</v>
      </c>
      <c r="J15" s="17">
        <v>7</v>
      </c>
      <c r="K15" s="17">
        <v>16</v>
      </c>
      <c r="L15" s="17">
        <v>8</v>
      </c>
      <c r="M15" s="17">
        <v>1</v>
      </c>
      <c r="N15" s="17">
        <v>9</v>
      </c>
      <c r="O15" s="18">
        <v>10</v>
      </c>
      <c r="P15" s="19">
        <f>SUM(D15:O15)</f>
        <v>113</v>
      </c>
    </row>
    <row r="16" spans="2:16" ht="14.25">
      <c r="B16" s="82"/>
      <c r="C16" s="67" t="s">
        <v>46</v>
      </c>
      <c r="D16" s="28">
        <f aca="true" t="shared" si="3" ref="D16:P16">+(D14-D15)/D15*100</f>
        <v>-18.181818181818183</v>
      </c>
      <c r="E16" s="29">
        <f t="shared" si="3"/>
        <v>40</v>
      </c>
      <c r="F16" s="29">
        <f t="shared" si="3"/>
        <v>-9.090909090909092</v>
      </c>
      <c r="G16" s="29">
        <f t="shared" si="3"/>
        <v>66.66666666666666</v>
      </c>
      <c r="H16" s="29">
        <f t="shared" si="3"/>
        <v>-80</v>
      </c>
      <c r="I16" s="29">
        <f t="shared" si="3"/>
        <v>-27.27272727272727</v>
      </c>
      <c r="J16" s="29">
        <f t="shared" si="3"/>
        <v>14.285714285714285</v>
      </c>
      <c r="K16" s="29">
        <f t="shared" si="3"/>
        <v>-12.5</v>
      </c>
      <c r="L16" s="29">
        <f t="shared" si="3"/>
        <v>12.5</v>
      </c>
      <c r="M16" s="29">
        <f t="shared" si="3"/>
        <v>800</v>
      </c>
      <c r="N16" s="29">
        <f>+(N14-N15)/N15*100</f>
        <v>-33.33333333333333</v>
      </c>
      <c r="O16" s="29">
        <f t="shared" si="3"/>
        <v>-50</v>
      </c>
      <c r="P16" s="30">
        <f t="shared" si="3"/>
        <v>-8.849557522123893</v>
      </c>
    </row>
    <row r="17" spans="2:16" ht="14.25">
      <c r="B17" s="80"/>
      <c r="C17" s="73" t="s">
        <v>50</v>
      </c>
      <c r="D17" s="22">
        <v>5</v>
      </c>
      <c r="E17" s="13">
        <v>5</v>
      </c>
      <c r="F17" s="13">
        <v>5</v>
      </c>
      <c r="G17" s="13">
        <v>8</v>
      </c>
      <c r="H17" s="14">
        <v>4</v>
      </c>
      <c r="I17" s="13">
        <v>4</v>
      </c>
      <c r="J17" s="13">
        <v>15</v>
      </c>
      <c r="K17" s="13">
        <v>10</v>
      </c>
      <c r="L17" s="13">
        <v>7</v>
      </c>
      <c r="M17" s="13">
        <v>4</v>
      </c>
      <c r="N17" s="13">
        <v>2</v>
      </c>
      <c r="O17" s="14">
        <v>1</v>
      </c>
      <c r="P17" s="15">
        <f>SUM(D17:O17)</f>
        <v>70</v>
      </c>
    </row>
    <row r="18" spans="2:16" ht="14.25">
      <c r="B18" s="81" t="s">
        <v>28</v>
      </c>
      <c r="C18" s="74" t="s">
        <v>51</v>
      </c>
      <c r="D18" s="24">
        <v>4</v>
      </c>
      <c r="E18" s="17">
        <v>1</v>
      </c>
      <c r="F18" s="17">
        <v>4</v>
      </c>
      <c r="G18" s="17">
        <v>4</v>
      </c>
      <c r="H18" s="18">
        <v>2</v>
      </c>
      <c r="I18" s="17">
        <v>8</v>
      </c>
      <c r="J18" s="17">
        <v>5</v>
      </c>
      <c r="K18" s="17">
        <v>6</v>
      </c>
      <c r="L18" s="17">
        <v>9</v>
      </c>
      <c r="M18" s="17">
        <v>2</v>
      </c>
      <c r="N18" s="17">
        <v>5</v>
      </c>
      <c r="O18" s="18">
        <v>7</v>
      </c>
      <c r="P18" s="19">
        <f>SUM(D18:O18)</f>
        <v>57</v>
      </c>
    </row>
    <row r="19" spans="2:16" ht="14.25">
      <c r="B19" s="82"/>
      <c r="C19" s="67" t="s">
        <v>46</v>
      </c>
      <c r="D19" s="28">
        <f aca="true" t="shared" si="4" ref="D19:P19">+(D17-D18)/D18*100</f>
        <v>25</v>
      </c>
      <c r="E19" s="29">
        <f t="shared" si="4"/>
        <v>400</v>
      </c>
      <c r="F19" s="29">
        <f t="shared" si="4"/>
        <v>25</v>
      </c>
      <c r="G19" s="29">
        <f t="shared" si="4"/>
        <v>100</v>
      </c>
      <c r="H19" s="29">
        <f t="shared" si="4"/>
        <v>100</v>
      </c>
      <c r="I19" s="29">
        <f t="shared" si="4"/>
        <v>-50</v>
      </c>
      <c r="J19" s="29">
        <f t="shared" si="4"/>
        <v>200</v>
      </c>
      <c r="K19" s="29">
        <f t="shared" si="4"/>
        <v>66.66666666666666</v>
      </c>
      <c r="L19" s="29">
        <f t="shared" si="4"/>
        <v>-22.22222222222222</v>
      </c>
      <c r="M19" s="29">
        <f t="shared" si="4"/>
        <v>100</v>
      </c>
      <c r="N19" s="29">
        <f t="shared" si="4"/>
        <v>-60</v>
      </c>
      <c r="O19" s="29">
        <f t="shared" si="4"/>
        <v>-85.71428571428571</v>
      </c>
      <c r="P19" s="30">
        <f t="shared" si="4"/>
        <v>22.807017543859647</v>
      </c>
    </row>
    <row r="20" spans="2:16" ht="14.25">
      <c r="B20" s="80"/>
      <c r="C20" s="73" t="s">
        <v>50</v>
      </c>
      <c r="D20" s="22">
        <v>4</v>
      </c>
      <c r="E20" s="13">
        <v>2</v>
      </c>
      <c r="F20" s="13">
        <v>8</v>
      </c>
      <c r="G20" s="13">
        <v>10</v>
      </c>
      <c r="H20" s="14">
        <v>7</v>
      </c>
      <c r="I20" s="13">
        <v>5</v>
      </c>
      <c r="J20" s="13">
        <v>3</v>
      </c>
      <c r="K20" s="13">
        <v>5</v>
      </c>
      <c r="L20" s="13">
        <v>1</v>
      </c>
      <c r="M20" s="13">
        <v>3</v>
      </c>
      <c r="N20" s="13">
        <v>4</v>
      </c>
      <c r="O20" s="14">
        <v>2</v>
      </c>
      <c r="P20" s="15">
        <f>SUM(D20:O20)</f>
        <v>54</v>
      </c>
    </row>
    <row r="21" spans="2:16" ht="14.25">
      <c r="B21" s="81" t="s">
        <v>29</v>
      </c>
      <c r="C21" s="74" t="s">
        <v>51</v>
      </c>
      <c r="D21" s="24">
        <v>8</v>
      </c>
      <c r="E21" s="17">
        <v>4</v>
      </c>
      <c r="F21" s="17">
        <v>4</v>
      </c>
      <c r="G21" s="17">
        <v>6</v>
      </c>
      <c r="H21" s="18">
        <v>8</v>
      </c>
      <c r="I21" s="17">
        <v>8</v>
      </c>
      <c r="J21" s="17">
        <v>5</v>
      </c>
      <c r="K21" s="17">
        <v>9</v>
      </c>
      <c r="L21" s="17">
        <v>3</v>
      </c>
      <c r="M21" s="17">
        <v>9</v>
      </c>
      <c r="N21" s="17">
        <v>3</v>
      </c>
      <c r="O21" s="18">
        <v>4</v>
      </c>
      <c r="P21" s="19">
        <f>SUM(D21:O21)</f>
        <v>71</v>
      </c>
    </row>
    <row r="22" spans="2:16" ht="14.25">
      <c r="B22" s="82"/>
      <c r="C22" s="67" t="s">
        <v>46</v>
      </c>
      <c r="D22" s="28">
        <f aca="true" t="shared" si="5" ref="D22:P22">+(D20-D21)/D21*100</f>
        <v>-50</v>
      </c>
      <c r="E22" s="29">
        <f t="shared" si="5"/>
        <v>-50</v>
      </c>
      <c r="F22" s="29">
        <f t="shared" si="5"/>
        <v>100</v>
      </c>
      <c r="G22" s="29">
        <f t="shared" si="5"/>
        <v>66.66666666666666</v>
      </c>
      <c r="H22" s="29">
        <f t="shared" si="5"/>
        <v>-12.5</v>
      </c>
      <c r="I22" s="29">
        <f t="shared" si="5"/>
        <v>-37.5</v>
      </c>
      <c r="J22" s="29">
        <f t="shared" si="5"/>
        <v>-40</v>
      </c>
      <c r="K22" s="29">
        <f t="shared" si="5"/>
        <v>-44.44444444444444</v>
      </c>
      <c r="L22" s="29">
        <f t="shared" si="5"/>
        <v>-66.66666666666666</v>
      </c>
      <c r="M22" s="29">
        <f t="shared" si="5"/>
        <v>-66.66666666666666</v>
      </c>
      <c r="N22" s="29">
        <f t="shared" si="5"/>
        <v>33.33333333333333</v>
      </c>
      <c r="O22" s="29">
        <f t="shared" si="5"/>
        <v>-50</v>
      </c>
      <c r="P22" s="30">
        <f t="shared" si="5"/>
        <v>-23.943661971830984</v>
      </c>
    </row>
    <row r="23" spans="2:16" ht="14.25">
      <c r="B23" s="80"/>
      <c r="C23" s="73" t="s">
        <v>50</v>
      </c>
      <c r="D23" s="22">
        <v>5</v>
      </c>
      <c r="E23" s="13">
        <v>5</v>
      </c>
      <c r="F23" s="13">
        <v>3</v>
      </c>
      <c r="G23" s="13">
        <v>6</v>
      </c>
      <c r="H23" s="14">
        <v>4</v>
      </c>
      <c r="I23" s="13">
        <v>5</v>
      </c>
      <c r="J23" s="13">
        <v>2</v>
      </c>
      <c r="K23" s="13">
        <v>3</v>
      </c>
      <c r="L23" s="13">
        <v>3</v>
      </c>
      <c r="M23" s="13">
        <v>4</v>
      </c>
      <c r="N23" s="13">
        <v>2</v>
      </c>
      <c r="O23" s="14">
        <v>1</v>
      </c>
      <c r="P23" s="15">
        <f>SUM(D23:O23)</f>
        <v>43</v>
      </c>
    </row>
    <row r="24" spans="2:16" ht="14.25">
      <c r="B24" s="81" t="s">
        <v>30</v>
      </c>
      <c r="C24" s="74" t="s">
        <v>51</v>
      </c>
      <c r="D24" s="24">
        <v>3</v>
      </c>
      <c r="E24" s="17">
        <v>4</v>
      </c>
      <c r="F24" s="17">
        <v>8</v>
      </c>
      <c r="G24" s="17">
        <v>6</v>
      </c>
      <c r="H24" s="18">
        <v>6</v>
      </c>
      <c r="I24" s="17">
        <v>6</v>
      </c>
      <c r="J24" s="17">
        <v>2</v>
      </c>
      <c r="K24" s="17">
        <v>7</v>
      </c>
      <c r="L24" s="17">
        <v>2</v>
      </c>
      <c r="M24" s="17">
        <v>2</v>
      </c>
      <c r="N24" s="17">
        <v>2</v>
      </c>
      <c r="O24" s="18">
        <v>2</v>
      </c>
      <c r="P24" s="19">
        <f>SUM(D24:O24)</f>
        <v>50</v>
      </c>
    </row>
    <row r="25" spans="2:16" ht="14.25">
      <c r="B25" s="82"/>
      <c r="C25" s="67" t="s">
        <v>46</v>
      </c>
      <c r="D25" s="28">
        <f aca="true" t="shared" si="6" ref="D25:P25">+(D23-D24)/D24*100</f>
        <v>66.66666666666666</v>
      </c>
      <c r="E25" s="29">
        <f t="shared" si="6"/>
        <v>25</v>
      </c>
      <c r="F25" s="29">
        <f t="shared" si="6"/>
        <v>-62.5</v>
      </c>
      <c r="G25" s="29">
        <f t="shared" si="6"/>
        <v>0</v>
      </c>
      <c r="H25" s="29">
        <f t="shared" si="6"/>
        <v>-33.33333333333333</v>
      </c>
      <c r="I25" s="29">
        <f t="shared" si="6"/>
        <v>-16.666666666666664</v>
      </c>
      <c r="J25" s="29">
        <f t="shared" si="6"/>
        <v>0</v>
      </c>
      <c r="K25" s="29">
        <f t="shared" si="6"/>
        <v>-57.14285714285714</v>
      </c>
      <c r="L25" s="29">
        <f t="shared" si="6"/>
        <v>50</v>
      </c>
      <c r="M25" s="29">
        <f t="shared" si="6"/>
        <v>100</v>
      </c>
      <c r="N25" s="29">
        <f t="shared" si="6"/>
        <v>0</v>
      </c>
      <c r="O25" s="29">
        <f t="shared" si="6"/>
        <v>-50</v>
      </c>
      <c r="P25" s="30">
        <f t="shared" si="6"/>
        <v>-14.000000000000002</v>
      </c>
    </row>
    <row r="26" spans="2:16" ht="14.25">
      <c r="B26" s="80"/>
      <c r="C26" s="73" t="s">
        <v>50</v>
      </c>
      <c r="D26" s="22">
        <v>8</v>
      </c>
      <c r="E26" s="13">
        <v>5</v>
      </c>
      <c r="F26" s="13">
        <v>6</v>
      </c>
      <c r="G26" s="13">
        <v>10</v>
      </c>
      <c r="H26" s="14">
        <v>5</v>
      </c>
      <c r="I26" s="13">
        <v>6</v>
      </c>
      <c r="J26" s="13">
        <v>5</v>
      </c>
      <c r="K26" s="13">
        <v>4</v>
      </c>
      <c r="L26" s="13">
        <v>9</v>
      </c>
      <c r="M26" s="13">
        <v>4</v>
      </c>
      <c r="N26" s="13">
        <v>5</v>
      </c>
      <c r="O26" s="14">
        <v>3</v>
      </c>
      <c r="P26" s="15">
        <f>SUM(D26:O26)</f>
        <v>70</v>
      </c>
    </row>
    <row r="27" spans="2:16" ht="14.25">
      <c r="B27" s="81" t="s">
        <v>31</v>
      </c>
      <c r="C27" s="74" t="s">
        <v>51</v>
      </c>
      <c r="D27" s="24">
        <v>7</v>
      </c>
      <c r="E27" s="17">
        <v>2</v>
      </c>
      <c r="F27" s="17">
        <v>5</v>
      </c>
      <c r="G27" s="17">
        <v>5</v>
      </c>
      <c r="H27" s="18">
        <v>6</v>
      </c>
      <c r="I27" s="17">
        <v>8</v>
      </c>
      <c r="J27" s="17">
        <v>6</v>
      </c>
      <c r="K27" s="17">
        <v>2</v>
      </c>
      <c r="L27" s="17">
        <v>7</v>
      </c>
      <c r="M27" s="17">
        <v>2</v>
      </c>
      <c r="N27" s="17">
        <v>7</v>
      </c>
      <c r="O27" s="18">
        <v>8</v>
      </c>
      <c r="P27" s="19">
        <f>SUM(D27:O27)</f>
        <v>65</v>
      </c>
    </row>
    <row r="28" spans="2:16" ht="15" thickBot="1">
      <c r="B28" s="83"/>
      <c r="C28" s="67" t="s">
        <v>46</v>
      </c>
      <c r="D28" s="28">
        <f aca="true" t="shared" si="7" ref="D28:P28">+(D26-D27)/D27*100</f>
        <v>14.285714285714285</v>
      </c>
      <c r="E28" s="29">
        <f t="shared" si="7"/>
        <v>150</v>
      </c>
      <c r="F28" s="29">
        <f t="shared" si="7"/>
        <v>20</v>
      </c>
      <c r="G28" s="29">
        <f t="shared" si="7"/>
        <v>100</v>
      </c>
      <c r="H28" s="29">
        <f t="shared" si="7"/>
        <v>-16.666666666666664</v>
      </c>
      <c r="I28" s="29">
        <f t="shared" si="7"/>
        <v>-25</v>
      </c>
      <c r="J28" s="29">
        <f t="shared" si="7"/>
        <v>-16.666666666666664</v>
      </c>
      <c r="K28" s="29">
        <f t="shared" si="7"/>
        <v>100</v>
      </c>
      <c r="L28" s="29">
        <f t="shared" si="7"/>
        <v>28.57142857142857</v>
      </c>
      <c r="M28" s="29">
        <f t="shared" si="7"/>
        <v>100</v>
      </c>
      <c r="N28" s="29">
        <f t="shared" si="7"/>
        <v>-28.57142857142857</v>
      </c>
      <c r="O28" s="29">
        <f t="shared" si="7"/>
        <v>-62.5</v>
      </c>
      <c r="P28" s="30">
        <f t="shared" si="7"/>
        <v>7.6923076923076925</v>
      </c>
    </row>
    <row r="29" spans="2:16" ht="15" thickTop="1">
      <c r="B29" s="84"/>
      <c r="C29" s="68" t="s">
        <v>50</v>
      </c>
      <c r="D29" s="44">
        <f>+D5+D8+D11+D14+D17+D20+D23+D26</f>
        <v>94</v>
      </c>
      <c r="E29" s="44">
        <f aca="true" t="shared" si="8" ref="E29:O29">+E5+E8+E11+E14+E17+E20+E23+E26</f>
        <v>89</v>
      </c>
      <c r="F29" s="44">
        <f t="shared" si="8"/>
        <v>102</v>
      </c>
      <c r="G29" s="44">
        <f t="shared" si="8"/>
        <v>151</v>
      </c>
      <c r="H29" s="44">
        <f t="shared" si="8"/>
        <v>99</v>
      </c>
      <c r="I29" s="44">
        <f t="shared" si="8"/>
        <v>102</v>
      </c>
      <c r="J29" s="44">
        <f t="shared" si="8"/>
        <v>116</v>
      </c>
      <c r="K29" s="44">
        <f t="shared" si="8"/>
        <v>124</v>
      </c>
      <c r="L29" s="44">
        <f t="shared" si="8"/>
        <v>124</v>
      </c>
      <c r="M29" s="44">
        <f t="shared" si="8"/>
        <v>92</v>
      </c>
      <c r="N29" s="44">
        <f t="shared" si="8"/>
        <v>79</v>
      </c>
      <c r="O29" s="45">
        <f t="shared" si="8"/>
        <v>77</v>
      </c>
      <c r="P29" s="46">
        <f>+P5+P8+P11+P14+P17+P20+P23+P26</f>
        <v>1249</v>
      </c>
    </row>
    <row r="30" spans="2:16" ht="14.25">
      <c r="B30" s="85" t="s">
        <v>32</v>
      </c>
      <c r="C30" s="75" t="s">
        <v>51</v>
      </c>
      <c r="D30" s="49">
        <f aca="true" t="shared" si="9" ref="D30:O30">+D6+D9+D12+D15+D18+D21+D24+D27</f>
        <v>106</v>
      </c>
      <c r="E30" s="50">
        <f t="shared" si="9"/>
        <v>79</v>
      </c>
      <c r="F30" s="50">
        <f t="shared" si="9"/>
        <v>116</v>
      </c>
      <c r="G30" s="50">
        <f t="shared" si="9"/>
        <v>104</v>
      </c>
      <c r="H30" s="50">
        <f t="shared" si="9"/>
        <v>115</v>
      </c>
      <c r="I30" s="50">
        <f t="shared" si="9"/>
        <v>114</v>
      </c>
      <c r="J30" s="50">
        <f t="shared" si="9"/>
        <v>103</v>
      </c>
      <c r="K30" s="50">
        <f t="shared" si="9"/>
        <v>110</v>
      </c>
      <c r="L30" s="50">
        <f t="shared" si="9"/>
        <v>106</v>
      </c>
      <c r="M30" s="50">
        <f t="shared" si="9"/>
        <v>56</v>
      </c>
      <c r="N30" s="50">
        <f t="shared" si="9"/>
        <v>74</v>
      </c>
      <c r="O30" s="51">
        <f t="shared" si="9"/>
        <v>114</v>
      </c>
      <c r="P30" s="52">
        <f>+P6+P9+P12+P15+P18+P21+P24+P27</f>
        <v>1197</v>
      </c>
    </row>
    <row r="31" spans="2:16" ht="15" thickBot="1">
      <c r="B31" s="86"/>
      <c r="C31" s="76" t="s">
        <v>46</v>
      </c>
      <c r="D31" s="54">
        <f aca="true" t="shared" si="10" ref="D31:P31">+(D29-D30)/D30*100</f>
        <v>-11.320754716981133</v>
      </c>
      <c r="E31" s="55">
        <f t="shared" si="10"/>
        <v>12.658227848101266</v>
      </c>
      <c r="F31" s="55">
        <f t="shared" si="10"/>
        <v>-12.068965517241379</v>
      </c>
      <c r="G31" s="55">
        <f t="shared" si="10"/>
        <v>45.19230769230769</v>
      </c>
      <c r="H31" s="55">
        <f t="shared" si="10"/>
        <v>-13.91304347826087</v>
      </c>
      <c r="I31" s="55">
        <f t="shared" si="10"/>
        <v>-10.526315789473683</v>
      </c>
      <c r="J31" s="55">
        <f t="shared" si="10"/>
        <v>12.62135922330097</v>
      </c>
      <c r="K31" s="55">
        <f t="shared" si="10"/>
        <v>12.727272727272727</v>
      </c>
      <c r="L31" s="55">
        <f t="shared" si="10"/>
        <v>16.9811320754717</v>
      </c>
      <c r="M31" s="55">
        <f t="shared" si="10"/>
        <v>64.28571428571429</v>
      </c>
      <c r="N31" s="55">
        <f t="shared" si="10"/>
        <v>6.756756756756757</v>
      </c>
      <c r="O31" s="55">
        <f t="shared" si="10"/>
        <v>-32.45614035087719</v>
      </c>
      <c r="P31" s="56">
        <f t="shared" si="10"/>
        <v>4.344193817878028</v>
      </c>
    </row>
    <row r="32" spans="2:16" ht="15" thickTop="1">
      <c r="B32" s="151" t="s">
        <v>42</v>
      </c>
      <c r="C32" s="73" t="s">
        <v>50</v>
      </c>
      <c r="D32" s="32">
        <v>4</v>
      </c>
      <c r="E32" s="20">
        <v>2</v>
      </c>
      <c r="F32" s="20">
        <v>4</v>
      </c>
      <c r="G32" s="119">
        <v>5</v>
      </c>
      <c r="H32" s="134"/>
      <c r="I32" s="134"/>
      <c r="J32" s="134"/>
      <c r="K32" s="134"/>
      <c r="L32" s="134"/>
      <c r="M32" s="134"/>
      <c r="N32" s="134"/>
      <c r="O32" s="135"/>
      <c r="P32" s="136">
        <f>SUM(D32:O32)</f>
        <v>15</v>
      </c>
    </row>
    <row r="33" spans="2:16" ht="14.25">
      <c r="B33" s="142"/>
      <c r="C33" s="74" t="s">
        <v>51</v>
      </c>
      <c r="D33" s="38">
        <v>0</v>
      </c>
      <c r="E33" s="25">
        <v>7</v>
      </c>
      <c r="F33" s="25">
        <v>5</v>
      </c>
      <c r="G33" s="25">
        <v>9</v>
      </c>
      <c r="H33" s="25">
        <v>3</v>
      </c>
      <c r="I33" s="25">
        <v>4</v>
      </c>
      <c r="J33" s="25">
        <v>3</v>
      </c>
      <c r="K33" s="25">
        <v>6</v>
      </c>
      <c r="L33" s="25">
        <v>3</v>
      </c>
      <c r="M33" s="25">
        <v>4</v>
      </c>
      <c r="N33" s="25">
        <v>5</v>
      </c>
      <c r="O33" s="36">
        <v>4</v>
      </c>
      <c r="P33" s="19">
        <f>SUM(D33:O33)</f>
        <v>53</v>
      </c>
    </row>
    <row r="34" spans="2:16" ht="14.25">
      <c r="B34" s="142"/>
      <c r="C34" s="67" t="s">
        <v>46</v>
      </c>
      <c r="D34" s="28" t="e">
        <f aca="true" t="shared" si="11" ref="D34:P34">+(D32-D33)/D33*100</f>
        <v>#DIV/0!</v>
      </c>
      <c r="E34" s="29">
        <f t="shared" si="11"/>
        <v>-71.42857142857143</v>
      </c>
      <c r="F34" s="29">
        <f t="shared" si="11"/>
        <v>-20</v>
      </c>
      <c r="G34" s="29">
        <f t="shared" si="11"/>
        <v>-44.44444444444444</v>
      </c>
      <c r="H34" s="29">
        <f t="shared" si="11"/>
        <v>-100</v>
      </c>
      <c r="I34" s="29">
        <f t="shared" si="11"/>
        <v>-100</v>
      </c>
      <c r="J34" s="29">
        <f t="shared" si="11"/>
        <v>-100</v>
      </c>
      <c r="K34" s="29">
        <f t="shared" si="11"/>
        <v>-100</v>
      </c>
      <c r="L34" s="29">
        <f t="shared" si="11"/>
        <v>-100</v>
      </c>
      <c r="M34" s="29">
        <f t="shared" si="11"/>
        <v>-100</v>
      </c>
      <c r="N34" s="29">
        <f t="shared" si="11"/>
        <v>-100</v>
      </c>
      <c r="O34" s="29">
        <f t="shared" si="11"/>
        <v>-100</v>
      </c>
      <c r="P34" s="30">
        <f t="shared" si="11"/>
        <v>-71.69811320754717</v>
      </c>
    </row>
    <row r="35" spans="2:16" ht="14.25">
      <c r="B35" s="141" t="s">
        <v>43</v>
      </c>
      <c r="C35" s="73" t="s">
        <v>50</v>
      </c>
      <c r="D35" s="22">
        <v>2</v>
      </c>
      <c r="E35" s="13">
        <v>5</v>
      </c>
      <c r="F35" s="13">
        <v>5</v>
      </c>
      <c r="G35" s="120">
        <v>6</v>
      </c>
      <c r="H35" s="13">
        <v>8</v>
      </c>
      <c r="I35" s="13">
        <v>6</v>
      </c>
      <c r="J35" s="137"/>
      <c r="K35" s="137"/>
      <c r="L35" s="137"/>
      <c r="M35" s="137"/>
      <c r="N35" s="137"/>
      <c r="O35" s="138"/>
      <c r="P35" s="136">
        <f>SUM(D35:O35)</f>
        <v>32</v>
      </c>
    </row>
    <row r="36" spans="2:16" ht="14.25">
      <c r="B36" s="142"/>
      <c r="C36" s="74" t="s">
        <v>51</v>
      </c>
      <c r="D36" s="38">
        <v>12</v>
      </c>
      <c r="E36" s="25">
        <v>2</v>
      </c>
      <c r="F36" s="25">
        <v>20</v>
      </c>
      <c r="G36" s="25">
        <v>3</v>
      </c>
      <c r="H36" s="25">
        <v>5</v>
      </c>
      <c r="I36" s="25">
        <v>6</v>
      </c>
      <c r="J36" s="25">
        <v>11</v>
      </c>
      <c r="K36" s="25">
        <v>5</v>
      </c>
      <c r="L36" s="25">
        <v>9</v>
      </c>
      <c r="M36" s="25">
        <v>3</v>
      </c>
      <c r="N36" s="25">
        <v>6</v>
      </c>
      <c r="O36" s="36">
        <v>6</v>
      </c>
      <c r="P36" s="19">
        <f>SUM(D36:O36)</f>
        <v>88</v>
      </c>
    </row>
    <row r="37" spans="2:16" ht="14.25">
      <c r="B37" s="142"/>
      <c r="C37" s="67" t="s">
        <v>46</v>
      </c>
      <c r="D37" s="28">
        <f aca="true" t="shared" si="12" ref="D37:P37">+(D35-D36)/D36*100</f>
        <v>-83.33333333333334</v>
      </c>
      <c r="E37" s="29">
        <f t="shared" si="12"/>
        <v>150</v>
      </c>
      <c r="F37" s="29">
        <f t="shared" si="12"/>
        <v>-75</v>
      </c>
      <c r="G37" s="29">
        <f t="shared" si="12"/>
        <v>100</v>
      </c>
      <c r="H37" s="29">
        <f t="shared" si="12"/>
        <v>60</v>
      </c>
      <c r="I37" s="29">
        <f t="shared" si="12"/>
        <v>0</v>
      </c>
      <c r="J37" s="29">
        <f t="shared" si="12"/>
        <v>-100</v>
      </c>
      <c r="K37" s="29">
        <f t="shared" si="12"/>
        <v>-100</v>
      </c>
      <c r="L37" s="29">
        <f t="shared" si="12"/>
        <v>-100</v>
      </c>
      <c r="M37" s="29">
        <f>+(M35-M36)/M36*100</f>
        <v>-100</v>
      </c>
      <c r="N37" s="29">
        <f t="shared" si="12"/>
        <v>-100</v>
      </c>
      <c r="O37" s="29">
        <f t="shared" si="12"/>
        <v>-100</v>
      </c>
      <c r="P37" s="30">
        <f t="shared" si="12"/>
        <v>-63.63636363636363</v>
      </c>
    </row>
    <row r="38" spans="2:16" ht="14.25">
      <c r="B38" s="152" t="s">
        <v>44</v>
      </c>
      <c r="C38" s="73" t="s">
        <v>50</v>
      </c>
      <c r="D38" s="13">
        <f>+D41-D32-D35</f>
        <v>9</v>
      </c>
      <c r="E38" s="13">
        <f aca="true" t="shared" si="13" ref="E38:O38">+E41-E32-E35</f>
        <v>11</v>
      </c>
      <c r="F38" s="23">
        <f t="shared" si="13"/>
        <v>11</v>
      </c>
      <c r="G38" s="13">
        <f t="shared" si="13"/>
        <v>11</v>
      </c>
      <c r="H38" s="23">
        <f t="shared" si="13"/>
        <v>5</v>
      </c>
      <c r="I38" s="13">
        <f t="shared" si="13"/>
        <v>12</v>
      </c>
      <c r="J38" s="23">
        <f t="shared" si="13"/>
        <v>9</v>
      </c>
      <c r="K38" s="13">
        <f t="shared" si="13"/>
        <v>6</v>
      </c>
      <c r="L38" s="23">
        <f t="shared" si="13"/>
        <v>6</v>
      </c>
      <c r="M38" s="13">
        <f t="shared" si="13"/>
        <v>4</v>
      </c>
      <c r="N38" s="23">
        <f t="shared" si="13"/>
        <v>5</v>
      </c>
      <c r="O38" s="14">
        <f t="shared" si="13"/>
        <v>8</v>
      </c>
      <c r="P38" s="15">
        <f>+P41-P32-P35</f>
        <v>97</v>
      </c>
    </row>
    <row r="39" spans="2:16" ht="14.25">
      <c r="B39" s="153"/>
      <c r="C39" s="74" t="s">
        <v>51</v>
      </c>
      <c r="D39" s="24">
        <f aca="true" t="shared" si="14" ref="D39:O39">+D42-D33-D36</f>
        <v>19</v>
      </c>
      <c r="E39" s="25">
        <f t="shared" si="14"/>
        <v>12</v>
      </c>
      <c r="F39" s="26">
        <f t="shared" si="14"/>
        <v>5</v>
      </c>
      <c r="G39" s="25">
        <f t="shared" si="14"/>
        <v>9</v>
      </c>
      <c r="H39" s="26">
        <f t="shared" si="14"/>
        <v>10</v>
      </c>
      <c r="I39" s="25">
        <f t="shared" si="14"/>
        <v>8</v>
      </c>
      <c r="J39" s="26">
        <f t="shared" si="14"/>
        <v>6</v>
      </c>
      <c r="K39" s="25">
        <f t="shared" si="14"/>
        <v>9</v>
      </c>
      <c r="L39" s="26">
        <f t="shared" si="14"/>
        <v>4</v>
      </c>
      <c r="M39" s="25">
        <f t="shared" si="14"/>
        <v>2</v>
      </c>
      <c r="N39" s="26">
        <f t="shared" si="14"/>
        <v>2</v>
      </c>
      <c r="O39" s="34">
        <f t="shared" si="14"/>
        <v>10</v>
      </c>
      <c r="P39" s="19">
        <f>+P42-P33-P36</f>
        <v>96</v>
      </c>
    </row>
    <row r="40" spans="2:16" ht="15" thickBot="1">
      <c r="B40" s="154"/>
      <c r="C40" s="67" t="s">
        <v>46</v>
      </c>
      <c r="D40" s="28">
        <f aca="true" t="shared" si="15" ref="D40:P40">+(D38-D39)/D39*100</f>
        <v>-52.63157894736842</v>
      </c>
      <c r="E40" s="29">
        <f t="shared" si="15"/>
        <v>-8.333333333333332</v>
      </c>
      <c r="F40" s="29">
        <f t="shared" si="15"/>
        <v>120</v>
      </c>
      <c r="G40" s="29">
        <f t="shared" si="15"/>
        <v>22.22222222222222</v>
      </c>
      <c r="H40" s="29">
        <f t="shared" si="15"/>
        <v>-50</v>
      </c>
      <c r="I40" s="29">
        <f t="shared" si="15"/>
        <v>50</v>
      </c>
      <c r="J40" s="29">
        <f t="shared" si="15"/>
        <v>50</v>
      </c>
      <c r="K40" s="29">
        <f t="shared" si="15"/>
        <v>-33.33333333333333</v>
      </c>
      <c r="L40" s="29">
        <f t="shared" si="15"/>
        <v>50</v>
      </c>
      <c r="M40" s="29">
        <f t="shared" si="15"/>
        <v>100</v>
      </c>
      <c r="N40" s="29">
        <f t="shared" si="15"/>
        <v>150</v>
      </c>
      <c r="O40" s="29">
        <f t="shared" si="15"/>
        <v>-20</v>
      </c>
      <c r="P40" s="30">
        <f t="shared" si="15"/>
        <v>1.0416666666666665</v>
      </c>
    </row>
    <row r="41" spans="2:16" ht="15" thickTop="1">
      <c r="B41" s="84"/>
      <c r="C41" s="68" t="s">
        <v>50</v>
      </c>
      <c r="D41" s="44">
        <f>+D44-D29</f>
        <v>15</v>
      </c>
      <c r="E41" s="44">
        <f>+E44-E29</f>
        <v>18</v>
      </c>
      <c r="F41" s="44">
        <f aca="true" t="shared" si="16" ref="F41:O42">+F44-F29</f>
        <v>20</v>
      </c>
      <c r="G41" s="44">
        <f t="shared" si="16"/>
        <v>22</v>
      </c>
      <c r="H41" s="44">
        <f t="shared" si="16"/>
        <v>13</v>
      </c>
      <c r="I41" s="44">
        <f t="shared" si="16"/>
        <v>18</v>
      </c>
      <c r="J41" s="44">
        <f t="shared" si="16"/>
        <v>9</v>
      </c>
      <c r="K41" s="44">
        <f t="shared" si="16"/>
        <v>6</v>
      </c>
      <c r="L41" s="44">
        <f t="shared" si="16"/>
        <v>6</v>
      </c>
      <c r="M41" s="44">
        <f t="shared" si="16"/>
        <v>4</v>
      </c>
      <c r="N41" s="44">
        <f>+N44-N29</f>
        <v>5</v>
      </c>
      <c r="O41" s="45">
        <f t="shared" si="16"/>
        <v>8</v>
      </c>
      <c r="P41" s="46">
        <f>+P44-P29</f>
        <v>144</v>
      </c>
    </row>
    <row r="42" spans="2:16" ht="14.25">
      <c r="B42" s="85" t="s">
        <v>33</v>
      </c>
      <c r="C42" s="75" t="s">
        <v>51</v>
      </c>
      <c r="D42" s="49">
        <f>+D45-D30</f>
        <v>31</v>
      </c>
      <c r="E42" s="50">
        <f>+E45-E30</f>
        <v>21</v>
      </c>
      <c r="F42" s="50">
        <f t="shared" si="16"/>
        <v>30</v>
      </c>
      <c r="G42" s="50">
        <f t="shared" si="16"/>
        <v>21</v>
      </c>
      <c r="H42" s="50">
        <f t="shared" si="16"/>
        <v>18</v>
      </c>
      <c r="I42" s="50">
        <f t="shared" si="16"/>
        <v>18</v>
      </c>
      <c r="J42" s="50">
        <f t="shared" si="16"/>
        <v>20</v>
      </c>
      <c r="K42" s="50">
        <f t="shared" si="16"/>
        <v>20</v>
      </c>
      <c r="L42" s="50">
        <f t="shared" si="16"/>
        <v>16</v>
      </c>
      <c r="M42" s="50">
        <f t="shared" si="16"/>
        <v>9</v>
      </c>
      <c r="N42" s="50">
        <f>+N45-N30</f>
        <v>13</v>
      </c>
      <c r="O42" s="51">
        <f t="shared" si="16"/>
        <v>20</v>
      </c>
      <c r="P42" s="52">
        <f>+P45-P30</f>
        <v>237</v>
      </c>
    </row>
    <row r="43" spans="2:16" ht="15" thickBot="1">
      <c r="B43" s="86"/>
      <c r="C43" s="76" t="s">
        <v>46</v>
      </c>
      <c r="D43" s="54">
        <f aca="true" t="shared" si="17" ref="D43:P43">+(D41-D42)/D42*100</f>
        <v>-51.61290322580645</v>
      </c>
      <c r="E43" s="55">
        <f t="shared" si="17"/>
        <v>-14.285714285714285</v>
      </c>
      <c r="F43" s="55">
        <f t="shared" si="17"/>
        <v>-33.33333333333333</v>
      </c>
      <c r="G43" s="55">
        <f t="shared" si="17"/>
        <v>4.761904761904762</v>
      </c>
      <c r="H43" s="55">
        <f t="shared" si="17"/>
        <v>-27.77777777777778</v>
      </c>
      <c r="I43" s="55">
        <f t="shared" si="17"/>
        <v>0</v>
      </c>
      <c r="J43" s="55">
        <f t="shared" si="17"/>
        <v>-55.00000000000001</v>
      </c>
      <c r="K43" s="55">
        <f t="shared" si="17"/>
        <v>-70</v>
      </c>
      <c r="L43" s="55">
        <f t="shared" si="17"/>
        <v>-62.5</v>
      </c>
      <c r="M43" s="55">
        <f t="shared" si="17"/>
        <v>-55.55555555555556</v>
      </c>
      <c r="N43" s="55">
        <f t="shared" si="17"/>
        <v>-61.53846153846154</v>
      </c>
      <c r="O43" s="55">
        <f t="shared" si="17"/>
        <v>-60</v>
      </c>
      <c r="P43" s="56">
        <f t="shared" si="17"/>
        <v>-39.24050632911392</v>
      </c>
    </row>
    <row r="44" spans="2:16" ht="15" thickTop="1">
      <c r="B44" s="87"/>
      <c r="C44" s="69" t="s">
        <v>50</v>
      </c>
      <c r="D44" s="58">
        <v>109</v>
      </c>
      <c r="E44" s="39">
        <v>107</v>
      </c>
      <c r="F44" s="39">
        <v>122</v>
      </c>
      <c r="G44" s="39">
        <v>173</v>
      </c>
      <c r="H44" s="40">
        <v>112</v>
      </c>
      <c r="I44" s="39">
        <v>120</v>
      </c>
      <c r="J44" s="39">
        <v>125</v>
      </c>
      <c r="K44" s="39">
        <v>130</v>
      </c>
      <c r="L44" s="39">
        <v>130</v>
      </c>
      <c r="M44" s="39">
        <v>96</v>
      </c>
      <c r="N44" s="39">
        <v>84</v>
      </c>
      <c r="O44" s="40">
        <v>85</v>
      </c>
      <c r="P44" s="41">
        <f>SUM(D44:O44)</f>
        <v>1393</v>
      </c>
    </row>
    <row r="45" spans="2:16" ht="14.25">
      <c r="B45" s="88" t="s">
        <v>34</v>
      </c>
      <c r="C45" s="78" t="s">
        <v>51</v>
      </c>
      <c r="D45" s="42">
        <v>137</v>
      </c>
      <c r="E45" s="59">
        <v>100</v>
      </c>
      <c r="F45" s="59">
        <v>146</v>
      </c>
      <c r="G45" s="59">
        <v>125</v>
      </c>
      <c r="H45" s="60">
        <v>133</v>
      </c>
      <c r="I45" s="59">
        <v>132</v>
      </c>
      <c r="J45" s="59">
        <v>123</v>
      </c>
      <c r="K45" s="59">
        <v>130</v>
      </c>
      <c r="L45" s="59">
        <v>122</v>
      </c>
      <c r="M45" s="59">
        <v>65</v>
      </c>
      <c r="N45" s="59">
        <v>87</v>
      </c>
      <c r="O45" s="60">
        <v>134</v>
      </c>
      <c r="P45" s="61">
        <f>SUM(D45:O45)</f>
        <v>1434</v>
      </c>
    </row>
    <row r="46" spans="2:16" ht="15" thickBot="1">
      <c r="B46" s="89"/>
      <c r="C46" s="70" t="s">
        <v>46</v>
      </c>
      <c r="D46" s="63">
        <f aca="true" t="shared" si="18" ref="D46:P46">+(D44-D45)/D45*100</f>
        <v>-20.437956204379564</v>
      </c>
      <c r="E46" s="64">
        <f t="shared" si="18"/>
        <v>7.000000000000001</v>
      </c>
      <c r="F46" s="64">
        <f t="shared" si="18"/>
        <v>-16.43835616438356</v>
      </c>
      <c r="G46" s="64">
        <f t="shared" si="18"/>
        <v>38.4</v>
      </c>
      <c r="H46" s="64">
        <f t="shared" si="18"/>
        <v>-15.789473684210526</v>
      </c>
      <c r="I46" s="64">
        <f t="shared" si="18"/>
        <v>-9.090909090909092</v>
      </c>
      <c r="J46" s="64">
        <f t="shared" si="18"/>
        <v>1.6260162601626018</v>
      </c>
      <c r="K46" s="64">
        <f t="shared" si="18"/>
        <v>0</v>
      </c>
      <c r="L46" s="64">
        <f t="shared" si="18"/>
        <v>6.557377049180328</v>
      </c>
      <c r="M46" s="64">
        <f t="shared" si="18"/>
        <v>47.69230769230769</v>
      </c>
      <c r="N46" s="64">
        <f t="shared" si="18"/>
        <v>-3.4482758620689653</v>
      </c>
      <c r="O46" s="64">
        <f t="shared" si="18"/>
        <v>-36.56716417910448</v>
      </c>
      <c r="P46" s="65">
        <f t="shared" si="18"/>
        <v>-2.8591352859135286</v>
      </c>
    </row>
    <row r="47" spans="2:16" ht="18" customHeight="1">
      <c r="B47" s="1"/>
      <c r="C47" s="1"/>
      <c r="D47" s="111">
        <f>+D41-D32-D35-D38</f>
        <v>0</v>
      </c>
      <c r="E47" s="111">
        <f aca="true" t="shared" si="19" ref="E47:O47">+E41-E32-E35-E38</f>
        <v>0</v>
      </c>
      <c r="F47" s="111">
        <f t="shared" si="19"/>
        <v>0</v>
      </c>
      <c r="G47" s="111">
        <f t="shared" si="19"/>
        <v>0</v>
      </c>
      <c r="H47" s="111">
        <f t="shared" si="19"/>
        <v>0</v>
      </c>
      <c r="I47" s="111">
        <f t="shared" si="19"/>
        <v>0</v>
      </c>
      <c r="J47" s="111">
        <f t="shared" si="19"/>
        <v>0</v>
      </c>
      <c r="K47" s="111">
        <f t="shared" si="19"/>
        <v>0</v>
      </c>
      <c r="L47" s="111">
        <f t="shared" si="19"/>
        <v>0</v>
      </c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"/>
    </row>
  </sheetData>
  <sheetProtection/>
  <mergeCells count="4">
    <mergeCell ref="B32:B34"/>
    <mergeCell ref="B35:B37"/>
    <mergeCell ref="B38:B40"/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="70" zoomScaleNormal="70"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4" sqref="O44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55" t="s">
        <v>53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79"/>
      <c r="C4" s="91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92"/>
      <c r="C5" s="73" t="s">
        <v>50</v>
      </c>
      <c r="D5" s="22">
        <v>103</v>
      </c>
      <c r="E5" s="13">
        <v>14</v>
      </c>
      <c r="F5" s="13">
        <v>44</v>
      </c>
      <c r="G5" s="13">
        <v>62</v>
      </c>
      <c r="H5" s="14">
        <v>45</v>
      </c>
      <c r="I5" s="13">
        <v>18</v>
      </c>
      <c r="J5" s="13">
        <v>21</v>
      </c>
      <c r="K5" s="13">
        <v>30</v>
      </c>
      <c r="L5" s="13">
        <v>37</v>
      </c>
      <c r="M5" s="13">
        <v>37</v>
      </c>
      <c r="N5" s="13">
        <v>25</v>
      </c>
      <c r="O5" s="14">
        <v>67</v>
      </c>
      <c r="P5" s="15">
        <f>SUM(D5:O5)</f>
        <v>503</v>
      </c>
    </row>
    <row r="6" spans="2:16" ht="14.25">
      <c r="B6" s="81" t="s">
        <v>24</v>
      </c>
      <c r="C6" s="74" t="s">
        <v>51</v>
      </c>
      <c r="D6" s="24">
        <v>0</v>
      </c>
      <c r="E6" s="17">
        <v>14</v>
      </c>
      <c r="F6" s="17">
        <v>6</v>
      </c>
      <c r="G6" s="17">
        <v>117</v>
      </c>
      <c r="H6" s="18">
        <v>32</v>
      </c>
      <c r="I6" s="17">
        <v>2</v>
      </c>
      <c r="J6" s="17">
        <v>42</v>
      </c>
      <c r="K6" s="17">
        <v>1</v>
      </c>
      <c r="L6" s="17">
        <v>85</v>
      </c>
      <c r="M6" s="17">
        <v>12</v>
      </c>
      <c r="N6" s="17">
        <v>10</v>
      </c>
      <c r="O6" s="18">
        <v>23</v>
      </c>
      <c r="P6" s="19">
        <f>SUM(D6:O6)</f>
        <v>344</v>
      </c>
    </row>
    <row r="7" spans="2:16" ht="14.25">
      <c r="B7" s="82"/>
      <c r="C7" s="67" t="s">
        <v>46</v>
      </c>
      <c r="D7" s="28" t="e">
        <f>+(D5-D6)/D6*100</f>
        <v>#DIV/0!</v>
      </c>
      <c r="E7" s="29">
        <f aca="true" t="shared" si="0" ref="E7:P7">+(E5-E6)/E6*100</f>
        <v>0</v>
      </c>
      <c r="F7" s="29">
        <f t="shared" si="0"/>
        <v>633.3333333333333</v>
      </c>
      <c r="G7" s="29">
        <f t="shared" si="0"/>
        <v>-47.008547008547005</v>
      </c>
      <c r="H7" s="29">
        <f t="shared" si="0"/>
        <v>40.625</v>
      </c>
      <c r="I7" s="29">
        <f t="shared" si="0"/>
        <v>800</v>
      </c>
      <c r="J7" s="29">
        <f t="shared" si="0"/>
        <v>-50</v>
      </c>
      <c r="K7" s="29">
        <f t="shared" si="0"/>
        <v>2900</v>
      </c>
      <c r="L7" s="29">
        <f t="shared" si="0"/>
        <v>-56.470588235294116</v>
      </c>
      <c r="M7" s="29">
        <f t="shared" si="0"/>
        <v>208.33333333333334</v>
      </c>
      <c r="N7" s="29">
        <f t="shared" si="0"/>
        <v>150</v>
      </c>
      <c r="O7" s="29">
        <f t="shared" si="0"/>
        <v>191.30434782608697</v>
      </c>
      <c r="P7" s="30">
        <f t="shared" si="0"/>
        <v>46.22093023255814</v>
      </c>
    </row>
    <row r="8" spans="2:16" ht="14.25">
      <c r="B8" s="80"/>
      <c r="C8" s="73" t="s">
        <v>50</v>
      </c>
      <c r="D8" s="22">
        <v>0</v>
      </c>
      <c r="E8" s="13">
        <v>17</v>
      </c>
      <c r="F8" s="13">
        <v>0</v>
      </c>
      <c r="G8" s="13">
        <v>9</v>
      </c>
      <c r="H8" s="14">
        <v>10</v>
      </c>
      <c r="I8" s="13">
        <v>7</v>
      </c>
      <c r="J8" s="13">
        <v>11</v>
      </c>
      <c r="K8" s="13">
        <v>12</v>
      </c>
      <c r="L8" s="13">
        <v>4</v>
      </c>
      <c r="M8" s="13">
        <v>0</v>
      </c>
      <c r="N8" s="13">
        <v>0</v>
      </c>
      <c r="O8" s="14">
        <v>0</v>
      </c>
      <c r="P8" s="15">
        <f>SUM(D8:O8)</f>
        <v>70</v>
      </c>
    </row>
    <row r="9" spans="2:16" ht="14.25">
      <c r="B9" s="81" t="s">
        <v>35</v>
      </c>
      <c r="C9" s="74" t="s">
        <v>51</v>
      </c>
      <c r="D9" s="24">
        <v>0</v>
      </c>
      <c r="E9" s="17">
        <v>4</v>
      </c>
      <c r="F9" s="17">
        <v>0</v>
      </c>
      <c r="G9" s="17">
        <v>0</v>
      </c>
      <c r="H9" s="18">
        <v>0</v>
      </c>
      <c r="I9" s="17">
        <v>0</v>
      </c>
      <c r="J9" s="17">
        <v>5</v>
      </c>
      <c r="K9" s="17">
        <v>0</v>
      </c>
      <c r="L9" s="17">
        <v>0</v>
      </c>
      <c r="M9" s="17">
        <v>0</v>
      </c>
      <c r="N9" s="17">
        <v>0</v>
      </c>
      <c r="O9" s="18">
        <v>47</v>
      </c>
      <c r="P9" s="19">
        <f>SUM(D9:O9)</f>
        <v>56</v>
      </c>
    </row>
    <row r="10" spans="2:16" ht="14.25">
      <c r="B10" s="82"/>
      <c r="C10" s="67" t="s">
        <v>46</v>
      </c>
      <c r="D10" s="72" t="e">
        <f aca="true" t="shared" si="1" ref="D10:P10">+(D8-D9)/D9*100</f>
        <v>#DIV/0!</v>
      </c>
      <c r="E10" s="29">
        <f t="shared" si="1"/>
        <v>325</v>
      </c>
      <c r="F10" s="31" t="e">
        <f t="shared" si="1"/>
        <v>#DIV/0!</v>
      </c>
      <c r="G10" s="29" t="e">
        <f t="shared" si="1"/>
        <v>#DIV/0!</v>
      </c>
      <c r="H10" s="29" t="e">
        <f t="shared" si="1"/>
        <v>#DIV/0!</v>
      </c>
      <c r="I10" s="29" t="e">
        <f t="shared" si="1"/>
        <v>#DIV/0!</v>
      </c>
      <c r="J10" s="29">
        <f t="shared" si="1"/>
        <v>120</v>
      </c>
      <c r="K10" s="29" t="e">
        <f t="shared" si="1"/>
        <v>#DIV/0!</v>
      </c>
      <c r="L10" s="29" t="e">
        <f t="shared" si="1"/>
        <v>#DIV/0!</v>
      </c>
      <c r="M10" s="29" t="e">
        <f t="shared" si="1"/>
        <v>#DIV/0!</v>
      </c>
      <c r="N10" s="29" t="e">
        <f t="shared" si="1"/>
        <v>#DIV/0!</v>
      </c>
      <c r="O10" s="29">
        <f t="shared" si="1"/>
        <v>-100</v>
      </c>
      <c r="P10" s="30">
        <f t="shared" si="1"/>
        <v>25</v>
      </c>
    </row>
    <row r="11" spans="2:16" ht="14.25">
      <c r="B11" s="80"/>
      <c r="C11" s="73" t="s">
        <v>50</v>
      </c>
      <c r="D11" s="23">
        <v>8</v>
      </c>
      <c r="E11" s="13">
        <v>32</v>
      </c>
      <c r="F11" s="13">
        <v>6</v>
      </c>
      <c r="G11" s="13">
        <v>83</v>
      </c>
      <c r="H11" s="14">
        <v>2</v>
      </c>
      <c r="I11" s="13">
        <v>30</v>
      </c>
      <c r="J11" s="13">
        <v>76</v>
      </c>
      <c r="K11" s="13">
        <v>97</v>
      </c>
      <c r="L11" s="13">
        <v>52</v>
      </c>
      <c r="M11" s="13">
        <v>30</v>
      </c>
      <c r="N11" s="13">
        <v>59</v>
      </c>
      <c r="O11" s="14">
        <v>62</v>
      </c>
      <c r="P11" s="15">
        <f>SUM(D11:O11)</f>
        <v>537</v>
      </c>
    </row>
    <row r="12" spans="2:16" ht="14.25">
      <c r="B12" s="81" t="s">
        <v>26</v>
      </c>
      <c r="C12" s="74" t="s">
        <v>51</v>
      </c>
      <c r="D12" s="26">
        <v>24</v>
      </c>
      <c r="E12" s="17">
        <v>9</v>
      </c>
      <c r="F12" s="17">
        <v>6</v>
      </c>
      <c r="G12" s="17">
        <v>0</v>
      </c>
      <c r="H12" s="18">
        <v>41</v>
      </c>
      <c r="I12" s="17">
        <v>19</v>
      </c>
      <c r="J12" s="17">
        <v>53</v>
      </c>
      <c r="K12" s="17">
        <v>4</v>
      </c>
      <c r="L12" s="17">
        <v>0</v>
      </c>
      <c r="M12" s="17">
        <v>29</v>
      </c>
      <c r="N12" s="17">
        <v>37</v>
      </c>
      <c r="O12" s="18">
        <v>58</v>
      </c>
      <c r="P12" s="19">
        <f>SUM(D12:O12)</f>
        <v>280</v>
      </c>
    </row>
    <row r="13" spans="2:16" ht="14.25">
      <c r="B13" s="82"/>
      <c r="C13" s="11" t="s">
        <v>46</v>
      </c>
      <c r="D13" s="35">
        <f aca="true" t="shared" si="2" ref="D13:P13">+(D11-D12)/D12*100</f>
        <v>-66.66666666666666</v>
      </c>
      <c r="E13" s="29">
        <f t="shared" si="2"/>
        <v>255.55555555555554</v>
      </c>
      <c r="F13" s="29">
        <f t="shared" si="2"/>
        <v>0</v>
      </c>
      <c r="G13" s="29" t="e">
        <f t="shared" si="2"/>
        <v>#DIV/0!</v>
      </c>
      <c r="H13" s="29">
        <f t="shared" si="2"/>
        <v>-95.1219512195122</v>
      </c>
      <c r="I13" s="29">
        <f t="shared" si="2"/>
        <v>57.89473684210527</v>
      </c>
      <c r="J13" s="29">
        <f t="shared" si="2"/>
        <v>43.39622641509434</v>
      </c>
      <c r="K13" s="29">
        <f t="shared" si="2"/>
        <v>2325</v>
      </c>
      <c r="L13" s="29" t="e">
        <f t="shared" si="2"/>
        <v>#DIV/0!</v>
      </c>
      <c r="M13" s="29">
        <f t="shared" si="2"/>
        <v>3.4482758620689653</v>
      </c>
      <c r="N13" s="29">
        <f t="shared" si="2"/>
        <v>59.45945945945946</v>
      </c>
      <c r="O13" s="29">
        <f t="shared" si="2"/>
        <v>6.896551724137931</v>
      </c>
      <c r="P13" s="30">
        <f t="shared" si="2"/>
        <v>91.78571428571428</v>
      </c>
    </row>
    <row r="14" spans="2:16" ht="14.25">
      <c r="B14" s="80"/>
      <c r="C14" s="73" t="s">
        <v>50</v>
      </c>
      <c r="D14" s="23">
        <v>0</v>
      </c>
      <c r="E14" s="13">
        <v>0</v>
      </c>
      <c r="F14" s="13">
        <v>22</v>
      </c>
      <c r="G14" s="13">
        <v>9</v>
      </c>
      <c r="H14" s="14">
        <v>0</v>
      </c>
      <c r="I14" s="13">
        <v>8</v>
      </c>
      <c r="J14" s="13">
        <v>17</v>
      </c>
      <c r="K14" s="13">
        <v>0</v>
      </c>
      <c r="L14" s="13">
        <v>1</v>
      </c>
      <c r="M14" s="13">
        <v>8</v>
      </c>
      <c r="N14" s="13">
        <v>0</v>
      </c>
      <c r="O14" s="14">
        <v>4</v>
      </c>
      <c r="P14" s="15">
        <f>SUM(D14:O14)</f>
        <v>69</v>
      </c>
    </row>
    <row r="15" spans="2:16" ht="14.25">
      <c r="B15" s="81" t="s">
        <v>36</v>
      </c>
      <c r="C15" s="74" t="s">
        <v>51</v>
      </c>
      <c r="D15" s="26">
        <v>2</v>
      </c>
      <c r="E15" s="17">
        <v>0</v>
      </c>
      <c r="F15" s="17">
        <v>1</v>
      </c>
      <c r="G15" s="17">
        <v>0</v>
      </c>
      <c r="H15" s="18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12</v>
      </c>
      <c r="N15" s="17">
        <v>0</v>
      </c>
      <c r="O15" s="18">
        <v>8</v>
      </c>
      <c r="P15" s="19">
        <f>SUM(D15:O15)</f>
        <v>23</v>
      </c>
    </row>
    <row r="16" spans="2:16" ht="14.25">
      <c r="B16" s="82"/>
      <c r="C16" s="11" t="s">
        <v>46</v>
      </c>
      <c r="D16" s="71" t="s">
        <v>47</v>
      </c>
      <c r="E16" s="115" t="s">
        <v>47</v>
      </c>
      <c r="F16" s="29">
        <f aca="true" t="shared" si="3" ref="F16:P16">+(F14-F15)/F15*100</f>
        <v>2100</v>
      </c>
      <c r="G16" s="115" t="s">
        <v>47</v>
      </c>
      <c r="H16" s="29" t="e">
        <f t="shared" si="3"/>
        <v>#DIV/0!</v>
      </c>
      <c r="I16" s="29" t="e">
        <f t="shared" si="3"/>
        <v>#DIV/0!</v>
      </c>
      <c r="J16" s="115" t="s">
        <v>47</v>
      </c>
      <c r="K16" s="29" t="e">
        <f t="shared" si="3"/>
        <v>#DIV/0!</v>
      </c>
      <c r="L16" s="115" t="s">
        <v>47</v>
      </c>
      <c r="M16" s="115" t="s">
        <v>47</v>
      </c>
      <c r="N16" s="115" t="s">
        <v>47</v>
      </c>
      <c r="O16" s="29">
        <f t="shared" si="3"/>
        <v>-50</v>
      </c>
      <c r="P16" s="30">
        <f t="shared" si="3"/>
        <v>200</v>
      </c>
    </row>
    <row r="17" spans="2:16" ht="14.25">
      <c r="B17" s="80"/>
      <c r="C17" s="73" t="s">
        <v>50</v>
      </c>
      <c r="D17" s="23">
        <v>0</v>
      </c>
      <c r="E17" s="13">
        <v>0</v>
      </c>
      <c r="F17" s="13">
        <v>0</v>
      </c>
      <c r="G17" s="13">
        <v>30</v>
      </c>
      <c r="H17" s="14">
        <v>0</v>
      </c>
      <c r="I17" s="13">
        <v>12</v>
      </c>
      <c r="J17" s="13">
        <v>0</v>
      </c>
      <c r="K17" s="139">
        <v>56</v>
      </c>
      <c r="L17" s="13">
        <v>0</v>
      </c>
      <c r="M17" s="13">
        <v>0</v>
      </c>
      <c r="N17" s="13">
        <v>0</v>
      </c>
      <c r="O17" s="14">
        <v>12</v>
      </c>
      <c r="P17" s="15">
        <f>SUM(D17:O17)</f>
        <v>110</v>
      </c>
    </row>
    <row r="18" spans="2:16" ht="14.25">
      <c r="B18" s="81" t="s">
        <v>37</v>
      </c>
      <c r="C18" s="74" t="s">
        <v>51</v>
      </c>
      <c r="D18" s="26">
        <v>3</v>
      </c>
      <c r="E18" s="17">
        <v>0</v>
      </c>
      <c r="F18" s="17">
        <v>4</v>
      </c>
      <c r="G18" s="17">
        <v>0</v>
      </c>
      <c r="H18" s="18">
        <v>0</v>
      </c>
      <c r="I18" s="17">
        <v>0</v>
      </c>
      <c r="J18" s="17">
        <v>10</v>
      </c>
      <c r="K18" s="17">
        <v>0</v>
      </c>
      <c r="L18" s="17">
        <v>12</v>
      </c>
      <c r="M18" s="17">
        <v>0</v>
      </c>
      <c r="N18" s="17">
        <v>0</v>
      </c>
      <c r="O18" s="18">
        <v>12</v>
      </c>
      <c r="P18" s="19">
        <f>SUM(D18:O18)</f>
        <v>41</v>
      </c>
    </row>
    <row r="19" spans="2:16" ht="14.25">
      <c r="B19" s="82"/>
      <c r="C19" s="11" t="s">
        <v>46</v>
      </c>
      <c r="D19" s="71">
        <f>+(D17-D18)/D18*100</f>
        <v>-100</v>
      </c>
      <c r="E19" s="29" t="e">
        <f>+(E17-E18)/E18*100</f>
        <v>#DIV/0!</v>
      </c>
      <c r="F19" s="29">
        <f>+(F17-F18)/F18*100</f>
        <v>-100</v>
      </c>
      <c r="G19" s="115" t="s">
        <v>47</v>
      </c>
      <c r="H19" s="115" t="s">
        <v>47</v>
      </c>
      <c r="I19" s="115" t="s">
        <v>47</v>
      </c>
      <c r="J19" s="115" t="s">
        <v>47</v>
      </c>
      <c r="K19" s="115" t="s">
        <v>47</v>
      </c>
      <c r="L19" s="29">
        <f>+(L17-L18)/L18*100</f>
        <v>-100</v>
      </c>
      <c r="M19" s="115" t="s">
        <v>47</v>
      </c>
      <c r="N19" s="115" t="s">
        <v>47</v>
      </c>
      <c r="O19" s="115" t="s">
        <v>47</v>
      </c>
      <c r="P19" s="30">
        <f>+(P17-P18)/P18*100</f>
        <v>168.29268292682926</v>
      </c>
    </row>
    <row r="20" spans="2:16" ht="14.25">
      <c r="B20" s="80"/>
      <c r="C20" s="73" t="s">
        <v>50</v>
      </c>
      <c r="D20" s="23">
        <v>0</v>
      </c>
      <c r="E20" s="13">
        <v>0</v>
      </c>
      <c r="F20" s="13">
        <v>0</v>
      </c>
      <c r="G20" s="13">
        <v>8</v>
      </c>
      <c r="H20" s="14">
        <v>0</v>
      </c>
      <c r="I20" s="13">
        <v>6</v>
      </c>
      <c r="J20" s="13">
        <v>0</v>
      </c>
      <c r="K20" s="13">
        <v>0</v>
      </c>
      <c r="L20" s="13">
        <v>0</v>
      </c>
      <c r="M20" s="13">
        <v>0</v>
      </c>
      <c r="N20" s="13">
        <v>14</v>
      </c>
      <c r="O20" s="14">
        <v>0</v>
      </c>
      <c r="P20" s="15">
        <f>SUM(D20:O20)</f>
        <v>28</v>
      </c>
    </row>
    <row r="21" spans="2:16" ht="14.25">
      <c r="B21" s="81" t="s">
        <v>29</v>
      </c>
      <c r="C21" s="74" t="s">
        <v>51</v>
      </c>
      <c r="D21" s="26">
        <v>8</v>
      </c>
      <c r="E21" s="17">
        <v>0</v>
      </c>
      <c r="F21" s="17">
        <v>0</v>
      </c>
      <c r="G21" s="17">
        <v>16</v>
      </c>
      <c r="H21" s="18">
        <v>6</v>
      </c>
      <c r="I21" s="17">
        <v>28</v>
      </c>
      <c r="J21" s="17">
        <v>0</v>
      </c>
      <c r="K21" s="17">
        <v>12</v>
      </c>
      <c r="L21" s="17">
        <v>8</v>
      </c>
      <c r="M21" s="17">
        <v>2</v>
      </c>
      <c r="N21" s="17">
        <v>10</v>
      </c>
      <c r="O21" s="18">
        <v>8</v>
      </c>
      <c r="P21" s="19">
        <f>SUM(D21:O21)</f>
        <v>98</v>
      </c>
    </row>
    <row r="22" spans="2:16" ht="14.25">
      <c r="B22" s="82"/>
      <c r="C22" s="11" t="s">
        <v>46</v>
      </c>
      <c r="D22" s="71">
        <f aca="true" t="shared" si="4" ref="D22:P22">+(D20-D21)/D21*100</f>
        <v>-100</v>
      </c>
      <c r="E22" s="115" t="s">
        <v>47</v>
      </c>
      <c r="F22" s="31" t="e">
        <f t="shared" si="4"/>
        <v>#DIV/0!</v>
      </c>
      <c r="G22" s="31">
        <f t="shared" si="4"/>
        <v>-50</v>
      </c>
      <c r="H22" s="31">
        <f t="shared" si="4"/>
        <v>-100</v>
      </c>
      <c r="I22" s="31">
        <f t="shared" si="4"/>
        <v>-78.57142857142857</v>
      </c>
      <c r="J22" s="31" t="e">
        <f t="shared" si="4"/>
        <v>#DIV/0!</v>
      </c>
      <c r="K22" s="115" t="s">
        <v>47</v>
      </c>
      <c r="L22" s="115" t="s">
        <v>47</v>
      </c>
      <c r="M22" s="115" t="s">
        <v>47</v>
      </c>
      <c r="N22" s="31">
        <f t="shared" si="4"/>
        <v>40</v>
      </c>
      <c r="O22" s="31">
        <f t="shared" si="4"/>
        <v>-100</v>
      </c>
      <c r="P22" s="30">
        <f t="shared" si="4"/>
        <v>-71.42857142857143</v>
      </c>
    </row>
    <row r="23" spans="2:16" ht="14.25">
      <c r="B23" s="80"/>
      <c r="C23" s="73" t="s">
        <v>50</v>
      </c>
      <c r="D23" s="23">
        <v>0</v>
      </c>
      <c r="E23" s="13">
        <v>0</v>
      </c>
      <c r="F23" s="13">
        <v>5</v>
      </c>
      <c r="G23" s="13">
        <v>0</v>
      </c>
      <c r="H23" s="14">
        <v>0</v>
      </c>
      <c r="I23" s="13">
        <v>0</v>
      </c>
      <c r="J23" s="13">
        <v>9</v>
      </c>
      <c r="K23" s="13">
        <v>0</v>
      </c>
      <c r="L23" s="13">
        <v>18</v>
      </c>
      <c r="M23" s="13">
        <v>0</v>
      </c>
      <c r="N23" s="13">
        <v>0</v>
      </c>
      <c r="O23" s="14">
        <v>0</v>
      </c>
      <c r="P23" s="15">
        <f>SUM(D23:O23)</f>
        <v>32</v>
      </c>
    </row>
    <row r="24" spans="2:16" ht="14.25">
      <c r="B24" s="81" t="s">
        <v>38</v>
      </c>
      <c r="C24" s="74" t="s">
        <v>51</v>
      </c>
      <c r="D24" s="26">
        <v>0</v>
      </c>
      <c r="E24" s="17">
        <v>0</v>
      </c>
      <c r="F24" s="17">
        <v>0</v>
      </c>
      <c r="G24" s="17">
        <v>0</v>
      </c>
      <c r="H24" s="18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2</v>
      </c>
      <c r="N24" s="17">
        <v>34</v>
      </c>
      <c r="O24" s="18">
        <v>0</v>
      </c>
      <c r="P24" s="19">
        <f>SUM(D24:O24)</f>
        <v>53</v>
      </c>
    </row>
    <row r="25" spans="2:16" ht="14.25">
      <c r="B25" s="82"/>
      <c r="C25" s="11" t="s">
        <v>46</v>
      </c>
      <c r="D25" s="71" t="s">
        <v>47</v>
      </c>
      <c r="E25" s="115" t="s">
        <v>47</v>
      </c>
      <c r="F25" s="31" t="e">
        <f>+(F23-F24)/F24*100</f>
        <v>#DIV/0!</v>
      </c>
      <c r="G25" s="31" t="e">
        <f>+(G23-G24)/G24*100</f>
        <v>#DIV/0!</v>
      </c>
      <c r="H25" s="115" t="s">
        <v>47</v>
      </c>
      <c r="I25" s="115" t="s">
        <v>47</v>
      </c>
      <c r="J25" s="31" t="e">
        <f>+(J23-J24)/J24*100</f>
        <v>#DIV/0!</v>
      </c>
      <c r="K25" s="115" t="s">
        <v>47</v>
      </c>
      <c r="L25" s="115" t="s">
        <v>47</v>
      </c>
      <c r="M25" s="115" t="s">
        <v>47</v>
      </c>
      <c r="N25" s="115" t="s">
        <v>47</v>
      </c>
      <c r="O25" s="115" t="s">
        <v>47</v>
      </c>
      <c r="P25" s="30">
        <f>+(P23-P24)/P24*100</f>
        <v>-39.62264150943396</v>
      </c>
    </row>
    <row r="26" spans="2:16" ht="14.25">
      <c r="B26" s="80"/>
      <c r="C26" s="73" t="s">
        <v>50</v>
      </c>
      <c r="D26" s="23">
        <v>0</v>
      </c>
      <c r="E26" s="13">
        <v>0</v>
      </c>
      <c r="F26" s="13"/>
      <c r="G26" s="13">
        <v>2</v>
      </c>
      <c r="H26" s="14">
        <v>12</v>
      </c>
      <c r="I26" s="13">
        <v>0</v>
      </c>
      <c r="J26" s="13">
        <v>0</v>
      </c>
      <c r="K26" s="13">
        <v>0</v>
      </c>
      <c r="L26" s="13">
        <v>2</v>
      </c>
      <c r="M26" s="13">
        <v>0</v>
      </c>
      <c r="N26" s="13">
        <v>0</v>
      </c>
      <c r="O26" s="14">
        <v>0</v>
      </c>
      <c r="P26" s="15">
        <f>SUM(D26:O26)</f>
        <v>16</v>
      </c>
    </row>
    <row r="27" spans="2:16" ht="14.25">
      <c r="B27" s="81" t="s">
        <v>31</v>
      </c>
      <c r="C27" s="74" t="s">
        <v>51</v>
      </c>
      <c r="D27" s="26">
        <v>0</v>
      </c>
      <c r="E27" s="17">
        <v>0</v>
      </c>
      <c r="F27" s="17">
        <v>12</v>
      </c>
      <c r="G27" s="17">
        <v>0</v>
      </c>
      <c r="H27" s="18">
        <v>0</v>
      </c>
      <c r="I27" s="17">
        <v>0</v>
      </c>
      <c r="J27" s="17">
        <v>9</v>
      </c>
      <c r="K27" s="17">
        <v>4</v>
      </c>
      <c r="L27" s="17">
        <v>6</v>
      </c>
      <c r="M27" s="17">
        <v>0</v>
      </c>
      <c r="N27" s="17">
        <v>0</v>
      </c>
      <c r="O27" s="18">
        <v>0</v>
      </c>
      <c r="P27" s="19">
        <f>SUM(D27:O27)</f>
        <v>31</v>
      </c>
    </row>
    <row r="28" spans="2:16" ht="15" thickBot="1">
      <c r="B28" s="83"/>
      <c r="C28" s="11" t="s">
        <v>46</v>
      </c>
      <c r="D28" s="71" t="s">
        <v>47</v>
      </c>
      <c r="E28" s="115" t="s">
        <v>47</v>
      </c>
      <c r="F28" s="115" t="s">
        <v>47</v>
      </c>
      <c r="G28" s="115" t="s">
        <v>47</v>
      </c>
      <c r="H28" s="115" t="s">
        <v>47</v>
      </c>
      <c r="I28" s="29" t="e">
        <f aca="true" t="shared" si="5" ref="I28:P28">+(I26-I27)/I27*100</f>
        <v>#DIV/0!</v>
      </c>
      <c r="J28" s="31">
        <f t="shared" si="5"/>
        <v>-100</v>
      </c>
      <c r="K28" s="31">
        <f t="shared" si="5"/>
        <v>-100</v>
      </c>
      <c r="L28" s="115" t="s">
        <v>47</v>
      </c>
      <c r="M28" s="31" t="e">
        <f t="shared" si="5"/>
        <v>#DIV/0!</v>
      </c>
      <c r="N28" s="115" t="s">
        <v>47</v>
      </c>
      <c r="O28" s="31" t="e">
        <f t="shared" si="5"/>
        <v>#DIV/0!</v>
      </c>
      <c r="P28" s="30">
        <f t="shared" si="5"/>
        <v>-48.38709677419355</v>
      </c>
    </row>
    <row r="29" spans="2:16" ht="15" thickTop="1">
      <c r="B29" s="84"/>
      <c r="C29" s="43" t="s">
        <v>50</v>
      </c>
      <c r="D29" s="44">
        <f>+D5+D8+D11+D14+D17+D20+D23+D26</f>
        <v>111</v>
      </c>
      <c r="E29" s="44">
        <f aca="true" t="shared" si="6" ref="E29:O29">+E5+E8+E11+E14+E17+E20+E23+E26</f>
        <v>63</v>
      </c>
      <c r="F29" s="44">
        <f t="shared" si="6"/>
        <v>77</v>
      </c>
      <c r="G29" s="44">
        <f t="shared" si="6"/>
        <v>203</v>
      </c>
      <c r="H29" s="44">
        <f t="shared" si="6"/>
        <v>69</v>
      </c>
      <c r="I29" s="44">
        <f t="shared" si="6"/>
        <v>81</v>
      </c>
      <c r="J29" s="44">
        <f t="shared" si="6"/>
        <v>134</v>
      </c>
      <c r="K29" s="44">
        <f t="shared" si="6"/>
        <v>195</v>
      </c>
      <c r="L29" s="44">
        <f t="shared" si="6"/>
        <v>114</v>
      </c>
      <c r="M29" s="44">
        <f t="shared" si="6"/>
        <v>75</v>
      </c>
      <c r="N29" s="44">
        <f t="shared" si="6"/>
        <v>98</v>
      </c>
      <c r="O29" s="45">
        <f t="shared" si="6"/>
        <v>145</v>
      </c>
      <c r="P29" s="46">
        <f>+P5+P8+P11+P14+P17+P20+P23+P26</f>
        <v>1365</v>
      </c>
    </row>
    <row r="30" spans="2:16" ht="14.25">
      <c r="B30" s="85" t="s">
        <v>39</v>
      </c>
      <c r="C30" s="107" t="s">
        <v>51</v>
      </c>
      <c r="D30" s="100">
        <f aca="true" t="shared" si="7" ref="D30:O30">+D6+D9+D12+D15+D18+D21+D24+D27</f>
        <v>37</v>
      </c>
      <c r="E30" s="50">
        <f t="shared" si="7"/>
        <v>27</v>
      </c>
      <c r="F30" s="50">
        <f t="shared" si="7"/>
        <v>29</v>
      </c>
      <c r="G30" s="50">
        <f t="shared" si="7"/>
        <v>133</v>
      </c>
      <c r="H30" s="50">
        <f t="shared" si="7"/>
        <v>96</v>
      </c>
      <c r="I30" s="50">
        <f t="shared" si="7"/>
        <v>49</v>
      </c>
      <c r="J30" s="50">
        <f t="shared" si="7"/>
        <v>119</v>
      </c>
      <c r="K30" s="50">
        <f t="shared" si="7"/>
        <v>21</v>
      </c>
      <c r="L30" s="50">
        <f t="shared" si="7"/>
        <v>111</v>
      </c>
      <c r="M30" s="50">
        <f t="shared" si="7"/>
        <v>57</v>
      </c>
      <c r="N30" s="50">
        <f t="shared" si="7"/>
        <v>91</v>
      </c>
      <c r="O30" s="51">
        <f t="shared" si="7"/>
        <v>156</v>
      </c>
      <c r="P30" s="52">
        <f>+P6+P9+P12+P15+P18+P21+P24+P27</f>
        <v>926</v>
      </c>
    </row>
    <row r="31" spans="2:16" ht="15" thickBot="1">
      <c r="B31" s="86"/>
      <c r="C31" s="53" t="s">
        <v>46</v>
      </c>
      <c r="D31" s="101">
        <f aca="true" t="shared" si="8" ref="D31:P31">+(D29-D30)/D30*100</f>
        <v>200</v>
      </c>
      <c r="E31" s="55">
        <f t="shared" si="8"/>
        <v>133.33333333333331</v>
      </c>
      <c r="F31" s="55">
        <f t="shared" si="8"/>
        <v>165.51724137931035</v>
      </c>
      <c r="G31" s="55">
        <f t="shared" si="8"/>
        <v>52.63157894736842</v>
      </c>
      <c r="H31" s="55">
        <f t="shared" si="8"/>
        <v>-28.125</v>
      </c>
      <c r="I31" s="55">
        <f t="shared" si="8"/>
        <v>65.3061224489796</v>
      </c>
      <c r="J31" s="55">
        <f t="shared" si="8"/>
        <v>12.605042016806722</v>
      </c>
      <c r="K31" s="55">
        <f t="shared" si="8"/>
        <v>828.5714285714287</v>
      </c>
      <c r="L31" s="55">
        <f t="shared" si="8"/>
        <v>2.7027027027027026</v>
      </c>
      <c r="M31" s="55">
        <f t="shared" si="8"/>
        <v>31.57894736842105</v>
      </c>
      <c r="N31" s="55">
        <f t="shared" si="8"/>
        <v>7.6923076923076925</v>
      </c>
      <c r="O31" s="55">
        <f t="shared" si="8"/>
        <v>-7.051282051282051</v>
      </c>
      <c r="P31" s="56">
        <f t="shared" si="8"/>
        <v>47.40820734341253</v>
      </c>
    </row>
    <row r="32" spans="2:16" ht="15" thickTop="1">
      <c r="B32" s="151" t="s">
        <v>42</v>
      </c>
      <c r="C32" s="73" t="s">
        <v>50</v>
      </c>
      <c r="D32" s="102">
        <v>0</v>
      </c>
      <c r="E32" s="20">
        <v>0</v>
      </c>
      <c r="F32" s="20">
        <v>0</v>
      </c>
      <c r="G32" s="119">
        <v>1</v>
      </c>
      <c r="H32" s="130"/>
      <c r="I32" s="130"/>
      <c r="J32" s="130"/>
      <c r="K32" s="130"/>
      <c r="L32" s="130"/>
      <c r="M32" s="130"/>
      <c r="N32" s="130"/>
      <c r="O32" s="131"/>
      <c r="P32" s="15">
        <f>SUM(D32:O32)</f>
        <v>1</v>
      </c>
    </row>
    <row r="33" spans="2:16" ht="14.25">
      <c r="B33" s="142"/>
      <c r="C33" s="74" t="s">
        <v>51</v>
      </c>
      <c r="D33" s="26">
        <v>0</v>
      </c>
      <c r="E33" s="17">
        <v>8</v>
      </c>
      <c r="F33" s="17">
        <v>0</v>
      </c>
      <c r="G33" s="17">
        <v>1</v>
      </c>
      <c r="H33" s="17">
        <v>24</v>
      </c>
      <c r="I33" s="17">
        <v>8</v>
      </c>
      <c r="J33" s="17">
        <v>1</v>
      </c>
      <c r="K33" s="17">
        <v>0</v>
      </c>
      <c r="L33" s="17">
        <v>6</v>
      </c>
      <c r="M33" s="17">
        <v>3</v>
      </c>
      <c r="N33" s="17">
        <v>0</v>
      </c>
      <c r="O33" s="18">
        <v>16</v>
      </c>
      <c r="P33" s="19">
        <f>SUM(D33:O33)</f>
        <v>67</v>
      </c>
    </row>
    <row r="34" spans="2:16" ht="14.25">
      <c r="B34" s="142"/>
      <c r="C34" s="11" t="s">
        <v>46</v>
      </c>
      <c r="D34" s="71" t="s">
        <v>47</v>
      </c>
      <c r="E34" s="115" t="s">
        <v>47</v>
      </c>
      <c r="F34" s="115" t="s">
        <v>47</v>
      </c>
      <c r="G34" s="115" t="s">
        <v>47</v>
      </c>
      <c r="H34" s="115" t="s">
        <v>47</v>
      </c>
      <c r="I34" s="115" t="s">
        <v>47</v>
      </c>
      <c r="J34" s="115" t="s">
        <v>47</v>
      </c>
      <c r="K34" s="29" t="e">
        <f>+(K32-K33)/K33*100</f>
        <v>#DIV/0!</v>
      </c>
      <c r="L34" s="115" t="s">
        <v>47</v>
      </c>
      <c r="M34" s="29">
        <f>+(M32-M33)/M33*100</f>
        <v>-100</v>
      </c>
      <c r="N34" s="115" t="s">
        <v>47</v>
      </c>
      <c r="O34" s="31">
        <f>+(O32-O33)/O33*100</f>
        <v>-100</v>
      </c>
      <c r="P34" s="30">
        <f>+(P32-P33)/P33*100</f>
        <v>-98.50746268656717</v>
      </c>
    </row>
    <row r="35" spans="2:16" ht="14.25">
      <c r="B35" s="141" t="s">
        <v>43</v>
      </c>
      <c r="C35" s="73" t="s">
        <v>50</v>
      </c>
      <c r="D35" s="23">
        <v>0</v>
      </c>
      <c r="E35" s="13">
        <v>0</v>
      </c>
      <c r="F35" s="13">
        <v>0</v>
      </c>
      <c r="G35" s="120">
        <v>4</v>
      </c>
      <c r="H35" s="13">
        <v>0</v>
      </c>
      <c r="I35" s="13">
        <v>0</v>
      </c>
      <c r="J35" s="132"/>
      <c r="K35" s="132"/>
      <c r="L35" s="132"/>
      <c r="M35" s="132"/>
      <c r="N35" s="132"/>
      <c r="O35" s="133"/>
      <c r="P35" s="15">
        <f>SUM(D35:O35)</f>
        <v>4</v>
      </c>
    </row>
    <row r="36" spans="2:16" ht="14.25">
      <c r="B36" s="142"/>
      <c r="C36" s="74" t="s">
        <v>51</v>
      </c>
      <c r="D36" s="26">
        <v>12</v>
      </c>
      <c r="E36" s="17">
        <v>0</v>
      </c>
      <c r="F36" s="17">
        <v>0</v>
      </c>
      <c r="G36" s="17">
        <v>0</v>
      </c>
      <c r="H36" s="17">
        <v>10</v>
      </c>
      <c r="I36" s="17">
        <v>0</v>
      </c>
      <c r="J36" s="17">
        <v>10</v>
      </c>
      <c r="K36" s="17">
        <v>0</v>
      </c>
      <c r="L36" s="17">
        <v>10</v>
      </c>
      <c r="M36" s="17">
        <v>0</v>
      </c>
      <c r="N36" s="17">
        <v>0</v>
      </c>
      <c r="O36" s="18">
        <v>0</v>
      </c>
      <c r="P36" s="19">
        <f>SUM(D36:O36)</f>
        <v>42</v>
      </c>
    </row>
    <row r="37" spans="2:16" ht="14.25">
      <c r="B37" s="142"/>
      <c r="C37" s="11" t="s">
        <v>46</v>
      </c>
      <c r="D37" s="127" t="s">
        <v>47</v>
      </c>
      <c r="E37" s="125" t="e">
        <f>+(E35-E36)/E36*100</f>
        <v>#DIV/0!</v>
      </c>
      <c r="F37" s="124" t="s">
        <v>47</v>
      </c>
      <c r="G37" s="115" t="s">
        <v>47</v>
      </c>
      <c r="H37" s="115" t="s">
        <v>47</v>
      </c>
      <c r="I37" s="115" t="s">
        <v>47</v>
      </c>
      <c r="J37" s="31">
        <f>+(J35-J36)/J36*100</f>
        <v>-100</v>
      </c>
      <c r="K37" s="115" t="s">
        <v>47</v>
      </c>
      <c r="L37" s="29">
        <f>+(L35-L36)/L36*100</f>
        <v>-100</v>
      </c>
      <c r="M37" s="115" t="s">
        <v>47</v>
      </c>
      <c r="N37" s="115" t="s">
        <v>47</v>
      </c>
      <c r="O37" s="29" t="e">
        <f>+(O35-O36)/O36*100</f>
        <v>#DIV/0!</v>
      </c>
      <c r="P37" s="30">
        <f>+(P35-P36)/P36*100</f>
        <v>-90.47619047619048</v>
      </c>
    </row>
    <row r="38" spans="2:16" ht="14.25">
      <c r="B38" s="152" t="s">
        <v>44</v>
      </c>
      <c r="C38" s="73" t="s">
        <v>50</v>
      </c>
      <c r="D38" s="128">
        <f>D41-D32-D35</f>
        <v>0</v>
      </c>
      <c r="E38" s="12">
        <f aca="true" t="shared" si="9" ref="E38:O38">E41-E32-E35</f>
        <v>4</v>
      </c>
      <c r="F38" s="13">
        <f t="shared" si="9"/>
        <v>0</v>
      </c>
      <c r="G38" s="13">
        <f t="shared" si="9"/>
        <v>17</v>
      </c>
      <c r="H38" s="23">
        <f t="shared" si="9"/>
        <v>0</v>
      </c>
      <c r="I38" s="14">
        <f t="shared" si="9"/>
        <v>19</v>
      </c>
      <c r="J38" s="13">
        <f t="shared" si="9"/>
        <v>4</v>
      </c>
      <c r="K38" s="139">
        <f t="shared" si="9"/>
        <v>6</v>
      </c>
      <c r="L38" s="13">
        <f t="shared" si="9"/>
        <v>11</v>
      </c>
      <c r="M38" s="23">
        <f t="shared" si="9"/>
        <v>0</v>
      </c>
      <c r="N38" s="14">
        <f t="shared" si="9"/>
        <v>0</v>
      </c>
      <c r="O38" s="37">
        <f t="shared" si="9"/>
        <v>0</v>
      </c>
      <c r="P38" s="15">
        <f>+P41-P32-P35</f>
        <v>61</v>
      </c>
    </row>
    <row r="39" spans="2:16" ht="14.25">
      <c r="B39" s="153"/>
      <c r="C39" s="74" t="s">
        <v>51</v>
      </c>
      <c r="D39" s="129">
        <f aca="true" t="shared" si="10" ref="D39:O39">D42-D33-D36</f>
        <v>0</v>
      </c>
      <c r="E39" s="126">
        <f t="shared" si="10"/>
        <v>0</v>
      </c>
      <c r="F39" s="26">
        <f t="shared" si="10"/>
        <v>6</v>
      </c>
      <c r="G39" s="25">
        <f t="shared" si="10"/>
        <v>7</v>
      </c>
      <c r="H39" s="26">
        <f t="shared" si="10"/>
        <v>0</v>
      </c>
      <c r="I39" s="25">
        <f t="shared" si="10"/>
        <v>0</v>
      </c>
      <c r="J39" s="26">
        <f t="shared" si="10"/>
        <v>6</v>
      </c>
      <c r="K39" s="25">
        <f t="shared" si="10"/>
        <v>4</v>
      </c>
      <c r="L39" s="26">
        <f t="shared" si="10"/>
        <v>0</v>
      </c>
      <c r="M39" s="25">
        <f t="shared" si="10"/>
        <v>0</v>
      </c>
      <c r="N39" s="26">
        <f t="shared" si="10"/>
        <v>0</v>
      </c>
      <c r="O39" s="34">
        <f t="shared" si="10"/>
        <v>0</v>
      </c>
      <c r="P39" s="19">
        <f>SUM(D39:O39)</f>
        <v>23</v>
      </c>
    </row>
    <row r="40" spans="2:16" ht="15" thickBot="1">
      <c r="B40" s="154"/>
      <c r="C40" s="11" t="s">
        <v>46</v>
      </c>
      <c r="D40" s="71" t="e">
        <f>+(D38-D39)/D39*100</f>
        <v>#DIV/0!</v>
      </c>
      <c r="E40" s="115" t="s">
        <v>47</v>
      </c>
      <c r="F40" s="29">
        <f>+(F38-F39)/F39*100</f>
        <v>-100</v>
      </c>
      <c r="G40" s="115" t="s">
        <v>47</v>
      </c>
      <c r="H40" s="115" t="s">
        <v>47</v>
      </c>
      <c r="I40" s="115" t="s">
        <v>47</v>
      </c>
      <c r="J40" s="29">
        <f>+(J38-J39)/J39*100</f>
        <v>-33.33333333333333</v>
      </c>
      <c r="K40" s="29">
        <f>+(K38-K39)/K39*100</f>
        <v>50</v>
      </c>
      <c r="L40" s="115" t="s">
        <v>47</v>
      </c>
      <c r="M40" s="115" t="s">
        <v>47</v>
      </c>
      <c r="N40" s="115" t="s">
        <v>47</v>
      </c>
      <c r="O40" s="117" t="s">
        <v>47</v>
      </c>
      <c r="P40" s="30">
        <f>+(P38-P39)/P39*100</f>
        <v>165.2173913043478</v>
      </c>
    </row>
    <row r="41" spans="2:16" ht="15" thickTop="1">
      <c r="B41" s="84"/>
      <c r="C41" s="43" t="s">
        <v>50</v>
      </c>
      <c r="D41" s="44">
        <f>+D44-D29</f>
        <v>0</v>
      </c>
      <c r="E41" s="44">
        <f aca="true" t="shared" si="11" ref="E41:O41">+E44-E29</f>
        <v>4</v>
      </c>
      <c r="F41" s="44">
        <f t="shared" si="11"/>
        <v>0</v>
      </c>
      <c r="G41" s="44">
        <f t="shared" si="11"/>
        <v>22</v>
      </c>
      <c r="H41" s="44">
        <f t="shared" si="11"/>
        <v>0</v>
      </c>
      <c r="I41" s="44">
        <f t="shared" si="11"/>
        <v>19</v>
      </c>
      <c r="J41" s="44">
        <f t="shared" si="11"/>
        <v>4</v>
      </c>
      <c r="K41" s="140">
        <f t="shared" si="11"/>
        <v>6</v>
      </c>
      <c r="L41" s="44">
        <f t="shared" si="11"/>
        <v>11</v>
      </c>
      <c r="M41" s="44">
        <f t="shared" si="11"/>
        <v>0</v>
      </c>
      <c r="N41" s="44">
        <f t="shared" si="11"/>
        <v>0</v>
      </c>
      <c r="O41" s="45">
        <f t="shared" si="11"/>
        <v>0</v>
      </c>
      <c r="P41" s="46">
        <f>+P44-P29</f>
        <v>66</v>
      </c>
    </row>
    <row r="42" spans="2:16" ht="14.25">
      <c r="B42" s="85" t="s">
        <v>40</v>
      </c>
      <c r="C42" s="107" t="s">
        <v>51</v>
      </c>
      <c r="D42" s="100">
        <f aca="true" t="shared" si="12" ref="D42:O42">+D45-D30</f>
        <v>12</v>
      </c>
      <c r="E42" s="50">
        <f t="shared" si="12"/>
        <v>8</v>
      </c>
      <c r="F42" s="50">
        <f t="shared" si="12"/>
        <v>6</v>
      </c>
      <c r="G42" s="50">
        <f t="shared" si="12"/>
        <v>8</v>
      </c>
      <c r="H42" s="50">
        <f t="shared" si="12"/>
        <v>34</v>
      </c>
      <c r="I42" s="50">
        <f t="shared" si="12"/>
        <v>8</v>
      </c>
      <c r="J42" s="50">
        <f t="shared" si="12"/>
        <v>17</v>
      </c>
      <c r="K42" s="50">
        <f t="shared" si="12"/>
        <v>4</v>
      </c>
      <c r="L42" s="50">
        <f t="shared" si="12"/>
        <v>16</v>
      </c>
      <c r="M42" s="50">
        <f t="shared" si="12"/>
        <v>3</v>
      </c>
      <c r="N42" s="50">
        <f t="shared" si="12"/>
        <v>0</v>
      </c>
      <c r="O42" s="51">
        <f t="shared" si="12"/>
        <v>16</v>
      </c>
      <c r="P42" s="52">
        <f>+P45-P30</f>
        <v>132</v>
      </c>
    </row>
    <row r="43" spans="2:16" ht="15" thickBot="1">
      <c r="B43" s="86"/>
      <c r="C43" s="53" t="s">
        <v>46</v>
      </c>
      <c r="D43" s="47">
        <f aca="true" t="shared" si="13" ref="D43:P43">+(D41-D42)/D42*100</f>
        <v>-100</v>
      </c>
      <c r="E43" s="55">
        <f t="shared" si="13"/>
        <v>-50</v>
      </c>
      <c r="F43" s="55">
        <f t="shared" si="13"/>
        <v>-100</v>
      </c>
      <c r="G43" s="118">
        <f t="shared" si="13"/>
        <v>175</v>
      </c>
      <c r="H43" s="118">
        <f t="shared" si="13"/>
        <v>-100</v>
      </c>
      <c r="I43" s="118">
        <f t="shared" si="13"/>
        <v>137.5</v>
      </c>
      <c r="J43" s="55">
        <f t="shared" si="13"/>
        <v>-76.47058823529412</v>
      </c>
      <c r="K43" s="55">
        <f t="shared" si="13"/>
        <v>50</v>
      </c>
      <c r="L43" s="55">
        <f t="shared" si="13"/>
        <v>-31.25</v>
      </c>
      <c r="M43" s="55">
        <f t="shared" si="13"/>
        <v>-100</v>
      </c>
      <c r="N43" s="118" t="e">
        <f t="shared" si="13"/>
        <v>#DIV/0!</v>
      </c>
      <c r="O43" s="55">
        <f t="shared" si="13"/>
        <v>-100</v>
      </c>
      <c r="P43" s="56">
        <f t="shared" si="13"/>
        <v>-50</v>
      </c>
    </row>
    <row r="44" spans="2:16" ht="15" thickTop="1">
      <c r="B44" s="87"/>
      <c r="C44" s="57" t="s">
        <v>50</v>
      </c>
      <c r="D44" s="103">
        <v>111</v>
      </c>
      <c r="E44" s="39">
        <v>67</v>
      </c>
      <c r="F44" s="39">
        <v>77</v>
      </c>
      <c r="G44" s="39">
        <v>225</v>
      </c>
      <c r="H44" s="40">
        <v>69</v>
      </c>
      <c r="I44" s="39">
        <v>100</v>
      </c>
      <c r="J44" s="39">
        <v>138</v>
      </c>
      <c r="K44" s="39">
        <v>201</v>
      </c>
      <c r="L44" s="39">
        <v>125</v>
      </c>
      <c r="M44" s="39">
        <v>75</v>
      </c>
      <c r="N44" s="39">
        <v>98</v>
      </c>
      <c r="O44" s="40">
        <v>145</v>
      </c>
      <c r="P44" s="41">
        <f>SUM(D44:O44)</f>
        <v>1431</v>
      </c>
    </row>
    <row r="45" spans="2:16" ht="14.25">
      <c r="B45" s="88" t="s">
        <v>41</v>
      </c>
      <c r="C45" s="108" t="s">
        <v>51</v>
      </c>
      <c r="D45" s="104">
        <v>49</v>
      </c>
      <c r="E45" s="59">
        <v>35</v>
      </c>
      <c r="F45" s="59">
        <v>35</v>
      </c>
      <c r="G45" s="59">
        <v>141</v>
      </c>
      <c r="H45" s="60">
        <v>130</v>
      </c>
      <c r="I45" s="59">
        <v>57</v>
      </c>
      <c r="J45" s="59">
        <v>136</v>
      </c>
      <c r="K45" s="59">
        <v>25</v>
      </c>
      <c r="L45" s="59">
        <v>127</v>
      </c>
      <c r="M45" s="59">
        <v>60</v>
      </c>
      <c r="N45" s="59">
        <v>91</v>
      </c>
      <c r="O45" s="60">
        <v>172</v>
      </c>
      <c r="P45" s="61">
        <f>SUM(D45:O45)</f>
        <v>1058</v>
      </c>
    </row>
    <row r="46" spans="2:16" ht="15" thickBot="1">
      <c r="B46" s="89"/>
      <c r="C46" s="62" t="s">
        <v>46</v>
      </c>
      <c r="D46" s="105">
        <f aca="true" t="shared" si="14" ref="D46:P46">+(D44-D45)/D45*100</f>
        <v>126.53061224489797</v>
      </c>
      <c r="E46" s="64">
        <f t="shared" si="14"/>
        <v>91.42857142857143</v>
      </c>
      <c r="F46" s="64">
        <f t="shared" si="14"/>
        <v>120</v>
      </c>
      <c r="G46" s="64">
        <f t="shared" si="14"/>
        <v>59.57446808510638</v>
      </c>
      <c r="H46" s="64">
        <f t="shared" si="14"/>
        <v>-46.92307692307692</v>
      </c>
      <c r="I46" s="64">
        <f t="shared" si="14"/>
        <v>75.43859649122807</v>
      </c>
      <c r="J46" s="64">
        <f t="shared" si="14"/>
        <v>1.4705882352941175</v>
      </c>
      <c r="K46" s="64">
        <f t="shared" si="14"/>
        <v>704</v>
      </c>
      <c r="L46" s="64">
        <f t="shared" si="14"/>
        <v>-1.574803149606299</v>
      </c>
      <c r="M46" s="64">
        <f t="shared" si="14"/>
        <v>25</v>
      </c>
      <c r="N46" s="64">
        <f t="shared" si="14"/>
        <v>7.6923076923076925</v>
      </c>
      <c r="O46" s="64">
        <f t="shared" si="14"/>
        <v>-15.69767441860465</v>
      </c>
      <c r="P46" s="65">
        <f t="shared" si="14"/>
        <v>35.25519848771266</v>
      </c>
    </row>
    <row r="47" spans="2:16" ht="18" customHeight="1">
      <c r="B47" s="1"/>
      <c r="C47" s="1"/>
      <c r="D47" s="1"/>
      <c r="E47" s="111">
        <f>+E41-E32-E35-E38</f>
        <v>0</v>
      </c>
      <c r="F47" s="111">
        <f aca="true" t="shared" si="15" ref="F47:P47">+F41-F32-F35-F38</f>
        <v>0</v>
      </c>
      <c r="G47" s="111">
        <f t="shared" si="15"/>
        <v>0</v>
      </c>
      <c r="H47" s="111">
        <f t="shared" si="15"/>
        <v>0</v>
      </c>
      <c r="I47" s="111">
        <f t="shared" si="15"/>
        <v>0</v>
      </c>
      <c r="J47" s="111">
        <f t="shared" si="15"/>
        <v>0</v>
      </c>
      <c r="K47" s="111">
        <f t="shared" si="15"/>
        <v>0</v>
      </c>
      <c r="L47" s="111">
        <f t="shared" si="15"/>
        <v>0</v>
      </c>
      <c r="M47" s="111">
        <f t="shared" si="15"/>
        <v>0</v>
      </c>
      <c r="N47" s="111">
        <f t="shared" si="15"/>
        <v>0</v>
      </c>
      <c r="O47" s="111">
        <f t="shared" si="15"/>
        <v>0</v>
      </c>
      <c r="P47" s="111">
        <f t="shared" si="15"/>
        <v>0</v>
      </c>
    </row>
  </sheetData>
  <sheetProtection/>
  <mergeCells count="4">
    <mergeCell ref="B32:B34"/>
    <mergeCell ref="B35:B37"/>
    <mergeCell ref="B38:B40"/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tabSelected="1" zoomScale="70" zoomScaleNormal="70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6" sqref="S36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55" t="s">
        <v>54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45</v>
      </c>
    </row>
    <row r="4" spans="2:16" ht="30.75" customHeight="1">
      <c r="B4" s="79"/>
      <c r="C4" s="109"/>
      <c r="D4" s="5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8" t="s">
        <v>22</v>
      </c>
      <c r="P4" s="7" t="s">
        <v>23</v>
      </c>
    </row>
    <row r="5" spans="2:16" ht="14.25">
      <c r="B5" s="80"/>
      <c r="C5" s="10" t="s">
        <v>50</v>
      </c>
      <c r="D5" s="22">
        <v>3</v>
      </c>
      <c r="E5" s="13">
        <v>2</v>
      </c>
      <c r="F5" s="12">
        <v>1</v>
      </c>
      <c r="G5" s="13">
        <v>3</v>
      </c>
      <c r="H5" s="14">
        <v>1</v>
      </c>
      <c r="I5" s="13">
        <v>4</v>
      </c>
      <c r="J5" s="13">
        <v>3</v>
      </c>
      <c r="K5" s="13">
        <v>67</v>
      </c>
      <c r="L5" s="13">
        <v>1</v>
      </c>
      <c r="M5" s="13">
        <v>3</v>
      </c>
      <c r="N5" s="13">
        <v>52</v>
      </c>
      <c r="O5" s="14">
        <v>39</v>
      </c>
      <c r="P5" s="15">
        <f>SUM(D5:O5)</f>
        <v>179</v>
      </c>
    </row>
    <row r="6" spans="2:16" ht="14.25">
      <c r="B6" s="81" t="s">
        <v>24</v>
      </c>
      <c r="C6" s="106" t="s">
        <v>51</v>
      </c>
      <c r="D6" s="24">
        <v>0</v>
      </c>
      <c r="E6" s="17">
        <v>2</v>
      </c>
      <c r="F6" s="16">
        <v>4</v>
      </c>
      <c r="G6" s="17">
        <v>0</v>
      </c>
      <c r="H6" s="18">
        <v>1</v>
      </c>
      <c r="I6" s="17">
        <v>5</v>
      </c>
      <c r="J6" s="17">
        <v>4</v>
      </c>
      <c r="K6" s="17">
        <v>7</v>
      </c>
      <c r="L6" s="17">
        <v>6</v>
      </c>
      <c r="M6" s="17">
        <v>2</v>
      </c>
      <c r="N6" s="17">
        <v>1</v>
      </c>
      <c r="O6" s="18">
        <v>4</v>
      </c>
      <c r="P6" s="19">
        <f>SUM(D6:O6)</f>
        <v>36</v>
      </c>
    </row>
    <row r="7" spans="2:16" ht="14.25">
      <c r="B7" s="82"/>
      <c r="C7" s="11" t="s">
        <v>46</v>
      </c>
      <c r="D7" s="33" t="e">
        <f>+(D5-D6)/D6*100</f>
        <v>#DIV/0!</v>
      </c>
      <c r="E7" s="33">
        <f aca="true" t="shared" si="0" ref="E7:P7">+(E5-E6)/E6*100</f>
        <v>0</v>
      </c>
      <c r="F7" s="33">
        <f t="shared" si="0"/>
        <v>-75</v>
      </c>
      <c r="G7" s="33" t="e">
        <f t="shared" si="0"/>
        <v>#DIV/0!</v>
      </c>
      <c r="H7" s="33">
        <f t="shared" si="0"/>
        <v>0</v>
      </c>
      <c r="I7" s="33">
        <f t="shared" si="0"/>
        <v>-20</v>
      </c>
      <c r="J7" s="33">
        <f t="shared" si="0"/>
        <v>-25</v>
      </c>
      <c r="K7" s="33">
        <f t="shared" si="0"/>
        <v>857.1428571428571</v>
      </c>
      <c r="L7" s="33">
        <f t="shared" si="0"/>
        <v>-83.33333333333334</v>
      </c>
      <c r="M7" s="33">
        <f t="shared" si="0"/>
        <v>50</v>
      </c>
      <c r="N7" s="33">
        <f t="shared" si="0"/>
        <v>5100</v>
      </c>
      <c r="O7" s="33">
        <f t="shared" si="0"/>
        <v>875</v>
      </c>
      <c r="P7" s="30">
        <f t="shared" si="0"/>
        <v>397.22222222222223</v>
      </c>
    </row>
    <row r="8" spans="2:16" ht="14.25">
      <c r="B8" s="80"/>
      <c r="C8" s="10" t="s">
        <v>50</v>
      </c>
      <c r="D8" s="22">
        <v>1</v>
      </c>
      <c r="E8" s="13">
        <v>1</v>
      </c>
      <c r="F8" s="12">
        <v>0</v>
      </c>
      <c r="G8" s="13">
        <v>1</v>
      </c>
      <c r="H8" s="14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4">
        <v>0</v>
      </c>
      <c r="P8" s="15">
        <f>SUM(D8:O8)</f>
        <v>5</v>
      </c>
    </row>
    <row r="9" spans="2:16" ht="14.25">
      <c r="B9" s="81" t="s">
        <v>35</v>
      </c>
      <c r="C9" s="106" t="s">
        <v>51</v>
      </c>
      <c r="D9" s="24">
        <v>0</v>
      </c>
      <c r="E9" s="17">
        <v>0</v>
      </c>
      <c r="F9" s="16">
        <v>0</v>
      </c>
      <c r="G9" s="17">
        <v>0</v>
      </c>
      <c r="H9" s="18">
        <v>0</v>
      </c>
      <c r="I9" s="17">
        <v>0</v>
      </c>
      <c r="J9" s="17">
        <v>0</v>
      </c>
      <c r="K9" s="17">
        <v>1</v>
      </c>
      <c r="L9" s="17">
        <v>1</v>
      </c>
      <c r="M9" s="17">
        <v>0</v>
      </c>
      <c r="N9" s="17">
        <v>0</v>
      </c>
      <c r="O9" s="18">
        <v>2</v>
      </c>
      <c r="P9" s="19">
        <f>SUM(D9:O9)</f>
        <v>4</v>
      </c>
    </row>
    <row r="10" spans="2:16" ht="14.25">
      <c r="B10" s="82"/>
      <c r="C10" s="11" t="s">
        <v>46</v>
      </c>
      <c r="D10" s="28" t="e">
        <f aca="true" t="shared" si="1" ref="D10:P10">+(D8-D9)/D9*100</f>
        <v>#DIV/0!</v>
      </c>
      <c r="E10" s="31" t="e">
        <f t="shared" si="1"/>
        <v>#DIV/0!</v>
      </c>
      <c r="F10" s="31" t="e">
        <f t="shared" si="1"/>
        <v>#DIV/0!</v>
      </c>
      <c r="G10" s="31" t="e">
        <f t="shared" si="1"/>
        <v>#DIV/0!</v>
      </c>
      <c r="H10" s="31" t="e">
        <f t="shared" si="1"/>
        <v>#DIV/0!</v>
      </c>
      <c r="I10" s="31" t="e">
        <f t="shared" si="1"/>
        <v>#DIV/0!</v>
      </c>
      <c r="J10" s="31" t="e">
        <f t="shared" si="1"/>
        <v>#DIV/0!</v>
      </c>
      <c r="K10" s="31">
        <f t="shared" si="1"/>
        <v>-100</v>
      </c>
      <c r="L10" s="31">
        <f t="shared" si="1"/>
        <v>-100</v>
      </c>
      <c r="M10" s="31" t="e">
        <f t="shared" si="1"/>
        <v>#DIV/0!</v>
      </c>
      <c r="N10" s="31" t="e">
        <f t="shared" si="1"/>
        <v>#DIV/0!</v>
      </c>
      <c r="O10" s="31">
        <f t="shared" si="1"/>
        <v>-100</v>
      </c>
      <c r="P10" s="30">
        <f t="shared" si="1"/>
        <v>25</v>
      </c>
    </row>
    <row r="11" spans="2:16" ht="14.25">
      <c r="B11" s="80"/>
      <c r="C11" s="10" t="s">
        <v>50</v>
      </c>
      <c r="D11" s="22">
        <v>0</v>
      </c>
      <c r="E11" s="13">
        <v>1</v>
      </c>
      <c r="F11" s="12">
        <v>1</v>
      </c>
      <c r="G11" s="13">
        <v>1</v>
      </c>
      <c r="H11" s="14">
        <v>0</v>
      </c>
      <c r="I11" s="13">
        <v>1</v>
      </c>
      <c r="J11" s="13">
        <v>3</v>
      </c>
      <c r="K11" s="13">
        <v>2</v>
      </c>
      <c r="L11" s="13">
        <v>4</v>
      </c>
      <c r="M11" s="13">
        <v>0</v>
      </c>
      <c r="N11" s="13">
        <v>1</v>
      </c>
      <c r="O11" s="14">
        <v>0</v>
      </c>
      <c r="P11" s="15">
        <f>SUM(D11:O11)</f>
        <v>14</v>
      </c>
    </row>
    <row r="12" spans="2:16" ht="14.25">
      <c r="B12" s="81" t="s">
        <v>26</v>
      </c>
      <c r="C12" s="106" t="s">
        <v>51</v>
      </c>
      <c r="D12" s="24">
        <v>1</v>
      </c>
      <c r="E12" s="17">
        <v>0</v>
      </c>
      <c r="F12" s="16">
        <v>0</v>
      </c>
      <c r="G12" s="17">
        <v>1</v>
      </c>
      <c r="H12" s="18">
        <v>3</v>
      </c>
      <c r="I12" s="17">
        <v>0</v>
      </c>
      <c r="J12" s="17">
        <v>1</v>
      </c>
      <c r="K12" s="17">
        <v>0</v>
      </c>
      <c r="L12" s="17">
        <v>1</v>
      </c>
      <c r="M12" s="17">
        <v>2</v>
      </c>
      <c r="N12" s="17">
        <v>1</v>
      </c>
      <c r="O12" s="18">
        <v>2</v>
      </c>
      <c r="P12" s="19">
        <f>SUM(D12:O12)</f>
        <v>12</v>
      </c>
    </row>
    <row r="13" spans="2:16" ht="14.25">
      <c r="B13" s="82"/>
      <c r="C13" s="11" t="s">
        <v>46</v>
      </c>
      <c r="D13" s="72">
        <f aca="true" t="shared" si="2" ref="D13:P13">+(D11-D12)/D12*100</f>
        <v>-100</v>
      </c>
      <c r="E13" s="29" t="e">
        <f t="shared" si="2"/>
        <v>#DIV/0!</v>
      </c>
      <c r="F13" s="29" t="e">
        <f t="shared" si="2"/>
        <v>#DIV/0!</v>
      </c>
      <c r="G13" s="29">
        <f t="shared" si="2"/>
        <v>0</v>
      </c>
      <c r="H13" s="29">
        <f t="shared" si="2"/>
        <v>-100</v>
      </c>
      <c r="I13" s="29" t="e">
        <f t="shared" si="2"/>
        <v>#DIV/0!</v>
      </c>
      <c r="J13" s="29">
        <f t="shared" si="2"/>
        <v>200</v>
      </c>
      <c r="K13" s="29" t="e">
        <f t="shared" si="2"/>
        <v>#DIV/0!</v>
      </c>
      <c r="L13" s="29">
        <f t="shared" si="2"/>
        <v>300</v>
      </c>
      <c r="M13" s="29">
        <f t="shared" si="2"/>
        <v>-100</v>
      </c>
      <c r="N13" s="29">
        <f t="shared" si="2"/>
        <v>0</v>
      </c>
      <c r="O13" s="33">
        <f t="shared" si="2"/>
        <v>-100</v>
      </c>
      <c r="P13" s="30">
        <f t="shared" si="2"/>
        <v>16.666666666666664</v>
      </c>
    </row>
    <row r="14" spans="2:16" ht="14.25">
      <c r="B14" s="80"/>
      <c r="C14" s="10" t="s">
        <v>50</v>
      </c>
      <c r="D14" s="22">
        <v>0</v>
      </c>
      <c r="E14" s="13">
        <v>0</v>
      </c>
      <c r="F14" s="12">
        <v>0</v>
      </c>
      <c r="G14" s="13">
        <v>0</v>
      </c>
      <c r="H14" s="14">
        <v>0</v>
      </c>
      <c r="I14" s="13">
        <v>0</v>
      </c>
      <c r="J14" s="13">
        <v>0</v>
      </c>
      <c r="K14" s="13">
        <v>1</v>
      </c>
      <c r="L14" s="13">
        <v>0</v>
      </c>
      <c r="M14" s="13">
        <v>0</v>
      </c>
      <c r="N14" s="13">
        <v>1</v>
      </c>
      <c r="O14" s="14">
        <v>0</v>
      </c>
      <c r="P14" s="15">
        <f>SUM(D14:O14)</f>
        <v>2</v>
      </c>
    </row>
    <row r="15" spans="2:16" ht="14.25">
      <c r="B15" s="81" t="s">
        <v>36</v>
      </c>
      <c r="C15" s="106" t="s">
        <v>51</v>
      </c>
      <c r="D15" s="24">
        <v>0</v>
      </c>
      <c r="E15" s="17">
        <v>1</v>
      </c>
      <c r="F15" s="16">
        <v>0</v>
      </c>
      <c r="G15" s="17">
        <v>0</v>
      </c>
      <c r="H15" s="18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0</v>
      </c>
      <c r="P15" s="19">
        <f>SUM(D15:O15)</f>
        <v>1</v>
      </c>
    </row>
    <row r="16" spans="2:16" ht="14.25">
      <c r="B16" s="82"/>
      <c r="C16" s="110" t="s">
        <v>46</v>
      </c>
      <c r="D16" s="29" t="e">
        <f aca="true" t="shared" si="3" ref="D16:K16">+(D14-D15)/D15*100</f>
        <v>#DIV/0!</v>
      </c>
      <c r="E16" s="29">
        <f t="shared" si="3"/>
        <v>-100</v>
      </c>
      <c r="F16" s="29" t="e">
        <f t="shared" si="3"/>
        <v>#DIV/0!</v>
      </c>
      <c r="G16" s="29" t="e">
        <f t="shared" si="3"/>
        <v>#DIV/0!</v>
      </c>
      <c r="H16" s="29" t="e">
        <f t="shared" si="3"/>
        <v>#DIV/0!</v>
      </c>
      <c r="I16" s="29" t="e">
        <f t="shared" si="3"/>
        <v>#DIV/0!</v>
      </c>
      <c r="J16" s="29" t="e">
        <f t="shared" si="3"/>
        <v>#DIV/0!</v>
      </c>
      <c r="K16" s="29" t="e">
        <f t="shared" si="3"/>
        <v>#DIV/0!</v>
      </c>
      <c r="L16" s="29" t="e">
        <f>+(L14-L15)/L15*100</f>
        <v>#DIV/0!</v>
      </c>
      <c r="M16" s="115" t="s">
        <v>47</v>
      </c>
      <c r="N16" s="115" t="s">
        <v>47</v>
      </c>
      <c r="O16" s="117" t="s">
        <v>47</v>
      </c>
      <c r="P16" s="30">
        <f>+(P14-P15)/P15*100</f>
        <v>100</v>
      </c>
    </row>
    <row r="17" spans="2:16" ht="14.25">
      <c r="B17" s="80"/>
      <c r="C17" s="10" t="s">
        <v>50</v>
      </c>
      <c r="D17" s="22">
        <v>0</v>
      </c>
      <c r="E17" s="13">
        <v>0</v>
      </c>
      <c r="F17" s="12">
        <v>0</v>
      </c>
      <c r="G17" s="13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4">
        <v>0</v>
      </c>
      <c r="P17" s="15">
        <f>SUM(D17:O17)</f>
        <v>0</v>
      </c>
    </row>
    <row r="18" spans="2:16" ht="14.25">
      <c r="B18" s="81" t="s">
        <v>37</v>
      </c>
      <c r="C18" s="106" t="s">
        <v>51</v>
      </c>
      <c r="D18" s="24">
        <v>0</v>
      </c>
      <c r="E18" s="17">
        <v>0</v>
      </c>
      <c r="F18" s="16">
        <v>0</v>
      </c>
      <c r="G18" s="17">
        <v>0</v>
      </c>
      <c r="H18" s="18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0</v>
      </c>
      <c r="P18" s="19">
        <f>SUM(D18:O18)</f>
        <v>0</v>
      </c>
    </row>
    <row r="19" spans="2:16" ht="14.25">
      <c r="B19" s="82"/>
      <c r="C19" s="11" t="s">
        <v>46</v>
      </c>
      <c r="D19" s="72" t="s">
        <v>47</v>
      </c>
      <c r="E19" s="115" t="s">
        <v>47</v>
      </c>
      <c r="F19" s="115" t="s">
        <v>47</v>
      </c>
      <c r="G19" s="115" t="s">
        <v>47</v>
      </c>
      <c r="H19" s="115" t="s">
        <v>47</v>
      </c>
      <c r="I19" s="115" t="s">
        <v>47</v>
      </c>
      <c r="J19" s="115" t="s">
        <v>47</v>
      </c>
      <c r="K19" s="115" t="s">
        <v>47</v>
      </c>
      <c r="L19" s="115" t="s">
        <v>47</v>
      </c>
      <c r="M19" s="115" t="s">
        <v>47</v>
      </c>
      <c r="N19" s="115" t="s">
        <v>47</v>
      </c>
      <c r="O19" s="71" t="s">
        <v>47</v>
      </c>
      <c r="P19" s="116" t="s">
        <v>47</v>
      </c>
    </row>
    <row r="20" spans="2:16" ht="14.25">
      <c r="B20" s="80"/>
      <c r="C20" s="10" t="s">
        <v>50</v>
      </c>
      <c r="D20" s="22">
        <v>0</v>
      </c>
      <c r="E20" s="13">
        <v>0</v>
      </c>
      <c r="F20" s="12">
        <v>0</v>
      </c>
      <c r="G20" s="13">
        <v>0</v>
      </c>
      <c r="H20" s="14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4">
        <v>0</v>
      </c>
      <c r="P20" s="15">
        <f>SUM(D20:O20)</f>
        <v>1</v>
      </c>
    </row>
    <row r="21" spans="2:16" ht="14.25">
      <c r="B21" s="81" t="s">
        <v>29</v>
      </c>
      <c r="C21" s="106" t="s">
        <v>51</v>
      </c>
      <c r="D21" s="24">
        <v>0</v>
      </c>
      <c r="E21" s="17">
        <v>0</v>
      </c>
      <c r="F21" s="16">
        <v>0</v>
      </c>
      <c r="G21" s="17">
        <v>0</v>
      </c>
      <c r="H21" s="18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v>0</v>
      </c>
      <c r="P21" s="19">
        <f>SUM(D21:O21)</f>
        <v>0</v>
      </c>
    </row>
    <row r="22" spans="2:16" ht="14.25">
      <c r="B22" s="82"/>
      <c r="C22" s="11" t="s">
        <v>46</v>
      </c>
      <c r="D22" s="29" t="e">
        <f aca="true" t="shared" si="4" ref="D22:L22">+(D20-D21)/D21*100</f>
        <v>#DIV/0!</v>
      </c>
      <c r="E22" s="29" t="e">
        <f t="shared" si="4"/>
        <v>#DIV/0!</v>
      </c>
      <c r="F22" s="29" t="e">
        <f t="shared" si="4"/>
        <v>#DIV/0!</v>
      </c>
      <c r="G22" s="29" t="e">
        <f t="shared" si="4"/>
        <v>#DIV/0!</v>
      </c>
      <c r="H22" s="29" t="e">
        <f t="shared" si="4"/>
        <v>#DIV/0!</v>
      </c>
      <c r="I22" s="29" t="e">
        <f t="shared" si="4"/>
        <v>#DIV/0!</v>
      </c>
      <c r="J22" s="29" t="e">
        <f t="shared" si="4"/>
        <v>#DIV/0!</v>
      </c>
      <c r="K22" s="29" t="e">
        <f t="shared" si="4"/>
        <v>#DIV/0!</v>
      </c>
      <c r="L22" s="29" t="e">
        <f t="shared" si="4"/>
        <v>#DIV/0!</v>
      </c>
      <c r="M22" s="29" t="e">
        <f>+(M20-M21)/M21*100</f>
        <v>#DIV/0!</v>
      </c>
      <c r="N22" s="29" t="e">
        <f>+(N20-N21)/N21*100</f>
        <v>#DIV/0!</v>
      </c>
      <c r="O22" s="29" t="e">
        <f>+(O20-O21)/O21*100</f>
        <v>#DIV/0!</v>
      </c>
      <c r="P22" s="30" t="e">
        <f>+(P20-P21)/P21*100</f>
        <v>#DIV/0!</v>
      </c>
    </row>
    <row r="23" spans="2:16" ht="14.25">
      <c r="B23" s="80"/>
      <c r="C23" s="10" t="s">
        <v>50</v>
      </c>
      <c r="D23" s="22">
        <v>1</v>
      </c>
      <c r="E23" s="13">
        <v>0</v>
      </c>
      <c r="F23" s="12">
        <v>0</v>
      </c>
      <c r="G23" s="13">
        <v>1</v>
      </c>
      <c r="H23" s="14">
        <v>0</v>
      </c>
      <c r="I23" s="13">
        <v>0</v>
      </c>
      <c r="J23" s="13">
        <v>1</v>
      </c>
      <c r="K23" s="13">
        <v>1</v>
      </c>
      <c r="L23" s="13">
        <v>0</v>
      </c>
      <c r="M23" s="13">
        <v>1</v>
      </c>
      <c r="N23" s="13">
        <v>0</v>
      </c>
      <c r="O23" s="14">
        <v>0</v>
      </c>
      <c r="P23" s="15">
        <f>SUM(D23:O23)</f>
        <v>5</v>
      </c>
    </row>
    <row r="24" spans="2:16" ht="14.25">
      <c r="B24" s="81" t="s">
        <v>38</v>
      </c>
      <c r="C24" s="106" t="s">
        <v>51</v>
      </c>
      <c r="D24" s="24">
        <v>0</v>
      </c>
      <c r="E24" s="17">
        <v>0</v>
      </c>
      <c r="F24" s="16">
        <v>1</v>
      </c>
      <c r="G24" s="17">
        <v>0</v>
      </c>
      <c r="H24" s="18">
        <v>0</v>
      </c>
      <c r="I24" s="17">
        <v>0</v>
      </c>
      <c r="J24" s="17">
        <v>0</v>
      </c>
      <c r="K24" s="17">
        <v>1</v>
      </c>
      <c r="L24" s="17">
        <v>0</v>
      </c>
      <c r="M24" s="17">
        <v>1</v>
      </c>
      <c r="N24" s="17">
        <v>1</v>
      </c>
      <c r="O24" s="18">
        <v>0</v>
      </c>
      <c r="P24" s="19">
        <f>SUM(D24:O24)</f>
        <v>4</v>
      </c>
    </row>
    <row r="25" spans="2:16" ht="14.25">
      <c r="B25" s="82"/>
      <c r="C25" s="11" t="s">
        <v>46</v>
      </c>
      <c r="D25" s="29" t="e">
        <f>+(D23-D24)/D24*100</f>
        <v>#DIV/0!</v>
      </c>
      <c r="E25" s="29" t="e">
        <f>+(E23-E24)/E24*100</f>
        <v>#DIV/0!</v>
      </c>
      <c r="F25" s="29">
        <f>+(F23-F24)/F24*100</f>
        <v>-100</v>
      </c>
      <c r="G25" s="29" t="e">
        <f>+(G23-G24)/G24*100</f>
        <v>#DIV/0!</v>
      </c>
      <c r="H25" s="29" t="e">
        <f>+(H23-H24)/H24*100</f>
        <v>#DIV/0!</v>
      </c>
      <c r="I25" s="29" t="e">
        <f aca="true" t="shared" si="5" ref="I25:O25">+(I23-I24)/I24*100</f>
        <v>#DIV/0!</v>
      </c>
      <c r="J25" s="29" t="e">
        <f t="shared" si="5"/>
        <v>#DIV/0!</v>
      </c>
      <c r="K25" s="29">
        <f t="shared" si="5"/>
        <v>0</v>
      </c>
      <c r="L25" s="29" t="e">
        <f t="shared" si="5"/>
        <v>#DIV/0!</v>
      </c>
      <c r="M25" s="29">
        <f t="shared" si="5"/>
        <v>0</v>
      </c>
      <c r="N25" s="29">
        <f t="shared" si="5"/>
        <v>-100</v>
      </c>
      <c r="O25" s="29" t="e">
        <f t="shared" si="5"/>
        <v>#DIV/0!</v>
      </c>
      <c r="P25" s="30">
        <f>+(P23-P24)/P24*100</f>
        <v>25</v>
      </c>
    </row>
    <row r="26" spans="2:16" ht="14.25">
      <c r="B26" s="80"/>
      <c r="C26" s="10" t="s">
        <v>50</v>
      </c>
      <c r="D26" s="22">
        <v>0</v>
      </c>
      <c r="E26" s="13">
        <v>2</v>
      </c>
      <c r="F26" s="12">
        <v>0</v>
      </c>
      <c r="G26" s="13">
        <v>2</v>
      </c>
      <c r="H26" s="14">
        <v>0</v>
      </c>
      <c r="I26" s="13">
        <v>2</v>
      </c>
      <c r="J26" s="13">
        <v>2</v>
      </c>
      <c r="K26" s="13">
        <v>0</v>
      </c>
      <c r="L26" s="13">
        <v>0</v>
      </c>
      <c r="M26" s="13">
        <v>0</v>
      </c>
      <c r="N26" s="13">
        <v>0</v>
      </c>
      <c r="O26" s="14">
        <v>0</v>
      </c>
      <c r="P26" s="15">
        <f>SUM(D26:O26)</f>
        <v>8</v>
      </c>
    </row>
    <row r="27" spans="2:16" ht="14.25">
      <c r="B27" s="81" t="s">
        <v>31</v>
      </c>
      <c r="C27" s="106" t="s">
        <v>51</v>
      </c>
      <c r="D27" s="24">
        <v>0</v>
      </c>
      <c r="E27" s="17">
        <v>3</v>
      </c>
      <c r="F27" s="16">
        <v>0</v>
      </c>
      <c r="G27" s="17">
        <v>0</v>
      </c>
      <c r="H27" s="18">
        <v>0</v>
      </c>
      <c r="I27" s="17">
        <v>2</v>
      </c>
      <c r="J27" s="17">
        <v>1</v>
      </c>
      <c r="K27" s="17">
        <v>1</v>
      </c>
      <c r="L27" s="17">
        <v>0</v>
      </c>
      <c r="M27" s="17">
        <v>1</v>
      </c>
      <c r="N27" s="17">
        <v>0</v>
      </c>
      <c r="O27" s="18">
        <v>0</v>
      </c>
      <c r="P27" s="19">
        <f>SUM(D27:O27)</f>
        <v>8</v>
      </c>
    </row>
    <row r="28" spans="2:16" ht="12" customHeight="1" thickBot="1">
      <c r="B28" s="83"/>
      <c r="C28" s="11" t="s">
        <v>46</v>
      </c>
      <c r="D28" s="29" t="e">
        <f aca="true" t="shared" si="6" ref="D28:P28">+(D26-D27)/D27*100</f>
        <v>#DIV/0!</v>
      </c>
      <c r="E28" s="29">
        <f t="shared" si="6"/>
        <v>-33.33333333333333</v>
      </c>
      <c r="F28" s="29" t="e">
        <f t="shared" si="6"/>
        <v>#DIV/0!</v>
      </c>
      <c r="G28" s="29" t="e">
        <f t="shared" si="6"/>
        <v>#DIV/0!</v>
      </c>
      <c r="H28" s="29" t="e">
        <f t="shared" si="6"/>
        <v>#DIV/0!</v>
      </c>
      <c r="I28" s="29">
        <f t="shared" si="6"/>
        <v>0</v>
      </c>
      <c r="J28" s="29">
        <f t="shared" si="6"/>
        <v>100</v>
      </c>
      <c r="K28" s="29">
        <f t="shared" si="6"/>
        <v>-100</v>
      </c>
      <c r="L28" s="29" t="e">
        <f t="shared" si="6"/>
        <v>#DIV/0!</v>
      </c>
      <c r="M28" s="29">
        <f t="shared" si="6"/>
        <v>-100</v>
      </c>
      <c r="N28" s="29" t="e">
        <f t="shared" si="6"/>
        <v>#DIV/0!</v>
      </c>
      <c r="O28" s="29" t="e">
        <f t="shared" si="6"/>
        <v>#DIV/0!</v>
      </c>
      <c r="P28" s="30">
        <f t="shared" si="6"/>
        <v>0</v>
      </c>
    </row>
    <row r="29" spans="2:16" ht="15" thickTop="1">
      <c r="B29" s="84"/>
      <c r="C29" s="43" t="s">
        <v>50</v>
      </c>
      <c r="D29" s="44">
        <f>+D5+D8+D11+D14+D17+D20+D23+D26</f>
        <v>5</v>
      </c>
      <c r="E29" s="44">
        <f aca="true" t="shared" si="7" ref="E29:O29">+E5+E8+E11+E14+E17+E20+E23+E26</f>
        <v>6</v>
      </c>
      <c r="F29" s="93">
        <f t="shared" si="7"/>
        <v>2</v>
      </c>
      <c r="G29" s="44">
        <f t="shared" si="7"/>
        <v>8</v>
      </c>
      <c r="H29" s="44">
        <f t="shared" si="7"/>
        <v>3</v>
      </c>
      <c r="I29" s="44">
        <f t="shared" si="7"/>
        <v>7</v>
      </c>
      <c r="J29" s="44">
        <f t="shared" si="7"/>
        <v>9</v>
      </c>
      <c r="K29" s="44">
        <f t="shared" si="7"/>
        <v>71</v>
      </c>
      <c r="L29" s="44">
        <f t="shared" si="7"/>
        <v>5</v>
      </c>
      <c r="M29" s="44">
        <f t="shared" si="7"/>
        <v>4</v>
      </c>
      <c r="N29" s="44">
        <f t="shared" si="7"/>
        <v>55</v>
      </c>
      <c r="O29" s="45">
        <f t="shared" si="7"/>
        <v>39</v>
      </c>
      <c r="P29" s="46">
        <f>+P5+P8+P11+P14+P17+P20+P23+P26</f>
        <v>214</v>
      </c>
    </row>
    <row r="30" spans="2:16" ht="14.25">
      <c r="B30" s="85" t="s">
        <v>39</v>
      </c>
      <c r="C30" s="107" t="s">
        <v>51</v>
      </c>
      <c r="D30" s="49">
        <f aca="true" t="shared" si="8" ref="D30:O30">+D6+D9+D12+D15+D18+D21+D24+D27</f>
        <v>1</v>
      </c>
      <c r="E30" s="50">
        <f t="shared" si="8"/>
        <v>6</v>
      </c>
      <c r="F30" s="94">
        <f t="shared" si="8"/>
        <v>5</v>
      </c>
      <c r="G30" s="50">
        <f t="shared" si="8"/>
        <v>1</v>
      </c>
      <c r="H30" s="50">
        <f t="shared" si="8"/>
        <v>4</v>
      </c>
      <c r="I30" s="50">
        <f t="shared" si="8"/>
        <v>7</v>
      </c>
      <c r="J30" s="50">
        <f t="shared" si="8"/>
        <v>6</v>
      </c>
      <c r="K30" s="50">
        <f t="shared" si="8"/>
        <v>10</v>
      </c>
      <c r="L30" s="50">
        <f t="shared" si="8"/>
        <v>8</v>
      </c>
      <c r="M30" s="50">
        <f t="shared" si="8"/>
        <v>6</v>
      </c>
      <c r="N30" s="50">
        <f t="shared" si="8"/>
        <v>3</v>
      </c>
      <c r="O30" s="51">
        <f t="shared" si="8"/>
        <v>8</v>
      </c>
      <c r="P30" s="52">
        <f>+P6+P9+P12+P15+P18+P21+P24+P27</f>
        <v>65</v>
      </c>
    </row>
    <row r="31" spans="2:16" ht="15" thickBot="1">
      <c r="B31" s="86"/>
      <c r="C31" s="53" t="s">
        <v>46</v>
      </c>
      <c r="D31" s="54">
        <f aca="true" t="shared" si="9" ref="D31:P31">+(D29-D30)/D30*100</f>
        <v>400</v>
      </c>
      <c r="E31" s="55">
        <f t="shared" si="9"/>
        <v>0</v>
      </c>
      <c r="F31" s="55">
        <f t="shared" si="9"/>
        <v>-60</v>
      </c>
      <c r="G31" s="55">
        <f t="shared" si="9"/>
        <v>700</v>
      </c>
      <c r="H31" s="55">
        <f t="shared" si="9"/>
        <v>-25</v>
      </c>
      <c r="I31" s="55">
        <f t="shared" si="9"/>
        <v>0</v>
      </c>
      <c r="J31" s="55">
        <f t="shared" si="9"/>
        <v>50</v>
      </c>
      <c r="K31" s="55">
        <f t="shared" si="9"/>
        <v>610</v>
      </c>
      <c r="L31" s="55">
        <f t="shared" si="9"/>
        <v>-37.5</v>
      </c>
      <c r="M31" s="55">
        <f t="shared" si="9"/>
        <v>-33.33333333333333</v>
      </c>
      <c r="N31" s="55">
        <f t="shared" si="9"/>
        <v>1733.3333333333333</v>
      </c>
      <c r="O31" s="55">
        <f t="shared" si="9"/>
        <v>387.5</v>
      </c>
      <c r="P31" s="56">
        <f t="shared" si="9"/>
        <v>229.23076923076923</v>
      </c>
    </row>
    <row r="32" spans="2:16" ht="15" thickTop="1">
      <c r="B32" s="151" t="s">
        <v>42</v>
      </c>
      <c r="C32" s="10" t="s">
        <v>50</v>
      </c>
      <c r="D32" s="32">
        <v>0</v>
      </c>
      <c r="E32" s="20">
        <v>4</v>
      </c>
      <c r="F32" s="27">
        <v>4</v>
      </c>
      <c r="G32" s="119">
        <v>4</v>
      </c>
      <c r="H32" s="130"/>
      <c r="I32" s="130"/>
      <c r="J32" s="130"/>
      <c r="K32" s="130"/>
      <c r="L32" s="130"/>
      <c r="M32" s="130"/>
      <c r="N32" s="130"/>
      <c r="O32" s="131"/>
      <c r="P32" s="21">
        <f>SUM(D32:O32)</f>
        <v>12</v>
      </c>
    </row>
    <row r="33" spans="2:16" ht="14.25">
      <c r="B33" s="142"/>
      <c r="C33" s="106" t="s">
        <v>51</v>
      </c>
      <c r="D33" s="24">
        <v>1</v>
      </c>
      <c r="E33" s="17">
        <v>0</v>
      </c>
      <c r="F33" s="16">
        <v>0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8">
        <v>0</v>
      </c>
      <c r="P33" s="19">
        <f>SUM(D33:O33)</f>
        <v>2</v>
      </c>
    </row>
    <row r="34" spans="2:16" ht="14.25">
      <c r="B34" s="142"/>
      <c r="C34" s="11" t="s">
        <v>46</v>
      </c>
      <c r="D34" s="31">
        <f>+(D32-D33)/D33*100</f>
        <v>-100</v>
      </c>
      <c r="E34" s="31" t="e">
        <f>+(E32-E33)/E33*100</f>
        <v>#DIV/0!</v>
      </c>
      <c r="F34" s="31" t="e">
        <f aca="true" t="shared" si="10" ref="F34:O34">+(F32-F33)/F33*100</f>
        <v>#DIV/0!</v>
      </c>
      <c r="G34" s="31" t="e">
        <f t="shared" si="10"/>
        <v>#DIV/0!</v>
      </c>
      <c r="H34" s="31">
        <f t="shared" si="10"/>
        <v>-100</v>
      </c>
      <c r="I34" s="31" t="e">
        <f t="shared" si="10"/>
        <v>#DIV/0!</v>
      </c>
      <c r="J34" s="31" t="e">
        <f t="shared" si="10"/>
        <v>#DIV/0!</v>
      </c>
      <c r="K34" s="31" t="e">
        <f t="shared" si="10"/>
        <v>#DIV/0!</v>
      </c>
      <c r="L34" s="31" t="e">
        <f t="shared" si="10"/>
        <v>#DIV/0!</v>
      </c>
      <c r="M34" s="31" t="e">
        <f t="shared" si="10"/>
        <v>#DIV/0!</v>
      </c>
      <c r="N34" s="31" t="e">
        <f t="shared" si="10"/>
        <v>#DIV/0!</v>
      </c>
      <c r="O34" s="31" t="e">
        <f t="shared" si="10"/>
        <v>#DIV/0!</v>
      </c>
      <c r="P34" s="30">
        <f>+(P32-P33)/P33*100</f>
        <v>500</v>
      </c>
    </row>
    <row r="35" spans="2:16" ht="14.25">
      <c r="B35" s="141" t="s">
        <v>43</v>
      </c>
      <c r="C35" s="10" t="s">
        <v>50</v>
      </c>
      <c r="D35" s="22">
        <v>0</v>
      </c>
      <c r="E35" s="13">
        <v>0</v>
      </c>
      <c r="F35" s="12">
        <v>5</v>
      </c>
      <c r="G35" s="120">
        <v>2</v>
      </c>
      <c r="H35" s="13">
        <v>0</v>
      </c>
      <c r="I35" s="13">
        <v>0</v>
      </c>
      <c r="J35" s="132"/>
      <c r="K35" s="132"/>
      <c r="L35" s="132"/>
      <c r="M35" s="132"/>
      <c r="N35" s="132"/>
      <c r="O35" s="133"/>
      <c r="P35" s="15">
        <f>SUM(D35:O35)</f>
        <v>7</v>
      </c>
    </row>
    <row r="36" spans="2:16" ht="14.25">
      <c r="B36" s="142"/>
      <c r="C36" s="106" t="s">
        <v>51</v>
      </c>
      <c r="D36" s="24">
        <v>0</v>
      </c>
      <c r="E36" s="17">
        <v>0</v>
      </c>
      <c r="F36" s="16">
        <v>1</v>
      </c>
      <c r="G36" s="17">
        <v>0</v>
      </c>
      <c r="H36" s="17">
        <v>0</v>
      </c>
      <c r="I36" s="17">
        <v>0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8">
        <v>0</v>
      </c>
      <c r="P36" s="19">
        <f>SUM(D36:O36)</f>
        <v>2</v>
      </c>
    </row>
    <row r="37" spans="2:16" ht="14.25">
      <c r="B37" s="142"/>
      <c r="C37" s="11" t="s">
        <v>46</v>
      </c>
      <c r="D37" s="29" t="e">
        <f aca="true" t="shared" si="11" ref="D37:N37">+(D35-D36)/D36*100</f>
        <v>#DIV/0!</v>
      </c>
      <c r="E37" s="29" t="e">
        <f t="shared" si="11"/>
        <v>#DIV/0!</v>
      </c>
      <c r="F37" s="29">
        <f t="shared" si="11"/>
        <v>400</v>
      </c>
      <c r="G37" s="29" t="e">
        <f t="shared" si="11"/>
        <v>#DIV/0!</v>
      </c>
      <c r="H37" s="29" t="e">
        <f t="shared" si="11"/>
        <v>#DIV/0!</v>
      </c>
      <c r="I37" s="29" t="e">
        <f t="shared" si="11"/>
        <v>#DIV/0!</v>
      </c>
      <c r="J37" s="29">
        <f t="shared" si="11"/>
        <v>-100</v>
      </c>
      <c r="K37" s="29" t="e">
        <f t="shared" si="11"/>
        <v>#DIV/0!</v>
      </c>
      <c r="L37" s="29" t="e">
        <f t="shared" si="11"/>
        <v>#DIV/0!</v>
      </c>
      <c r="M37" s="29" t="e">
        <f t="shared" si="11"/>
        <v>#DIV/0!</v>
      </c>
      <c r="N37" s="29" t="e">
        <f t="shared" si="11"/>
        <v>#DIV/0!</v>
      </c>
      <c r="O37" s="29" t="e">
        <f>+(O35-O36)/O36*100</f>
        <v>#DIV/0!</v>
      </c>
      <c r="P37" s="30">
        <f>+(P35-P36)/P36*100</f>
        <v>250</v>
      </c>
    </row>
    <row r="38" spans="2:16" ht="14.25">
      <c r="B38" s="152" t="s">
        <v>44</v>
      </c>
      <c r="C38" s="10" t="s">
        <v>50</v>
      </c>
      <c r="D38" s="22">
        <f>+D41-D32-D35</f>
        <v>0</v>
      </c>
      <c r="E38" s="13">
        <f>+E41-E32-E35</f>
        <v>0</v>
      </c>
      <c r="F38" s="13">
        <f aca="true" t="shared" si="12" ref="F38:O38">+F41-F32-F35</f>
        <v>0</v>
      </c>
      <c r="G38" s="13">
        <f t="shared" si="12"/>
        <v>0</v>
      </c>
      <c r="H38" s="13">
        <f t="shared" si="12"/>
        <v>0</v>
      </c>
      <c r="I38" s="13">
        <f t="shared" si="12"/>
        <v>0</v>
      </c>
      <c r="J38" s="13">
        <f t="shared" si="12"/>
        <v>0</v>
      </c>
      <c r="K38" s="13">
        <f t="shared" si="12"/>
        <v>0</v>
      </c>
      <c r="L38" s="13">
        <f t="shared" si="12"/>
        <v>0</v>
      </c>
      <c r="M38" s="13">
        <f t="shared" si="12"/>
        <v>0</v>
      </c>
      <c r="N38" s="13">
        <f t="shared" si="12"/>
        <v>0</v>
      </c>
      <c r="O38" s="13">
        <f t="shared" si="12"/>
        <v>0</v>
      </c>
      <c r="P38" s="15">
        <f>+P41-P32-P35</f>
        <v>0</v>
      </c>
    </row>
    <row r="39" spans="2:16" ht="14.25">
      <c r="B39" s="153"/>
      <c r="C39" s="106" t="s">
        <v>51</v>
      </c>
      <c r="D39" s="24">
        <f aca="true" t="shared" si="13" ref="D39:O39">+D42-D33-D36</f>
        <v>1</v>
      </c>
      <c r="E39" s="25">
        <f t="shared" si="13"/>
        <v>0</v>
      </c>
      <c r="F39" s="26">
        <f t="shared" si="13"/>
        <v>0</v>
      </c>
      <c r="G39" s="25">
        <f t="shared" si="13"/>
        <v>0</v>
      </c>
      <c r="H39" s="26">
        <f t="shared" si="13"/>
        <v>0</v>
      </c>
      <c r="I39" s="25">
        <f t="shared" si="13"/>
        <v>0</v>
      </c>
      <c r="J39" s="26">
        <f t="shared" si="13"/>
        <v>0</v>
      </c>
      <c r="K39" s="25">
        <f t="shared" si="13"/>
        <v>0</v>
      </c>
      <c r="L39" s="26">
        <f t="shared" si="13"/>
        <v>0</v>
      </c>
      <c r="M39" s="25">
        <f t="shared" si="13"/>
        <v>0</v>
      </c>
      <c r="N39" s="26">
        <f t="shared" si="13"/>
        <v>0</v>
      </c>
      <c r="O39" s="34">
        <f t="shared" si="13"/>
        <v>0</v>
      </c>
      <c r="P39" s="19">
        <f>+P42-P33-P36</f>
        <v>1</v>
      </c>
    </row>
    <row r="40" spans="2:16" ht="15" thickBot="1">
      <c r="B40" s="154"/>
      <c r="C40" s="11" t="s">
        <v>46</v>
      </c>
      <c r="D40" s="72">
        <f>+(D38-D39)/D39*100</f>
        <v>-100</v>
      </c>
      <c r="E40" s="72" t="e">
        <f aca="true" t="shared" si="14" ref="E40:O40">+(E38-E39)/E39*100</f>
        <v>#DIV/0!</v>
      </c>
      <c r="F40" s="72" t="e">
        <f t="shared" si="14"/>
        <v>#DIV/0!</v>
      </c>
      <c r="G40" s="72" t="e">
        <f t="shared" si="14"/>
        <v>#DIV/0!</v>
      </c>
      <c r="H40" s="72" t="e">
        <f t="shared" si="14"/>
        <v>#DIV/0!</v>
      </c>
      <c r="I40" s="72" t="e">
        <f t="shared" si="14"/>
        <v>#DIV/0!</v>
      </c>
      <c r="J40" s="72" t="e">
        <f t="shared" si="14"/>
        <v>#DIV/0!</v>
      </c>
      <c r="K40" s="72" t="e">
        <f t="shared" si="14"/>
        <v>#DIV/0!</v>
      </c>
      <c r="L40" s="72" t="e">
        <f t="shared" si="14"/>
        <v>#DIV/0!</v>
      </c>
      <c r="M40" s="72" t="e">
        <f t="shared" si="14"/>
        <v>#DIV/0!</v>
      </c>
      <c r="N40" s="72" t="e">
        <f t="shared" si="14"/>
        <v>#DIV/0!</v>
      </c>
      <c r="O40" s="72" t="e">
        <f t="shared" si="14"/>
        <v>#DIV/0!</v>
      </c>
      <c r="P40" s="30">
        <f>+(P38-P39)/P39*100</f>
        <v>-100</v>
      </c>
    </row>
    <row r="41" spans="2:16" ht="15" thickTop="1">
      <c r="B41" s="84"/>
      <c r="C41" s="43" t="s">
        <v>50</v>
      </c>
      <c r="D41" s="44">
        <f>+D44-D29</f>
        <v>0</v>
      </c>
      <c r="E41" s="44">
        <f aca="true" t="shared" si="15" ref="E41:O41">+E44-E29</f>
        <v>4</v>
      </c>
      <c r="F41" s="44">
        <f t="shared" si="15"/>
        <v>9</v>
      </c>
      <c r="G41" s="44">
        <f t="shared" si="15"/>
        <v>6</v>
      </c>
      <c r="H41" s="44">
        <f t="shared" si="15"/>
        <v>0</v>
      </c>
      <c r="I41" s="44">
        <f t="shared" si="15"/>
        <v>0</v>
      </c>
      <c r="J41" s="44">
        <f t="shared" si="15"/>
        <v>0</v>
      </c>
      <c r="K41" s="44">
        <f t="shared" si="15"/>
        <v>0</v>
      </c>
      <c r="L41" s="44">
        <f t="shared" si="15"/>
        <v>0</v>
      </c>
      <c r="M41" s="44">
        <f t="shared" si="15"/>
        <v>0</v>
      </c>
      <c r="N41" s="44">
        <f t="shared" si="15"/>
        <v>0</v>
      </c>
      <c r="O41" s="45">
        <f t="shared" si="15"/>
        <v>0</v>
      </c>
      <c r="P41" s="46">
        <f>+P44-P29</f>
        <v>19</v>
      </c>
    </row>
    <row r="42" spans="2:16" ht="14.25">
      <c r="B42" s="85" t="s">
        <v>40</v>
      </c>
      <c r="C42" s="107" t="s">
        <v>51</v>
      </c>
      <c r="D42" s="49">
        <f aca="true" t="shared" si="16" ref="D42:O42">+D45-D30</f>
        <v>2</v>
      </c>
      <c r="E42" s="50">
        <f t="shared" si="16"/>
        <v>0</v>
      </c>
      <c r="F42" s="94">
        <f t="shared" si="16"/>
        <v>1</v>
      </c>
      <c r="G42" s="50">
        <f t="shared" si="16"/>
        <v>0</v>
      </c>
      <c r="H42" s="50">
        <f t="shared" si="16"/>
        <v>1</v>
      </c>
      <c r="I42" s="50">
        <f t="shared" si="16"/>
        <v>0</v>
      </c>
      <c r="J42" s="50">
        <f t="shared" si="16"/>
        <v>1</v>
      </c>
      <c r="K42" s="50">
        <f t="shared" si="16"/>
        <v>0</v>
      </c>
      <c r="L42" s="50">
        <f t="shared" si="16"/>
        <v>0</v>
      </c>
      <c r="M42" s="50">
        <f t="shared" si="16"/>
        <v>0</v>
      </c>
      <c r="N42" s="50">
        <f t="shared" si="16"/>
        <v>0</v>
      </c>
      <c r="O42" s="51">
        <f t="shared" si="16"/>
        <v>0</v>
      </c>
      <c r="P42" s="52">
        <f>+P45-P30</f>
        <v>5</v>
      </c>
    </row>
    <row r="43" spans="2:16" ht="15" thickBot="1">
      <c r="B43" s="86"/>
      <c r="C43" s="53" t="s">
        <v>46</v>
      </c>
      <c r="D43" s="48">
        <f aca="true" t="shared" si="17" ref="D43:P43">+(D41-D42)/D42*100</f>
        <v>-100</v>
      </c>
      <c r="E43" s="95" t="e">
        <f t="shared" si="17"/>
        <v>#DIV/0!</v>
      </c>
      <c r="F43" s="95">
        <f t="shared" si="17"/>
        <v>800</v>
      </c>
      <c r="G43" s="55" t="e">
        <f t="shared" si="17"/>
        <v>#DIV/0!</v>
      </c>
      <c r="H43" s="55">
        <f t="shared" si="17"/>
        <v>-100</v>
      </c>
      <c r="I43" s="55" t="e">
        <f t="shared" si="17"/>
        <v>#DIV/0!</v>
      </c>
      <c r="J43" s="55">
        <f t="shared" si="17"/>
        <v>-100</v>
      </c>
      <c r="K43" s="55" t="e">
        <f t="shared" si="17"/>
        <v>#DIV/0!</v>
      </c>
      <c r="L43" s="55" t="e">
        <f t="shared" si="17"/>
        <v>#DIV/0!</v>
      </c>
      <c r="M43" s="55" t="e">
        <f t="shared" si="17"/>
        <v>#DIV/0!</v>
      </c>
      <c r="N43" s="96" t="e">
        <f t="shared" si="17"/>
        <v>#DIV/0!</v>
      </c>
      <c r="O43" s="97" t="e">
        <f t="shared" si="17"/>
        <v>#DIV/0!</v>
      </c>
      <c r="P43" s="56">
        <f t="shared" si="17"/>
        <v>280</v>
      </c>
    </row>
    <row r="44" spans="2:16" ht="15" thickTop="1">
      <c r="B44" s="87"/>
      <c r="C44" s="57" t="s">
        <v>50</v>
      </c>
      <c r="D44" s="58">
        <v>5</v>
      </c>
      <c r="E44" s="39">
        <v>10</v>
      </c>
      <c r="F44" s="98">
        <v>11</v>
      </c>
      <c r="G44" s="39">
        <v>14</v>
      </c>
      <c r="H44" s="40">
        <v>3</v>
      </c>
      <c r="I44" s="39">
        <v>7</v>
      </c>
      <c r="J44" s="39">
        <v>9</v>
      </c>
      <c r="K44" s="39">
        <v>71</v>
      </c>
      <c r="L44" s="39">
        <v>5</v>
      </c>
      <c r="M44" s="39">
        <v>4</v>
      </c>
      <c r="N44" s="39">
        <v>55</v>
      </c>
      <c r="O44" s="40">
        <v>39</v>
      </c>
      <c r="P44" s="41">
        <f>SUM(D44:O44)</f>
        <v>233</v>
      </c>
    </row>
    <row r="45" spans="2:16" ht="14.25">
      <c r="B45" s="88" t="s">
        <v>41</v>
      </c>
      <c r="C45" s="108" t="s">
        <v>51</v>
      </c>
      <c r="D45" s="42">
        <v>3</v>
      </c>
      <c r="E45" s="59">
        <v>6</v>
      </c>
      <c r="F45" s="99">
        <v>6</v>
      </c>
      <c r="G45" s="59">
        <v>1</v>
      </c>
      <c r="H45" s="60">
        <v>5</v>
      </c>
      <c r="I45" s="59">
        <v>7</v>
      </c>
      <c r="J45" s="59">
        <v>7</v>
      </c>
      <c r="K45" s="59">
        <v>10</v>
      </c>
      <c r="L45" s="59">
        <v>8</v>
      </c>
      <c r="M45" s="59">
        <v>6</v>
      </c>
      <c r="N45" s="59">
        <v>3</v>
      </c>
      <c r="O45" s="60">
        <v>8</v>
      </c>
      <c r="P45" s="61">
        <f>SUM(D45:O45)</f>
        <v>70</v>
      </c>
    </row>
    <row r="46" spans="2:16" ht="15" thickBot="1">
      <c r="B46" s="89"/>
      <c r="C46" s="62" t="s">
        <v>46</v>
      </c>
      <c r="D46" s="63">
        <f aca="true" t="shared" si="18" ref="D46:P46">+(D44-D45)/D45*100</f>
        <v>66.66666666666666</v>
      </c>
      <c r="E46" s="64">
        <f t="shared" si="18"/>
        <v>66.66666666666666</v>
      </c>
      <c r="F46" s="64">
        <f t="shared" si="18"/>
        <v>83.33333333333334</v>
      </c>
      <c r="G46" s="64">
        <f t="shared" si="18"/>
        <v>1300</v>
      </c>
      <c r="H46" s="64">
        <f t="shared" si="18"/>
        <v>-40</v>
      </c>
      <c r="I46" s="64">
        <f t="shared" si="18"/>
        <v>0</v>
      </c>
      <c r="J46" s="64">
        <f t="shared" si="18"/>
        <v>28.57142857142857</v>
      </c>
      <c r="K46" s="64">
        <f t="shared" si="18"/>
        <v>610</v>
      </c>
      <c r="L46" s="64">
        <f t="shared" si="18"/>
        <v>-37.5</v>
      </c>
      <c r="M46" s="64">
        <f t="shared" si="18"/>
        <v>-33.33333333333333</v>
      </c>
      <c r="N46" s="64">
        <f t="shared" si="18"/>
        <v>1733.3333333333333</v>
      </c>
      <c r="O46" s="64">
        <f t="shared" si="18"/>
        <v>387.5</v>
      </c>
      <c r="P46" s="65">
        <f t="shared" si="18"/>
        <v>232.85714285714286</v>
      </c>
    </row>
    <row r="47" spans="2:16" ht="18" customHeight="1">
      <c r="B47" s="1"/>
      <c r="C47" s="1"/>
      <c r="D47" s="1"/>
      <c r="E47" s="111">
        <f>+E41-E32-E35-E38</f>
        <v>0</v>
      </c>
      <c r="F47" s="111">
        <f aca="true" t="shared" si="19" ref="F47:P47">+F41-F32-F35-F38</f>
        <v>0</v>
      </c>
      <c r="G47" s="111">
        <f t="shared" si="19"/>
        <v>0</v>
      </c>
      <c r="H47" s="111">
        <f t="shared" si="19"/>
        <v>0</v>
      </c>
      <c r="I47" s="111">
        <f t="shared" si="19"/>
        <v>0</v>
      </c>
      <c r="J47" s="111">
        <f t="shared" si="19"/>
        <v>0</v>
      </c>
      <c r="K47" s="111">
        <f t="shared" si="19"/>
        <v>0</v>
      </c>
      <c r="L47" s="111">
        <f t="shared" si="19"/>
        <v>0</v>
      </c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</row>
  </sheetData>
  <sheetProtection/>
  <mergeCells count="4">
    <mergeCell ref="B32:B34"/>
    <mergeCell ref="B35:B37"/>
    <mergeCell ref="B38:B40"/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高橋　伸明</cp:lastModifiedBy>
  <cp:lastPrinted>2011-07-10T22:43:37Z</cp:lastPrinted>
  <dcterms:created xsi:type="dcterms:W3CDTF">2000-12-25T02:34:54Z</dcterms:created>
  <dcterms:modified xsi:type="dcterms:W3CDTF">2012-05-07T08:26:54Z</dcterms:modified>
  <cp:category/>
  <cp:version/>
  <cp:contentType/>
  <cp:contentStatus/>
</cp:coreProperties>
</file>