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firstSheet="1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<sst xmlns="http://schemas.openxmlformats.org/spreadsheetml/2006/main" count="180" uniqueCount="60">
  <si>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</si>
  <si>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</si>
  <si>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</si>
  <si>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</si>
  <si>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</si>
  <si>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</si>
  <si>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</si>
  <si>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</si>
  <si>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</si>
  <si>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</si>
  <si>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</si>
  <si>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</si>
  <si>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</si>
  <si>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</si>
  <si>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</si>
  <si>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</si>
  <si>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</si>
  <si>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</si>
  <si>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</si>
  <si>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</si>
  <si>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</si>
  <si>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</si>
  <si>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</si>
  <si>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</si>
  <si>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</si>
  <si>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</si>
  <si>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</si>
  <si>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</si>
  <si>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</si>
  <si>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</si>
  <si>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</si>
  <si>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</si>
  <si>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</si>
  <si>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</si>
  <si>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</si>
  <si>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</si>
  <si>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</si>
  <si>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</si>
  <si>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</si>
  <si>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</si>
  <si>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</si>
  <si>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</si>
  <si>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</si>
  <si>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</si>
  <si>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</si>
  <si>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</si>
  <si>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</si>
  <si>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</si>
  <si>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</si>
  <si>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R3年度</t>
  </si>
  <si>
    <t>R3年度</t>
  </si>
  <si>
    <t>R3年度</t>
  </si>
  <si>
    <t>新設住宅着工戸数の令和４年度・３年度比較表（利用関係）</t>
  </si>
  <si>
    <t>R4年度</t>
  </si>
  <si>
    <t>R4年度</t>
  </si>
  <si>
    <t>新設住宅着工戸数の令和４年度・３年度比較表（資金別）</t>
  </si>
  <si>
    <t>新設住宅着工戸数の令和４年度・３年度比較表（構造別）</t>
  </si>
  <si>
    <t>新設住宅着工戸数の令和４年度・３年度比較表（持家・構造別）</t>
  </si>
  <si>
    <t>R4年度</t>
  </si>
  <si>
    <t>新設住宅着工戸数の令和４年度・３年度比較表（分譲・マンション別）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</si>
</sst>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975"/>
          <c:w val="0.972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67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675"/>
          <c:w val="0.40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5275"/>
          <c:w val="0.903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20597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5"/>
          <c:y val="0.19"/>
          <c:w val="0.387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415"/>
          <c:w val="0.979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722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2075"/>
          <c:w val="0.94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628746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0775"/>
          <c:w val="0.920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6345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9175"/>
          <c:w val="0.964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200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5"/>
          <c:w val="0.9592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829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7"/>
          <c:w val="0.94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00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45"/>
          <c:w val="0.97375"/>
          <c:h val="0.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0240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5"/>
          <c:w val="0.39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34"/>
          <c:w val="0.98775"/>
          <c:h val="0.6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81284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95"/>
          <c:w val="0.386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3475"/>
          <c:w val="0.9625"/>
          <c:h val="0.6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1797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075"/>
          <c:w val="0.399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275"/>
          <c:w val="0.9642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83203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25"/>
          <c:w val="0.363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09"/>
          <c:w val="0.914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6935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9425"/>
          <c:w val="0.343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7"/>
          <c:w val="0.931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2102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925"/>
          <c:w val="0.368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665"/>
          <c:w val="0.962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9552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"/>
          <c:y val="0.2125"/>
          <c:w val="0.360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41"/>
          <c:w val="0.923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67258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.1895"/>
          <c:w val="0.36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5" zoomScaleNormal="90" zoomScaleSheetLayoutView="85" zoomScalePageLayoutView="0" workbookViewId="0" topLeftCell="A1">
      <selection activeCell="G4" sqref="G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258</v>
      </c>
      <c r="C23" s="43">
        <v>232</v>
      </c>
      <c r="D23" s="56">
        <f>+(B23-C23)/C23</f>
        <v>0.11206896551724138</v>
      </c>
      <c r="E23" s="84">
        <v>164</v>
      </c>
      <c r="F23" s="95">
        <v>114</v>
      </c>
      <c r="G23" s="6">
        <f>+(E23-F23)/F23</f>
        <v>0.43859649122807015</v>
      </c>
      <c r="H23" s="82">
        <v>70</v>
      </c>
      <c r="I23" s="44">
        <v>45</v>
      </c>
      <c r="J23" s="56">
        <f>+(H23-I23)/I23</f>
        <v>0.5555555555555556</v>
      </c>
      <c r="K23" s="82">
        <v>0</v>
      </c>
      <c r="L23" s="44">
        <v>0</v>
      </c>
      <c r="M23" s="42" t="e">
        <f>+(K23-L23)/L23</f>
        <v>#DIV/0!</v>
      </c>
      <c r="N23" s="82">
        <v>24</v>
      </c>
      <c r="O23" s="44">
        <v>73</v>
      </c>
      <c r="P23" s="4">
        <f>+(N23-O23)/O23</f>
        <v>-0.6712328767123288</v>
      </c>
      <c r="S23" s="76">
        <f>E23+H23+K23+N23</f>
        <v>258</v>
      </c>
    </row>
    <row r="24" spans="1:19" ht="21" customHeight="1">
      <c r="A24" s="53" t="s">
        <v>15</v>
      </c>
      <c r="B24" s="43">
        <v>162</v>
      </c>
      <c r="C24" s="43">
        <v>188</v>
      </c>
      <c r="D24" s="56">
        <f aca="true" t="shared" si="0" ref="D24:D35">+(B24-C24)/C24</f>
        <v>-0.13829787234042554</v>
      </c>
      <c r="E24" s="84">
        <v>108</v>
      </c>
      <c r="F24" s="95">
        <v>119</v>
      </c>
      <c r="G24" s="6">
        <f>+(E24-F24)/F24</f>
        <v>-0.09243697478991597</v>
      </c>
      <c r="H24" s="82">
        <v>47</v>
      </c>
      <c r="I24" s="44">
        <v>55</v>
      </c>
      <c r="J24" s="56">
        <f aca="true" t="shared" si="1" ref="J24:J35">+(H24-I24)/I24</f>
        <v>-0.14545454545454545</v>
      </c>
      <c r="K24" s="82">
        <v>0</v>
      </c>
      <c r="L24" s="44">
        <v>0</v>
      </c>
      <c r="M24" s="42" t="e">
        <f>+(K24-L24)/L24</f>
        <v>#DIV/0!</v>
      </c>
      <c r="N24" s="82">
        <v>7</v>
      </c>
      <c r="O24" s="44">
        <v>14</v>
      </c>
      <c r="P24" s="4">
        <f aca="true" t="shared" si="2" ref="P24:P35">+(N24-O24)/O24</f>
        <v>-0.5</v>
      </c>
      <c r="Q24" s="2" t="s">
        <v>47</v>
      </c>
      <c r="S24" s="76">
        <f aca="true" t="shared" si="3" ref="S24:S35">E24+H24+K24+N24</f>
        <v>162</v>
      </c>
    </row>
    <row r="25" spans="1:19" ht="21" customHeight="1">
      <c r="A25" s="53" t="s">
        <v>1</v>
      </c>
      <c r="B25" s="43">
        <v>489</v>
      </c>
      <c r="C25" s="43">
        <v>211</v>
      </c>
      <c r="D25" s="56">
        <f t="shared" si="0"/>
        <v>1.3175355450236967</v>
      </c>
      <c r="E25" s="84">
        <v>179</v>
      </c>
      <c r="F25" s="95">
        <v>139</v>
      </c>
      <c r="G25" s="6">
        <f aca="true" t="shared" si="4" ref="G25:G35">+(E25-F25)/F25</f>
        <v>0.28776978417266186</v>
      </c>
      <c r="H25" s="82">
        <v>214</v>
      </c>
      <c r="I25" s="44">
        <v>61</v>
      </c>
      <c r="J25" s="56">
        <f t="shared" si="1"/>
        <v>2.5081967213114753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96</v>
      </c>
      <c r="O25" s="44">
        <v>11</v>
      </c>
      <c r="P25" s="4">
        <f t="shared" si="2"/>
        <v>7.7272727272727275</v>
      </c>
      <c r="S25" s="76">
        <f t="shared" si="3"/>
        <v>489</v>
      </c>
    </row>
    <row r="26" spans="1:19" ht="21" customHeight="1">
      <c r="A26" s="53" t="s">
        <v>2</v>
      </c>
      <c r="B26" s="43">
        <v>282</v>
      </c>
      <c r="C26" s="43">
        <v>277</v>
      </c>
      <c r="D26" s="56">
        <f t="shared" si="0"/>
        <v>0.018050541516245487</v>
      </c>
      <c r="E26" s="84">
        <v>105</v>
      </c>
      <c r="F26" s="95">
        <v>145</v>
      </c>
      <c r="G26" s="6">
        <f t="shared" si="4"/>
        <v>-0.27586206896551724</v>
      </c>
      <c r="H26" s="82">
        <v>119</v>
      </c>
      <c r="I26" s="44">
        <v>76</v>
      </c>
      <c r="J26" s="56">
        <f t="shared" si="1"/>
        <v>0.5657894736842105</v>
      </c>
      <c r="K26" s="82">
        <v>0</v>
      </c>
      <c r="L26" s="44">
        <v>1</v>
      </c>
      <c r="M26" s="42">
        <f t="shared" si="5"/>
        <v>-1</v>
      </c>
      <c r="N26" s="82">
        <v>58</v>
      </c>
      <c r="O26" s="44">
        <v>55</v>
      </c>
      <c r="P26" s="4">
        <f t="shared" si="2"/>
        <v>0.05454545454545454</v>
      </c>
      <c r="S26" s="76">
        <f t="shared" si="3"/>
        <v>282</v>
      </c>
    </row>
    <row r="27" spans="1:19" ht="21" customHeight="1">
      <c r="A27" s="53" t="s">
        <v>3</v>
      </c>
      <c r="B27" s="43">
        <v>563</v>
      </c>
      <c r="C27" s="43">
        <v>239</v>
      </c>
      <c r="D27" s="56">
        <f t="shared" si="0"/>
        <v>1.3556485355648535</v>
      </c>
      <c r="E27" s="84">
        <v>211</v>
      </c>
      <c r="F27" s="95">
        <v>138</v>
      </c>
      <c r="G27" s="6">
        <f t="shared" si="4"/>
        <v>0.5289855072463768</v>
      </c>
      <c r="H27" s="82">
        <v>313</v>
      </c>
      <c r="I27" s="44">
        <v>91</v>
      </c>
      <c r="J27" s="56">
        <f t="shared" si="1"/>
        <v>2.4395604395604398</v>
      </c>
      <c r="K27" s="82">
        <v>1</v>
      </c>
      <c r="L27" s="44">
        <v>1</v>
      </c>
      <c r="M27" s="42">
        <f>+(K27-L27)/L27</f>
        <v>0</v>
      </c>
      <c r="N27" s="82">
        <v>38</v>
      </c>
      <c r="O27" s="44">
        <v>9</v>
      </c>
      <c r="P27" s="4">
        <f t="shared" si="2"/>
        <v>3.2222222222222223</v>
      </c>
      <c r="S27" s="76">
        <f t="shared" si="3"/>
        <v>563</v>
      </c>
    </row>
    <row r="28" spans="1:19" ht="21" customHeight="1">
      <c r="A28" s="53" t="s">
        <v>4</v>
      </c>
      <c r="B28" s="43"/>
      <c r="C28" s="43">
        <v>231</v>
      </c>
      <c r="D28" s="56">
        <f t="shared" si="0"/>
        <v>-1</v>
      </c>
      <c r="E28" s="84"/>
      <c r="F28" s="95">
        <v>140</v>
      </c>
      <c r="G28" s="6">
        <f t="shared" si="4"/>
        <v>-1</v>
      </c>
      <c r="H28" s="82"/>
      <c r="I28" s="44">
        <v>87</v>
      </c>
      <c r="J28" s="56">
        <f t="shared" si="1"/>
        <v>-1</v>
      </c>
      <c r="K28" s="82"/>
      <c r="L28" s="44">
        <v>0</v>
      </c>
      <c r="M28" s="42" t="e">
        <f t="shared" si="5"/>
        <v>#DIV/0!</v>
      </c>
      <c r="N28" s="82"/>
      <c r="O28" s="44">
        <v>4</v>
      </c>
      <c r="P28" s="4">
        <f t="shared" si="2"/>
        <v>-1</v>
      </c>
      <c r="S28" s="76">
        <f t="shared" si="3"/>
        <v>0</v>
      </c>
    </row>
    <row r="29" spans="1:19" ht="21" customHeight="1">
      <c r="A29" s="53" t="s">
        <v>5</v>
      </c>
      <c r="B29" s="43"/>
      <c r="C29" s="43">
        <v>289</v>
      </c>
      <c r="D29" s="56">
        <f t="shared" si="0"/>
        <v>-1</v>
      </c>
      <c r="E29" s="84"/>
      <c r="F29" s="95">
        <v>134</v>
      </c>
      <c r="G29" s="6">
        <f t="shared" si="4"/>
        <v>-1</v>
      </c>
      <c r="H29" s="82"/>
      <c r="I29" s="44">
        <v>101</v>
      </c>
      <c r="J29" s="56">
        <f t="shared" si="1"/>
        <v>-1</v>
      </c>
      <c r="K29" s="82"/>
      <c r="L29" s="44">
        <v>0</v>
      </c>
      <c r="M29" s="42" t="e">
        <f t="shared" si="5"/>
        <v>#DIV/0!</v>
      </c>
      <c r="N29" s="82"/>
      <c r="O29" s="44">
        <v>54</v>
      </c>
      <c r="P29" s="4">
        <f t="shared" si="2"/>
        <v>-1</v>
      </c>
      <c r="S29" s="76">
        <f t="shared" si="3"/>
        <v>0</v>
      </c>
    </row>
    <row r="30" spans="1:19" ht="21" customHeight="1">
      <c r="A30" s="53" t="s">
        <v>6</v>
      </c>
      <c r="B30" s="43"/>
      <c r="C30" s="43">
        <v>336</v>
      </c>
      <c r="D30" s="56">
        <f t="shared" si="0"/>
        <v>-1</v>
      </c>
      <c r="E30" s="84"/>
      <c r="F30" s="95">
        <v>179</v>
      </c>
      <c r="G30" s="6">
        <f t="shared" si="4"/>
        <v>-1</v>
      </c>
      <c r="H30" s="82"/>
      <c r="I30" s="44">
        <v>142</v>
      </c>
      <c r="J30" s="56">
        <f t="shared" si="1"/>
        <v>-1</v>
      </c>
      <c r="K30" s="82"/>
      <c r="L30" s="44">
        <v>0</v>
      </c>
      <c r="M30" s="42" t="e">
        <f t="shared" si="5"/>
        <v>#DIV/0!</v>
      </c>
      <c r="N30" s="82"/>
      <c r="O30" s="44">
        <v>15</v>
      </c>
      <c r="P30" s="4">
        <f t="shared" si="2"/>
        <v>-1</v>
      </c>
      <c r="S30" s="76">
        <f t="shared" si="3"/>
        <v>0</v>
      </c>
    </row>
    <row r="31" spans="1:19" ht="21" customHeight="1">
      <c r="A31" s="53" t="s">
        <v>7</v>
      </c>
      <c r="B31" s="43"/>
      <c r="C31" s="43">
        <v>238</v>
      </c>
      <c r="D31" s="56">
        <f>+(B31-C31)/C31</f>
        <v>-1</v>
      </c>
      <c r="E31" s="84"/>
      <c r="F31" s="95">
        <v>118</v>
      </c>
      <c r="G31" s="6">
        <f t="shared" si="4"/>
        <v>-1</v>
      </c>
      <c r="H31" s="82"/>
      <c r="I31" s="44">
        <v>107</v>
      </c>
      <c r="J31" s="56">
        <f t="shared" si="1"/>
        <v>-1</v>
      </c>
      <c r="K31" s="82"/>
      <c r="L31" s="44">
        <v>0</v>
      </c>
      <c r="M31" s="42" t="e">
        <f t="shared" si="5"/>
        <v>#DIV/0!</v>
      </c>
      <c r="N31" s="82"/>
      <c r="O31" s="44">
        <v>13</v>
      </c>
      <c r="P31" s="4">
        <f t="shared" si="2"/>
        <v>-1</v>
      </c>
      <c r="S31" s="76">
        <f t="shared" si="3"/>
        <v>0</v>
      </c>
    </row>
    <row r="32" spans="1:19" ht="21" customHeight="1">
      <c r="A32" s="53" t="s">
        <v>8</v>
      </c>
      <c r="B32" s="43"/>
      <c r="C32" s="43">
        <v>119</v>
      </c>
      <c r="D32" s="56">
        <f t="shared" si="0"/>
        <v>-1</v>
      </c>
      <c r="E32" s="84"/>
      <c r="F32" s="95">
        <v>87</v>
      </c>
      <c r="G32" s="6">
        <f t="shared" si="4"/>
        <v>-1</v>
      </c>
      <c r="H32" s="82"/>
      <c r="I32" s="44">
        <v>18</v>
      </c>
      <c r="J32" s="56">
        <f t="shared" si="1"/>
        <v>-1</v>
      </c>
      <c r="K32" s="82"/>
      <c r="L32" s="44">
        <v>0</v>
      </c>
      <c r="M32" s="42" t="e">
        <f>+(K32-L32)/L32</f>
        <v>#DIV/0!</v>
      </c>
      <c r="N32" s="82"/>
      <c r="O32" s="44">
        <v>14</v>
      </c>
      <c r="P32" s="4">
        <f t="shared" si="2"/>
        <v>-1</v>
      </c>
      <c r="S32" s="76">
        <f t="shared" si="3"/>
        <v>0</v>
      </c>
    </row>
    <row r="33" spans="1:19" ht="21" customHeight="1">
      <c r="A33" s="53" t="s">
        <v>9</v>
      </c>
      <c r="B33" s="43"/>
      <c r="C33" s="43">
        <v>216</v>
      </c>
      <c r="D33" s="56">
        <f t="shared" si="0"/>
        <v>-1</v>
      </c>
      <c r="E33" s="84"/>
      <c r="F33" s="95">
        <v>117</v>
      </c>
      <c r="G33" s="6">
        <f t="shared" si="4"/>
        <v>-1</v>
      </c>
      <c r="H33" s="82"/>
      <c r="I33" s="44">
        <v>87</v>
      </c>
      <c r="J33" s="56">
        <f t="shared" si="1"/>
        <v>-1</v>
      </c>
      <c r="K33" s="82"/>
      <c r="L33" s="44">
        <v>1</v>
      </c>
      <c r="M33" s="42">
        <f t="shared" si="5"/>
        <v>-1</v>
      </c>
      <c r="N33" s="82"/>
      <c r="O33" s="44">
        <v>11</v>
      </c>
      <c r="P33" s="4">
        <f t="shared" si="2"/>
        <v>-1</v>
      </c>
      <c r="S33" s="76">
        <f t="shared" si="3"/>
        <v>0</v>
      </c>
    </row>
    <row r="34" spans="1:19" ht="21" customHeight="1" thickBot="1">
      <c r="A34" s="54" t="s">
        <v>10</v>
      </c>
      <c r="B34" s="43"/>
      <c r="C34" s="43">
        <v>194</v>
      </c>
      <c r="D34" s="57">
        <f>+(B34-C34)/C34</f>
        <v>-1</v>
      </c>
      <c r="E34" s="85"/>
      <c r="F34" s="96">
        <v>114</v>
      </c>
      <c r="G34" s="8">
        <f t="shared" si="4"/>
        <v>-1</v>
      </c>
      <c r="H34" s="83"/>
      <c r="I34" s="91">
        <v>53</v>
      </c>
      <c r="J34" s="63">
        <f>+(H34-I34)/I34</f>
        <v>-1</v>
      </c>
      <c r="K34" s="83"/>
      <c r="L34" s="91">
        <v>18</v>
      </c>
      <c r="M34" s="42">
        <f t="shared" si="5"/>
        <v>-1</v>
      </c>
      <c r="N34" s="83"/>
      <c r="O34" s="91">
        <v>9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1754</v>
      </c>
      <c r="C35" s="52">
        <f>SUM(C23:C34)</f>
        <v>2770</v>
      </c>
      <c r="D35" s="58">
        <f t="shared" si="0"/>
        <v>-0.3667870036101083</v>
      </c>
      <c r="E35" s="70">
        <f>SUM(E23:E34)</f>
        <v>767</v>
      </c>
      <c r="F35" s="13">
        <f>SUM(F23:F34)</f>
        <v>1544</v>
      </c>
      <c r="G35" s="14">
        <f t="shared" si="4"/>
        <v>-0.5032383419689119</v>
      </c>
      <c r="H35" s="71">
        <f>SUM(H23:H34)</f>
        <v>763</v>
      </c>
      <c r="I35" s="13">
        <f>SUM(I23:I34)</f>
        <v>923</v>
      </c>
      <c r="J35" s="58">
        <f t="shared" si="1"/>
        <v>-0.1733477789815818</v>
      </c>
      <c r="K35" s="71">
        <f>SUM(K23:K34)</f>
        <v>1</v>
      </c>
      <c r="L35" s="13">
        <f>SUM(L23:L34)</f>
        <v>21</v>
      </c>
      <c r="M35" s="14">
        <f t="shared" si="5"/>
        <v>-0.9523809523809523</v>
      </c>
      <c r="N35" s="71">
        <f>SUM(N23:N34)</f>
        <v>223</v>
      </c>
      <c r="O35" s="13">
        <f>SUM(O23:O34)</f>
        <v>282</v>
      </c>
      <c r="P35" s="9">
        <f t="shared" si="2"/>
        <v>-0.20921985815602837</v>
      </c>
      <c r="S35" s="76">
        <f t="shared" si="3"/>
        <v>1754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">
      <selection activeCell="A28" sqref="A28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258</v>
      </c>
      <c r="C23" s="73">
        <f>'利用関係'!C23</f>
        <v>232</v>
      </c>
      <c r="D23" s="4">
        <f>+(B23-C23)/C23</f>
        <v>0.11206896551724138</v>
      </c>
      <c r="E23" s="84">
        <v>249</v>
      </c>
      <c r="F23" s="95">
        <v>215</v>
      </c>
      <c r="G23" s="6">
        <f>+(E23-F23)/F23</f>
        <v>0.15813953488372093</v>
      </c>
      <c r="H23" s="82">
        <v>1</v>
      </c>
      <c r="I23" s="44">
        <v>0</v>
      </c>
      <c r="J23" s="42" t="e">
        <f>+(H23-I23)/I23</f>
        <v>#DIV/0!</v>
      </c>
      <c r="K23" s="86">
        <v>1</v>
      </c>
      <c r="L23" s="95">
        <v>10</v>
      </c>
      <c r="M23" s="42">
        <f>+(K23-L23)/L23</f>
        <v>-0.9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7</v>
      </c>
      <c r="S23" s="39">
        <f>+(Q23-R23)/R23</f>
        <v>0</v>
      </c>
      <c r="U23" s="76">
        <f>E23+H23+K23+N23+Q23</f>
        <v>258</v>
      </c>
    </row>
    <row r="24" spans="1:21" ht="21" customHeight="1">
      <c r="A24" s="53" t="s">
        <v>20</v>
      </c>
      <c r="B24" s="72">
        <f>'利用関係'!B24</f>
        <v>162</v>
      </c>
      <c r="C24" s="73">
        <f>'利用関係'!C24</f>
        <v>188</v>
      </c>
      <c r="D24" s="4">
        <f aca="true" t="shared" si="0" ref="D24:D35">+(B24-C24)/C24</f>
        <v>-0.13829787234042554</v>
      </c>
      <c r="E24" s="84">
        <v>156</v>
      </c>
      <c r="F24" s="95">
        <v>166</v>
      </c>
      <c r="G24" s="6">
        <f aca="true" t="shared" si="1" ref="G24:G35">+(E24-F24)/F24</f>
        <v>-0.060240963855421686</v>
      </c>
      <c r="H24" s="82">
        <v>0</v>
      </c>
      <c r="I24" s="44">
        <v>0</v>
      </c>
      <c r="J24" s="42" t="e">
        <f aca="true" t="shared" si="2" ref="J24:J35">+(H24-I24)/I24</f>
        <v>#DIV/0!</v>
      </c>
      <c r="K24" s="86">
        <v>0</v>
      </c>
      <c r="L24" s="95">
        <v>16</v>
      </c>
      <c r="M24" s="42">
        <f aca="true" t="shared" si="3" ref="M24:M35">+(K24-L24)/L24</f>
        <v>-1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162</v>
      </c>
    </row>
    <row r="25" spans="1:21" ht="21" customHeight="1">
      <c r="A25" s="53" t="s">
        <v>30</v>
      </c>
      <c r="B25" s="72">
        <f>'利用関係'!B25</f>
        <v>489</v>
      </c>
      <c r="C25" s="73">
        <f>'利用関係'!C25</f>
        <v>211</v>
      </c>
      <c r="D25" s="4">
        <f t="shared" si="0"/>
        <v>1.3175355450236967</v>
      </c>
      <c r="E25" s="84">
        <v>418</v>
      </c>
      <c r="F25" s="95">
        <v>203</v>
      </c>
      <c r="G25" s="6">
        <f t="shared" si="1"/>
        <v>1.0591133004926108</v>
      </c>
      <c r="H25" s="82">
        <v>67</v>
      </c>
      <c r="I25" s="44">
        <v>5</v>
      </c>
      <c r="J25" s="42">
        <f t="shared" si="2"/>
        <v>12.4</v>
      </c>
      <c r="K25" s="86">
        <v>1</v>
      </c>
      <c r="L25" s="95">
        <v>0</v>
      </c>
      <c r="M25" s="42" t="e">
        <f t="shared" si="3"/>
        <v>#DIV/0!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3</v>
      </c>
      <c r="S25" s="39">
        <f t="shared" si="5"/>
        <v>0</v>
      </c>
      <c r="U25" s="76">
        <f t="shared" si="6"/>
        <v>489</v>
      </c>
    </row>
    <row r="26" spans="1:21" ht="21" customHeight="1">
      <c r="A26" s="53" t="s">
        <v>2</v>
      </c>
      <c r="B26" s="72">
        <f>'利用関係'!B26</f>
        <v>282</v>
      </c>
      <c r="C26" s="73">
        <f>'利用関係'!C26</f>
        <v>277</v>
      </c>
      <c r="D26" s="4">
        <f t="shared" si="0"/>
        <v>0.018050541516245487</v>
      </c>
      <c r="E26" s="84">
        <v>279</v>
      </c>
      <c r="F26" s="95">
        <v>252</v>
      </c>
      <c r="G26" s="6">
        <f t="shared" si="1"/>
        <v>0.10714285714285714</v>
      </c>
      <c r="H26" s="82">
        <v>0</v>
      </c>
      <c r="I26" s="44">
        <v>4</v>
      </c>
      <c r="J26" s="42">
        <f t="shared" si="2"/>
        <v>-1</v>
      </c>
      <c r="K26" s="86">
        <v>0</v>
      </c>
      <c r="L26" s="95">
        <v>2</v>
      </c>
      <c r="M26" s="42">
        <f t="shared" si="3"/>
        <v>-1</v>
      </c>
      <c r="N26" s="82">
        <v>0</v>
      </c>
      <c r="O26" s="77">
        <v>0</v>
      </c>
      <c r="P26" s="15" t="e">
        <f t="shared" si="4"/>
        <v>#DIV/0!</v>
      </c>
      <c r="Q26" s="82">
        <v>3</v>
      </c>
      <c r="R26" s="44">
        <v>19</v>
      </c>
      <c r="S26" s="39">
        <f t="shared" si="5"/>
        <v>-0.8421052631578947</v>
      </c>
      <c r="U26" s="76">
        <f t="shared" si="6"/>
        <v>282</v>
      </c>
    </row>
    <row r="27" spans="1:21" ht="21" customHeight="1">
      <c r="A27" s="53" t="s">
        <v>3</v>
      </c>
      <c r="B27" s="72">
        <f>'利用関係'!B27</f>
        <v>563</v>
      </c>
      <c r="C27" s="73">
        <f>'利用関係'!C27</f>
        <v>239</v>
      </c>
      <c r="D27" s="4">
        <f t="shared" si="0"/>
        <v>1.3556485355648535</v>
      </c>
      <c r="E27" s="84">
        <v>549</v>
      </c>
      <c r="F27" s="95">
        <v>236</v>
      </c>
      <c r="G27" s="6">
        <f t="shared" si="1"/>
        <v>1.326271186440678</v>
      </c>
      <c r="H27" s="82">
        <v>0</v>
      </c>
      <c r="I27" s="44">
        <v>0</v>
      </c>
      <c r="J27" s="42" t="e">
        <f t="shared" si="2"/>
        <v>#DIV/0!</v>
      </c>
      <c r="K27" s="86">
        <v>4</v>
      </c>
      <c r="L27" s="95">
        <v>0</v>
      </c>
      <c r="M27" s="42" t="e">
        <f t="shared" si="3"/>
        <v>#DIV/0!</v>
      </c>
      <c r="N27" s="82">
        <v>0</v>
      </c>
      <c r="O27" s="77">
        <v>0</v>
      </c>
      <c r="P27" s="15" t="e">
        <f t="shared" si="4"/>
        <v>#DIV/0!</v>
      </c>
      <c r="Q27" s="82">
        <v>10</v>
      </c>
      <c r="R27" s="44">
        <v>3</v>
      </c>
      <c r="S27" s="39">
        <f t="shared" si="5"/>
        <v>2.3333333333333335</v>
      </c>
      <c r="U27" s="76">
        <f t="shared" si="6"/>
        <v>563</v>
      </c>
    </row>
    <row r="28" spans="1:21" ht="21" customHeight="1">
      <c r="A28" s="53" t="s">
        <v>4</v>
      </c>
      <c r="B28" s="72">
        <f>'利用関係'!B28</f>
        <v>0</v>
      </c>
      <c r="C28" s="73">
        <f>'利用関係'!C28</f>
        <v>231</v>
      </c>
      <c r="D28" s="4">
        <f t="shared" si="0"/>
        <v>-1</v>
      </c>
      <c r="E28" s="84"/>
      <c r="F28" s="95">
        <v>213</v>
      </c>
      <c r="G28" s="6">
        <f t="shared" si="1"/>
        <v>-1</v>
      </c>
      <c r="H28" s="82"/>
      <c r="I28" s="44">
        <v>6</v>
      </c>
      <c r="J28" s="42">
        <f t="shared" si="2"/>
        <v>-1</v>
      </c>
      <c r="K28" s="86"/>
      <c r="L28" s="95">
        <v>0</v>
      </c>
      <c r="M28" s="42" t="e">
        <f t="shared" si="3"/>
        <v>#DIV/0!</v>
      </c>
      <c r="N28" s="82"/>
      <c r="O28" s="77">
        <v>0</v>
      </c>
      <c r="P28" s="15" t="e">
        <f t="shared" si="4"/>
        <v>#DIV/0!</v>
      </c>
      <c r="Q28" s="82"/>
      <c r="R28" s="44">
        <v>12</v>
      </c>
      <c r="S28" s="39">
        <f t="shared" si="5"/>
        <v>-1</v>
      </c>
      <c r="U28" s="76">
        <f t="shared" si="6"/>
        <v>0</v>
      </c>
    </row>
    <row r="29" spans="1:21" ht="21" customHeight="1">
      <c r="A29" s="53" t="s">
        <v>5</v>
      </c>
      <c r="B29" s="72">
        <f>'利用関係'!B29</f>
        <v>0</v>
      </c>
      <c r="C29" s="73">
        <f>'利用関係'!C29</f>
        <v>289</v>
      </c>
      <c r="D29" s="4">
        <f t="shared" si="0"/>
        <v>-1</v>
      </c>
      <c r="E29" s="84"/>
      <c r="F29" s="95">
        <v>286</v>
      </c>
      <c r="G29" s="6">
        <f t="shared" si="1"/>
        <v>-1</v>
      </c>
      <c r="H29" s="82"/>
      <c r="I29" s="44">
        <v>1</v>
      </c>
      <c r="J29" s="42">
        <f t="shared" si="2"/>
        <v>-1</v>
      </c>
      <c r="K29" s="86"/>
      <c r="L29" s="95">
        <v>0</v>
      </c>
      <c r="M29" s="42" t="e">
        <f t="shared" si="3"/>
        <v>#DIV/0!</v>
      </c>
      <c r="N29" s="82"/>
      <c r="O29" s="77">
        <v>0</v>
      </c>
      <c r="P29" s="15" t="e">
        <f t="shared" si="4"/>
        <v>#DIV/0!</v>
      </c>
      <c r="Q29" s="82"/>
      <c r="R29" s="44">
        <v>2</v>
      </c>
      <c r="S29" s="39">
        <f t="shared" si="5"/>
        <v>-1</v>
      </c>
      <c r="U29" s="76">
        <f t="shared" si="6"/>
        <v>0</v>
      </c>
    </row>
    <row r="30" spans="1:21" ht="21" customHeight="1">
      <c r="A30" s="53" t="s">
        <v>6</v>
      </c>
      <c r="B30" s="72">
        <f>'利用関係'!B30</f>
        <v>0</v>
      </c>
      <c r="C30" s="73">
        <f>'利用関係'!C30</f>
        <v>336</v>
      </c>
      <c r="D30" s="4">
        <f t="shared" si="0"/>
        <v>-1</v>
      </c>
      <c r="E30" s="84"/>
      <c r="F30" s="95">
        <v>330</v>
      </c>
      <c r="G30" s="6">
        <f t="shared" si="1"/>
        <v>-1</v>
      </c>
      <c r="H30" s="82"/>
      <c r="I30" s="44">
        <v>0</v>
      </c>
      <c r="J30" s="42" t="e">
        <f t="shared" si="2"/>
        <v>#DIV/0!</v>
      </c>
      <c r="K30" s="86"/>
      <c r="L30" s="95">
        <v>1</v>
      </c>
      <c r="M30" s="42">
        <f t="shared" si="3"/>
        <v>-1</v>
      </c>
      <c r="N30" s="82"/>
      <c r="O30" s="77">
        <v>0</v>
      </c>
      <c r="P30" s="15" t="e">
        <f t="shared" si="4"/>
        <v>#DIV/0!</v>
      </c>
      <c r="Q30" s="82"/>
      <c r="R30" s="44">
        <v>5</v>
      </c>
      <c r="S30" s="39">
        <f t="shared" si="5"/>
        <v>-1</v>
      </c>
      <c r="U30" s="76">
        <f t="shared" si="6"/>
        <v>0</v>
      </c>
    </row>
    <row r="31" spans="1:21" ht="21" customHeight="1">
      <c r="A31" s="53" t="s">
        <v>7</v>
      </c>
      <c r="B31" s="72">
        <f>'利用関係'!B31</f>
        <v>0</v>
      </c>
      <c r="C31" s="73">
        <f>'利用関係'!C31</f>
        <v>238</v>
      </c>
      <c r="D31" s="4">
        <f t="shared" si="0"/>
        <v>-1</v>
      </c>
      <c r="E31" s="84"/>
      <c r="F31" s="95">
        <v>222</v>
      </c>
      <c r="G31" s="6">
        <f t="shared" si="1"/>
        <v>-1</v>
      </c>
      <c r="H31" s="82"/>
      <c r="I31" s="44">
        <v>6</v>
      </c>
      <c r="J31" s="42">
        <f t="shared" si="2"/>
        <v>-1</v>
      </c>
      <c r="K31" s="86"/>
      <c r="L31" s="95">
        <v>9</v>
      </c>
      <c r="M31" s="42">
        <f t="shared" si="3"/>
        <v>-1</v>
      </c>
      <c r="N31" s="82"/>
      <c r="O31" s="77">
        <v>0</v>
      </c>
      <c r="P31" s="15" t="e">
        <f t="shared" si="4"/>
        <v>#DIV/0!</v>
      </c>
      <c r="Q31" s="82"/>
      <c r="R31" s="44">
        <v>1</v>
      </c>
      <c r="S31" s="39">
        <f t="shared" si="5"/>
        <v>-1</v>
      </c>
      <c r="U31" s="76">
        <f t="shared" si="6"/>
        <v>0</v>
      </c>
    </row>
    <row r="32" spans="1:21" ht="21" customHeight="1">
      <c r="A32" s="53" t="s">
        <v>8</v>
      </c>
      <c r="B32" s="72">
        <f>'利用関係'!B32</f>
        <v>0</v>
      </c>
      <c r="C32" s="73">
        <f>'利用関係'!C32</f>
        <v>119</v>
      </c>
      <c r="D32" s="4">
        <f>+(B32-C32)/C32</f>
        <v>-1</v>
      </c>
      <c r="E32" s="84"/>
      <c r="F32" s="95">
        <v>116</v>
      </c>
      <c r="G32" s="6">
        <f t="shared" si="1"/>
        <v>-1</v>
      </c>
      <c r="H32" s="82"/>
      <c r="I32" s="44">
        <v>0</v>
      </c>
      <c r="J32" s="42" t="e">
        <f t="shared" si="2"/>
        <v>#DIV/0!</v>
      </c>
      <c r="K32" s="86"/>
      <c r="L32" s="95">
        <v>0</v>
      </c>
      <c r="M32" s="42" t="e">
        <f t="shared" si="3"/>
        <v>#DIV/0!</v>
      </c>
      <c r="N32" s="82"/>
      <c r="O32" s="77">
        <v>0</v>
      </c>
      <c r="P32" s="15" t="e">
        <f t="shared" si="4"/>
        <v>#DIV/0!</v>
      </c>
      <c r="Q32" s="82"/>
      <c r="R32" s="44">
        <v>3</v>
      </c>
      <c r="S32" s="39">
        <f t="shared" si="5"/>
        <v>-1</v>
      </c>
      <c r="U32" s="76">
        <f t="shared" si="6"/>
        <v>0</v>
      </c>
    </row>
    <row r="33" spans="1:21" ht="21" customHeight="1">
      <c r="A33" s="53" t="s">
        <v>9</v>
      </c>
      <c r="B33" s="72">
        <f>'利用関係'!B33</f>
        <v>0</v>
      </c>
      <c r="C33" s="73">
        <f>'利用関係'!C33</f>
        <v>216</v>
      </c>
      <c r="D33" s="4">
        <f t="shared" si="0"/>
        <v>-1</v>
      </c>
      <c r="E33" s="84"/>
      <c r="F33" s="95">
        <v>209</v>
      </c>
      <c r="G33" s="6">
        <f t="shared" si="1"/>
        <v>-1</v>
      </c>
      <c r="H33" s="82"/>
      <c r="I33" s="44">
        <v>5</v>
      </c>
      <c r="J33" s="42">
        <f t="shared" si="2"/>
        <v>-1</v>
      </c>
      <c r="K33" s="86"/>
      <c r="L33" s="95">
        <v>0</v>
      </c>
      <c r="M33" s="42" t="e">
        <f t="shared" si="3"/>
        <v>#DIV/0!</v>
      </c>
      <c r="N33" s="82"/>
      <c r="O33" s="77">
        <v>0</v>
      </c>
      <c r="P33" s="15" t="e">
        <f t="shared" si="4"/>
        <v>#DIV/0!</v>
      </c>
      <c r="Q33" s="82"/>
      <c r="R33" s="44">
        <v>2</v>
      </c>
      <c r="S33" s="39">
        <f t="shared" si="5"/>
        <v>-1</v>
      </c>
      <c r="U33" s="76">
        <f t="shared" si="6"/>
        <v>0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194</v>
      </c>
      <c r="D34" s="11">
        <f t="shared" si="0"/>
        <v>-1</v>
      </c>
      <c r="E34" s="85"/>
      <c r="F34" s="96">
        <v>187</v>
      </c>
      <c r="G34" s="8">
        <f t="shared" si="1"/>
        <v>-1</v>
      </c>
      <c r="H34" s="83"/>
      <c r="I34" s="91">
        <v>1</v>
      </c>
      <c r="J34" s="62">
        <f t="shared" si="2"/>
        <v>-1</v>
      </c>
      <c r="K34" s="87"/>
      <c r="L34" s="96">
        <v>1</v>
      </c>
      <c r="M34" s="42">
        <f t="shared" si="3"/>
        <v>-1</v>
      </c>
      <c r="N34" s="83"/>
      <c r="O34" s="78">
        <v>0</v>
      </c>
      <c r="P34" s="15" t="e">
        <f t="shared" si="4"/>
        <v>#DIV/0!</v>
      </c>
      <c r="Q34" s="83"/>
      <c r="R34" s="91">
        <v>5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1754</v>
      </c>
      <c r="C35" s="13">
        <f>SUM(C23:C34)</f>
        <v>2770</v>
      </c>
      <c r="D35" s="9">
        <f t="shared" si="0"/>
        <v>-0.3667870036101083</v>
      </c>
      <c r="E35" s="52">
        <f>SUM(E23:E34)</f>
        <v>1651</v>
      </c>
      <c r="F35" s="52">
        <f>SUM(F23:F34)</f>
        <v>2635</v>
      </c>
      <c r="G35" s="14">
        <f t="shared" si="1"/>
        <v>-0.3734345351043643</v>
      </c>
      <c r="H35" s="71">
        <f>SUM(H23:H34)</f>
        <v>68</v>
      </c>
      <c r="I35" s="13">
        <f>SUM(I23:I34)</f>
        <v>28</v>
      </c>
      <c r="J35" s="9">
        <f t="shared" si="2"/>
        <v>1.4285714285714286</v>
      </c>
      <c r="K35" s="71">
        <f>SUM(K23:K34)</f>
        <v>6</v>
      </c>
      <c r="L35" s="13">
        <f>SUM(L23:L34)</f>
        <v>39</v>
      </c>
      <c r="M35" s="14">
        <f t="shared" si="3"/>
        <v>-0.8461538461538461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29</v>
      </c>
      <c r="R35" s="13">
        <f>SUM(R23:R34)</f>
        <v>68</v>
      </c>
      <c r="S35" s="9">
        <f t="shared" si="5"/>
        <v>-0.5735294117647058</v>
      </c>
      <c r="U35" s="76">
        <f t="shared" si="6"/>
        <v>1754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9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">
      <selection activeCell="K41" sqref="K41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258</v>
      </c>
      <c r="C24" s="19">
        <f>'利用関係'!C23</f>
        <v>232</v>
      </c>
      <c r="D24" s="20">
        <f>+(B24-C24)/C24</f>
        <v>0.11206896551724138</v>
      </c>
      <c r="E24" s="79">
        <v>220</v>
      </c>
      <c r="F24" s="44">
        <v>152</v>
      </c>
      <c r="G24" s="21">
        <f>+(E24-F24)/F24</f>
        <v>0.4473684210526316</v>
      </c>
      <c r="H24" s="88">
        <f>SUM(K24+N24+Q24+T24+W24)</f>
        <v>38</v>
      </c>
      <c r="I24" s="19">
        <f>SUM(L24+O24+R24+U24+X24)</f>
        <v>80</v>
      </c>
      <c r="J24" s="24">
        <f>+(H24-I24)/I24</f>
        <v>-0.525</v>
      </c>
      <c r="K24" s="44">
        <v>1</v>
      </c>
      <c r="L24" s="44">
        <v>0</v>
      </c>
      <c r="M24" s="22" t="e">
        <f>+(K24-L24)/L24</f>
        <v>#DIV/0!</v>
      </c>
      <c r="N24" s="82">
        <v>0</v>
      </c>
      <c r="O24" s="44">
        <v>65</v>
      </c>
      <c r="P24" s="22">
        <f>+(N24-O24)/O24</f>
        <v>-1</v>
      </c>
      <c r="Q24" s="82">
        <v>37</v>
      </c>
      <c r="R24" s="44">
        <v>15</v>
      </c>
      <c r="S24" s="21">
        <f>+(Q24-R24)/R24</f>
        <v>1.4666666666666666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162</v>
      </c>
      <c r="C25" s="19">
        <f>'利用関係'!C24</f>
        <v>188</v>
      </c>
      <c r="D25" s="20">
        <f aca="true" t="shared" si="0" ref="D25:D36">+(B25-C25)/C25</f>
        <v>-0.13829787234042554</v>
      </c>
      <c r="E25" s="79">
        <v>140</v>
      </c>
      <c r="F25" s="44">
        <v>160</v>
      </c>
      <c r="G25" s="21">
        <f aca="true" t="shared" si="1" ref="G25:G36">+(E25-F25)/F25</f>
        <v>-0.125</v>
      </c>
      <c r="H25" s="88">
        <f aca="true" t="shared" si="2" ref="H25:I35">SUM(K25+N25+Q25+T25+W25)</f>
        <v>22</v>
      </c>
      <c r="I25" s="19">
        <f t="shared" si="2"/>
        <v>28</v>
      </c>
      <c r="J25" s="24">
        <f aca="true" t="shared" si="3" ref="J25:J36">+(H25-I25)/I25</f>
        <v>-0.21428571428571427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9</v>
      </c>
      <c r="P25" s="21">
        <f aca="true" t="shared" si="5" ref="P25:P36">+(N25-O25)/O25</f>
        <v>-1</v>
      </c>
      <c r="Q25" s="82">
        <v>22</v>
      </c>
      <c r="R25" s="44">
        <v>19</v>
      </c>
      <c r="S25" s="21">
        <f aca="true" t="shared" si="6" ref="S25:S36">+(Q25-R25)/R25</f>
        <v>0.15789473684210525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489</v>
      </c>
      <c r="C26" s="19">
        <f>'利用関係'!C25</f>
        <v>211</v>
      </c>
      <c r="D26" s="20">
        <f t="shared" si="0"/>
        <v>1.3175355450236967</v>
      </c>
      <c r="E26" s="79">
        <v>279</v>
      </c>
      <c r="F26" s="44">
        <v>183</v>
      </c>
      <c r="G26" s="21">
        <f t="shared" si="1"/>
        <v>0.5245901639344263</v>
      </c>
      <c r="H26" s="88">
        <f t="shared" si="2"/>
        <v>210</v>
      </c>
      <c r="I26" s="19">
        <f t="shared" si="2"/>
        <v>28</v>
      </c>
      <c r="J26" s="24">
        <f t="shared" si="3"/>
        <v>6.5</v>
      </c>
      <c r="K26" s="44">
        <v>0</v>
      </c>
      <c r="L26" s="44">
        <v>0</v>
      </c>
      <c r="M26" s="22" t="e">
        <f t="shared" si="4"/>
        <v>#DIV/0!</v>
      </c>
      <c r="N26" s="82">
        <v>128</v>
      </c>
      <c r="O26" s="44">
        <v>0</v>
      </c>
      <c r="P26" s="21" t="e">
        <f t="shared" si="5"/>
        <v>#DIV/0!</v>
      </c>
      <c r="Q26" s="82">
        <v>82</v>
      </c>
      <c r="R26" s="44">
        <v>28</v>
      </c>
      <c r="S26" s="21">
        <f t="shared" si="6"/>
        <v>1.9285714285714286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282</v>
      </c>
      <c r="C27" s="19">
        <f>'利用関係'!C26</f>
        <v>277</v>
      </c>
      <c r="D27" s="20">
        <f t="shared" si="0"/>
        <v>0.018050541516245487</v>
      </c>
      <c r="E27" s="79">
        <v>192</v>
      </c>
      <c r="F27" s="44">
        <v>223</v>
      </c>
      <c r="G27" s="21">
        <f t="shared" si="1"/>
        <v>-0.13901345291479822</v>
      </c>
      <c r="H27" s="88">
        <f t="shared" si="2"/>
        <v>90</v>
      </c>
      <c r="I27" s="19">
        <f t="shared" si="2"/>
        <v>54</v>
      </c>
      <c r="J27" s="24">
        <f t="shared" si="3"/>
        <v>0.6666666666666666</v>
      </c>
      <c r="K27" s="44">
        <v>0</v>
      </c>
      <c r="L27" s="44">
        <v>0</v>
      </c>
      <c r="M27" s="22" t="e">
        <f t="shared" si="4"/>
        <v>#DIV/0!</v>
      </c>
      <c r="N27" s="82">
        <v>68</v>
      </c>
      <c r="O27" s="44">
        <v>40</v>
      </c>
      <c r="P27" s="21">
        <f t="shared" si="5"/>
        <v>0.7</v>
      </c>
      <c r="Q27" s="82">
        <v>22</v>
      </c>
      <c r="R27" s="44">
        <v>13</v>
      </c>
      <c r="S27" s="21">
        <f t="shared" si="6"/>
        <v>0.6923076923076923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1</v>
      </c>
      <c r="Y27" s="24">
        <f t="shared" si="8"/>
        <v>-1</v>
      </c>
      <c r="Z27" s="18"/>
    </row>
    <row r="28" spans="1:26" s="17" customFormat="1" ht="21" customHeight="1">
      <c r="A28" s="59" t="s">
        <v>3</v>
      </c>
      <c r="B28" s="19">
        <f>'利用関係'!B27</f>
        <v>563</v>
      </c>
      <c r="C28" s="19">
        <f>'利用関係'!C27</f>
        <v>239</v>
      </c>
      <c r="D28" s="20">
        <f t="shared" si="0"/>
        <v>1.3556485355648535</v>
      </c>
      <c r="E28" s="79">
        <v>366</v>
      </c>
      <c r="F28" s="44">
        <v>215</v>
      </c>
      <c r="G28" s="21">
        <f t="shared" si="1"/>
        <v>0.7023255813953488</v>
      </c>
      <c r="H28" s="88">
        <f t="shared" si="2"/>
        <v>197</v>
      </c>
      <c r="I28" s="19">
        <f t="shared" si="2"/>
        <v>24</v>
      </c>
      <c r="J28" s="24">
        <f t="shared" si="3"/>
        <v>7.208333333333333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1</v>
      </c>
      <c r="P28" s="21">
        <f t="shared" si="5"/>
        <v>-1</v>
      </c>
      <c r="Q28" s="82">
        <v>195</v>
      </c>
      <c r="R28" s="44">
        <v>23</v>
      </c>
      <c r="S28" s="21">
        <f t="shared" si="6"/>
        <v>7.478260869565218</v>
      </c>
      <c r="T28" s="82">
        <v>1</v>
      </c>
      <c r="U28" s="44">
        <v>0</v>
      </c>
      <c r="V28" s="22" t="e">
        <f t="shared" si="7"/>
        <v>#DIV/0!</v>
      </c>
      <c r="W28" s="82">
        <v>1</v>
      </c>
      <c r="X28" s="44">
        <v>0</v>
      </c>
      <c r="Y28" s="24" t="e">
        <f t="shared" si="8"/>
        <v>#DIV/0!</v>
      </c>
      <c r="Z28" s="18"/>
    </row>
    <row r="29" spans="1:26" s="17" customFormat="1" ht="21" customHeight="1">
      <c r="A29" s="59" t="s">
        <v>4</v>
      </c>
      <c r="B29" s="19">
        <f>'利用関係'!B28</f>
        <v>0</v>
      </c>
      <c r="C29" s="19">
        <f>'利用関係'!C28</f>
        <v>231</v>
      </c>
      <c r="D29" s="20">
        <f t="shared" si="0"/>
        <v>-1</v>
      </c>
      <c r="E29" s="79"/>
      <c r="F29" s="44">
        <v>188</v>
      </c>
      <c r="G29" s="21">
        <f t="shared" si="1"/>
        <v>-1</v>
      </c>
      <c r="H29" s="88">
        <f t="shared" si="2"/>
        <v>0</v>
      </c>
      <c r="I29" s="19">
        <f t="shared" si="2"/>
        <v>43</v>
      </c>
      <c r="J29" s="24">
        <f t="shared" si="3"/>
        <v>-1</v>
      </c>
      <c r="K29" s="44"/>
      <c r="L29" s="44">
        <v>0</v>
      </c>
      <c r="M29" s="22" t="e">
        <f t="shared" si="4"/>
        <v>#DIV/0!</v>
      </c>
      <c r="N29" s="82"/>
      <c r="O29" s="44">
        <v>0</v>
      </c>
      <c r="P29" s="21" t="e">
        <f t="shared" si="5"/>
        <v>#DIV/0!</v>
      </c>
      <c r="Q29" s="82"/>
      <c r="R29" s="44">
        <v>43</v>
      </c>
      <c r="S29" s="21">
        <f t="shared" si="6"/>
        <v>-1</v>
      </c>
      <c r="T29" s="82"/>
      <c r="U29" s="44">
        <v>0</v>
      </c>
      <c r="V29" s="22" t="e">
        <f t="shared" si="7"/>
        <v>#DIV/0!</v>
      </c>
      <c r="W29" s="82"/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0</v>
      </c>
      <c r="C30" s="19">
        <f>'利用関係'!C29</f>
        <v>289</v>
      </c>
      <c r="D30" s="20">
        <f t="shared" si="0"/>
        <v>-1</v>
      </c>
      <c r="E30" s="79"/>
      <c r="F30" s="44">
        <v>203</v>
      </c>
      <c r="G30" s="21">
        <f t="shared" si="1"/>
        <v>-1</v>
      </c>
      <c r="H30" s="88">
        <f t="shared" si="2"/>
        <v>0</v>
      </c>
      <c r="I30" s="19">
        <f t="shared" si="2"/>
        <v>86</v>
      </c>
      <c r="J30" s="24">
        <f t="shared" si="3"/>
        <v>-1</v>
      </c>
      <c r="K30" s="44"/>
      <c r="L30" s="44">
        <v>0</v>
      </c>
      <c r="M30" s="22" t="e">
        <f t="shared" si="4"/>
        <v>#DIV/0!</v>
      </c>
      <c r="N30" s="82"/>
      <c r="O30" s="44">
        <v>57</v>
      </c>
      <c r="P30" s="21">
        <f t="shared" si="5"/>
        <v>-1</v>
      </c>
      <c r="Q30" s="82"/>
      <c r="R30" s="44">
        <v>29</v>
      </c>
      <c r="S30" s="21">
        <f t="shared" si="6"/>
        <v>-1</v>
      </c>
      <c r="T30" s="82"/>
      <c r="U30" s="44">
        <v>0</v>
      </c>
      <c r="V30" s="22" t="e">
        <f t="shared" si="7"/>
        <v>#DIV/0!</v>
      </c>
      <c r="W30" s="82"/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0</v>
      </c>
      <c r="C31" s="19">
        <f>'利用関係'!C30</f>
        <v>336</v>
      </c>
      <c r="D31" s="20">
        <f t="shared" si="0"/>
        <v>-1</v>
      </c>
      <c r="E31" s="79"/>
      <c r="F31" s="44">
        <v>252</v>
      </c>
      <c r="G31" s="21">
        <f t="shared" si="1"/>
        <v>-1</v>
      </c>
      <c r="H31" s="88">
        <f t="shared" si="2"/>
        <v>0</v>
      </c>
      <c r="I31" s="19">
        <f t="shared" si="2"/>
        <v>84</v>
      </c>
      <c r="J31" s="24">
        <f t="shared" si="3"/>
        <v>-1</v>
      </c>
      <c r="K31" s="44"/>
      <c r="L31" s="44">
        <v>0</v>
      </c>
      <c r="M31" s="22" t="e">
        <f t="shared" si="4"/>
        <v>#DIV/0!</v>
      </c>
      <c r="N31" s="82"/>
      <c r="O31" s="44">
        <v>0</v>
      </c>
      <c r="P31" s="21" t="e">
        <f t="shared" si="5"/>
        <v>#DIV/0!</v>
      </c>
      <c r="Q31" s="82"/>
      <c r="R31" s="44">
        <v>84</v>
      </c>
      <c r="S31" s="21">
        <f t="shared" si="6"/>
        <v>-1</v>
      </c>
      <c r="T31" s="82"/>
      <c r="U31" s="44">
        <v>0</v>
      </c>
      <c r="V31" s="22" t="e">
        <f t="shared" si="7"/>
        <v>#DIV/0!</v>
      </c>
      <c r="W31" s="82"/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0</v>
      </c>
      <c r="C32" s="19">
        <f>'利用関係'!C31</f>
        <v>238</v>
      </c>
      <c r="D32" s="20">
        <f t="shared" si="0"/>
        <v>-1</v>
      </c>
      <c r="E32" s="79"/>
      <c r="F32" s="44">
        <v>215</v>
      </c>
      <c r="G32" s="21">
        <f t="shared" si="1"/>
        <v>-1</v>
      </c>
      <c r="H32" s="88">
        <f t="shared" si="2"/>
        <v>0</v>
      </c>
      <c r="I32" s="19">
        <f t="shared" si="2"/>
        <v>23</v>
      </c>
      <c r="J32" s="24">
        <f t="shared" si="3"/>
        <v>-1</v>
      </c>
      <c r="K32" s="44"/>
      <c r="L32" s="44">
        <v>0</v>
      </c>
      <c r="M32" s="22" t="e">
        <f t="shared" si="4"/>
        <v>#DIV/0!</v>
      </c>
      <c r="N32" s="82"/>
      <c r="O32" s="44">
        <v>0</v>
      </c>
      <c r="P32" s="21" t="e">
        <f t="shared" si="5"/>
        <v>#DIV/0!</v>
      </c>
      <c r="Q32" s="82"/>
      <c r="R32" s="44">
        <v>23</v>
      </c>
      <c r="S32" s="21">
        <f t="shared" si="6"/>
        <v>-1</v>
      </c>
      <c r="T32" s="82"/>
      <c r="U32" s="44">
        <v>0</v>
      </c>
      <c r="V32" s="22" t="e">
        <f t="shared" si="7"/>
        <v>#DIV/0!</v>
      </c>
      <c r="W32" s="82"/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0</v>
      </c>
      <c r="C33" s="19">
        <f>'利用関係'!C32</f>
        <v>119</v>
      </c>
      <c r="D33" s="20">
        <f t="shared" si="0"/>
        <v>-1</v>
      </c>
      <c r="E33" s="79"/>
      <c r="F33" s="44">
        <v>115</v>
      </c>
      <c r="G33" s="21">
        <f t="shared" si="1"/>
        <v>-1</v>
      </c>
      <c r="H33" s="88">
        <f t="shared" si="2"/>
        <v>0</v>
      </c>
      <c r="I33" s="19">
        <f t="shared" si="2"/>
        <v>4</v>
      </c>
      <c r="J33" s="24">
        <f t="shared" si="3"/>
        <v>-1</v>
      </c>
      <c r="K33" s="44"/>
      <c r="L33" s="44">
        <v>0</v>
      </c>
      <c r="M33" s="22" t="e">
        <f t="shared" si="4"/>
        <v>#DIV/0!</v>
      </c>
      <c r="N33" s="82"/>
      <c r="O33" s="44">
        <v>0</v>
      </c>
      <c r="P33" s="21" t="e">
        <f t="shared" si="5"/>
        <v>#DIV/0!</v>
      </c>
      <c r="Q33" s="82"/>
      <c r="R33" s="44">
        <v>4</v>
      </c>
      <c r="S33" s="21">
        <f t="shared" si="6"/>
        <v>-1</v>
      </c>
      <c r="T33" s="82"/>
      <c r="U33" s="44">
        <v>0</v>
      </c>
      <c r="V33" s="22" t="e">
        <f t="shared" si="7"/>
        <v>#DIV/0!</v>
      </c>
      <c r="W33" s="82"/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0</v>
      </c>
      <c r="C34" s="19">
        <f>'利用関係'!C33</f>
        <v>216</v>
      </c>
      <c r="D34" s="20">
        <f t="shared" si="0"/>
        <v>-1</v>
      </c>
      <c r="E34" s="79"/>
      <c r="F34" s="44">
        <v>155</v>
      </c>
      <c r="G34" s="21">
        <f t="shared" si="1"/>
        <v>-1</v>
      </c>
      <c r="H34" s="88">
        <f t="shared" si="2"/>
        <v>0</v>
      </c>
      <c r="I34" s="19">
        <f t="shared" si="2"/>
        <v>61</v>
      </c>
      <c r="J34" s="24">
        <f t="shared" si="3"/>
        <v>-1</v>
      </c>
      <c r="K34" s="44"/>
      <c r="L34" s="44">
        <v>40</v>
      </c>
      <c r="M34" s="22">
        <f t="shared" si="4"/>
        <v>-1</v>
      </c>
      <c r="N34" s="82"/>
      <c r="O34" s="44">
        <v>0</v>
      </c>
      <c r="P34" s="21" t="e">
        <f t="shared" si="5"/>
        <v>#DIV/0!</v>
      </c>
      <c r="Q34" s="82"/>
      <c r="R34" s="44">
        <v>20</v>
      </c>
      <c r="S34" s="21">
        <f t="shared" si="6"/>
        <v>-1</v>
      </c>
      <c r="T34" s="82"/>
      <c r="U34" s="44">
        <v>0</v>
      </c>
      <c r="V34" s="22" t="e">
        <f t="shared" si="7"/>
        <v>#DIV/0!</v>
      </c>
      <c r="W34" s="82"/>
      <c r="X34" s="44">
        <v>1</v>
      </c>
      <c r="Y34" s="23">
        <f t="shared" si="8"/>
        <v>-1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194</v>
      </c>
      <c r="D35" s="25">
        <f t="shared" si="0"/>
        <v>-1</v>
      </c>
      <c r="E35" s="80"/>
      <c r="F35" s="91">
        <v>179</v>
      </c>
      <c r="G35" s="26">
        <f t="shared" si="1"/>
        <v>-1</v>
      </c>
      <c r="H35" s="89">
        <f t="shared" si="2"/>
        <v>0</v>
      </c>
      <c r="I35" s="19">
        <f t="shared" si="2"/>
        <v>15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1">
        <v>0</v>
      </c>
      <c r="P35" s="26" t="e">
        <f t="shared" si="5"/>
        <v>#DIV/0!</v>
      </c>
      <c r="Q35" s="83"/>
      <c r="R35" s="91">
        <v>14</v>
      </c>
      <c r="S35" s="26">
        <f t="shared" si="6"/>
        <v>-1</v>
      </c>
      <c r="T35" s="83"/>
      <c r="U35" s="91">
        <v>0</v>
      </c>
      <c r="V35" s="31" t="e">
        <f t="shared" si="7"/>
        <v>#DIV/0!</v>
      </c>
      <c r="W35" s="83"/>
      <c r="X35" s="91">
        <v>1</v>
      </c>
      <c r="Y35" s="23">
        <f t="shared" si="8"/>
        <v>-1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1754</v>
      </c>
      <c r="C36" s="28">
        <f>SUM(C24:C35)</f>
        <v>2770</v>
      </c>
      <c r="D36" s="47">
        <f t="shared" si="0"/>
        <v>-0.3667870036101083</v>
      </c>
      <c r="E36" s="67">
        <f>SUM(E24:E35)</f>
        <v>1197</v>
      </c>
      <c r="F36" s="68">
        <f>SUM(F24:F35)</f>
        <v>2240</v>
      </c>
      <c r="G36" s="30">
        <f t="shared" si="1"/>
        <v>-0.465625</v>
      </c>
      <c r="H36" s="69">
        <f>SUM(H24:H35)</f>
        <v>557</v>
      </c>
      <c r="I36" s="68">
        <f>SUM(I24:I35)</f>
        <v>530</v>
      </c>
      <c r="J36" s="29">
        <f t="shared" si="3"/>
        <v>0.0509433962264151</v>
      </c>
      <c r="K36" s="28">
        <f>SUM(K24:K35)</f>
        <v>1</v>
      </c>
      <c r="L36" s="28">
        <f>SUM(L24:L35)</f>
        <v>40</v>
      </c>
      <c r="M36" s="40">
        <f t="shared" si="4"/>
        <v>-0.975</v>
      </c>
      <c r="N36" s="69">
        <f>SUM(N24:N35)</f>
        <v>196</v>
      </c>
      <c r="O36" s="68">
        <f>SUM(O24:O35)</f>
        <v>172</v>
      </c>
      <c r="P36" s="30">
        <f t="shared" si="5"/>
        <v>0.13953488372093023</v>
      </c>
      <c r="Q36" s="69">
        <f>SUM(Q24:Q35)</f>
        <v>358</v>
      </c>
      <c r="R36" s="68">
        <f>SUM(R24:R35)</f>
        <v>315</v>
      </c>
      <c r="S36" s="30">
        <f t="shared" si="6"/>
        <v>0.1365079365079365</v>
      </c>
      <c r="T36" s="27">
        <f>SUM(T24:T35)</f>
        <v>1</v>
      </c>
      <c r="U36" s="28">
        <f>SUM(U24:U35)</f>
        <v>0</v>
      </c>
      <c r="V36" s="32" t="e">
        <f t="shared" si="7"/>
        <v>#DIV/0!</v>
      </c>
      <c r="W36" s="69">
        <f>SUM(W24:W35)</f>
        <v>1</v>
      </c>
      <c r="X36" s="68">
        <f>SUM(X24:X35)</f>
        <v>3</v>
      </c>
      <c r="Y36" s="29">
        <f t="shared" si="8"/>
        <v>-0.6666666666666666</v>
      </c>
      <c r="Z36" s="18"/>
    </row>
    <row r="40" spans="4:7" ht="18" customHeight="1">
      <c r="D40" s="90"/>
      <c r="G40" s="90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">
      <selection activeCell="K27" sqref="K27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164</v>
      </c>
      <c r="C23" s="66">
        <f>'利用関係'!F23</f>
        <v>114</v>
      </c>
      <c r="D23" s="24">
        <f>+(B23-C23)/C23</f>
        <v>0.43859649122807015</v>
      </c>
      <c r="E23" s="44">
        <v>160</v>
      </c>
      <c r="F23" s="44">
        <v>112</v>
      </c>
      <c r="G23" s="21">
        <f>+(E23-F23)/F23</f>
        <v>0.42857142857142855</v>
      </c>
      <c r="H23" s="88">
        <v>4</v>
      </c>
      <c r="I23" s="19">
        <v>2</v>
      </c>
      <c r="J23" s="24">
        <f aca="true" t="shared" si="0" ref="J23:J34">+(H23-I23)/I23</f>
        <v>1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108</v>
      </c>
      <c r="C24" s="66">
        <f>'利用関係'!F24</f>
        <v>119</v>
      </c>
      <c r="D24" s="24">
        <f aca="true" t="shared" si="1" ref="D24:D35">+(B24-C24)/C24</f>
        <v>-0.09243697478991597</v>
      </c>
      <c r="E24" s="44">
        <v>103</v>
      </c>
      <c r="F24" s="44">
        <v>116</v>
      </c>
      <c r="G24" s="21">
        <f aca="true" t="shared" si="2" ref="G24:G35">+(E24-F24)/F24</f>
        <v>-0.11206896551724138</v>
      </c>
      <c r="H24" s="88">
        <v>5</v>
      </c>
      <c r="I24" s="19">
        <v>3</v>
      </c>
      <c r="J24" s="24">
        <f t="shared" si="0"/>
        <v>0.6666666666666666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179</v>
      </c>
      <c r="C25" s="66">
        <f>'利用関係'!F25</f>
        <v>139</v>
      </c>
      <c r="D25" s="24">
        <f t="shared" si="1"/>
        <v>0.28776978417266186</v>
      </c>
      <c r="E25" s="44">
        <v>170</v>
      </c>
      <c r="F25" s="44">
        <v>135</v>
      </c>
      <c r="G25" s="21">
        <f t="shared" si="2"/>
        <v>0.25925925925925924</v>
      </c>
      <c r="H25" s="88">
        <v>9</v>
      </c>
      <c r="I25" s="19">
        <v>4</v>
      </c>
      <c r="J25" s="24">
        <f t="shared" si="0"/>
        <v>1.25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105</v>
      </c>
      <c r="C26" s="66">
        <f>'利用関係'!F26</f>
        <v>145</v>
      </c>
      <c r="D26" s="24">
        <f t="shared" si="1"/>
        <v>-0.27586206896551724</v>
      </c>
      <c r="E26" s="44">
        <v>103</v>
      </c>
      <c r="F26" s="44">
        <v>142</v>
      </c>
      <c r="G26" s="21">
        <f t="shared" si="2"/>
        <v>-0.2746478873239437</v>
      </c>
      <c r="H26" s="88">
        <v>2</v>
      </c>
      <c r="I26" s="19">
        <v>3</v>
      </c>
      <c r="J26" s="24">
        <f t="shared" si="0"/>
        <v>-0.3333333333333333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211</v>
      </c>
      <c r="C27" s="66">
        <f>'利用関係'!F27</f>
        <v>138</v>
      </c>
      <c r="D27" s="24">
        <f t="shared" si="1"/>
        <v>0.5289855072463768</v>
      </c>
      <c r="E27" s="44">
        <v>200</v>
      </c>
      <c r="F27" s="44">
        <v>133</v>
      </c>
      <c r="G27" s="21">
        <f t="shared" si="2"/>
        <v>0.5037593984962406</v>
      </c>
      <c r="H27" s="88">
        <v>11</v>
      </c>
      <c r="I27" s="19">
        <v>5</v>
      </c>
      <c r="J27" s="24">
        <f t="shared" si="0"/>
        <v>1.2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0</v>
      </c>
      <c r="C28" s="66">
        <f>'利用関係'!F28</f>
        <v>140</v>
      </c>
      <c r="D28" s="24">
        <f t="shared" si="1"/>
        <v>-1</v>
      </c>
      <c r="E28" s="44"/>
      <c r="F28" s="44">
        <v>137</v>
      </c>
      <c r="G28" s="21">
        <f t="shared" si="2"/>
        <v>-1</v>
      </c>
      <c r="H28" s="88"/>
      <c r="I28" s="19">
        <v>3</v>
      </c>
      <c r="J28" s="24">
        <f t="shared" si="0"/>
        <v>-1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0</v>
      </c>
      <c r="C29" s="66">
        <f>'利用関係'!F29</f>
        <v>134</v>
      </c>
      <c r="D29" s="24">
        <f t="shared" si="1"/>
        <v>-1</v>
      </c>
      <c r="E29" s="44"/>
      <c r="F29" s="44">
        <v>130</v>
      </c>
      <c r="G29" s="21">
        <f t="shared" si="2"/>
        <v>-1</v>
      </c>
      <c r="H29" s="88"/>
      <c r="I29" s="19">
        <v>4</v>
      </c>
      <c r="J29" s="24">
        <f t="shared" si="0"/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0</v>
      </c>
      <c r="C30" s="66">
        <f>'利用関係'!F30</f>
        <v>179</v>
      </c>
      <c r="D30" s="24">
        <f t="shared" si="1"/>
        <v>-1</v>
      </c>
      <c r="E30" s="44"/>
      <c r="F30" s="44">
        <v>170</v>
      </c>
      <c r="G30" s="21">
        <f t="shared" si="2"/>
        <v>-1</v>
      </c>
      <c r="H30" s="88"/>
      <c r="I30" s="19">
        <v>9</v>
      </c>
      <c r="J30" s="24">
        <f t="shared" si="0"/>
        <v>-1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0</v>
      </c>
      <c r="C31" s="66">
        <f>'利用関係'!F31</f>
        <v>118</v>
      </c>
      <c r="D31" s="24">
        <f t="shared" si="1"/>
        <v>-1</v>
      </c>
      <c r="E31" s="44"/>
      <c r="F31" s="44">
        <v>117</v>
      </c>
      <c r="G31" s="21">
        <f t="shared" si="2"/>
        <v>-1</v>
      </c>
      <c r="H31" s="88"/>
      <c r="I31" s="19">
        <v>1</v>
      </c>
      <c r="J31" s="24">
        <f t="shared" si="0"/>
        <v>-1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0</v>
      </c>
      <c r="C32" s="66">
        <f>'利用関係'!F32</f>
        <v>87</v>
      </c>
      <c r="D32" s="24">
        <f t="shared" si="1"/>
        <v>-1</v>
      </c>
      <c r="E32" s="44"/>
      <c r="F32" s="44">
        <v>84</v>
      </c>
      <c r="G32" s="21">
        <f t="shared" si="2"/>
        <v>-1</v>
      </c>
      <c r="H32" s="88"/>
      <c r="I32" s="19">
        <v>3</v>
      </c>
      <c r="J32" s="24">
        <f t="shared" si="0"/>
        <v>-1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0</v>
      </c>
      <c r="C33" s="66">
        <f>'利用関係'!F33</f>
        <v>117</v>
      </c>
      <c r="D33" s="24">
        <f t="shared" si="1"/>
        <v>-1</v>
      </c>
      <c r="E33" s="44"/>
      <c r="F33" s="44">
        <v>113</v>
      </c>
      <c r="G33" s="21">
        <f t="shared" si="2"/>
        <v>-1</v>
      </c>
      <c r="H33" s="88"/>
      <c r="I33" s="19">
        <v>4</v>
      </c>
      <c r="J33" s="24">
        <f t="shared" si="0"/>
        <v>-1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114</v>
      </c>
      <c r="D34" s="51">
        <f t="shared" si="1"/>
        <v>-1</v>
      </c>
      <c r="E34" s="45"/>
      <c r="F34" s="45">
        <v>111</v>
      </c>
      <c r="G34" s="26">
        <f t="shared" si="2"/>
        <v>-1</v>
      </c>
      <c r="H34" s="89"/>
      <c r="I34" s="92">
        <v>3</v>
      </c>
      <c r="J34" s="51">
        <f t="shared" si="0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767</v>
      </c>
      <c r="C35" s="68">
        <f>SUM(C23:C34)</f>
        <v>1544</v>
      </c>
      <c r="D35" s="29">
        <f t="shared" si="1"/>
        <v>-0.5032383419689119</v>
      </c>
      <c r="E35" s="28">
        <f>SUM(E23:E34)</f>
        <v>736</v>
      </c>
      <c r="F35" s="28">
        <f>SUM(F23:F34)</f>
        <v>1500</v>
      </c>
      <c r="G35" s="30">
        <f t="shared" si="2"/>
        <v>-0.5093333333333333</v>
      </c>
      <c r="H35" s="69">
        <f>SUM(H23:H34)</f>
        <v>31</v>
      </c>
      <c r="I35" s="68">
        <f>SUM(I23:I34)</f>
        <v>44</v>
      </c>
      <c r="J35" s="29">
        <f>+(H35-I35)/I35</f>
        <v>-0.29545454545454547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Normal="90" zoomScaleSheetLayoutView="100" zoomScalePageLayoutView="0" workbookViewId="0" topLeftCell="A1">
      <selection activeCell="I2" sqref="I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24</v>
      </c>
      <c r="C23" s="44">
        <f>'利用関係'!O23</f>
        <v>73</v>
      </c>
      <c r="D23" s="20">
        <f>+(B23-C23)/C23</f>
        <v>-0.6712328767123288</v>
      </c>
      <c r="E23" s="79">
        <v>0</v>
      </c>
      <c r="F23" s="44">
        <v>66</v>
      </c>
      <c r="G23" s="21">
        <f>+(E23-F23)/F23</f>
        <v>-1</v>
      </c>
      <c r="H23" s="88">
        <v>24</v>
      </c>
      <c r="I23" s="19">
        <v>7</v>
      </c>
      <c r="J23" s="24">
        <f>+(H23-I23)/I23</f>
        <v>2.4285714285714284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7</v>
      </c>
      <c r="C24" s="44">
        <f>'利用関係'!O24</f>
        <v>14</v>
      </c>
      <c r="D24" s="20">
        <f aca="true" t="shared" si="0" ref="D24:D35">+(B24-C24)/C24</f>
        <v>-0.5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7</v>
      </c>
      <c r="I24" s="19">
        <v>14</v>
      </c>
      <c r="J24" s="24">
        <f aca="true" t="shared" si="2" ref="J24:J35">+(H24-I24)/I24</f>
        <v>-0.5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96</v>
      </c>
      <c r="C25" s="44">
        <f>'利用関係'!O25</f>
        <v>11</v>
      </c>
      <c r="D25" s="20">
        <f t="shared" si="0"/>
        <v>7.7272727272727275</v>
      </c>
      <c r="E25" s="79">
        <v>70</v>
      </c>
      <c r="F25" s="44">
        <v>0</v>
      </c>
      <c r="G25" s="21" t="e">
        <f t="shared" si="1"/>
        <v>#DIV/0!</v>
      </c>
      <c r="H25" s="88">
        <v>26</v>
      </c>
      <c r="I25" s="19">
        <v>11</v>
      </c>
      <c r="J25" s="24">
        <f t="shared" si="2"/>
        <v>1.3636363636363635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58</v>
      </c>
      <c r="C26" s="44">
        <f>'利用関係'!O26</f>
        <v>55</v>
      </c>
      <c r="D26" s="20">
        <f t="shared" si="0"/>
        <v>0.05454545454545454</v>
      </c>
      <c r="E26" s="79">
        <v>44</v>
      </c>
      <c r="F26" s="44">
        <v>40</v>
      </c>
      <c r="G26" s="21">
        <f t="shared" si="1"/>
        <v>0.1</v>
      </c>
      <c r="H26" s="88">
        <v>14</v>
      </c>
      <c r="I26" s="19">
        <v>15</v>
      </c>
      <c r="J26" s="24">
        <f t="shared" si="2"/>
        <v>-0.06666666666666667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38</v>
      </c>
      <c r="C27" s="44">
        <f>'利用関係'!O27</f>
        <v>9</v>
      </c>
      <c r="D27" s="20">
        <f t="shared" si="0"/>
        <v>3.2222222222222223</v>
      </c>
      <c r="E27" s="79">
        <v>0</v>
      </c>
      <c r="F27" s="44">
        <v>0</v>
      </c>
      <c r="G27" s="21" t="e">
        <f t="shared" si="1"/>
        <v>#DIV/0!</v>
      </c>
      <c r="H27" s="88">
        <v>38</v>
      </c>
      <c r="I27" s="19">
        <v>9</v>
      </c>
      <c r="J27" s="24">
        <f t="shared" si="2"/>
        <v>3.2222222222222223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0</v>
      </c>
      <c r="C28" s="44">
        <f>'利用関係'!O28</f>
        <v>4</v>
      </c>
      <c r="D28" s="20">
        <f t="shared" si="0"/>
        <v>-1</v>
      </c>
      <c r="E28" s="79"/>
      <c r="F28" s="44">
        <v>0</v>
      </c>
      <c r="G28" s="21" t="e">
        <f t="shared" si="1"/>
        <v>#DIV/0!</v>
      </c>
      <c r="H28" s="88"/>
      <c r="I28" s="19">
        <v>4</v>
      </c>
      <c r="J28" s="24">
        <f t="shared" si="2"/>
        <v>-1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0</v>
      </c>
      <c r="C29" s="44">
        <f>'利用関係'!O29</f>
        <v>54</v>
      </c>
      <c r="D29" s="20">
        <f t="shared" si="0"/>
        <v>-1</v>
      </c>
      <c r="E29" s="79"/>
      <c r="F29" s="44">
        <v>44</v>
      </c>
      <c r="G29" s="21">
        <f t="shared" si="1"/>
        <v>-1</v>
      </c>
      <c r="H29" s="88"/>
      <c r="I29" s="19">
        <v>10</v>
      </c>
      <c r="J29" s="24">
        <f t="shared" si="2"/>
        <v>-1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0</v>
      </c>
      <c r="C30" s="44">
        <f>'利用関係'!O30</f>
        <v>15</v>
      </c>
      <c r="D30" s="20">
        <f t="shared" si="0"/>
        <v>-1</v>
      </c>
      <c r="E30" s="79"/>
      <c r="F30" s="44">
        <v>0</v>
      </c>
      <c r="G30" s="21" t="e">
        <f t="shared" si="1"/>
        <v>#DIV/0!</v>
      </c>
      <c r="H30" s="88"/>
      <c r="I30" s="19">
        <v>15</v>
      </c>
      <c r="J30" s="24">
        <f t="shared" si="2"/>
        <v>-1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0</v>
      </c>
      <c r="C31" s="44">
        <f>'利用関係'!O31</f>
        <v>13</v>
      </c>
      <c r="D31" s="20">
        <f t="shared" si="0"/>
        <v>-1</v>
      </c>
      <c r="E31" s="79"/>
      <c r="F31" s="44">
        <v>0</v>
      </c>
      <c r="G31" s="21" t="e">
        <f t="shared" si="1"/>
        <v>#DIV/0!</v>
      </c>
      <c r="H31" s="88"/>
      <c r="I31" s="19">
        <v>13</v>
      </c>
      <c r="J31" s="24">
        <f t="shared" si="2"/>
        <v>-1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0</v>
      </c>
      <c r="C32" s="44">
        <f>'利用関係'!O32</f>
        <v>14</v>
      </c>
      <c r="D32" s="20">
        <f>+(B32-C32)/C32</f>
        <v>-1</v>
      </c>
      <c r="E32" s="79"/>
      <c r="F32" s="44">
        <v>0</v>
      </c>
      <c r="G32" s="21" t="e">
        <f t="shared" si="1"/>
        <v>#DIV/0!</v>
      </c>
      <c r="H32" s="88"/>
      <c r="I32" s="19">
        <v>14</v>
      </c>
      <c r="J32" s="24">
        <f>+(H32-I32)/I32</f>
        <v>-1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0</v>
      </c>
      <c r="C33" s="44">
        <f>'利用関係'!O33</f>
        <v>11</v>
      </c>
      <c r="D33" s="20">
        <f t="shared" si="0"/>
        <v>-1</v>
      </c>
      <c r="E33" s="79"/>
      <c r="F33" s="44">
        <v>11</v>
      </c>
      <c r="G33" s="21">
        <f t="shared" si="1"/>
        <v>-1</v>
      </c>
      <c r="H33" s="88"/>
      <c r="I33" s="19">
        <v>0</v>
      </c>
      <c r="J33" s="24" t="e">
        <f t="shared" si="2"/>
        <v>#DIV/0!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0</v>
      </c>
      <c r="C34" s="44">
        <f>'利用関係'!O34</f>
        <v>9</v>
      </c>
      <c r="D34" s="25">
        <f t="shared" si="0"/>
        <v>-1</v>
      </c>
      <c r="E34" s="80"/>
      <c r="F34" s="91">
        <v>0</v>
      </c>
      <c r="G34" s="26" t="e">
        <f t="shared" si="1"/>
        <v>#DIV/0!</v>
      </c>
      <c r="H34" s="89"/>
      <c r="I34" s="92">
        <v>9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223</v>
      </c>
      <c r="C35" s="68">
        <f>SUM(C23:C34)</f>
        <v>282</v>
      </c>
      <c r="D35" s="47">
        <f t="shared" si="0"/>
        <v>-0.20921985815602837</v>
      </c>
      <c r="E35" s="67">
        <f>SUM(E23:E34)</f>
        <v>114</v>
      </c>
      <c r="F35" s="68">
        <f>SUM(F23:F34)</f>
        <v>161</v>
      </c>
      <c r="G35" s="30">
        <f t="shared" si="1"/>
        <v>-0.2919254658385093</v>
      </c>
      <c r="H35" s="69">
        <f>SUM(H23:H34)</f>
        <v>109</v>
      </c>
      <c r="I35" s="68">
        <f>SUM(I23:I34)</f>
        <v>121</v>
      </c>
      <c r="J35" s="29">
        <f t="shared" si="2"/>
        <v>-0.09917355371900827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2022-11-10T02:54:15Z</dcterms:modified>
  <cp:category/>
  <cp:version/>
  <cp:contentType/>
  <cp:contentStatus/>
</cp:coreProperties>
</file>