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<sst xmlns="http://schemas.openxmlformats.org/spreadsheetml/2006/main" count="239" uniqueCount="55">
  <si>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</si>
  <si>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</si>
  <si>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</si>
  <si>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</si>
  <si>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</si>
  <si>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</si>
  <si>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</si>
  <si>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</si>
  <si>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</si>
  <si>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</si>
  <si>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</si>
  <si>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</si>
  <si>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</si>
  <si>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</si>
  <si>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</si>
  <si>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</si>
  <si>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</si>
  <si>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</si>
  <si>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</si>
  <si>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</si>
  <si>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</si>
  <si>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</si>
  <si>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</si>
  <si>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</si>
  <si>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</si>
  <si>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</si>
  <si>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</si>
  <si>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</si>
  <si>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</si>
  <si>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</si>
  <si>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</si>
  <si>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</si>
  <si>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</si>
  <si>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</si>
  <si>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</si>
  <si>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</si>
  <si>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</si>
  <si>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</si>
  <si>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</si>
  <si>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</si>
  <si>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</si>
  <si>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</si>
  <si>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</si>
  <si>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</si>
  <si>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R2年度</t>
  </si>
  <si>
    <t>R2年度</t>
  </si>
  <si>
    <t>令和３年度・２年度 県内新設住宅着工戸数比較表(総戸数)</t>
  </si>
  <si>
    <t>R3年度</t>
  </si>
  <si>
    <t>R3年度</t>
  </si>
  <si>
    <t>令和３年度・２年度 県内新設住宅着工戸数比較表（持家）</t>
  </si>
  <si>
    <t>R2年度</t>
  </si>
  <si>
    <t>R3年度</t>
  </si>
  <si>
    <t>令和３年度・２年度 県内新設住宅着工戸数比較表（貸家）</t>
  </si>
  <si>
    <t>令和３年度・２年度 県内新設住宅着工戸数比較表（分譲）</t>
  </si>
  <si>
    <t>対前年比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</si>
</sst>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4" borderId="73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5" xfId="0" applyFont="1" applyFill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6" fontId="6" fillId="33" borderId="80" xfId="0" applyNumberFormat="1" applyFont="1" applyFill="1" applyBorder="1" applyAlignment="1" applyProtection="1">
      <alignment vertical="center" shrinkToFit="1"/>
      <protection/>
    </xf>
    <xf numFmtId="176" fontId="6" fillId="34" borderId="72" xfId="0" applyNumberFormat="1" applyFont="1" applyFill="1" applyBorder="1" applyAlignment="1" applyProtection="1">
      <alignment vertical="center" shrinkToFit="1"/>
      <protection/>
    </xf>
    <xf numFmtId="176" fontId="6" fillId="34" borderId="81" xfId="0" applyNumberFormat="1" applyFont="1" applyFill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K36" sqref="K36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1" t="s">
        <v>0</v>
      </c>
      <c r="C5" s="121" t="s">
        <v>47</v>
      </c>
      <c r="D5" s="18">
        <v>102</v>
      </c>
      <c r="E5" s="11">
        <v>52</v>
      </c>
      <c r="F5" s="11">
        <v>50</v>
      </c>
      <c r="G5" s="107">
        <v>60</v>
      </c>
      <c r="H5" s="12">
        <v>57</v>
      </c>
      <c r="I5" s="11">
        <v>55</v>
      </c>
      <c r="J5" s="11">
        <v>94</v>
      </c>
      <c r="K5" s="11">
        <v>167</v>
      </c>
      <c r="L5" s="11"/>
      <c r="M5" s="11"/>
      <c r="N5" s="11"/>
      <c r="O5" s="97"/>
      <c r="P5" s="13">
        <f>SUM(D5:O5)</f>
        <v>637</v>
      </c>
    </row>
    <row r="6" spans="2:16" ht="14.25">
      <c r="B6" s="132"/>
      <c r="C6" s="127" t="s">
        <v>44</v>
      </c>
      <c r="D6" s="19">
        <v>32</v>
      </c>
      <c r="E6" s="15">
        <v>117</v>
      </c>
      <c r="F6" s="15">
        <v>118</v>
      </c>
      <c r="G6" s="109">
        <v>133</v>
      </c>
      <c r="H6" s="16">
        <v>127</v>
      </c>
      <c r="I6" s="15">
        <v>90</v>
      </c>
      <c r="J6" s="15">
        <v>66</v>
      </c>
      <c r="K6" s="15">
        <v>163</v>
      </c>
      <c r="L6" s="15">
        <v>114</v>
      </c>
      <c r="M6" s="15">
        <v>36</v>
      </c>
      <c r="N6" s="15">
        <v>152</v>
      </c>
      <c r="O6" s="110">
        <v>111</v>
      </c>
      <c r="P6" s="103">
        <f>SUM(D6:O6)</f>
        <v>1259</v>
      </c>
    </row>
    <row r="7" spans="2:16" ht="14.25">
      <c r="B7" s="133"/>
      <c r="C7" s="44" t="s">
        <v>54</v>
      </c>
      <c r="D7" s="20">
        <f>+(D5-D6)/D6*100</f>
        <v>218.75</v>
      </c>
      <c r="E7" s="21">
        <f aca="true" t="shared" si="0" ref="E7:P7">+(E5-E6)/E6*100</f>
        <v>-55.55555555555556</v>
      </c>
      <c r="F7" s="21">
        <f t="shared" si="0"/>
        <v>-57.6271186440678</v>
      </c>
      <c r="G7" s="21">
        <f t="shared" si="0"/>
        <v>-54.88721804511278</v>
      </c>
      <c r="H7" s="21">
        <f t="shared" si="0"/>
        <v>-55.118110236220474</v>
      </c>
      <c r="I7" s="21">
        <f t="shared" si="0"/>
        <v>-38.88888888888889</v>
      </c>
      <c r="J7" s="21">
        <f t="shared" si="0"/>
        <v>42.42424242424242</v>
      </c>
      <c r="K7" s="21">
        <f t="shared" si="0"/>
        <v>2.4539877300613497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-49.4042891183479</v>
      </c>
    </row>
    <row r="8" spans="2:16" ht="14.25">
      <c r="B8" s="131" t="s">
        <v>1</v>
      </c>
      <c r="C8" s="48" t="s">
        <v>48</v>
      </c>
      <c r="D8" s="18">
        <v>16</v>
      </c>
      <c r="E8" s="11">
        <v>25</v>
      </c>
      <c r="F8" s="11">
        <v>8</v>
      </c>
      <c r="G8" s="11">
        <v>31</v>
      </c>
      <c r="H8" s="12">
        <v>30</v>
      </c>
      <c r="I8" s="11">
        <v>29</v>
      </c>
      <c r="J8" s="11">
        <v>11</v>
      </c>
      <c r="K8" s="11">
        <v>8</v>
      </c>
      <c r="L8" s="11"/>
      <c r="M8" s="11"/>
      <c r="N8" s="11"/>
      <c r="O8" s="97"/>
      <c r="P8" s="13">
        <f>SUM(D8:O8)</f>
        <v>158</v>
      </c>
    </row>
    <row r="9" spans="2:16" ht="14.25">
      <c r="B9" s="132"/>
      <c r="C9" s="49" t="s">
        <v>45</v>
      </c>
      <c r="D9" s="19">
        <v>17</v>
      </c>
      <c r="E9" s="15">
        <v>12</v>
      </c>
      <c r="F9" s="15">
        <v>7</v>
      </c>
      <c r="G9" s="15">
        <v>10</v>
      </c>
      <c r="H9" s="16">
        <v>23</v>
      </c>
      <c r="I9" s="15">
        <v>5</v>
      </c>
      <c r="J9" s="15">
        <v>41</v>
      </c>
      <c r="K9" s="15">
        <v>9</v>
      </c>
      <c r="L9" s="15">
        <v>14</v>
      </c>
      <c r="M9" s="15">
        <v>9</v>
      </c>
      <c r="N9" s="15">
        <v>8</v>
      </c>
      <c r="O9" s="110">
        <v>13</v>
      </c>
      <c r="P9" s="103">
        <f>SUM(D9:O9)</f>
        <v>168</v>
      </c>
    </row>
    <row r="10" spans="2:16" ht="14.25">
      <c r="B10" s="133"/>
      <c r="C10" s="44" t="s">
        <v>54</v>
      </c>
      <c r="D10" s="20">
        <f aca="true" t="shared" si="1" ref="D10:P10">+(D8-D9)/D9*100</f>
        <v>-5.88235294117647</v>
      </c>
      <c r="E10" s="21">
        <f t="shared" si="1"/>
        <v>108.33333333333333</v>
      </c>
      <c r="F10" s="21">
        <f t="shared" si="1"/>
        <v>14.285714285714285</v>
      </c>
      <c r="G10" s="21">
        <f t="shared" si="1"/>
        <v>210</v>
      </c>
      <c r="H10" s="21">
        <f t="shared" si="1"/>
        <v>30.434782608695656</v>
      </c>
      <c r="I10" s="21">
        <f t="shared" si="1"/>
        <v>480</v>
      </c>
      <c r="J10" s="21">
        <f t="shared" si="1"/>
        <v>-73.17073170731707</v>
      </c>
      <c r="K10" s="21">
        <f t="shared" si="1"/>
        <v>-11.11111111111111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4">
        <f t="shared" si="1"/>
        <v>-100</v>
      </c>
      <c r="P10" s="22">
        <f t="shared" si="1"/>
        <v>-5.952380952380952</v>
      </c>
    </row>
    <row r="11" spans="2:16" ht="14.25">
      <c r="B11" s="131" t="s">
        <v>2</v>
      </c>
      <c r="C11" s="48" t="s">
        <v>48</v>
      </c>
      <c r="D11" s="18">
        <v>67</v>
      </c>
      <c r="E11" s="11">
        <v>40</v>
      </c>
      <c r="F11" s="11">
        <v>86</v>
      </c>
      <c r="G11" s="11">
        <v>105</v>
      </c>
      <c r="H11" s="12">
        <v>55</v>
      </c>
      <c r="I11" s="11">
        <v>53</v>
      </c>
      <c r="J11" s="11">
        <v>105</v>
      </c>
      <c r="K11" s="11">
        <v>104</v>
      </c>
      <c r="L11" s="11"/>
      <c r="M11" s="11"/>
      <c r="N11" s="11"/>
      <c r="O11" s="97"/>
      <c r="P11" s="13">
        <f>SUM(D11:O11)</f>
        <v>615</v>
      </c>
    </row>
    <row r="12" spans="2:16" ht="14.25">
      <c r="B12" s="132"/>
      <c r="C12" s="49" t="s">
        <v>45</v>
      </c>
      <c r="D12" s="19">
        <v>132</v>
      </c>
      <c r="E12" s="15">
        <v>60</v>
      </c>
      <c r="F12" s="15">
        <v>133</v>
      </c>
      <c r="G12" s="15">
        <v>98</v>
      </c>
      <c r="H12" s="16">
        <v>117</v>
      </c>
      <c r="I12" s="15">
        <v>64</v>
      </c>
      <c r="J12" s="15">
        <v>109</v>
      </c>
      <c r="K12" s="15">
        <v>91</v>
      </c>
      <c r="L12" s="15">
        <v>137</v>
      </c>
      <c r="M12" s="15">
        <v>45</v>
      </c>
      <c r="N12" s="15">
        <v>68</v>
      </c>
      <c r="O12" s="110">
        <v>80</v>
      </c>
      <c r="P12" s="103">
        <f>SUM(D12:O12)</f>
        <v>1134</v>
      </c>
    </row>
    <row r="13" spans="2:16" ht="14.25">
      <c r="B13" s="133"/>
      <c r="C13" s="44" t="s">
        <v>54</v>
      </c>
      <c r="D13" s="20">
        <f aca="true" t="shared" si="2" ref="D13:P13">+(D11-D12)/D12*100</f>
        <v>-49.24242424242424</v>
      </c>
      <c r="E13" s="21">
        <f t="shared" si="2"/>
        <v>-33.33333333333333</v>
      </c>
      <c r="F13" s="21">
        <f t="shared" si="2"/>
        <v>-35.338345864661655</v>
      </c>
      <c r="G13" s="21">
        <f t="shared" si="2"/>
        <v>7.142857142857142</v>
      </c>
      <c r="H13" s="21">
        <f t="shared" si="2"/>
        <v>-52.991452991452995</v>
      </c>
      <c r="I13" s="21">
        <f t="shared" si="2"/>
        <v>-17.1875</v>
      </c>
      <c r="J13" s="21">
        <f t="shared" si="2"/>
        <v>-3.669724770642202</v>
      </c>
      <c r="K13" s="21">
        <f t="shared" si="2"/>
        <v>14.285714285714285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-45.767195767195766</v>
      </c>
    </row>
    <row r="14" spans="2:16" ht="14.25">
      <c r="B14" s="131" t="s">
        <v>3</v>
      </c>
      <c r="C14" s="48" t="s">
        <v>48</v>
      </c>
      <c r="D14" s="18">
        <v>13</v>
      </c>
      <c r="E14" s="11">
        <v>38</v>
      </c>
      <c r="F14" s="11">
        <v>12</v>
      </c>
      <c r="G14" s="11">
        <v>9</v>
      </c>
      <c r="H14" s="12">
        <v>15</v>
      </c>
      <c r="I14" s="11">
        <v>22</v>
      </c>
      <c r="J14" s="11">
        <v>28</v>
      </c>
      <c r="K14" s="11">
        <v>21</v>
      </c>
      <c r="L14" s="11"/>
      <c r="M14" s="11"/>
      <c r="N14" s="11"/>
      <c r="O14" s="97"/>
      <c r="P14" s="13">
        <f>SUM(D14:O14)</f>
        <v>158</v>
      </c>
    </row>
    <row r="15" spans="2:16" ht="14.25">
      <c r="B15" s="132"/>
      <c r="C15" s="49" t="s">
        <v>45</v>
      </c>
      <c r="D15" s="19">
        <v>8</v>
      </c>
      <c r="E15" s="15">
        <v>9</v>
      </c>
      <c r="F15" s="15">
        <v>14</v>
      </c>
      <c r="G15" s="15">
        <v>21</v>
      </c>
      <c r="H15" s="16">
        <v>12</v>
      </c>
      <c r="I15" s="15">
        <v>7</v>
      </c>
      <c r="J15" s="15">
        <v>12</v>
      </c>
      <c r="K15" s="15">
        <v>27</v>
      </c>
      <c r="L15" s="15">
        <v>15</v>
      </c>
      <c r="M15" s="15">
        <v>14</v>
      </c>
      <c r="N15" s="15">
        <v>24</v>
      </c>
      <c r="O15" s="110">
        <v>11</v>
      </c>
      <c r="P15" s="103">
        <f>SUM(D15:O15)</f>
        <v>174</v>
      </c>
    </row>
    <row r="16" spans="2:16" ht="14.25">
      <c r="B16" s="133"/>
      <c r="C16" s="44" t="s">
        <v>54</v>
      </c>
      <c r="D16" s="20">
        <f aca="true" t="shared" si="3" ref="D16:P16">+(D14-D15)/D15*100</f>
        <v>62.5</v>
      </c>
      <c r="E16" s="21">
        <f t="shared" si="3"/>
        <v>322.22222222222223</v>
      </c>
      <c r="F16" s="21">
        <f t="shared" si="3"/>
        <v>-14.285714285714285</v>
      </c>
      <c r="G16" s="21">
        <f t="shared" si="3"/>
        <v>-57.14285714285714</v>
      </c>
      <c r="H16" s="21">
        <f t="shared" si="3"/>
        <v>25</v>
      </c>
      <c r="I16" s="21">
        <f t="shared" si="3"/>
        <v>214.28571428571428</v>
      </c>
      <c r="J16" s="21">
        <f t="shared" si="3"/>
        <v>133.33333333333331</v>
      </c>
      <c r="K16" s="21">
        <f t="shared" si="3"/>
        <v>-22.22222222222222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-9.195402298850574</v>
      </c>
    </row>
    <row r="17" spans="2:16" ht="14.25">
      <c r="B17" s="131" t="s">
        <v>4</v>
      </c>
      <c r="C17" s="48" t="s">
        <v>48</v>
      </c>
      <c r="D17" s="18">
        <v>7</v>
      </c>
      <c r="E17" s="11">
        <v>10</v>
      </c>
      <c r="F17" s="11">
        <v>22</v>
      </c>
      <c r="G17" s="11">
        <v>27</v>
      </c>
      <c r="H17" s="12">
        <v>28</v>
      </c>
      <c r="I17" s="11">
        <v>17</v>
      </c>
      <c r="J17" s="11">
        <v>23</v>
      </c>
      <c r="K17" s="11">
        <v>5</v>
      </c>
      <c r="L17" s="11"/>
      <c r="M17" s="11"/>
      <c r="N17" s="11"/>
      <c r="O17" s="97"/>
      <c r="P17" s="13">
        <f>SUM(D17:O17)</f>
        <v>139</v>
      </c>
    </row>
    <row r="18" spans="2:16" ht="14.25">
      <c r="B18" s="132"/>
      <c r="C18" s="49" t="s">
        <v>45</v>
      </c>
      <c r="D18" s="19">
        <v>8</v>
      </c>
      <c r="E18" s="15">
        <v>5</v>
      </c>
      <c r="F18" s="15">
        <v>5</v>
      </c>
      <c r="G18" s="15">
        <v>7</v>
      </c>
      <c r="H18" s="16">
        <v>5</v>
      </c>
      <c r="I18" s="15">
        <v>5</v>
      </c>
      <c r="J18" s="15">
        <v>10</v>
      </c>
      <c r="K18" s="15">
        <v>7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78</v>
      </c>
    </row>
    <row r="19" spans="2:16" ht="14.25">
      <c r="B19" s="133"/>
      <c r="C19" s="44" t="s">
        <v>54</v>
      </c>
      <c r="D19" s="20">
        <f aca="true" t="shared" si="4" ref="D19:P19">+(D17-D18)/D18*100</f>
        <v>-12.5</v>
      </c>
      <c r="E19" s="21">
        <f t="shared" si="4"/>
        <v>100</v>
      </c>
      <c r="F19" s="21">
        <f t="shared" si="4"/>
        <v>340</v>
      </c>
      <c r="G19" s="21">
        <f t="shared" si="4"/>
        <v>285.7142857142857</v>
      </c>
      <c r="H19" s="21">
        <f t="shared" si="4"/>
        <v>459.99999999999994</v>
      </c>
      <c r="I19" s="21">
        <f t="shared" si="4"/>
        <v>240</v>
      </c>
      <c r="J19" s="21">
        <f t="shared" si="4"/>
        <v>130</v>
      </c>
      <c r="K19" s="21">
        <f t="shared" si="4"/>
        <v>-28.57142857142857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78.2051282051282</v>
      </c>
    </row>
    <row r="20" spans="2:16" ht="14.25">
      <c r="B20" s="131" t="s">
        <v>5</v>
      </c>
      <c r="C20" s="48" t="s">
        <v>48</v>
      </c>
      <c r="D20" s="18">
        <v>12</v>
      </c>
      <c r="E20" s="11">
        <v>6</v>
      </c>
      <c r="F20" s="11">
        <v>9</v>
      </c>
      <c r="G20" s="11">
        <v>5</v>
      </c>
      <c r="H20" s="12">
        <v>13</v>
      </c>
      <c r="I20" s="11">
        <v>3</v>
      </c>
      <c r="J20" s="11">
        <v>11</v>
      </c>
      <c r="K20" s="11">
        <v>11</v>
      </c>
      <c r="L20" s="11"/>
      <c r="M20" s="11"/>
      <c r="N20" s="11"/>
      <c r="O20" s="97"/>
      <c r="P20" s="13">
        <f>SUM(D20:O20)</f>
        <v>70</v>
      </c>
    </row>
    <row r="21" spans="2:16" ht="14.25">
      <c r="B21" s="132"/>
      <c r="C21" s="49" t="s">
        <v>45</v>
      </c>
      <c r="D21" s="19">
        <v>11</v>
      </c>
      <c r="E21" s="15">
        <v>8</v>
      </c>
      <c r="F21" s="15">
        <v>6</v>
      </c>
      <c r="G21" s="15">
        <v>4</v>
      </c>
      <c r="H21" s="16">
        <v>6</v>
      </c>
      <c r="I21" s="15">
        <v>5</v>
      </c>
      <c r="J21" s="15">
        <v>4</v>
      </c>
      <c r="K21" s="15">
        <v>7</v>
      </c>
      <c r="L21" s="15">
        <v>4</v>
      </c>
      <c r="M21" s="15">
        <v>4</v>
      </c>
      <c r="N21" s="15">
        <v>9</v>
      </c>
      <c r="O21" s="110">
        <v>8</v>
      </c>
      <c r="P21" s="103">
        <f>SUM(D21:O21)</f>
        <v>76</v>
      </c>
    </row>
    <row r="22" spans="2:18" ht="14.25">
      <c r="B22" s="133"/>
      <c r="C22" s="44" t="s">
        <v>54</v>
      </c>
      <c r="D22" s="20">
        <f aca="true" t="shared" si="5" ref="D22:P22">+(D20-D21)/D21*100</f>
        <v>9.090909090909092</v>
      </c>
      <c r="E22" s="21">
        <f t="shared" si="5"/>
        <v>-25</v>
      </c>
      <c r="F22" s="21">
        <f t="shared" si="5"/>
        <v>50</v>
      </c>
      <c r="G22" s="21">
        <f t="shared" si="5"/>
        <v>25</v>
      </c>
      <c r="H22" s="21">
        <f t="shared" si="5"/>
        <v>116.66666666666667</v>
      </c>
      <c r="I22" s="21">
        <f t="shared" si="5"/>
        <v>-40</v>
      </c>
      <c r="J22" s="21">
        <f t="shared" si="5"/>
        <v>175</v>
      </c>
      <c r="K22" s="21">
        <f t="shared" si="5"/>
        <v>57.14285714285714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-7.894736842105263</v>
      </c>
      <c r="R22" t="s">
        <v>42</v>
      </c>
    </row>
    <row r="23" spans="2:16" ht="14.25">
      <c r="B23" s="131" t="s">
        <v>6</v>
      </c>
      <c r="C23" s="48" t="s">
        <v>48</v>
      </c>
      <c r="D23" s="18">
        <v>2</v>
      </c>
      <c r="E23" s="11">
        <v>3</v>
      </c>
      <c r="F23" s="11">
        <v>3</v>
      </c>
      <c r="G23" s="11">
        <v>6</v>
      </c>
      <c r="H23" s="12">
        <v>29</v>
      </c>
      <c r="I23" s="11">
        <v>18</v>
      </c>
      <c r="J23" s="11">
        <v>4</v>
      </c>
      <c r="K23" s="11">
        <v>10</v>
      </c>
      <c r="L23" s="11"/>
      <c r="M23" s="11"/>
      <c r="N23" s="11"/>
      <c r="O23" s="97"/>
      <c r="P23" s="13">
        <f>SUM(D23:O23)</f>
        <v>75</v>
      </c>
    </row>
    <row r="24" spans="2:16" ht="14.25">
      <c r="B24" s="132"/>
      <c r="C24" s="49" t="s">
        <v>45</v>
      </c>
      <c r="D24" s="19">
        <v>5</v>
      </c>
      <c r="E24" s="15">
        <v>2</v>
      </c>
      <c r="F24" s="15">
        <v>2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37</v>
      </c>
    </row>
    <row r="25" spans="2:16" ht="14.25">
      <c r="B25" s="133"/>
      <c r="C25" s="44" t="s">
        <v>54</v>
      </c>
      <c r="D25" s="20">
        <f aca="true" t="shared" si="6" ref="D25:P25">+(D23-D24)/D24*100</f>
        <v>-60</v>
      </c>
      <c r="E25" s="21">
        <f t="shared" si="6"/>
        <v>50</v>
      </c>
      <c r="F25" s="21">
        <f t="shared" si="6"/>
        <v>50</v>
      </c>
      <c r="G25" s="21">
        <f t="shared" si="6"/>
        <v>200</v>
      </c>
      <c r="H25" s="21">
        <f t="shared" si="6"/>
        <v>625</v>
      </c>
      <c r="I25" s="21">
        <f t="shared" si="6"/>
        <v>500</v>
      </c>
      <c r="J25" s="21">
        <f t="shared" si="6"/>
        <v>-33.33333333333333</v>
      </c>
      <c r="K25" s="21">
        <f t="shared" si="6"/>
        <v>900</v>
      </c>
      <c r="L25" s="21">
        <f t="shared" si="6"/>
        <v>-100</v>
      </c>
      <c r="M25" s="21" t="e">
        <f t="shared" si="6"/>
        <v>#DIV/0!</v>
      </c>
      <c r="N25" s="21">
        <f t="shared" si="6"/>
        <v>-100</v>
      </c>
      <c r="O25" s="21">
        <f t="shared" si="6"/>
        <v>-100</v>
      </c>
      <c r="P25" s="22">
        <f t="shared" si="6"/>
        <v>102.7027027027027</v>
      </c>
    </row>
    <row r="26" spans="2:16" ht="14.25">
      <c r="B26" s="131" t="s">
        <v>9</v>
      </c>
      <c r="C26" s="48" t="s">
        <v>48</v>
      </c>
      <c r="D26" s="18">
        <v>8</v>
      </c>
      <c r="E26" s="11">
        <v>2</v>
      </c>
      <c r="F26" s="11">
        <v>9</v>
      </c>
      <c r="G26" s="11">
        <v>3</v>
      </c>
      <c r="H26" s="12">
        <v>6</v>
      </c>
      <c r="I26" s="11">
        <v>18</v>
      </c>
      <c r="J26" s="11">
        <v>5</v>
      </c>
      <c r="K26" s="11">
        <v>5</v>
      </c>
      <c r="L26" s="11"/>
      <c r="M26" s="11"/>
      <c r="N26" s="11"/>
      <c r="O26" s="97"/>
      <c r="P26" s="13">
        <f>SUM(D26:O26)</f>
        <v>56</v>
      </c>
    </row>
    <row r="27" spans="2:16" ht="14.25">
      <c r="B27" s="132"/>
      <c r="C27" s="49" t="s">
        <v>45</v>
      </c>
      <c r="D27" s="19">
        <v>8</v>
      </c>
      <c r="E27" s="15">
        <v>3</v>
      </c>
      <c r="F27" s="15">
        <v>12</v>
      </c>
      <c r="G27" s="15">
        <v>3</v>
      </c>
      <c r="H27" s="16">
        <v>7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67</v>
      </c>
    </row>
    <row r="28" spans="2:16" ht="15" thickBot="1">
      <c r="B28" s="138"/>
      <c r="C28" s="44" t="s">
        <v>54</v>
      </c>
      <c r="D28" s="20">
        <f aca="true" t="shared" si="7" ref="D28:P28">+(D26-D27)/D27*100</f>
        <v>0</v>
      </c>
      <c r="E28" s="21">
        <f t="shared" si="7"/>
        <v>-33.33333333333333</v>
      </c>
      <c r="F28" s="21">
        <f t="shared" si="7"/>
        <v>-25</v>
      </c>
      <c r="G28" s="21">
        <f t="shared" si="7"/>
        <v>0</v>
      </c>
      <c r="H28" s="21">
        <f t="shared" si="7"/>
        <v>-14.285714285714285</v>
      </c>
      <c r="I28" s="21">
        <f t="shared" si="7"/>
        <v>125</v>
      </c>
      <c r="J28" s="21">
        <f t="shared" si="7"/>
        <v>25</v>
      </c>
      <c r="K28" s="21">
        <f t="shared" si="7"/>
        <v>-37.5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-16.417910447761194</v>
      </c>
    </row>
    <row r="29" spans="2:16" ht="15" thickTop="1">
      <c r="B29" s="139" t="s">
        <v>7</v>
      </c>
      <c r="C29" s="28" t="s">
        <v>48</v>
      </c>
      <c r="D29" s="66">
        <f>SUM(D5+D8+D11+D14+D17+D20+D23+D26)</f>
        <v>227</v>
      </c>
      <c r="E29" s="66">
        <f aca="true" t="shared" si="8" ref="E29:O29">SUM(E5+E8+E11+E14+E17+E20+E23+E26)</f>
        <v>176</v>
      </c>
      <c r="F29" s="66">
        <f t="shared" si="8"/>
        <v>199</v>
      </c>
      <c r="G29" s="66">
        <f t="shared" si="8"/>
        <v>246</v>
      </c>
      <c r="H29" s="66">
        <f t="shared" si="8"/>
        <v>233</v>
      </c>
      <c r="I29" s="66">
        <f t="shared" si="8"/>
        <v>215</v>
      </c>
      <c r="J29" s="66">
        <f t="shared" si="8"/>
        <v>281</v>
      </c>
      <c r="K29" s="66">
        <f t="shared" si="8"/>
        <v>331</v>
      </c>
      <c r="L29" s="66">
        <f t="shared" si="8"/>
        <v>0</v>
      </c>
      <c r="M29" s="66">
        <f t="shared" si="8"/>
        <v>0</v>
      </c>
      <c r="N29" s="66">
        <f t="shared" si="8"/>
        <v>0</v>
      </c>
      <c r="O29" s="66">
        <f t="shared" si="8"/>
        <v>0</v>
      </c>
      <c r="P29" s="31">
        <f>+P5+P8+P11+P14+P17+P20+P23+P26</f>
        <v>1908</v>
      </c>
    </row>
    <row r="30" spans="2:16" ht="14.25">
      <c r="B30" s="140"/>
      <c r="C30" s="74" t="s">
        <v>45</v>
      </c>
      <c r="D30" s="84">
        <f>SUM(D6+D9+D12+D15+D18+D21+D24+D27)</f>
        <v>221</v>
      </c>
      <c r="E30" s="84">
        <f aca="true" t="shared" si="9" ref="E30:O30">SUM(E6+E9+E12+E15+E18+E21+E24+E27)</f>
        <v>216</v>
      </c>
      <c r="F30" s="84">
        <f t="shared" si="9"/>
        <v>297</v>
      </c>
      <c r="G30" s="84">
        <f t="shared" si="9"/>
        <v>278</v>
      </c>
      <c r="H30" s="84">
        <f t="shared" si="9"/>
        <v>301</v>
      </c>
      <c r="I30" s="84">
        <f t="shared" si="9"/>
        <v>187</v>
      </c>
      <c r="J30" s="84">
        <f t="shared" si="9"/>
        <v>252</v>
      </c>
      <c r="K30" s="84">
        <f t="shared" si="9"/>
        <v>313</v>
      </c>
      <c r="L30" s="84">
        <f t="shared" si="9"/>
        <v>303</v>
      </c>
      <c r="M30" s="84">
        <f t="shared" si="9"/>
        <v>111</v>
      </c>
      <c r="N30" s="84">
        <f t="shared" si="9"/>
        <v>273</v>
      </c>
      <c r="O30" s="84">
        <f t="shared" si="9"/>
        <v>241</v>
      </c>
      <c r="P30" s="36">
        <f>+P6+P9+P12+P15+P18+P21+P24+P27</f>
        <v>2993</v>
      </c>
    </row>
    <row r="31" spans="2:16" ht="15" thickBot="1">
      <c r="B31" s="141"/>
      <c r="C31" s="50" t="s">
        <v>54</v>
      </c>
      <c r="D31" s="37">
        <f aca="true" t="shared" si="10" ref="D31:P31">+(D29-D30)/D30*100</f>
        <v>2.7149321266968327</v>
      </c>
      <c r="E31" s="38">
        <f t="shared" si="10"/>
        <v>-18.51851851851852</v>
      </c>
      <c r="F31" s="38">
        <f t="shared" si="10"/>
        <v>-32.996632996633</v>
      </c>
      <c r="G31" s="38">
        <f t="shared" si="10"/>
        <v>-11.510791366906476</v>
      </c>
      <c r="H31" s="38">
        <f t="shared" si="10"/>
        <v>-22.591362126245848</v>
      </c>
      <c r="I31" s="38">
        <f t="shared" si="10"/>
        <v>14.973262032085561</v>
      </c>
      <c r="J31" s="38">
        <f t="shared" si="10"/>
        <v>11.507936507936508</v>
      </c>
      <c r="K31" s="38">
        <f t="shared" si="10"/>
        <v>5.7507987220447285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-36.25125292348814</v>
      </c>
    </row>
    <row r="32" spans="2:16" ht="15" thickTop="1">
      <c r="B32" s="139" t="s">
        <v>40</v>
      </c>
      <c r="C32" s="28" t="s">
        <v>48</v>
      </c>
      <c r="D32" s="85">
        <v>5</v>
      </c>
      <c r="E32" s="29">
        <v>12</v>
      </c>
      <c r="F32" s="29">
        <v>12</v>
      </c>
      <c r="G32" s="29">
        <v>31</v>
      </c>
      <c r="H32" s="29">
        <v>6</v>
      </c>
      <c r="I32" s="29">
        <v>16</v>
      </c>
      <c r="J32" s="29">
        <v>8</v>
      </c>
      <c r="K32" s="29">
        <v>5</v>
      </c>
      <c r="L32" s="29"/>
      <c r="M32" s="29"/>
      <c r="N32" s="29"/>
      <c r="O32" s="112"/>
      <c r="P32" s="31">
        <f>SUM(D32:O32)</f>
        <v>95</v>
      </c>
    </row>
    <row r="33" spans="2:16" ht="14.25">
      <c r="B33" s="140"/>
      <c r="C33" s="74" t="s">
        <v>45</v>
      </c>
      <c r="D33" s="111">
        <v>15</v>
      </c>
      <c r="E33" s="34">
        <v>10</v>
      </c>
      <c r="F33" s="34">
        <v>19</v>
      </c>
      <c r="G33" s="34">
        <v>16</v>
      </c>
      <c r="H33" s="34">
        <v>14</v>
      </c>
      <c r="I33" s="34">
        <v>14</v>
      </c>
      <c r="J33" s="34">
        <v>19</v>
      </c>
      <c r="K33" s="34">
        <v>10</v>
      </c>
      <c r="L33" s="34">
        <v>9</v>
      </c>
      <c r="M33" s="34">
        <v>0</v>
      </c>
      <c r="N33" s="34">
        <v>6</v>
      </c>
      <c r="O33" s="129">
        <v>11</v>
      </c>
      <c r="P33" s="36">
        <f>SUM(D33:O33)</f>
        <v>143</v>
      </c>
    </row>
    <row r="34" spans="2:16" ht="15" thickBot="1">
      <c r="B34" s="141"/>
      <c r="C34" s="50" t="s">
        <v>54</v>
      </c>
      <c r="D34" s="37">
        <f aca="true" t="shared" si="11" ref="D34:P34">+(D32-D33)/D33*100</f>
        <v>-66.66666666666666</v>
      </c>
      <c r="E34" s="38">
        <f t="shared" si="11"/>
        <v>20</v>
      </c>
      <c r="F34" s="38">
        <f t="shared" si="11"/>
        <v>-36.84210526315789</v>
      </c>
      <c r="G34" s="38">
        <f t="shared" si="11"/>
        <v>93.75</v>
      </c>
      <c r="H34" s="38">
        <f t="shared" si="11"/>
        <v>-57.14285714285714</v>
      </c>
      <c r="I34" s="38">
        <f t="shared" si="11"/>
        <v>14.285714285714285</v>
      </c>
      <c r="J34" s="38">
        <f t="shared" si="11"/>
        <v>-57.89473684210527</v>
      </c>
      <c r="K34" s="38">
        <f t="shared" si="11"/>
        <v>-50</v>
      </c>
      <c r="L34" s="38">
        <f t="shared" si="11"/>
        <v>-100</v>
      </c>
      <c r="M34" s="38" t="e">
        <f t="shared" si="11"/>
        <v>#DIV/0!</v>
      </c>
      <c r="N34" s="38">
        <f t="shared" si="11"/>
        <v>-100</v>
      </c>
      <c r="O34" s="38">
        <f t="shared" si="11"/>
        <v>-100</v>
      </c>
      <c r="P34" s="39">
        <f t="shared" si="11"/>
        <v>-33.56643356643357</v>
      </c>
    </row>
    <row r="35" spans="2:16" ht="15" thickTop="1">
      <c r="B35" s="135" t="s">
        <v>8</v>
      </c>
      <c r="C35" s="45" t="s">
        <v>48</v>
      </c>
      <c r="D35" s="102">
        <f>D29+D32</f>
        <v>232</v>
      </c>
      <c r="E35" s="26">
        <f>E29+E32</f>
        <v>188</v>
      </c>
      <c r="F35" s="26">
        <f aca="true" t="shared" si="12" ref="F35:O35">F29+F32</f>
        <v>211</v>
      </c>
      <c r="G35" s="26">
        <f t="shared" si="12"/>
        <v>277</v>
      </c>
      <c r="H35" s="26">
        <f t="shared" si="12"/>
        <v>239</v>
      </c>
      <c r="I35" s="26">
        <f t="shared" si="12"/>
        <v>231</v>
      </c>
      <c r="J35" s="26">
        <f t="shared" si="12"/>
        <v>289</v>
      </c>
      <c r="K35" s="26">
        <f t="shared" si="12"/>
        <v>336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2003</v>
      </c>
    </row>
    <row r="36" spans="2:16" ht="14.25">
      <c r="B36" s="136"/>
      <c r="C36" s="51" t="s">
        <v>45</v>
      </c>
      <c r="D36" s="106">
        <f>SUM(D30+D33)</f>
        <v>236</v>
      </c>
      <c r="E36" s="104">
        <f aca="true" t="shared" si="13" ref="E36:O36">SUM(E30+E33)</f>
        <v>226</v>
      </c>
      <c r="F36" s="104">
        <f t="shared" si="13"/>
        <v>316</v>
      </c>
      <c r="G36" s="104">
        <f t="shared" si="13"/>
        <v>294</v>
      </c>
      <c r="H36" s="104">
        <f t="shared" si="13"/>
        <v>315</v>
      </c>
      <c r="I36" s="104">
        <f t="shared" si="13"/>
        <v>201</v>
      </c>
      <c r="J36" s="104">
        <f t="shared" si="13"/>
        <v>271</v>
      </c>
      <c r="K36" s="104">
        <f t="shared" si="13"/>
        <v>323</v>
      </c>
      <c r="L36" s="104">
        <f t="shared" si="13"/>
        <v>312</v>
      </c>
      <c r="M36" s="104">
        <f t="shared" si="13"/>
        <v>111</v>
      </c>
      <c r="N36" s="104">
        <f t="shared" si="13"/>
        <v>279</v>
      </c>
      <c r="O36" s="101">
        <f t="shared" si="13"/>
        <v>252</v>
      </c>
      <c r="P36" s="128">
        <f>SUM(D36:O36)</f>
        <v>3136</v>
      </c>
    </row>
    <row r="37" spans="2:16" ht="15" thickBot="1">
      <c r="B37" s="137"/>
      <c r="C37" s="46" t="s">
        <v>54</v>
      </c>
      <c r="D37" s="40">
        <f aca="true" t="shared" si="14" ref="D37:P37">+(D35-D36)/D36*100</f>
        <v>-1.694915254237288</v>
      </c>
      <c r="E37" s="41">
        <f t="shared" si="14"/>
        <v>-16.8141592920354</v>
      </c>
      <c r="F37" s="41">
        <f t="shared" si="14"/>
        <v>-33.22784810126582</v>
      </c>
      <c r="G37" s="41">
        <f t="shared" si="14"/>
        <v>-5.782312925170068</v>
      </c>
      <c r="H37" s="41">
        <f t="shared" si="14"/>
        <v>-24.126984126984127</v>
      </c>
      <c r="I37" s="41">
        <f t="shared" si="14"/>
        <v>14.925373134328357</v>
      </c>
      <c r="J37" s="41">
        <f t="shared" si="14"/>
        <v>6.642066420664207</v>
      </c>
      <c r="K37" s="41">
        <f t="shared" si="14"/>
        <v>4.024767801857585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-36.128826530612244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41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" right="1" top="1" bottom="1" header="0.5" footer="0.5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K35" sqref="K3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49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48</v>
      </c>
      <c r="D5" s="18">
        <v>14</v>
      </c>
      <c r="E5" s="11">
        <v>35</v>
      </c>
      <c r="F5" s="11">
        <v>29</v>
      </c>
      <c r="G5" s="107">
        <v>39</v>
      </c>
      <c r="H5" s="12">
        <v>34</v>
      </c>
      <c r="I5" s="11">
        <v>43</v>
      </c>
      <c r="J5" s="11">
        <v>22</v>
      </c>
      <c r="K5" s="11">
        <v>72</v>
      </c>
      <c r="L5" s="11"/>
      <c r="M5" s="11"/>
      <c r="N5" s="11"/>
      <c r="O5" s="97"/>
      <c r="P5" s="13">
        <f>SUM(D5:O5)</f>
        <v>288</v>
      </c>
    </row>
    <row r="6" spans="2:16" ht="14.25">
      <c r="B6" s="54" t="s">
        <v>23</v>
      </c>
      <c r="C6" s="49" t="s">
        <v>50</v>
      </c>
      <c r="D6" s="19">
        <v>29</v>
      </c>
      <c r="E6" s="15">
        <v>50</v>
      </c>
      <c r="F6" s="15">
        <v>63</v>
      </c>
      <c r="G6" s="109">
        <v>43</v>
      </c>
      <c r="H6" s="16">
        <v>33</v>
      </c>
      <c r="I6" s="15">
        <v>23</v>
      </c>
      <c r="J6" s="15">
        <v>38</v>
      </c>
      <c r="K6" s="15">
        <v>73</v>
      </c>
      <c r="L6" s="15">
        <v>35</v>
      </c>
      <c r="M6" s="15">
        <v>21</v>
      </c>
      <c r="N6" s="15">
        <v>45</v>
      </c>
      <c r="O6" s="110">
        <v>59</v>
      </c>
      <c r="P6" s="103">
        <f>SUM(D6:O6)</f>
        <v>512</v>
      </c>
    </row>
    <row r="7" spans="2:16" ht="14.25">
      <c r="B7" s="55"/>
      <c r="C7" s="44" t="s">
        <v>54</v>
      </c>
      <c r="D7" s="20">
        <f>+(D5-D6)/D6*100</f>
        <v>-51.724137931034484</v>
      </c>
      <c r="E7" s="21">
        <f aca="true" t="shared" si="0" ref="E7:P7">+(E5-E6)/E6*100</f>
        <v>-30</v>
      </c>
      <c r="F7" s="21">
        <f t="shared" si="0"/>
        <v>-53.96825396825397</v>
      </c>
      <c r="G7" s="21">
        <f t="shared" si="0"/>
        <v>-9.30232558139535</v>
      </c>
      <c r="H7" s="21">
        <f t="shared" si="0"/>
        <v>3.0303030303030303</v>
      </c>
      <c r="I7" s="21">
        <f t="shared" si="0"/>
        <v>86.95652173913044</v>
      </c>
      <c r="J7" s="21">
        <f t="shared" si="0"/>
        <v>-42.10526315789473</v>
      </c>
      <c r="K7" s="21">
        <f t="shared" si="0"/>
        <v>-1.36986301369863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-43.75</v>
      </c>
    </row>
    <row r="8" spans="2:16" ht="14.25">
      <c r="B8" s="53"/>
      <c r="C8" s="48" t="s">
        <v>51</v>
      </c>
      <c r="D8" s="18">
        <v>16</v>
      </c>
      <c r="E8" s="11">
        <v>3</v>
      </c>
      <c r="F8" s="11">
        <v>7</v>
      </c>
      <c r="G8" s="11">
        <v>15</v>
      </c>
      <c r="H8" s="12">
        <v>6</v>
      </c>
      <c r="I8" s="11">
        <v>13</v>
      </c>
      <c r="J8" s="11">
        <v>11</v>
      </c>
      <c r="K8" s="11">
        <v>8</v>
      </c>
      <c r="L8" s="11"/>
      <c r="M8" s="11"/>
      <c r="N8" s="11"/>
      <c r="O8" s="97"/>
      <c r="P8" s="13">
        <f>SUM(D8:O8)</f>
        <v>79</v>
      </c>
    </row>
    <row r="9" spans="2:16" ht="14.25">
      <c r="B9" s="54" t="s">
        <v>24</v>
      </c>
      <c r="C9" s="49" t="s">
        <v>50</v>
      </c>
      <c r="D9" s="19">
        <v>15</v>
      </c>
      <c r="E9" s="15">
        <v>10</v>
      </c>
      <c r="F9" s="15">
        <v>7</v>
      </c>
      <c r="G9" s="15">
        <v>9</v>
      </c>
      <c r="H9" s="16">
        <v>11</v>
      </c>
      <c r="I9" s="15">
        <v>4</v>
      </c>
      <c r="J9" s="15">
        <v>12</v>
      </c>
      <c r="K9" s="15">
        <v>8</v>
      </c>
      <c r="L9" s="15">
        <v>6</v>
      </c>
      <c r="M9" s="15">
        <v>9</v>
      </c>
      <c r="N9" s="15">
        <v>8</v>
      </c>
      <c r="O9" s="110">
        <v>9</v>
      </c>
      <c r="P9" s="103">
        <f>SUM(D9:O9)</f>
        <v>108</v>
      </c>
    </row>
    <row r="10" spans="2:16" ht="14.25">
      <c r="B10" s="55"/>
      <c r="C10" s="44" t="s">
        <v>54</v>
      </c>
      <c r="D10" s="20">
        <f aca="true" t="shared" si="1" ref="D10:P10">+(D8-D9)/D9*100</f>
        <v>6.666666666666667</v>
      </c>
      <c r="E10" s="21">
        <f t="shared" si="1"/>
        <v>-70</v>
      </c>
      <c r="F10" s="21">
        <f t="shared" si="1"/>
        <v>0</v>
      </c>
      <c r="G10" s="21">
        <f t="shared" si="1"/>
        <v>66.66666666666666</v>
      </c>
      <c r="H10" s="21">
        <f t="shared" si="1"/>
        <v>-45.45454545454545</v>
      </c>
      <c r="I10" s="21">
        <f t="shared" si="1"/>
        <v>225</v>
      </c>
      <c r="J10" s="21">
        <f t="shared" si="1"/>
        <v>-8.333333333333332</v>
      </c>
      <c r="K10" s="21">
        <f t="shared" si="1"/>
        <v>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1">
        <f t="shared" si="1"/>
        <v>-100</v>
      </c>
      <c r="P10" s="22">
        <f t="shared" si="1"/>
        <v>-26.851851851851855</v>
      </c>
    </row>
    <row r="11" spans="2:16" ht="14.25">
      <c r="B11" s="53"/>
      <c r="C11" s="48" t="s">
        <v>51</v>
      </c>
      <c r="D11" s="18">
        <v>44</v>
      </c>
      <c r="E11" s="11">
        <v>37</v>
      </c>
      <c r="F11" s="11">
        <v>59</v>
      </c>
      <c r="G11" s="11">
        <v>53</v>
      </c>
      <c r="H11" s="12">
        <v>49</v>
      </c>
      <c r="I11" s="11">
        <v>48</v>
      </c>
      <c r="J11" s="11">
        <v>53</v>
      </c>
      <c r="K11" s="11">
        <v>63</v>
      </c>
      <c r="L11" s="11"/>
      <c r="M11" s="11"/>
      <c r="N11" s="11"/>
      <c r="O11" s="97"/>
      <c r="P11" s="13">
        <f>SUM(D11:O11)</f>
        <v>406</v>
      </c>
    </row>
    <row r="12" spans="2:16" ht="14.25">
      <c r="B12" s="54" t="s">
        <v>25</v>
      </c>
      <c r="C12" s="49" t="s">
        <v>50</v>
      </c>
      <c r="D12" s="19">
        <v>58</v>
      </c>
      <c r="E12" s="15">
        <v>30</v>
      </c>
      <c r="F12" s="15">
        <v>44</v>
      </c>
      <c r="G12" s="15">
        <v>48</v>
      </c>
      <c r="H12" s="16">
        <v>52</v>
      </c>
      <c r="I12" s="15">
        <v>43</v>
      </c>
      <c r="J12" s="15">
        <v>54</v>
      </c>
      <c r="K12" s="15">
        <v>41</v>
      </c>
      <c r="L12" s="15">
        <v>53</v>
      </c>
      <c r="M12" s="15">
        <v>25</v>
      </c>
      <c r="N12" s="15">
        <v>42</v>
      </c>
      <c r="O12" s="110">
        <v>52</v>
      </c>
      <c r="P12" s="103">
        <f>SUM(D12:O12)</f>
        <v>542</v>
      </c>
    </row>
    <row r="13" spans="2:16" ht="14.25">
      <c r="B13" s="55"/>
      <c r="C13" s="44" t="s">
        <v>54</v>
      </c>
      <c r="D13" s="20">
        <f aca="true" t="shared" si="2" ref="D13:P13">+(D11-D12)/D12*100</f>
        <v>-24.137931034482758</v>
      </c>
      <c r="E13" s="21">
        <f t="shared" si="2"/>
        <v>23.333333333333332</v>
      </c>
      <c r="F13" s="21">
        <f t="shared" si="2"/>
        <v>34.090909090909086</v>
      </c>
      <c r="G13" s="21">
        <f t="shared" si="2"/>
        <v>10.416666666666668</v>
      </c>
      <c r="H13" s="21">
        <f t="shared" si="2"/>
        <v>-5.769230769230769</v>
      </c>
      <c r="I13" s="21">
        <f t="shared" si="2"/>
        <v>11.627906976744185</v>
      </c>
      <c r="J13" s="21">
        <f t="shared" si="2"/>
        <v>-1.8518518518518516</v>
      </c>
      <c r="K13" s="21">
        <f t="shared" si="2"/>
        <v>53.65853658536586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1">
        <f t="shared" si="2"/>
        <v>-100</v>
      </c>
      <c r="P13" s="22">
        <f t="shared" si="2"/>
        <v>-25.092250922509223</v>
      </c>
    </row>
    <row r="14" spans="2:16" ht="14.25">
      <c r="B14" s="53"/>
      <c r="C14" s="48" t="s">
        <v>51</v>
      </c>
      <c r="D14" s="18">
        <v>10</v>
      </c>
      <c r="E14" s="11">
        <v>12</v>
      </c>
      <c r="F14" s="11">
        <v>8</v>
      </c>
      <c r="G14" s="11">
        <v>8</v>
      </c>
      <c r="H14" s="12">
        <v>15</v>
      </c>
      <c r="I14" s="11">
        <v>9</v>
      </c>
      <c r="J14" s="11">
        <v>16</v>
      </c>
      <c r="K14" s="11">
        <v>9</v>
      </c>
      <c r="L14" s="11"/>
      <c r="M14" s="11"/>
      <c r="N14" s="11"/>
      <c r="O14" s="97"/>
      <c r="P14" s="13">
        <f>SUM(D14:O14)</f>
        <v>87</v>
      </c>
    </row>
    <row r="15" spans="2:16" ht="14.25">
      <c r="B15" s="54" t="s">
        <v>26</v>
      </c>
      <c r="C15" s="49" t="s">
        <v>50</v>
      </c>
      <c r="D15" s="19">
        <v>6</v>
      </c>
      <c r="E15" s="15">
        <v>9</v>
      </c>
      <c r="F15" s="15">
        <v>7</v>
      </c>
      <c r="G15" s="15">
        <v>10</v>
      </c>
      <c r="H15" s="16">
        <v>12</v>
      </c>
      <c r="I15" s="15">
        <v>7</v>
      </c>
      <c r="J15" s="15">
        <v>12</v>
      </c>
      <c r="K15" s="15">
        <v>14</v>
      </c>
      <c r="L15" s="15">
        <v>12</v>
      </c>
      <c r="M15" s="15">
        <v>6</v>
      </c>
      <c r="N15" s="15">
        <v>7</v>
      </c>
      <c r="O15" s="110">
        <v>9</v>
      </c>
      <c r="P15" s="103">
        <f>SUM(D15:O15)</f>
        <v>111</v>
      </c>
    </row>
    <row r="16" spans="2:16" ht="14.25">
      <c r="B16" s="55"/>
      <c r="C16" s="44" t="s">
        <v>54</v>
      </c>
      <c r="D16" s="20">
        <f aca="true" t="shared" si="3" ref="D16:P16">+(D14-D15)/D15*100</f>
        <v>66.66666666666666</v>
      </c>
      <c r="E16" s="21">
        <f t="shared" si="3"/>
        <v>33.33333333333333</v>
      </c>
      <c r="F16" s="21">
        <f t="shared" si="3"/>
        <v>14.285714285714285</v>
      </c>
      <c r="G16" s="21">
        <f t="shared" si="3"/>
        <v>-20</v>
      </c>
      <c r="H16" s="21">
        <f t="shared" si="3"/>
        <v>25</v>
      </c>
      <c r="I16" s="21">
        <f t="shared" si="3"/>
        <v>28.57142857142857</v>
      </c>
      <c r="J16" s="21">
        <f t="shared" si="3"/>
        <v>33.33333333333333</v>
      </c>
      <c r="K16" s="21">
        <f t="shared" si="3"/>
        <v>-35.714285714285715</v>
      </c>
      <c r="L16" s="21">
        <f t="shared" si="3"/>
        <v>-100</v>
      </c>
      <c r="M16" s="21">
        <f t="shared" si="3"/>
        <v>-100</v>
      </c>
      <c r="N16" s="21">
        <f>+(N14-N15)/N15*100</f>
        <v>-100</v>
      </c>
      <c r="O16" s="21">
        <f t="shared" si="3"/>
        <v>-100</v>
      </c>
      <c r="P16" s="22">
        <f t="shared" si="3"/>
        <v>-21.62162162162162</v>
      </c>
    </row>
    <row r="17" spans="2:16" ht="14.25">
      <c r="B17" s="53"/>
      <c r="C17" s="48" t="s">
        <v>51</v>
      </c>
      <c r="D17" s="18">
        <v>7</v>
      </c>
      <c r="E17" s="11">
        <v>10</v>
      </c>
      <c r="F17" s="11">
        <v>8</v>
      </c>
      <c r="G17" s="11">
        <v>9</v>
      </c>
      <c r="H17" s="12">
        <v>8</v>
      </c>
      <c r="I17" s="11">
        <v>7</v>
      </c>
      <c r="J17" s="11">
        <v>5</v>
      </c>
      <c r="K17" s="11">
        <v>4</v>
      </c>
      <c r="L17" s="11"/>
      <c r="M17" s="11"/>
      <c r="N17" s="11"/>
      <c r="O17" s="97"/>
      <c r="P17" s="13">
        <f>SUM(D17:O17)</f>
        <v>58</v>
      </c>
    </row>
    <row r="18" spans="2:16" ht="14.25">
      <c r="B18" s="54" t="s">
        <v>27</v>
      </c>
      <c r="C18" s="49" t="s">
        <v>50</v>
      </c>
      <c r="D18" s="19">
        <v>8</v>
      </c>
      <c r="E18" s="15">
        <v>5</v>
      </c>
      <c r="F18" s="15">
        <v>5</v>
      </c>
      <c r="G18" s="15">
        <v>6</v>
      </c>
      <c r="H18" s="16">
        <v>4</v>
      </c>
      <c r="I18" s="15">
        <v>5</v>
      </c>
      <c r="J18" s="15">
        <v>10</v>
      </c>
      <c r="K18" s="15">
        <v>6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75</v>
      </c>
    </row>
    <row r="19" spans="2:16" ht="14.25">
      <c r="B19" s="55"/>
      <c r="C19" s="44" t="s">
        <v>54</v>
      </c>
      <c r="D19" s="20">
        <f>+(D17-D18)/D18*100</f>
        <v>-12.5</v>
      </c>
      <c r="E19" s="21">
        <f aca="true" t="shared" si="4" ref="E19:P19">+(E17-E18)/E18*100</f>
        <v>100</v>
      </c>
      <c r="F19" s="21">
        <f t="shared" si="4"/>
        <v>60</v>
      </c>
      <c r="G19" s="21">
        <f t="shared" si="4"/>
        <v>50</v>
      </c>
      <c r="H19" s="21">
        <f t="shared" si="4"/>
        <v>100</v>
      </c>
      <c r="I19" s="21">
        <f t="shared" si="4"/>
        <v>40</v>
      </c>
      <c r="J19" s="21">
        <f t="shared" si="4"/>
        <v>-50</v>
      </c>
      <c r="K19" s="21">
        <f t="shared" si="4"/>
        <v>-33.33333333333333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-22.666666666666664</v>
      </c>
    </row>
    <row r="20" spans="2:16" ht="14.25">
      <c r="B20" s="53"/>
      <c r="C20" s="48" t="s">
        <v>51</v>
      </c>
      <c r="D20" s="18">
        <v>8</v>
      </c>
      <c r="E20" s="11">
        <v>6</v>
      </c>
      <c r="F20" s="11">
        <v>8</v>
      </c>
      <c r="G20" s="11">
        <v>5</v>
      </c>
      <c r="H20" s="12">
        <v>13</v>
      </c>
      <c r="I20" s="11">
        <v>3</v>
      </c>
      <c r="J20" s="11">
        <v>11</v>
      </c>
      <c r="K20" s="11">
        <v>10</v>
      </c>
      <c r="L20" s="11"/>
      <c r="M20" s="11"/>
      <c r="N20" s="11"/>
      <c r="O20" s="97"/>
      <c r="P20" s="13">
        <f>SUM(D20:O20)</f>
        <v>64</v>
      </c>
    </row>
    <row r="21" spans="2:16" ht="14.25">
      <c r="B21" s="54" t="s">
        <v>28</v>
      </c>
      <c r="C21" s="49" t="s">
        <v>50</v>
      </c>
      <c r="D21" s="19">
        <v>10</v>
      </c>
      <c r="E21" s="15">
        <v>7</v>
      </c>
      <c r="F21" s="15">
        <v>6</v>
      </c>
      <c r="G21" s="15">
        <v>4</v>
      </c>
      <c r="H21" s="16">
        <v>6</v>
      </c>
      <c r="I21" s="15">
        <v>4</v>
      </c>
      <c r="J21" s="15">
        <v>4</v>
      </c>
      <c r="K21" s="15">
        <v>7</v>
      </c>
      <c r="L21" s="15">
        <v>4</v>
      </c>
      <c r="M21" s="15">
        <v>4</v>
      </c>
      <c r="N21" s="15">
        <v>1</v>
      </c>
      <c r="O21" s="110">
        <v>8</v>
      </c>
      <c r="P21" s="103">
        <f>SUM(D21:O21)</f>
        <v>65</v>
      </c>
    </row>
    <row r="22" spans="2:16" ht="14.25">
      <c r="B22" s="55"/>
      <c r="C22" s="44" t="s">
        <v>54</v>
      </c>
      <c r="D22" s="20">
        <f aca="true" t="shared" si="5" ref="D22:P22">+(D20-D21)/D21*100</f>
        <v>-20</v>
      </c>
      <c r="E22" s="21">
        <f t="shared" si="5"/>
        <v>-14.285714285714285</v>
      </c>
      <c r="F22" s="21">
        <f t="shared" si="5"/>
        <v>33.33333333333333</v>
      </c>
      <c r="G22" s="21">
        <f t="shared" si="5"/>
        <v>25</v>
      </c>
      <c r="H22" s="21">
        <f t="shared" si="5"/>
        <v>116.66666666666667</v>
      </c>
      <c r="I22" s="21">
        <f t="shared" si="5"/>
        <v>-25</v>
      </c>
      <c r="J22" s="21">
        <f t="shared" si="5"/>
        <v>175</v>
      </c>
      <c r="K22" s="21">
        <f t="shared" si="5"/>
        <v>42.857142857142854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-1.5384615384615385</v>
      </c>
    </row>
    <row r="23" spans="2:16" ht="14.25">
      <c r="B23" s="53"/>
      <c r="C23" s="48" t="s">
        <v>51</v>
      </c>
      <c r="D23" s="18">
        <v>2</v>
      </c>
      <c r="E23" s="11">
        <v>2</v>
      </c>
      <c r="F23" s="11">
        <v>3</v>
      </c>
      <c r="G23" s="11">
        <v>6</v>
      </c>
      <c r="H23" s="12">
        <v>1</v>
      </c>
      <c r="I23" s="11">
        <v>3</v>
      </c>
      <c r="J23" s="11">
        <v>4</v>
      </c>
      <c r="K23" s="11">
        <v>4</v>
      </c>
      <c r="L23" s="11"/>
      <c r="M23" s="11"/>
      <c r="N23" s="11"/>
      <c r="O23" s="97"/>
      <c r="P23" s="13">
        <f>SUM(D23:O23)</f>
        <v>25</v>
      </c>
    </row>
    <row r="24" spans="2:16" ht="14.25">
      <c r="B24" s="54" t="s">
        <v>29</v>
      </c>
      <c r="C24" s="49" t="s">
        <v>50</v>
      </c>
      <c r="D24" s="19">
        <v>4</v>
      </c>
      <c r="E24" s="15">
        <v>2</v>
      </c>
      <c r="F24" s="15">
        <v>1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35</v>
      </c>
    </row>
    <row r="25" spans="2:16" ht="14.25">
      <c r="B25" s="55"/>
      <c r="C25" s="44" t="s">
        <v>54</v>
      </c>
      <c r="D25" s="20">
        <f aca="true" t="shared" si="6" ref="D25:P25">+(D23-D24)/D24*100</f>
        <v>-50</v>
      </c>
      <c r="E25" s="21">
        <f t="shared" si="6"/>
        <v>0</v>
      </c>
      <c r="F25" s="21">
        <f t="shared" si="6"/>
        <v>200</v>
      </c>
      <c r="G25" s="21">
        <f t="shared" si="6"/>
        <v>200</v>
      </c>
      <c r="H25" s="21">
        <f t="shared" si="6"/>
        <v>-75</v>
      </c>
      <c r="I25" s="21">
        <f t="shared" si="6"/>
        <v>0</v>
      </c>
      <c r="J25" s="21">
        <f t="shared" si="6"/>
        <v>-33.33333333333333</v>
      </c>
      <c r="K25" s="21">
        <f t="shared" si="6"/>
        <v>300</v>
      </c>
      <c r="L25" s="21">
        <f t="shared" si="6"/>
        <v>-100</v>
      </c>
      <c r="M25" s="21" t="e">
        <f t="shared" si="6"/>
        <v>#DIV/0!</v>
      </c>
      <c r="N25" s="21">
        <f t="shared" si="6"/>
        <v>-100</v>
      </c>
      <c r="O25" s="21">
        <f t="shared" si="6"/>
        <v>-100</v>
      </c>
      <c r="P25" s="22">
        <f t="shared" si="6"/>
        <v>-28.57142857142857</v>
      </c>
    </row>
    <row r="26" spans="2:16" ht="14.25">
      <c r="B26" s="53"/>
      <c r="C26" s="48" t="s">
        <v>51</v>
      </c>
      <c r="D26" s="18">
        <v>8</v>
      </c>
      <c r="E26" s="11">
        <v>2</v>
      </c>
      <c r="F26" s="11">
        <v>5</v>
      </c>
      <c r="G26" s="11">
        <v>3</v>
      </c>
      <c r="H26" s="12">
        <v>6</v>
      </c>
      <c r="I26" s="11">
        <v>10</v>
      </c>
      <c r="J26" s="11">
        <v>5</v>
      </c>
      <c r="K26" s="11">
        <v>5</v>
      </c>
      <c r="L26" s="11"/>
      <c r="M26" s="11"/>
      <c r="N26" s="11"/>
      <c r="O26" s="97"/>
      <c r="P26" s="13">
        <f>SUM(D26:O26)</f>
        <v>44</v>
      </c>
    </row>
    <row r="27" spans="2:16" ht="14.25">
      <c r="B27" s="54" t="s">
        <v>30</v>
      </c>
      <c r="C27" s="49" t="s">
        <v>50</v>
      </c>
      <c r="D27" s="19">
        <v>5</v>
      </c>
      <c r="E27" s="15">
        <v>3</v>
      </c>
      <c r="F27" s="15">
        <v>6</v>
      </c>
      <c r="G27" s="15">
        <v>3</v>
      </c>
      <c r="H27" s="16">
        <v>4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55</v>
      </c>
    </row>
    <row r="28" spans="2:16" ht="15" thickBot="1">
      <c r="B28" s="56"/>
      <c r="C28" s="44" t="s">
        <v>54</v>
      </c>
      <c r="D28" s="20">
        <f aca="true" t="shared" si="7" ref="D28:P28">+(D26-D27)/D27*100</f>
        <v>60</v>
      </c>
      <c r="E28" s="21">
        <f t="shared" si="7"/>
        <v>-33.33333333333333</v>
      </c>
      <c r="F28" s="21">
        <f t="shared" si="7"/>
        <v>-16.666666666666664</v>
      </c>
      <c r="G28" s="21">
        <f t="shared" si="7"/>
        <v>0</v>
      </c>
      <c r="H28" s="21">
        <f t="shared" si="7"/>
        <v>50</v>
      </c>
      <c r="I28" s="21">
        <f t="shared" si="7"/>
        <v>25</v>
      </c>
      <c r="J28" s="21">
        <f t="shared" si="7"/>
        <v>25</v>
      </c>
      <c r="K28" s="21">
        <f t="shared" si="7"/>
        <v>-37.5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-20</v>
      </c>
    </row>
    <row r="29" spans="2:16" ht="15" thickTop="1">
      <c r="B29" s="57"/>
      <c r="C29" s="28" t="s">
        <v>51</v>
      </c>
      <c r="D29" s="85">
        <f>+D5+D8+D11+D14+D17+D20+D23+D26</f>
        <v>109</v>
      </c>
      <c r="E29" s="29">
        <f aca="true" t="shared" si="8" ref="E29:O29">+E5+E8+E11+E14+E17+E20+E23+E26</f>
        <v>107</v>
      </c>
      <c r="F29" s="29">
        <f t="shared" si="8"/>
        <v>127</v>
      </c>
      <c r="G29" s="29">
        <f t="shared" si="8"/>
        <v>138</v>
      </c>
      <c r="H29" s="29">
        <f t="shared" si="8"/>
        <v>132</v>
      </c>
      <c r="I29" s="29">
        <f t="shared" si="8"/>
        <v>136</v>
      </c>
      <c r="J29" s="29">
        <f t="shared" si="8"/>
        <v>127</v>
      </c>
      <c r="K29" s="29">
        <f t="shared" si="8"/>
        <v>175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1051</v>
      </c>
    </row>
    <row r="30" spans="2:16" ht="14.25">
      <c r="B30" s="58" t="s">
        <v>31</v>
      </c>
      <c r="C30" s="74" t="s">
        <v>50</v>
      </c>
      <c r="D30" s="33">
        <f aca="true" t="shared" si="9" ref="D30:O30">+D6+D9+D12+D15+D18+D21+D24+D27</f>
        <v>135</v>
      </c>
      <c r="E30" s="34">
        <f t="shared" si="9"/>
        <v>116</v>
      </c>
      <c r="F30" s="34">
        <f t="shared" si="9"/>
        <v>139</v>
      </c>
      <c r="G30" s="34">
        <f t="shared" si="9"/>
        <v>125</v>
      </c>
      <c r="H30" s="34">
        <f t="shared" si="9"/>
        <v>126</v>
      </c>
      <c r="I30" s="34">
        <f t="shared" si="9"/>
        <v>97</v>
      </c>
      <c r="J30" s="34">
        <f t="shared" si="9"/>
        <v>140</v>
      </c>
      <c r="K30" s="34">
        <f t="shared" si="9"/>
        <v>158</v>
      </c>
      <c r="L30" s="34">
        <f t="shared" si="9"/>
        <v>129</v>
      </c>
      <c r="M30" s="34">
        <f t="shared" si="9"/>
        <v>68</v>
      </c>
      <c r="N30" s="34">
        <f t="shared" si="9"/>
        <v>115</v>
      </c>
      <c r="O30" s="35">
        <f t="shared" si="9"/>
        <v>155</v>
      </c>
      <c r="P30" s="36">
        <f>+P6+P9+P12+P15+P18+P21+P24+P27</f>
        <v>1503</v>
      </c>
    </row>
    <row r="31" spans="2:16" ht="15" thickBot="1">
      <c r="B31" s="59"/>
      <c r="C31" s="50" t="s">
        <v>54</v>
      </c>
      <c r="D31" s="37">
        <f aca="true" t="shared" si="10" ref="D31:P31">+(D29-D30)/D30*100</f>
        <v>-19.25925925925926</v>
      </c>
      <c r="E31" s="38">
        <f t="shared" si="10"/>
        <v>-7.758620689655173</v>
      </c>
      <c r="F31" s="38">
        <f t="shared" si="10"/>
        <v>-8.633093525179856</v>
      </c>
      <c r="G31" s="38">
        <f t="shared" si="10"/>
        <v>10.4</v>
      </c>
      <c r="H31" s="38">
        <f t="shared" si="10"/>
        <v>4.761904761904762</v>
      </c>
      <c r="I31" s="38">
        <f t="shared" si="10"/>
        <v>40.20618556701031</v>
      </c>
      <c r="J31" s="38">
        <f t="shared" si="10"/>
        <v>-9.285714285714286</v>
      </c>
      <c r="K31" s="38">
        <f t="shared" si="10"/>
        <v>10.759493670886076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-30.073186959414507</v>
      </c>
    </row>
    <row r="32" spans="2:16" ht="15" thickTop="1">
      <c r="B32" s="57"/>
      <c r="C32" s="28" t="s">
        <v>51</v>
      </c>
      <c r="D32" s="85">
        <v>5</v>
      </c>
      <c r="E32" s="66">
        <v>12</v>
      </c>
      <c r="F32" s="66">
        <v>12</v>
      </c>
      <c r="G32" s="66">
        <v>7</v>
      </c>
      <c r="H32" s="66">
        <v>6</v>
      </c>
      <c r="I32" s="66">
        <v>4</v>
      </c>
      <c r="J32" s="66">
        <v>7</v>
      </c>
      <c r="K32" s="66">
        <v>4</v>
      </c>
      <c r="L32" s="66"/>
      <c r="M32" s="66"/>
      <c r="N32" s="66"/>
      <c r="O32" s="113"/>
      <c r="P32" s="31">
        <f>SUM(D32:O32)</f>
        <v>57</v>
      </c>
    </row>
    <row r="33" spans="2:16" ht="14.25">
      <c r="B33" s="58" t="s">
        <v>40</v>
      </c>
      <c r="C33" s="74" t="s">
        <v>50</v>
      </c>
      <c r="D33" s="111">
        <v>9</v>
      </c>
      <c r="E33" s="67">
        <v>10</v>
      </c>
      <c r="F33" s="67">
        <v>7</v>
      </c>
      <c r="G33" s="67">
        <v>10</v>
      </c>
      <c r="H33" s="67">
        <v>9</v>
      </c>
      <c r="I33" s="67">
        <v>7</v>
      </c>
      <c r="J33" s="67">
        <v>8</v>
      </c>
      <c r="K33" s="67">
        <v>7</v>
      </c>
      <c r="L33" s="67">
        <v>5</v>
      </c>
      <c r="M33" s="67">
        <v>0</v>
      </c>
      <c r="N33" s="67">
        <v>6</v>
      </c>
      <c r="O33" s="130">
        <v>7</v>
      </c>
      <c r="P33" s="36">
        <f>SUM(D33:O33)</f>
        <v>85</v>
      </c>
    </row>
    <row r="34" spans="2:16" ht="15" thickBot="1">
      <c r="B34" s="59"/>
      <c r="C34" s="50" t="s">
        <v>54</v>
      </c>
      <c r="D34" s="37">
        <f aca="true" t="shared" si="11" ref="D34:P34">+(D32-D33)/D33*100</f>
        <v>-44.44444444444444</v>
      </c>
      <c r="E34" s="38">
        <f t="shared" si="11"/>
        <v>20</v>
      </c>
      <c r="F34" s="38">
        <f t="shared" si="11"/>
        <v>71.42857142857143</v>
      </c>
      <c r="G34" s="38">
        <f t="shared" si="11"/>
        <v>-30</v>
      </c>
      <c r="H34" s="38">
        <f t="shared" si="11"/>
        <v>-33.33333333333333</v>
      </c>
      <c r="I34" s="38">
        <f t="shared" si="11"/>
        <v>-42.857142857142854</v>
      </c>
      <c r="J34" s="38">
        <f t="shared" si="11"/>
        <v>-12.5</v>
      </c>
      <c r="K34" s="38">
        <f t="shared" si="11"/>
        <v>-42.857142857142854</v>
      </c>
      <c r="L34" s="38">
        <f t="shared" si="11"/>
        <v>-100</v>
      </c>
      <c r="M34" s="38" t="e">
        <f t="shared" si="11"/>
        <v>#DIV/0!</v>
      </c>
      <c r="N34" s="38">
        <f t="shared" si="11"/>
        <v>-100</v>
      </c>
      <c r="O34" s="38">
        <f t="shared" si="11"/>
        <v>-100</v>
      </c>
      <c r="P34" s="39">
        <f t="shared" si="11"/>
        <v>-32.94117647058823</v>
      </c>
    </row>
    <row r="35" spans="2:16" ht="15" thickTop="1">
      <c r="B35" s="60"/>
      <c r="C35" s="45" t="s">
        <v>51</v>
      </c>
      <c r="D35" s="102">
        <f>D29+D32</f>
        <v>114</v>
      </c>
      <c r="E35" s="26">
        <f aca="true" t="shared" si="12" ref="E35:O35">E29+E32</f>
        <v>119</v>
      </c>
      <c r="F35" s="26">
        <f t="shared" si="12"/>
        <v>139</v>
      </c>
      <c r="G35" s="26">
        <f t="shared" si="12"/>
        <v>145</v>
      </c>
      <c r="H35" s="26">
        <f t="shared" si="12"/>
        <v>138</v>
      </c>
      <c r="I35" s="26">
        <f t="shared" si="12"/>
        <v>140</v>
      </c>
      <c r="J35" s="26">
        <f t="shared" si="12"/>
        <v>134</v>
      </c>
      <c r="K35" s="26">
        <f t="shared" si="12"/>
        <v>179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1108</v>
      </c>
    </row>
    <row r="36" spans="2:16" ht="14.25">
      <c r="B36" s="61" t="s">
        <v>32</v>
      </c>
      <c r="C36" s="51" t="s">
        <v>50</v>
      </c>
      <c r="D36" s="106">
        <f>SUM(D30+D33)</f>
        <v>144</v>
      </c>
      <c r="E36" s="104">
        <f aca="true" t="shared" si="13" ref="E36:O36">SUM(E30+E33)</f>
        <v>126</v>
      </c>
      <c r="F36" s="104">
        <f t="shared" si="13"/>
        <v>146</v>
      </c>
      <c r="G36" s="104">
        <f t="shared" si="13"/>
        <v>135</v>
      </c>
      <c r="H36" s="104">
        <f t="shared" si="13"/>
        <v>135</v>
      </c>
      <c r="I36" s="104">
        <f t="shared" si="13"/>
        <v>104</v>
      </c>
      <c r="J36" s="104">
        <f t="shared" si="13"/>
        <v>148</v>
      </c>
      <c r="K36" s="104">
        <f t="shared" si="13"/>
        <v>165</v>
      </c>
      <c r="L36" s="104">
        <f t="shared" si="13"/>
        <v>134</v>
      </c>
      <c r="M36" s="104">
        <f t="shared" si="13"/>
        <v>68</v>
      </c>
      <c r="N36" s="104">
        <f t="shared" si="13"/>
        <v>121</v>
      </c>
      <c r="O36" s="101">
        <f t="shared" si="13"/>
        <v>162</v>
      </c>
      <c r="P36" s="105">
        <f>SUM(D36:O36)</f>
        <v>1588</v>
      </c>
    </row>
    <row r="37" spans="2:16" ht="15" thickBot="1">
      <c r="B37" s="62"/>
      <c r="C37" s="46" t="s">
        <v>54</v>
      </c>
      <c r="D37" s="40">
        <f aca="true" t="shared" si="14" ref="D37:P37">+(D35-D36)/D36*100</f>
        <v>-20.833333333333336</v>
      </c>
      <c r="E37" s="41">
        <f t="shared" si="14"/>
        <v>-5.555555555555555</v>
      </c>
      <c r="F37" s="41">
        <f t="shared" si="14"/>
        <v>-4.794520547945205</v>
      </c>
      <c r="G37" s="41">
        <f t="shared" si="14"/>
        <v>7.4074074074074066</v>
      </c>
      <c r="H37" s="41">
        <f t="shared" si="14"/>
        <v>2.2222222222222223</v>
      </c>
      <c r="I37" s="41">
        <f t="shared" si="14"/>
        <v>34.61538461538461</v>
      </c>
      <c r="J37" s="41">
        <f t="shared" si="14"/>
        <v>-9.45945945945946</v>
      </c>
      <c r="K37" s="41">
        <f t="shared" si="14"/>
        <v>8.484848484848486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-30.22670025188917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K35" sqref="K3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52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48</v>
      </c>
      <c r="D5" s="18">
        <v>22</v>
      </c>
      <c r="E5" s="11">
        <v>8</v>
      </c>
      <c r="F5" s="11">
        <v>16</v>
      </c>
      <c r="G5" s="107">
        <v>12</v>
      </c>
      <c r="H5" s="12">
        <v>16</v>
      </c>
      <c r="I5" s="11">
        <v>12</v>
      </c>
      <c r="J5" s="11">
        <v>26</v>
      </c>
      <c r="K5" s="11">
        <v>86</v>
      </c>
      <c r="L5" s="11"/>
      <c r="M5" s="11"/>
      <c r="N5" s="11"/>
      <c r="O5" s="97"/>
      <c r="P5" s="13">
        <f>SUM(D5:O5)</f>
        <v>198</v>
      </c>
    </row>
    <row r="6" spans="2:16" ht="14.25">
      <c r="B6" s="54" t="s">
        <v>23</v>
      </c>
      <c r="C6" s="49" t="s">
        <v>50</v>
      </c>
      <c r="D6" s="19">
        <v>0</v>
      </c>
      <c r="E6" s="15">
        <v>62</v>
      </c>
      <c r="F6" s="15">
        <v>38</v>
      </c>
      <c r="G6" s="109">
        <v>36</v>
      </c>
      <c r="H6" s="16">
        <v>80</v>
      </c>
      <c r="I6" s="15">
        <v>64</v>
      </c>
      <c r="J6" s="15">
        <v>20</v>
      </c>
      <c r="K6" s="15">
        <v>72</v>
      </c>
      <c r="L6" s="15">
        <v>65</v>
      </c>
      <c r="M6" s="15">
        <v>6</v>
      </c>
      <c r="N6" s="15">
        <v>102</v>
      </c>
      <c r="O6" s="110">
        <v>40</v>
      </c>
      <c r="P6" s="103">
        <f>SUM(D6:O6)</f>
        <v>585</v>
      </c>
    </row>
    <row r="7" spans="2:16" ht="14.25">
      <c r="B7" s="55"/>
      <c r="C7" s="44" t="s">
        <v>54</v>
      </c>
      <c r="D7" s="20" t="e">
        <f>+(D5-D6)/D6*100</f>
        <v>#DIV/0!</v>
      </c>
      <c r="E7" s="24">
        <f aca="true" t="shared" si="0" ref="E7:O7">+(E5-E6)/E6*100</f>
        <v>-87.09677419354838</v>
      </c>
      <c r="F7" s="24">
        <f t="shared" si="0"/>
        <v>-57.89473684210527</v>
      </c>
      <c r="G7" s="24">
        <f t="shared" si="0"/>
        <v>-66.66666666666666</v>
      </c>
      <c r="H7" s="21">
        <f t="shared" si="0"/>
        <v>-80</v>
      </c>
      <c r="I7" s="25">
        <f t="shared" si="0"/>
        <v>-81.25</v>
      </c>
      <c r="J7" s="24">
        <f t="shared" si="0"/>
        <v>30</v>
      </c>
      <c r="K7" s="24">
        <f t="shared" si="0"/>
        <v>19.444444444444446</v>
      </c>
      <c r="L7" s="24">
        <f t="shared" si="0"/>
        <v>-100</v>
      </c>
      <c r="M7" s="21">
        <f t="shared" si="0"/>
        <v>-100</v>
      </c>
      <c r="N7" s="25">
        <f t="shared" si="0"/>
        <v>-100</v>
      </c>
      <c r="O7" s="95">
        <f t="shared" si="0"/>
        <v>-100</v>
      </c>
      <c r="P7" s="22">
        <f>+(P5-P6)/P6*100</f>
        <v>-66.15384615384615</v>
      </c>
    </row>
    <row r="8" spans="2:16" ht="14.25">
      <c r="B8" s="53"/>
      <c r="C8" s="48" t="s">
        <v>51</v>
      </c>
      <c r="D8" s="18">
        <v>0</v>
      </c>
      <c r="E8" s="11">
        <v>22</v>
      </c>
      <c r="F8" s="11">
        <v>0</v>
      </c>
      <c r="G8" s="11">
        <v>16</v>
      </c>
      <c r="H8" s="12">
        <v>24</v>
      </c>
      <c r="I8" s="11">
        <v>16</v>
      </c>
      <c r="J8" s="11">
        <v>0</v>
      </c>
      <c r="K8" s="11">
        <v>0</v>
      </c>
      <c r="L8" s="11"/>
      <c r="M8" s="11"/>
      <c r="N8" s="11"/>
      <c r="O8" s="97"/>
      <c r="P8" s="13">
        <f>SUM(D8:O8)</f>
        <v>78</v>
      </c>
    </row>
    <row r="9" spans="2:16" ht="14.25">
      <c r="B9" s="54" t="s">
        <v>33</v>
      </c>
      <c r="C9" s="49" t="s">
        <v>50</v>
      </c>
      <c r="D9" s="19">
        <v>1</v>
      </c>
      <c r="E9" s="15">
        <v>1</v>
      </c>
      <c r="F9" s="15">
        <v>0</v>
      </c>
      <c r="G9" s="15">
        <v>0</v>
      </c>
      <c r="H9" s="16">
        <v>12</v>
      </c>
      <c r="I9" s="15">
        <v>0</v>
      </c>
      <c r="J9" s="15">
        <v>29</v>
      </c>
      <c r="K9" s="15">
        <v>1</v>
      </c>
      <c r="L9" s="15">
        <v>8</v>
      </c>
      <c r="M9" s="15">
        <v>0</v>
      </c>
      <c r="N9" s="15">
        <v>0</v>
      </c>
      <c r="O9" s="110">
        <v>3</v>
      </c>
      <c r="P9" s="103">
        <f>SUM(D9:O9)</f>
        <v>55</v>
      </c>
    </row>
    <row r="10" spans="2:16" ht="14.25">
      <c r="B10" s="55"/>
      <c r="C10" s="44" t="s">
        <v>54</v>
      </c>
      <c r="D10" s="89">
        <f>+(D8-D9)/D9*100</f>
        <v>-100</v>
      </c>
      <c r="E10" s="21">
        <f aca="true" t="shared" si="1" ref="E10:O10">+(E8-E9)/E9*100</f>
        <v>2100</v>
      </c>
      <c r="F10" s="21" t="e">
        <f t="shared" si="1"/>
        <v>#DIV/0!</v>
      </c>
      <c r="G10" s="21" t="e">
        <f t="shared" si="1"/>
        <v>#DIV/0!</v>
      </c>
      <c r="H10" s="21">
        <f t="shared" si="1"/>
        <v>100</v>
      </c>
      <c r="I10" s="21" t="e">
        <f t="shared" si="1"/>
        <v>#DIV/0!</v>
      </c>
      <c r="J10" s="21">
        <f>+(J8-J9)/J9*100</f>
        <v>-100</v>
      </c>
      <c r="K10" s="21">
        <f t="shared" si="1"/>
        <v>-100</v>
      </c>
      <c r="L10" s="21">
        <f t="shared" si="1"/>
        <v>-100</v>
      </c>
      <c r="M10" s="21" t="e">
        <f t="shared" si="1"/>
        <v>#DIV/0!</v>
      </c>
      <c r="N10" s="21" t="e">
        <f t="shared" si="1"/>
        <v>#DIV/0!</v>
      </c>
      <c r="O10" s="21">
        <f t="shared" si="1"/>
        <v>-100</v>
      </c>
      <c r="P10" s="22">
        <f>+(P8-P9)/P9*100</f>
        <v>41.81818181818181</v>
      </c>
    </row>
    <row r="11" spans="2:16" ht="14.25">
      <c r="B11" s="53"/>
      <c r="C11" s="48" t="s">
        <v>51</v>
      </c>
      <c r="D11" s="18">
        <v>16</v>
      </c>
      <c r="E11" s="11">
        <v>0</v>
      </c>
      <c r="F11" s="11">
        <v>22</v>
      </c>
      <c r="G11" s="11">
        <v>6</v>
      </c>
      <c r="H11" s="12">
        <v>3</v>
      </c>
      <c r="I11" s="11">
        <v>3</v>
      </c>
      <c r="J11" s="11">
        <v>44</v>
      </c>
      <c r="K11" s="11">
        <v>36</v>
      </c>
      <c r="L11" s="11"/>
      <c r="M11" s="11"/>
      <c r="N11" s="11"/>
      <c r="O11" s="97"/>
      <c r="P11" s="13">
        <f>SUM(D11:O11)</f>
        <v>130</v>
      </c>
    </row>
    <row r="12" spans="2:16" ht="14.25">
      <c r="B12" s="54" t="s">
        <v>25</v>
      </c>
      <c r="C12" s="49" t="s">
        <v>50</v>
      </c>
      <c r="D12" s="19">
        <v>63</v>
      </c>
      <c r="E12" s="15">
        <v>28</v>
      </c>
      <c r="F12" s="15">
        <v>78</v>
      </c>
      <c r="G12" s="15">
        <v>46</v>
      </c>
      <c r="H12" s="16">
        <v>62</v>
      </c>
      <c r="I12" s="15">
        <v>14</v>
      </c>
      <c r="J12" s="15">
        <v>50</v>
      </c>
      <c r="K12" s="15">
        <v>40</v>
      </c>
      <c r="L12" s="15">
        <v>77</v>
      </c>
      <c r="M12" s="15">
        <v>14</v>
      </c>
      <c r="N12" s="15">
        <v>21</v>
      </c>
      <c r="O12" s="110">
        <v>26</v>
      </c>
      <c r="P12" s="103">
        <f>SUM(D12:O12)</f>
        <v>519</v>
      </c>
    </row>
    <row r="13" spans="2:16" ht="14.25">
      <c r="B13" s="55"/>
      <c r="C13" s="44" t="s">
        <v>54</v>
      </c>
      <c r="D13" s="89">
        <f aca="true" t="shared" si="2" ref="D13:P13">+(D11-D12)/D12*100</f>
        <v>-74.60317460317461</v>
      </c>
      <c r="E13" s="21">
        <f t="shared" si="2"/>
        <v>-100</v>
      </c>
      <c r="F13" s="25">
        <f t="shared" si="2"/>
        <v>-71.7948717948718</v>
      </c>
      <c r="G13" s="24">
        <f t="shared" si="2"/>
        <v>-86.95652173913044</v>
      </c>
      <c r="H13" s="24">
        <f t="shared" si="2"/>
        <v>-95.16129032258065</v>
      </c>
      <c r="I13" s="21">
        <f t="shared" si="2"/>
        <v>-78.57142857142857</v>
      </c>
      <c r="J13" s="25">
        <f t="shared" si="2"/>
        <v>-12</v>
      </c>
      <c r="K13" s="24">
        <f t="shared" si="2"/>
        <v>-10</v>
      </c>
      <c r="L13" s="24">
        <f t="shared" si="2"/>
        <v>-100</v>
      </c>
      <c r="M13" s="24">
        <f t="shared" si="2"/>
        <v>-100</v>
      </c>
      <c r="N13" s="24">
        <f t="shared" si="2"/>
        <v>-100</v>
      </c>
      <c r="O13" s="95">
        <f t="shared" si="2"/>
        <v>-100</v>
      </c>
      <c r="P13" s="22">
        <f t="shared" si="2"/>
        <v>-74.95183044315993</v>
      </c>
    </row>
    <row r="14" spans="2:16" ht="14.25">
      <c r="B14" s="53"/>
      <c r="C14" s="48" t="s">
        <v>51</v>
      </c>
      <c r="D14" s="90">
        <v>3</v>
      </c>
      <c r="E14" s="11">
        <v>25</v>
      </c>
      <c r="F14" s="10">
        <v>4</v>
      </c>
      <c r="G14" s="11">
        <v>0</v>
      </c>
      <c r="H14" s="12">
        <v>0</v>
      </c>
      <c r="I14" s="11">
        <v>12</v>
      </c>
      <c r="J14" s="11">
        <v>12</v>
      </c>
      <c r="K14" s="11">
        <v>12</v>
      </c>
      <c r="L14" s="11"/>
      <c r="M14" s="11"/>
      <c r="N14" s="11"/>
      <c r="O14" s="97"/>
      <c r="P14" s="13">
        <f>SUM(D14:O14)</f>
        <v>68</v>
      </c>
    </row>
    <row r="15" spans="2:16" ht="14.25">
      <c r="B15" s="54" t="s">
        <v>34</v>
      </c>
      <c r="C15" s="49" t="s">
        <v>50</v>
      </c>
      <c r="D15" s="114">
        <v>1</v>
      </c>
      <c r="E15" s="15">
        <v>0</v>
      </c>
      <c r="F15" s="14">
        <v>6</v>
      </c>
      <c r="G15" s="15">
        <v>10</v>
      </c>
      <c r="H15" s="16">
        <v>0</v>
      </c>
      <c r="I15" s="15">
        <v>0</v>
      </c>
      <c r="J15" s="15">
        <v>0</v>
      </c>
      <c r="K15" s="15">
        <v>12</v>
      </c>
      <c r="L15" s="15">
        <v>3</v>
      </c>
      <c r="M15" s="15">
        <v>8</v>
      </c>
      <c r="N15" s="15">
        <v>17</v>
      </c>
      <c r="O15" s="110">
        <v>1</v>
      </c>
      <c r="P15" s="103">
        <f>SUM(D15:O15)</f>
        <v>58</v>
      </c>
    </row>
    <row r="16" spans="2:16" ht="14.25">
      <c r="B16" s="55"/>
      <c r="C16" s="44" t="s">
        <v>54</v>
      </c>
      <c r="D16" s="89">
        <f aca="true" t="shared" si="3" ref="D16:P16">+(D14-D15)/D15*100</f>
        <v>200</v>
      </c>
      <c r="E16" s="21" t="e">
        <f t="shared" si="3"/>
        <v>#DIV/0!</v>
      </c>
      <c r="F16" s="87">
        <f t="shared" si="3"/>
        <v>-33.33333333333333</v>
      </c>
      <c r="G16" s="21">
        <f t="shared" si="3"/>
        <v>-100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0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17.24137931034483</v>
      </c>
    </row>
    <row r="17" spans="2:16" ht="14.25">
      <c r="B17" s="53"/>
      <c r="C17" s="48" t="s">
        <v>51</v>
      </c>
      <c r="D17" s="90">
        <v>0</v>
      </c>
      <c r="E17" s="11">
        <v>0</v>
      </c>
      <c r="F17" s="10">
        <v>14</v>
      </c>
      <c r="G17" s="11">
        <v>18</v>
      </c>
      <c r="H17" s="12">
        <v>20</v>
      </c>
      <c r="I17" s="11">
        <v>10</v>
      </c>
      <c r="J17" s="11">
        <v>18</v>
      </c>
      <c r="K17" s="86">
        <v>0</v>
      </c>
      <c r="L17" s="11"/>
      <c r="M17" s="11"/>
      <c r="N17" s="11"/>
      <c r="O17" s="97"/>
      <c r="P17" s="13">
        <f>SUM(D17:O17)</f>
        <v>80</v>
      </c>
    </row>
    <row r="18" spans="2:16" ht="14.25">
      <c r="B18" s="54" t="s">
        <v>35</v>
      </c>
      <c r="C18" s="49" t="s">
        <v>50</v>
      </c>
      <c r="D18" s="114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15">
        <v>0</v>
      </c>
      <c r="L18" s="15">
        <v>0</v>
      </c>
      <c r="M18" s="15">
        <v>0</v>
      </c>
      <c r="N18" s="15">
        <v>0</v>
      </c>
      <c r="O18" s="110">
        <v>0</v>
      </c>
      <c r="P18" s="103">
        <f>SUM(D18:O18)</f>
        <v>0</v>
      </c>
    </row>
    <row r="19" spans="2:16" ht="14.25">
      <c r="B19" s="55"/>
      <c r="C19" s="44" t="s">
        <v>54</v>
      </c>
      <c r="D19" s="91" t="e">
        <f aca="true" t="shared" si="4" ref="D19:P19">+(D17-D18)/D18*100</f>
        <v>#DIV/0!</v>
      </c>
      <c r="E19" s="80" t="e">
        <f t="shared" si="4"/>
        <v>#DIV/0!</v>
      </c>
      <c r="F19" s="80" t="e">
        <f t="shared" si="4"/>
        <v>#DIV/0!</v>
      </c>
      <c r="G19" s="47" t="e">
        <f t="shared" si="4"/>
        <v>#DIV/0!</v>
      </c>
      <c r="H19" s="81" t="e">
        <f t="shared" si="4"/>
        <v>#DIV/0!</v>
      </c>
      <c r="I19" s="81" t="e">
        <f t="shared" si="4"/>
        <v>#DIV/0!</v>
      </c>
      <c r="J19" s="80" t="e">
        <f t="shared" si="4"/>
        <v>#DIV/0!</v>
      </c>
      <c r="K19" s="47" t="e">
        <f t="shared" si="4"/>
        <v>#DIV/0!</v>
      </c>
      <c r="L19" s="81" t="e">
        <f t="shared" si="4"/>
        <v>#DIV/0!</v>
      </c>
      <c r="M19" s="81" t="e">
        <f t="shared" si="4"/>
        <v>#DIV/0!</v>
      </c>
      <c r="N19" s="81" t="e">
        <f t="shared" si="4"/>
        <v>#DIV/0!</v>
      </c>
      <c r="O19" s="96" t="e">
        <f t="shared" si="4"/>
        <v>#DIV/0!</v>
      </c>
      <c r="P19" s="22" t="e">
        <f t="shared" si="4"/>
        <v>#DIV/0!</v>
      </c>
    </row>
    <row r="20" spans="2:16" ht="14.25">
      <c r="B20" s="53"/>
      <c r="C20" s="48" t="s">
        <v>51</v>
      </c>
      <c r="D20" s="90">
        <v>4</v>
      </c>
      <c r="E20" s="11">
        <v>0</v>
      </c>
      <c r="F20" s="10">
        <v>1</v>
      </c>
      <c r="G20" s="11">
        <v>0</v>
      </c>
      <c r="H20" s="12">
        <v>0</v>
      </c>
      <c r="I20" s="11">
        <v>0</v>
      </c>
      <c r="J20" s="11">
        <v>0</v>
      </c>
      <c r="K20" s="11">
        <v>1</v>
      </c>
      <c r="L20" s="11"/>
      <c r="M20" s="11"/>
      <c r="N20" s="11"/>
      <c r="O20" s="97"/>
      <c r="P20" s="13">
        <f>SUM(D20:O20)</f>
        <v>6</v>
      </c>
    </row>
    <row r="21" spans="2:16" ht="14.25">
      <c r="B21" s="54" t="s">
        <v>28</v>
      </c>
      <c r="C21" s="49" t="s">
        <v>50</v>
      </c>
      <c r="D21" s="114">
        <v>0</v>
      </c>
      <c r="E21" s="15">
        <v>1</v>
      </c>
      <c r="F21" s="14">
        <v>0</v>
      </c>
      <c r="G21" s="15">
        <v>0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8</v>
      </c>
      <c r="O21" s="110">
        <v>0</v>
      </c>
      <c r="P21" s="103">
        <f>SUM(D21:O21)</f>
        <v>9</v>
      </c>
    </row>
    <row r="22" spans="2:16" ht="14.25">
      <c r="B22" s="55"/>
      <c r="C22" s="44" t="s">
        <v>54</v>
      </c>
      <c r="D22" s="91" t="e">
        <f aca="true" t="shared" si="5" ref="D22:P22">+(D20-D21)/D21*100</f>
        <v>#DIV/0!</v>
      </c>
      <c r="E22" s="80">
        <f t="shared" si="5"/>
        <v>-100</v>
      </c>
      <c r="F22" s="47" t="e">
        <f t="shared" si="5"/>
        <v>#DIV/0!</v>
      </c>
      <c r="G22" s="81" t="e">
        <f t="shared" si="5"/>
        <v>#DIV/0!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 t="e">
        <f t="shared" si="5"/>
        <v>#DIV/0!</v>
      </c>
      <c r="L22" s="81" t="e">
        <f t="shared" si="5"/>
        <v>#DIV/0!</v>
      </c>
      <c r="M22" s="81" t="e">
        <f t="shared" si="5"/>
        <v>#DIV/0!</v>
      </c>
      <c r="N22" s="81">
        <f t="shared" si="5"/>
        <v>-100</v>
      </c>
      <c r="O22" s="96" t="e">
        <f t="shared" si="5"/>
        <v>#DIV/0!</v>
      </c>
      <c r="P22" s="22">
        <f t="shared" si="5"/>
        <v>-33.33333333333333</v>
      </c>
    </row>
    <row r="23" spans="2:16" ht="14.25">
      <c r="B23" s="53"/>
      <c r="C23" s="48" t="s">
        <v>51</v>
      </c>
      <c r="D23" s="90">
        <v>0</v>
      </c>
      <c r="E23" s="11">
        <v>0</v>
      </c>
      <c r="F23" s="10">
        <v>0</v>
      </c>
      <c r="G23" s="11">
        <v>0</v>
      </c>
      <c r="H23" s="12">
        <v>28</v>
      </c>
      <c r="I23" s="11">
        <v>14</v>
      </c>
      <c r="J23" s="11">
        <v>0</v>
      </c>
      <c r="K23" s="11">
        <v>6</v>
      </c>
      <c r="L23" s="11"/>
      <c r="M23" s="11"/>
      <c r="N23" s="11"/>
      <c r="O23" s="97"/>
      <c r="P23" s="13">
        <f>SUM(D23:O23)</f>
        <v>48</v>
      </c>
    </row>
    <row r="24" spans="2:16" ht="14.25">
      <c r="B24" s="54" t="s">
        <v>36</v>
      </c>
      <c r="C24" s="49" t="s">
        <v>50</v>
      </c>
      <c r="D24" s="114">
        <v>0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0</v>
      </c>
    </row>
    <row r="25" spans="2:16" ht="14.25">
      <c r="B25" s="55"/>
      <c r="C25" s="44" t="s">
        <v>54</v>
      </c>
      <c r="D25" s="92" t="e">
        <f aca="true" t="shared" si="6" ref="D25:P25">+(D23-D24)/D24*100</f>
        <v>#DIV/0!</v>
      </c>
      <c r="E25" s="23" t="e">
        <f t="shared" si="6"/>
        <v>#DIV/0!</v>
      </c>
      <c r="F25" s="88" t="e">
        <f t="shared" si="6"/>
        <v>#DIV/0!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 t="e">
        <f t="shared" si="6"/>
        <v>#DIV/0!</v>
      </c>
      <c r="P25" s="22" t="e">
        <f t="shared" si="6"/>
        <v>#DIV/0!</v>
      </c>
    </row>
    <row r="26" spans="2:16" ht="14.25">
      <c r="B26" s="53"/>
      <c r="C26" s="48" t="s">
        <v>51</v>
      </c>
      <c r="D26" s="90">
        <v>0</v>
      </c>
      <c r="E26" s="11">
        <v>0</v>
      </c>
      <c r="F26" s="10">
        <v>4</v>
      </c>
      <c r="G26" s="11">
        <v>0</v>
      </c>
      <c r="H26" s="12">
        <v>0</v>
      </c>
      <c r="I26" s="11">
        <v>8</v>
      </c>
      <c r="J26" s="11">
        <v>0</v>
      </c>
      <c r="K26" s="11">
        <v>0</v>
      </c>
      <c r="L26" s="11"/>
      <c r="M26" s="11"/>
      <c r="N26" s="11"/>
      <c r="O26" s="97"/>
      <c r="P26" s="13">
        <f>SUM(D26:O26)</f>
        <v>12</v>
      </c>
    </row>
    <row r="27" spans="2:16" ht="14.25">
      <c r="B27" s="54" t="s">
        <v>30</v>
      </c>
      <c r="C27" s="49" t="s">
        <v>50</v>
      </c>
      <c r="D27" s="114">
        <v>3</v>
      </c>
      <c r="E27" s="15">
        <v>0</v>
      </c>
      <c r="F27" s="14">
        <v>4</v>
      </c>
      <c r="G27" s="15">
        <v>0</v>
      </c>
      <c r="H27" s="16">
        <v>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9</v>
      </c>
    </row>
    <row r="28" spans="2:16" ht="15" thickBot="1">
      <c r="B28" s="56"/>
      <c r="C28" s="44" t="s">
        <v>54</v>
      </c>
      <c r="D28" s="93">
        <f aca="true" t="shared" si="7" ref="D28:O28">+(D26-D27)/D27*100</f>
        <v>-100</v>
      </c>
      <c r="E28" s="94" t="e">
        <f t="shared" si="7"/>
        <v>#DIV/0!</v>
      </c>
      <c r="F28" s="87">
        <f t="shared" si="7"/>
        <v>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33.33333333333333</v>
      </c>
    </row>
    <row r="29" spans="2:16" ht="15" thickTop="1">
      <c r="B29" s="57"/>
      <c r="C29" s="28" t="s">
        <v>51</v>
      </c>
      <c r="D29" s="29">
        <f aca="true" t="shared" si="8" ref="D29:P29">+D5+D8+D11+D14+D17+D20+D23+D26</f>
        <v>45</v>
      </c>
      <c r="E29" s="29">
        <f t="shared" si="8"/>
        <v>55</v>
      </c>
      <c r="F29" s="29">
        <f t="shared" si="8"/>
        <v>61</v>
      </c>
      <c r="G29" s="29">
        <f t="shared" si="8"/>
        <v>52</v>
      </c>
      <c r="H29" s="29">
        <f t="shared" si="8"/>
        <v>91</v>
      </c>
      <c r="I29" s="29">
        <f t="shared" si="8"/>
        <v>75</v>
      </c>
      <c r="J29" s="29">
        <f t="shared" si="8"/>
        <v>100</v>
      </c>
      <c r="K29" s="29">
        <f t="shared" si="8"/>
        <v>141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 t="shared" si="8"/>
        <v>620</v>
      </c>
    </row>
    <row r="30" spans="2:16" ht="14.25">
      <c r="B30" s="58" t="s">
        <v>37</v>
      </c>
      <c r="C30" s="74" t="s">
        <v>50</v>
      </c>
      <c r="D30" s="71">
        <f aca="true" t="shared" si="9" ref="D30:P30">+D6+D9+D12+D15+D18+D21+D24+D27</f>
        <v>68</v>
      </c>
      <c r="E30" s="34">
        <f t="shared" si="9"/>
        <v>92</v>
      </c>
      <c r="F30" s="34">
        <f t="shared" si="9"/>
        <v>126</v>
      </c>
      <c r="G30" s="34">
        <f t="shared" si="9"/>
        <v>92</v>
      </c>
      <c r="H30" s="34">
        <f t="shared" si="9"/>
        <v>156</v>
      </c>
      <c r="I30" s="34">
        <f t="shared" si="9"/>
        <v>78</v>
      </c>
      <c r="J30" s="34">
        <f t="shared" si="9"/>
        <v>99</v>
      </c>
      <c r="K30" s="34">
        <f t="shared" si="9"/>
        <v>125</v>
      </c>
      <c r="L30" s="34">
        <f t="shared" si="9"/>
        <v>153</v>
      </c>
      <c r="M30" s="34">
        <f t="shared" si="9"/>
        <v>28</v>
      </c>
      <c r="N30" s="34">
        <f t="shared" si="9"/>
        <v>148</v>
      </c>
      <c r="O30" s="35">
        <f t="shared" si="9"/>
        <v>70</v>
      </c>
      <c r="P30" s="36">
        <f t="shared" si="9"/>
        <v>1235</v>
      </c>
    </row>
    <row r="31" spans="2:16" ht="15" thickBot="1">
      <c r="B31" s="59"/>
      <c r="C31" s="50" t="s">
        <v>54</v>
      </c>
      <c r="D31" s="72">
        <f aca="true" t="shared" si="10" ref="D31:P31">+(D29-D30)/D30*100</f>
        <v>-33.82352941176471</v>
      </c>
      <c r="E31" s="38">
        <f t="shared" si="10"/>
        <v>-40.21739130434783</v>
      </c>
      <c r="F31" s="38">
        <f t="shared" si="10"/>
        <v>-51.587301587301596</v>
      </c>
      <c r="G31" s="38">
        <f t="shared" si="10"/>
        <v>-43.47826086956522</v>
      </c>
      <c r="H31" s="38">
        <f t="shared" si="10"/>
        <v>-41.66666666666667</v>
      </c>
      <c r="I31" s="38">
        <f t="shared" si="10"/>
        <v>-3.8461538461538463</v>
      </c>
      <c r="J31" s="38">
        <f t="shared" si="10"/>
        <v>1.0101010101010102</v>
      </c>
      <c r="K31" s="38">
        <f t="shared" si="10"/>
        <v>12.8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-49.797570850202426</v>
      </c>
    </row>
    <row r="32" spans="2:16" ht="15" thickTop="1">
      <c r="B32" s="57"/>
      <c r="C32" s="28" t="s">
        <v>51</v>
      </c>
      <c r="D32" s="85">
        <v>0</v>
      </c>
      <c r="E32" s="29">
        <v>0</v>
      </c>
      <c r="F32" s="29">
        <v>0</v>
      </c>
      <c r="G32" s="29">
        <v>24</v>
      </c>
      <c r="H32" s="29">
        <v>0</v>
      </c>
      <c r="I32" s="29">
        <v>12</v>
      </c>
      <c r="J32" s="29">
        <v>1</v>
      </c>
      <c r="K32" s="29">
        <v>1</v>
      </c>
      <c r="L32" s="29"/>
      <c r="M32" s="29"/>
      <c r="N32" s="29"/>
      <c r="O32" s="112"/>
      <c r="P32" s="31">
        <f>+P35-P29</f>
        <v>38</v>
      </c>
    </row>
    <row r="33" spans="2:16" ht="14.25">
      <c r="B33" s="58" t="s">
        <v>40</v>
      </c>
      <c r="C33" s="74" t="s">
        <v>50</v>
      </c>
      <c r="D33" s="111">
        <v>6</v>
      </c>
      <c r="E33" s="34">
        <v>0</v>
      </c>
      <c r="F33" s="34">
        <v>12</v>
      </c>
      <c r="G33" s="34">
        <v>6</v>
      </c>
      <c r="H33" s="34">
        <v>5</v>
      </c>
      <c r="I33" s="34">
        <v>7</v>
      </c>
      <c r="J33" s="34">
        <v>11</v>
      </c>
      <c r="K33" s="34">
        <v>3</v>
      </c>
      <c r="L33" s="34">
        <v>4</v>
      </c>
      <c r="M33" s="34">
        <v>0</v>
      </c>
      <c r="N33" s="34">
        <v>0</v>
      </c>
      <c r="O33" s="129">
        <v>4</v>
      </c>
      <c r="P33" s="36">
        <f>SUM(D33:O33)</f>
        <v>58</v>
      </c>
    </row>
    <row r="34" spans="2:16" ht="15" thickBot="1">
      <c r="B34" s="59"/>
      <c r="C34" s="50" t="s">
        <v>54</v>
      </c>
      <c r="D34" s="32">
        <f aca="true" t="shared" si="11" ref="D34:P34">+(D32-D33)/D33*100</f>
        <v>-100</v>
      </c>
      <c r="E34" s="38" t="e">
        <f t="shared" si="11"/>
        <v>#DIV/0!</v>
      </c>
      <c r="F34" s="38">
        <f t="shared" si="11"/>
        <v>-100</v>
      </c>
      <c r="G34" s="82">
        <f t="shared" si="11"/>
        <v>300</v>
      </c>
      <c r="H34" s="82">
        <f t="shared" si="11"/>
        <v>-100</v>
      </c>
      <c r="I34" s="82">
        <f t="shared" si="11"/>
        <v>71.42857142857143</v>
      </c>
      <c r="J34" s="38">
        <f t="shared" si="11"/>
        <v>-90.9090909090909</v>
      </c>
      <c r="K34" s="38">
        <f t="shared" si="11"/>
        <v>-66.66666666666666</v>
      </c>
      <c r="L34" s="38">
        <f t="shared" si="11"/>
        <v>-100</v>
      </c>
      <c r="M34" s="38" t="e">
        <f t="shared" si="11"/>
        <v>#DIV/0!</v>
      </c>
      <c r="N34" s="82" t="e">
        <f t="shared" si="11"/>
        <v>#DIV/0!</v>
      </c>
      <c r="O34" s="38">
        <f t="shared" si="11"/>
        <v>-100</v>
      </c>
      <c r="P34" s="39">
        <f t="shared" si="11"/>
        <v>-34.48275862068966</v>
      </c>
    </row>
    <row r="35" spans="2:16" ht="15" thickTop="1">
      <c r="B35" s="60"/>
      <c r="C35" s="45" t="s">
        <v>51</v>
      </c>
      <c r="D35" s="102">
        <f>SUM(D29,D32)</f>
        <v>45</v>
      </c>
      <c r="E35" s="26">
        <f aca="true" t="shared" si="12" ref="E35:O35">SUM(E29,E32)</f>
        <v>55</v>
      </c>
      <c r="F35" s="26">
        <f t="shared" si="12"/>
        <v>61</v>
      </c>
      <c r="G35" s="26">
        <f t="shared" si="12"/>
        <v>76</v>
      </c>
      <c r="H35" s="26">
        <f t="shared" si="12"/>
        <v>91</v>
      </c>
      <c r="I35" s="26">
        <f t="shared" si="12"/>
        <v>87</v>
      </c>
      <c r="J35" s="26">
        <f t="shared" si="12"/>
        <v>101</v>
      </c>
      <c r="K35" s="26">
        <f t="shared" si="12"/>
        <v>142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658</v>
      </c>
    </row>
    <row r="36" spans="2:16" ht="14.25">
      <c r="B36" s="61" t="s">
        <v>38</v>
      </c>
      <c r="C36" s="51" t="s">
        <v>50</v>
      </c>
      <c r="D36" s="106">
        <f>SUM(D30+D33)</f>
        <v>74</v>
      </c>
      <c r="E36" s="104">
        <f aca="true" t="shared" si="13" ref="E36:O36">SUM(E30+E33)</f>
        <v>92</v>
      </c>
      <c r="F36" s="104">
        <f t="shared" si="13"/>
        <v>138</v>
      </c>
      <c r="G36" s="104">
        <f t="shared" si="13"/>
        <v>98</v>
      </c>
      <c r="H36" s="104">
        <f t="shared" si="13"/>
        <v>161</v>
      </c>
      <c r="I36" s="104">
        <f t="shared" si="13"/>
        <v>85</v>
      </c>
      <c r="J36" s="104">
        <f t="shared" si="13"/>
        <v>110</v>
      </c>
      <c r="K36" s="104">
        <f t="shared" si="13"/>
        <v>128</v>
      </c>
      <c r="L36" s="104">
        <f t="shared" si="13"/>
        <v>157</v>
      </c>
      <c r="M36" s="104">
        <f t="shared" si="13"/>
        <v>28</v>
      </c>
      <c r="N36" s="104">
        <f t="shared" si="13"/>
        <v>148</v>
      </c>
      <c r="O36" s="101">
        <f t="shared" si="13"/>
        <v>74</v>
      </c>
      <c r="P36" s="105">
        <f>SUM(D36:O36)</f>
        <v>1293</v>
      </c>
    </row>
    <row r="37" spans="2:16" ht="15" thickBot="1">
      <c r="B37" s="62"/>
      <c r="C37" s="116" t="s">
        <v>54</v>
      </c>
      <c r="D37" s="73">
        <f aca="true" t="shared" si="14" ref="D37:P37">+(D35-D36)/D36*100</f>
        <v>-39.189189189189186</v>
      </c>
      <c r="E37" s="41">
        <f t="shared" si="14"/>
        <v>-40.21739130434783</v>
      </c>
      <c r="F37" s="41">
        <f t="shared" si="14"/>
        <v>-55.79710144927537</v>
      </c>
      <c r="G37" s="41">
        <f t="shared" si="14"/>
        <v>-22.448979591836736</v>
      </c>
      <c r="H37" s="41">
        <f t="shared" si="14"/>
        <v>-43.47826086956522</v>
      </c>
      <c r="I37" s="41">
        <f t="shared" si="14"/>
        <v>2.3529411764705883</v>
      </c>
      <c r="J37" s="41">
        <f t="shared" si="14"/>
        <v>-8.181818181818182</v>
      </c>
      <c r="K37" s="41">
        <f t="shared" si="14"/>
        <v>10.9375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-49.11059551430781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K37" sqref="K37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53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1" t="s">
        <v>48</v>
      </c>
      <c r="D5" s="90">
        <v>66</v>
      </c>
      <c r="E5" s="11">
        <v>9</v>
      </c>
      <c r="F5" s="10">
        <v>5</v>
      </c>
      <c r="G5" s="107">
        <v>9</v>
      </c>
      <c r="H5" s="12">
        <v>6</v>
      </c>
      <c r="I5" s="11">
        <v>0</v>
      </c>
      <c r="J5" s="11">
        <v>46</v>
      </c>
      <c r="K5" s="11">
        <v>9</v>
      </c>
      <c r="L5" s="11"/>
      <c r="M5" s="11"/>
      <c r="N5" s="11"/>
      <c r="O5" s="97"/>
      <c r="P5" s="13">
        <f>SUM(D5:O5)</f>
        <v>150</v>
      </c>
    </row>
    <row r="6" spans="2:16" ht="14.25">
      <c r="B6" s="54" t="s">
        <v>23</v>
      </c>
      <c r="C6" s="122" t="s">
        <v>45</v>
      </c>
      <c r="D6" s="14">
        <v>3</v>
      </c>
      <c r="E6" s="15">
        <v>5</v>
      </c>
      <c r="F6" s="14">
        <v>17</v>
      </c>
      <c r="G6" s="109">
        <v>54</v>
      </c>
      <c r="H6" s="16">
        <v>14</v>
      </c>
      <c r="I6" s="15">
        <v>3</v>
      </c>
      <c r="J6" s="15">
        <v>8</v>
      </c>
      <c r="K6" s="15">
        <v>18</v>
      </c>
      <c r="L6" s="15">
        <v>14</v>
      </c>
      <c r="M6" s="15">
        <v>9</v>
      </c>
      <c r="N6" s="15">
        <v>5</v>
      </c>
      <c r="O6" s="110">
        <v>12</v>
      </c>
      <c r="P6" s="103">
        <f>SUM(D6:O6)</f>
        <v>162</v>
      </c>
    </row>
    <row r="7" spans="2:16" ht="14.25">
      <c r="B7" s="55"/>
      <c r="C7" s="123" t="s">
        <v>54</v>
      </c>
      <c r="D7" s="25">
        <f>+(D5-D6)/D6*100</f>
        <v>2100</v>
      </c>
      <c r="E7" s="24">
        <f aca="true" t="shared" si="0" ref="E7:P7">+(E5-E6)/E6*100</f>
        <v>80</v>
      </c>
      <c r="F7" s="24">
        <f t="shared" si="0"/>
        <v>-70.58823529411765</v>
      </c>
      <c r="G7" s="24">
        <f t="shared" si="0"/>
        <v>-83.33333333333334</v>
      </c>
      <c r="H7" s="24">
        <f t="shared" si="0"/>
        <v>-57.14285714285714</v>
      </c>
      <c r="I7" s="24">
        <f t="shared" si="0"/>
        <v>-100</v>
      </c>
      <c r="J7" s="24">
        <f t="shared" si="0"/>
        <v>475</v>
      </c>
      <c r="K7" s="24">
        <f t="shared" si="0"/>
        <v>-50</v>
      </c>
      <c r="L7" s="24">
        <f t="shared" si="0"/>
        <v>-100</v>
      </c>
      <c r="M7" s="24">
        <f t="shared" si="0"/>
        <v>-100</v>
      </c>
      <c r="N7" s="24">
        <f t="shared" si="0"/>
        <v>-100</v>
      </c>
      <c r="O7" s="24">
        <f t="shared" si="0"/>
        <v>-100</v>
      </c>
      <c r="P7" s="22">
        <f t="shared" si="0"/>
        <v>-7.4074074074074066</v>
      </c>
    </row>
    <row r="8" spans="2:16" ht="14.25">
      <c r="B8" s="53"/>
      <c r="C8" s="121" t="s">
        <v>51</v>
      </c>
      <c r="D8" s="18">
        <v>0</v>
      </c>
      <c r="E8" s="11">
        <v>0</v>
      </c>
      <c r="F8" s="10">
        <v>1</v>
      </c>
      <c r="G8" s="11">
        <v>0</v>
      </c>
      <c r="H8" s="12">
        <v>0</v>
      </c>
      <c r="I8" s="11">
        <v>0</v>
      </c>
      <c r="J8" s="11">
        <v>0</v>
      </c>
      <c r="K8" s="11">
        <v>0</v>
      </c>
      <c r="L8" s="11"/>
      <c r="M8" s="11"/>
      <c r="N8" s="11"/>
      <c r="O8" s="97"/>
      <c r="P8" s="13">
        <f>SUM(D8:O8)</f>
        <v>1</v>
      </c>
    </row>
    <row r="9" spans="2:16" ht="14.25">
      <c r="B9" s="54" t="s">
        <v>33</v>
      </c>
      <c r="C9" s="122" t="s">
        <v>50</v>
      </c>
      <c r="D9" s="117">
        <v>1</v>
      </c>
      <c r="E9" s="15">
        <v>1</v>
      </c>
      <c r="F9" s="14">
        <v>0</v>
      </c>
      <c r="G9" s="15">
        <v>1</v>
      </c>
      <c r="H9" s="16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10">
        <v>1</v>
      </c>
      <c r="P9" s="103">
        <f>SUM(D9:O9)</f>
        <v>5</v>
      </c>
    </row>
    <row r="10" spans="2:16" ht="14.25">
      <c r="B10" s="55"/>
      <c r="C10" s="123" t="s">
        <v>54</v>
      </c>
      <c r="D10" s="25">
        <f aca="true" t="shared" si="1" ref="D10:P10">+(D8-D9)/D9*100</f>
        <v>-100</v>
      </c>
      <c r="E10" s="23">
        <f t="shared" si="1"/>
        <v>-100</v>
      </c>
      <c r="F10" s="23" t="e">
        <f t="shared" si="1"/>
        <v>#DIV/0!</v>
      </c>
      <c r="G10" s="23">
        <f t="shared" si="1"/>
        <v>-100</v>
      </c>
      <c r="H10" s="23" t="e">
        <f t="shared" si="1"/>
        <v>#DIV/0!</v>
      </c>
      <c r="I10" s="23">
        <f>+(I8-I9)/I9*100</f>
        <v>-100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 t="e">
        <f t="shared" si="1"/>
        <v>#DIV/0!</v>
      </c>
      <c r="N10" s="23" t="e">
        <f t="shared" si="1"/>
        <v>#DIV/0!</v>
      </c>
      <c r="O10" s="23">
        <f t="shared" si="1"/>
        <v>-100</v>
      </c>
      <c r="P10" s="22">
        <f t="shared" si="1"/>
        <v>-80</v>
      </c>
    </row>
    <row r="11" spans="2:16" ht="14.25">
      <c r="B11" s="53"/>
      <c r="C11" s="121" t="s">
        <v>51</v>
      </c>
      <c r="D11" s="18">
        <v>7</v>
      </c>
      <c r="E11" s="11">
        <v>3</v>
      </c>
      <c r="F11" s="10">
        <v>5</v>
      </c>
      <c r="G11" s="11">
        <v>45</v>
      </c>
      <c r="H11" s="12">
        <v>3</v>
      </c>
      <c r="I11" s="11">
        <v>2</v>
      </c>
      <c r="J11" s="11">
        <v>8</v>
      </c>
      <c r="K11" s="11">
        <v>5</v>
      </c>
      <c r="L11" s="11"/>
      <c r="M11" s="11"/>
      <c r="N11" s="11"/>
      <c r="O11" s="97"/>
      <c r="P11" s="13">
        <f>SUM(D11:O11)</f>
        <v>78</v>
      </c>
    </row>
    <row r="12" spans="2:16" ht="14.25">
      <c r="B12" s="54" t="s">
        <v>25</v>
      </c>
      <c r="C12" s="122" t="s">
        <v>50</v>
      </c>
      <c r="D12" s="117">
        <v>11</v>
      </c>
      <c r="E12" s="15">
        <v>2</v>
      </c>
      <c r="F12" s="14">
        <v>11</v>
      </c>
      <c r="G12" s="15">
        <v>4</v>
      </c>
      <c r="H12" s="16">
        <v>3</v>
      </c>
      <c r="I12" s="15">
        <v>7</v>
      </c>
      <c r="J12" s="15">
        <v>5</v>
      </c>
      <c r="K12" s="15">
        <v>10</v>
      </c>
      <c r="L12" s="15">
        <v>7</v>
      </c>
      <c r="M12" s="15">
        <v>6</v>
      </c>
      <c r="N12" s="15">
        <v>5</v>
      </c>
      <c r="O12" s="110">
        <v>2</v>
      </c>
      <c r="P12" s="103">
        <f>SUM(D12:O12)</f>
        <v>73</v>
      </c>
    </row>
    <row r="13" spans="2:16" ht="14.25">
      <c r="B13" s="55"/>
      <c r="C13" s="123" t="s">
        <v>54</v>
      </c>
      <c r="D13" s="47">
        <f aca="true" t="shared" si="2" ref="D13:P13">+(D11-D12)/D12*100</f>
        <v>-36.36363636363637</v>
      </c>
      <c r="E13" s="21">
        <f t="shared" si="2"/>
        <v>50</v>
      </c>
      <c r="F13" s="21">
        <f t="shared" si="2"/>
        <v>-54.54545454545454</v>
      </c>
      <c r="G13" s="21">
        <f t="shared" si="2"/>
        <v>1025</v>
      </c>
      <c r="H13" s="21">
        <f t="shared" si="2"/>
        <v>0</v>
      </c>
      <c r="I13" s="21">
        <f t="shared" si="2"/>
        <v>-71.42857142857143</v>
      </c>
      <c r="J13" s="21">
        <f t="shared" si="2"/>
        <v>60</v>
      </c>
      <c r="K13" s="21">
        <f t="shared" si="2"/>
        <v>-50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6.8493150684931505</v>
      </c>
    </row>
    <row r="14" spans="2:16" ht="14.25">
      <c r="B14" s="53"/>
      <c r="C14" s="121" t="s">
        <v>51</v>
      </c>
      <c r="D14" s="18">
        <v>0</v>
      </c>
      <c r="E14" s="11">
        <v>1</v>
      </c>
      <c r="F14" s="10">
        <v>0</v>
      </c>
      <c r="G14" s="11">
        <v>1</v>
      </c>
      <c r="H14" s="12">
        <v>0</v>
      </c>
      <c r="I14" s="11">
        <v>1</v>
      </c>
      <c r="J14" s="11">
        <v>0</v>
      </c>
      <c r="K14" s="11">
        <v>0</v>
      </c>
      <c r="L14" s="11"/>
      <c r="M14" s="11"/>
      <c r="N14" s="11"/>
      <c r="O14" s="97"/>
      <c r="P14" s="13">
        <f>SUM(D14:O14)</f>
        <v>3</v>
      </c>
    </row>
    <row r="15" spans="2:16" ht="14.25">
      <c r="B15" s="54" t="s">
        <v>34</v>
      </c>
      <c r="C15" s="122" t="s">
        <v>50</v>
      </c>
      <c r="D15" s="117">
        <v>1</v>
      </c>
      <c r="E15" s="15">
        <v>0</v>
      </c>
      <c r="F15" s="14">
        <v>1</v>
      </c>
      <c r="G15" s="15">
        <v>1</v>
      </c>
      <c r="H15" s="16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10">
        <v>1</v>
      </c>
      <c r="P15" s="17">
        <f>SUM(D15:O15)</f>
        <v>5</v>
      </c>
    </row>
    <row r="16" spans="2:16" ht="14.25">
      <c r="B16" s="55"/>
      <c r="C16" s="123" t="s">
        <v>54</v>
      </c>
      <c r="D16" s="87">
        <f>+(D14-D15)/D15*100</f>
        <v>-100</v>
      </c>
      <c r="E16" s="21" t="e">
        <f aca="true" t="shared" si="3" ref="E16:N16">+(E14-E15)/E15*100</f>
        <v>#DIV/0!</v>
      </c>
      <c r="F16" s="21">
        <f>+(F14-F15)/F15*100</f>
        <v>-100</v>
      </c>
      <c r="G16" s="21">
        <f t="shared" si="3"/>
        <v>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 t="e">
        <f>+(L14-L15)/L15*100</f>
        <v>#DIV/0!</v>
      </c>
      <c r="M16" s="21" t="e">
        <f t="shared" si="3"/>
        <v>#DIV/0!</v>
      </c>
      <c r="N16" s="21" t="e">
        <f t="shared" si="3"/>
        <v>#DIV/0!</v>
      </c>
      <c r="O16" s="21">
        <f>+(O14-O15)/O15*100</f>
        <v>-100</v>
      </c>
      <c r="P16" s="22">
        <f>+(P14-P15)/P15*100</f>
        <v>-40</v>
      </c>
    </row>
    <row r="17" spans="2:16" ht="14.25">
      <c r="B17" s="53"/>
      <c r="C17" s="121" t="s">
        <v>51</v>
      </c>
      <c r="D17" s="18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11">
        <v>1</v>
      </c>
      <c r="L17" s="11"/>
      <c r="M17" s="11"/>
      <c r="N17" s="11"/>
      <c r="O17" s="97"/>
      <c r="P17" s="13">
        <f>SUM(D17:O17)</f>
        <v>1</v>
      </c>
    </row>
    <row r="18" spans="2:16" ht="14.25">
      <c r="B18" s="54" t="s">
        <v>35</v>
      </c>
      <c r="C18" s="122" t="s">
        <v>50</v>
      </c>
      <c r="D18" s="117">
        <v>0</v>
      </c>
      <c r="E18" s="15">
        <v>0</v>
      </c>
      <c r="F18" s="14">
        <v>0</v>
      </c>
      <c r="G18" s="15">
        <v>1</v>
      </c>
      <c r="H18" s="16">
        <v>1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10">
        <v>0</v>
      </c>
      <c r="P18" s="17">
        <f>SUM(D18:O18)</f>
        <v>3</v>
      </c>
    </row>
    <row r="19" spans="2:17" ht="14.25">
      <c r="B19" s="55"/>
      <c r="C19" s="123" t="s">
        <v>54</v>
      </c>
      <c r="D19" s="118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>
        <f t="shared" si="4"/>
        <v>-100</v>
      </c>
      <c r="H19" s="80">
        <f t="shared" si="4"/>
        <v>-100</v>
      </c>
      <c r="I19" s="80" t="e">
        <f t="shared" si="4"/>
        <v>#DIV/0!</v>
      </c>
      <c r="J19" s="47" t="e">
        <f>+(J17-J18)/J18*100</f>
        <v>#DIV/0!</v>
      </c>
      <c r="K19" s="80">
        <f t="shared" si="4"/>
        <v>0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 t="e">
        <f t="shared" si="4"/>
        <v>#DIV/0!</v>
      </c>
      <c r="P19" s="98">
        <f t="shared" si="4"/>
        <v>-66.66666666666666</v>
      </c>
      <c r="Q19" s="99"/>
    </row>
    <row r="20" spans="2:16" ht="14.25">
      <c r="B20" s="53"/>
      <c r="C20" s="121" t="s">
        <v>51</v>
      </c>
      <c r="D20" s="18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1"/>
      <c r="M20" s="11"/>
      <c r="N20" s="11"/>
      <c r="O20" s="97"/>
      <c r="P20" s="13">
        <f>SUM(D20:O20)</f>
        <v>0</v>
      </c>
    </row>
    <row r="21" spans="2:16" ht="14.25">
      <c r="B21" s="54" t="s">
        <v>28</v>
      </c>
      <c r="C21" s="122" t="s">
        <v>50</v>
      </c>
      <c r="D21" s="117">
        <v>1</v>
      </c>
      <c r="E21" s="15">
        <v>0</v>
      </c>
      <c r="F21" s="14">
        <v>0</v>
      </c>
      <c r="G21" s="15">
        <v>0</v>
      </c>
      <c r="H21" s="16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10">
        <v>0</v>
      </c>
      <c r="P21" s="17">
        <f>SUM(D21:O21)</f>
        <v>2</v>
      </c>
    </row>
    <row r="22" spans="2:16" ht="14.25">
      <c r="B22" s="55"/>
      <c r="C22" s="123" t="s">
        <v>54</v>
      </c>
      <c r="D22" s="87">
        <f aca="true" t="shared" si="5" ref="D22:L22">+(D20-D21)/D21*100</f>
        <v>-100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>
        <f t="shared" si="5"/>
        <v>-100</v>
      </c>
      <c r="J22" s="21" t="e">
        <f t="shared" si="5"/>
        <v>#DIV/0!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-100</v>
      </c>
    </row>
    <row r="23" spans="2:16" ht="14.25">
      <c r="B23" s="53"/>
      <c r="C23" s="121" t="s">
        <v>51</v>
      </c>
      <c r="D23" s="18">
        <v>0</v>
      </c>
      <c r="E23" s="11">
        <v>1</v>
      </c>
      <c r="F23" s="10">
        <v>0</v>
      </c>
      <c r="G23" s="11">
        <v>0</v>
      </c>
      <c r="H23" s="12">
        <v>0</v>
      </c>
      <c r="I23" s="11">
        <v>1</v>
      </c>
      <c r="J23" s="11">
        <v>0</v>
      </c>
      <c r="K23" s="11">
        <v>0</v>
      </c>
      <c r="L23" s="11"/>
      <c r="M23" s="11"/>
      <c r="N23" s="11"/>
      <c r="O23" s="97"/>
      <c r="P23" s="13">
        <f>SUM(D23:O23)</f>
        <v>2</v>
      </c>
    </row>
    <row r="24" spans="2:16" ht="14.25">
      <c r="B24" s="54" t="s">
        <v>36</v>
      </c>
      <c r="C24" s="122" t="s">
        <v>50</v>
      </c>
      <c r="D24" s="117">
        <v>1</v>
      </c>
      <c r="E24" s="15">
        <v>0</v>
      </c>
      <c r="F24" s="14">
        <v>1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2</v>
      </c>
    </row>
    <row r="25" spans="2:16" ht="14.25">
      <c r="B25" s="55"/>
      <c r="C25" s="123" t="s">
        <v>54</v>
      </c>
      <c r="D25" s="87">
        <f>+(D23-D24)/D24*100</f>
        <v>-100</v>
      </c>
      <c r="E25" s="21" t="e">
        <f>+(E23-E24)/E24*100</f>
        <v>#DIV/0!</v>
      </c>
      <c r="F25" s="21">
        <f>+(F23-F24)/F24*100</f>
        <v>-100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 t="e">
        <f t="shared" si="6"/>
        <v>#DIV/0!</v>
      </c>
      <c r="O25" s="21" t="e">
        <f t="shared" si="6"/>
        <v>#DIV/0!</v>
      </c>
      <c r="P25" s="22">
        <f>+(P23-P24)/P24*100</f>
        <v>0</v>
      </c>
    </row>
    <row r="26" spans="2:16" ht="14.25">
      <c r="B26" s="53"/>
      <c r="C26" s="121" t="s">
        <v>51</v>
      </c>
      <c r="D26" s="18">
        <v>0</v>
      </c>
      <c r="E26" s="11">
        <v>0</v>
      </c>
      <c r="F26" s="10">
        <v>0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/>
      <c r="M26" s="11"/>
      <c r="N26" s="11"/>
      <c r="O26" s="97"/>
      <c r="P26" s="13">
        <f>SUM(D26:O26)</f>
        <v>0</v>
      </c>
    </row>
    <row r="27" spans="2:16" ht="14.25">
      <c r="B27" s="54" t="s">
        <v>30</v>
      </c>
      <c r="C27" s="122" t="s">
        <v>50</v>
      </c>
      <c r="D27" s="117">
        <v>0</v>
      </c>
      <c r="E27" s="15">
        <v>0</v>
      </c>
      <c r="F27" s="14">
        <v>2</v>
      </c>
      <c r="G27" s="15">
        <v>0</v>
      </c>
      <c r="H27" s="16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3</v>
      </c>
    </row>
    <row r="28" spans="2:16" ht="12" customHeight="1" thickBot="1">
      <c r="B28" s="56"/>
      <c r="C28" s="123" t="s">
        <v>54</v>
      </c>
      <c r="D28" s="87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-100</v>
      </c>
    </row>
    <row r="29" spans="2:16" ht="15" thickTop="1">
      <c r="B29" s="57"/>
      <c r="C29" s="28" t="s">
        <v>51</v>
      </c>
      <c r="D29" s="66">
        <f>+D5+D8+D11+D14+D17+D20+D23+D26</f>
        <v>73</v>
      </c>
      <c r="E29" s="29">
        <f aca="true" t="shared" si="8" ref="E29:O29">+E5+E8+E11+E14+E17+E20+E23+E26</f>
        <v>14</v>
      </c>
      <c r="F29" s="66">
        <f t="shared" si="8"/>
        <v>11</v>
      </c>
      <c r="G29" s="29">
        <f t="shared" si="8"/>
        <v>55</v>
      </c>
      <c r="H29" s="29">
        <f t="shared" si="8"/>
        <v>9</v>
      </c>
      <c r="I29" s="29">
        <f t="shared" si="8"/>
        <v>4</v>
      </c>
      <c r="J29" s="29">
        <f t="shared" si="8"/>
        <v>54</v>
      </c>
      <c r="K29" s="29">
        <f t="shared" si="8"/>
        <v>15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235</v>
      </c>
    </row>
    <row r="30" spans="2:16" ht="14.25">
      <c r="B30" s="58" t="s">
        <v>37</v>
      </c>
      <c r="C30" s="74" t="s">
        <v>50</v>
      </c>
      <c r="D30" s="71">
        <f aca="true" t="shared" si="9" ref="D30:O30">+D6+D9+D12+D15+D18+D21+D24+D27</f>
        <v>18</v>
      </c>
      <c r="E30" s="34">
        <f t="shared" si="9"/>
        <v>8</v>
      </c>
      <c r="F30" s="67">
        <f t="shared" si="9"/>
        <v>32</v>
      </c>
      <c r="G30" s="34">
        <f t="shared" si="9"/>
        <v>61</v>
      </c>
      <c r="H30" s="34">
        <f t="shared" si="9"/>
        <v>19</v>
      </c>
      <c r="I30" s="34">
        <f t="shared" si="9"/>
        <v>12</v>
      </c>
      <c r="J30" s="34">
        <f t="shared" si="9"/>
        <v>13</v>
      </c>
      <c r="K30" s="34">
        <f t="shared" si="9"/>
        <v>30</v>
      </c>
      <c r="L30" s="34">
        <f t="shared" si="9"/>
        <v>21</v>
      </c>
      <c r="M30" s="34">
        <f t="shared" si="9"/>
        <v>15</v>
      </c>
      <c r="N30" s="34">
        <f t="shared" si="9"/>
        <v>10</v>
      </c>
      <c r="O30" s="35">
        <f t="shared" si="9"/>
        <v>16</v>
      </c>
      <c r="P30" s="36">
        <f>+P6+P9+P12+P15+P18+P21+P24+P27</f>
        <v>255</v>
      </c>
    </row>
    <row r="31" spans="2:16" ht="15" thickBot="1">
      <c r="B31" s="59"/>
      <c r="C31" s="124" t="s">
        <v>54</v>
      </c>
      <c r="D31" s="72">
        <f aca="true" t="shared" si="10" ref="D31:P31">+(D29-D30)/D30*100</f>
        <v>305.55555555555554</v>
      </c>
      <c r="E31" s="38">
        <f t="shared" si="10"/>
        <v>75</v>
      </c>
      <c r="F31" s="38">
        <f t="shared" si="10"/>
        <v>-65.625</v>
      </c>
      <c r="G31" s="38">
        <f t="shared" si="10"/>
        <v>-9.836065573770492</v>
      </c>
      <c r="H31" s="38">
        <f t="shared" si="10"/>
        <v>-52.63157894736842</v>
      </c>
      <c r="I31" s="38">
        <f t="shared" si="10"/>
        <v>-66.66666666666666</v>
      </c>
      <c r="J31" s="38">
        <f t="shared" si="10"/>
        <v>315.38461538461536</v>
      </c>
      <c r="K31" s="38">
        <f t="shared" si="10"/>
        <v>-50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-7.8431372549019605</v>
      </c>
    </row>
    <row r="32" spans="2:16" ht="15" thickTop="1">
      <c r="B32" s="57"/>
      <c r="C32" s="28" t="s">
        <v>51</v>
      </c>
      <c r="D32" s="66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/>
      <c r="M32" s="29"/>
      <c r="N32" s="29"/>
      <c r="O32" s="30"/>
      <c r="P32" s="31">
        <f>+P35-P29</f>
        <v>0</v>
      </c>
    </row>
    <row r="33" spans="2:16" ht="14.25">
      <c r="B33" s="58" t="s">
        <v>40</v>
      </c>
      <c r="C33" s="74" t="s">
        <v>50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08">
        <v>0</v>
      </c>
      <c r="P33" s="36">
        <f>SUM(D33:O33)</f>
        <v>0</v>
      </c>
    </row>
    <row r="34" spans="2:16" ht="15" thickBot="1">
      <c r="B34" s="59"/>
      <c r="C34" s="124" t="s">
        <v>54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5" t="s">
        <v>51</v>
      </c>
      <c r="D35" s="119">
        <f>SUM(D29,D32)</f>
        <v>73</v>
      </c>
      <c r="E35" s="26">
        <f aca="true" t="shared" si="12" ref="E35:O35">SUM(E29,E32)</f>
        <v>14</v>
      </c>
      <c r="F35" s="26">
        <f t="shared" si="12"/>
        <v>11</v>
      </c>
      <c r="G35" s="26">
        <f t="shared" si="12"/>
        <v>55</v>
      </c>
      <c r="H35" s="26">
        <f t="shared" si="12"/>
        <v>9</v>
      </c>
      <c r="I35" s="26">
        <f t="shared" si="12"/>
        <v>4</v>
      </c>
      <c r="J35" s="26">
        <f t="shared" si="12"/>
        <v>54</v>
      </c>
      <c r="K35" s="26">
        <f t="shared" si="12"/>
        <v>15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235</v>
      </c>
    </row>
    <row r="36" spans="2:16" ht="14.25">
      <c r="B36" s="61" t="s">
        <v>38</v>
      </c>
      <c r="C36" s="126" t="s">
        <v>50</v>
      </c>
      <c r="D36" s="120">
        <f>SUM(D30,D33)</f>
        <v>18</v>
      </c>
      <c r="E36" s="104">
        <f aca="true" t="shared" si="13" ref="E36:O36">SUM(E30,E33)</f>
        <v>8</v>
      </c>
      <c r="F36" s="104">
        <f t="shared" si="13"/>
        <v>32</v>
      </c>
      <c r="G36" s="104">
        <f t="shared" si="13"/>
        <v>61</v>
      </c>
      <c r="H36" s="104">
        <f t="shared" si="13"/>
        <v>19</v>
      </c>
      <c r="I36" s="104">
        <f t="shared" si="13"/>
        <v>12</v>
      </c>
      <c r="J36" s="104">
        <f t="shared" si="13"/>
        <v>13</v>
      </c>
      <c r="K36" s="104">
        <f t="shared" si="13"/>
        <v>30</v>
      </c>
      <c r="L36" s="104">
        <f t="shared" si="13"/>
        <v>21</v>
      </c>
      <c r="M36" s="104">
        <f t="shared" si="13"/>
        <v>15</v>
      </c>
      <c r="N36" s="104">
        <f t="shared" si="13"/>
        <v>10</v>
      </c>
      <c r="O36" s="101">
        <f t="shared" si="13"/>
        <v>16</v>
      </c>
      <c r="P36" s="105">
        <f>SUM(D36:O36)</f>
        <v>255</v>
      </c>
    </row>
    <row r="37" spans="2:16" ht="15" thickBot="1">
      <c r="B37" s="62"/>
      <c r="C37" s="116" t="s">
        <v>54</v>
      </c>
      <c r="D37" s="73">
        <f aca="true" t="shared" si="14" ref="D37:P37">+(D35-D36)/D36*100</f>
        <v>305.55555555555554</v>
      </c>
      <c r="E37" s="41">
        <f t="shared" si="14"/>
        <v>75</v>
      </c>
      <c r="F37" s="41">
        <f t="shared" si="14"/>
        <v>-65.625</v>
      </c>
      <c r="G37" s="41">
        <f t="shared" si="14"/>
        <v>-9.836065573770492</v>
      </c>
      <c r="H37" s="41">
        <f t="shared" si="14"/>
        <v>-52.63157894736842</v>
      </c>
      <c r="I37" s="41">
        <f t="shared" si="14"/>
        <v>-66.66666666666666</v>
      </c>
      <c r="J37" s="41">
        <f t="shared" si="14"/>
        <v>315.38461538461536</v>
      </c>
      <c r="K37" s="41">
        <f t="shared" si="14"/>
        <v>-50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-7.8431372549019605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2022-01-07T05:09:44Z</dcterms:modified>
  <cp:category/>
  <cp:version/>
  <cp:contentType/>
  <cp:contentStatus/>
</cp:coreProperties>
</file>