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externalReferences>
    <externalReference r:id="rId8"/>
  </externalReference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<sst xmlns="http://schemas.openxmlformats.org/spreadsheetml/2006/main" count="180" uniqueCount="60">
  <si>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</si>
  <si>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</si>
  <si>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</si>
  <si>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</si>
  <si>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</si>
  <si>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</si>
  <si>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</si>
  <si>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</si>
  <si>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</si>
  <si>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</si>
  <si>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</si>
  <si>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</si>
  <si>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</si>
  <si>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</si>
  <si>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</si>
  <si>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</si>
  <si>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</si>
  <si>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</si>
  <si>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</si>
  <si>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</si>
  <si>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</si>
  <si>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</si>
  <si>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</si>
  <si>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</si>
  <si>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</si>
  <si>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</si>
  <si>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</si>
  <si>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</si>
  <si>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</si>
  <si>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</si>
  <si>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</si>
  <si>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</si>
  <si>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</si>
  <si>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</si>
  <si>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</si>
  <si>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</si>
  <si>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</si>
  <si>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</si>
  <si>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</si>
  <si>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</si>
  <si>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</si>
  <si>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</si>
  <si>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</si>
  <si>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</si>
  <si>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</si>
  <si>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</si>
  <si>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</si>
  <si>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</si>
  <si>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</si>
  <si>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R2年度</t>
  </si>
  <si>
    <t>R2年度</t>
  </si>
  <si>
    <t>R2年度</t>
  </si>
  <si>
    <t>R3年度</t>
  </si>
  <si>
    <t>R3年度</t>
  </si>
  <si>
    <t>新設住宅着工戸数の令和３年度・２年度比較表（利用関係）</t>
  </si>
  <si>
    <t>新設住宅着工戸数の令和３年度・２年度比較表（資金別）</t>
  </si>
  <si>
    <t>新設住宅着工戸数の令和３年度・２年度比較表（構造別）</t>
  </si>
  <si>
    <t>新設住宅着工戸数の令和３年度・２年度比較表（持家・構造別）</t>
  </si>
  <si>
    <t>R3年度</t>
  </si>
  <si>
    <t>新設住宅着工戸数の令和３年度・２年度比較表（分譲・マンション別）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</si>
</sst>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5475"/>
          <c:w val="0.97425"/>
          <c:h val="0.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49476364"/>
        <c:axId val="41320237"/>
      </c:barChart>
      <c:catAx>
        <c:axId val="49476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320237"/>
        <c:crosses val="autoZero"/>
        <c:auto val="1"/>
        <c:lblOffset val="100"/>
        <c:tickLblSkip val="1"/>
        <c:noMultiLvlLbl val="0"/>
      </c:catAx>
      <c:valAx>
        <c:axId val="4132023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7636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875"/>
          <c:w val="0.408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2225"/>
          <c:w val="0.9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12212470"/>
        <c:axId val="13168007"/>
      </c:barChart>
      <c:catAx>
        <c:axId val="12212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68007"/>
        <c:crosses val="autoZero"/>
        <c:auto val="1"/>
        <c:lblOffset val="100"/>
        <c:tickLblSkip val="1"/>
        <c:noMultiLvlLbl val="0"/>
      </c:catAx>
      <c:valAx>
        <c:axId val="1316800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2124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25"/>
          <c:w val="0.979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31101936"/>
        <c:axId val="16608881"/>
      </c:barChart>
      <c:catAx>
        <c:axId val="31101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08881"/>
        <c:crosses val="autoZero"/>
        <c:auto val="1"/>
        <c:lblOffset val="100"/>
        <c:tickLblSkip val="1"/>
        <c:noMultiLvlLbl val="0"/>
      </c:catAx>
      <c:valAx>
        <c:axId val="166088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101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31025"/>
          <c:w val="0.945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1795402"/>
        <c:axId val="25573051"/>
      </c:barChart>
      <c:catAx>
        <c:axId val="1795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573051"/>
        <c:crosses val="autoZero"/>
        <c:auto val="1"/>
        <c:lblOffset val="100"/>
        <c:tickLblSkip val="1"/>
        <c:noMultiLvlLbl val="0"/>
      </c:catAx>
      <c:valAx>
        <c:axId val="255730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95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9725"/>
          <c:w val="0.921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61409028"/>
        <c:axId val="29585509"/>
      </c:barChart>
      <c:catAx>
        <c:axId val="61409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85509"/>
        <c:crosses val="autoZero"/>
        <c:auto val="1"/>
        <c:lblOffset val="100"/>
        <c:tickLblSkip val="1"/>
        <c:noMultiLvlLbl val="0"/>
      </c:catAx>
      <c:valAx>
        <c:axId val="2958550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4090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7775"/>
          <c:w val="0.964"/>
          <c:h val="0.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15864606"/>
        <c:axId val="2663791"/>
      </c:barChart>
      <c:catAx>
        <c:axId val="15864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791"/>
        <c:crosses val="autoZero"/>
        <c:auto val="1"/>
        <c:lblOffset val="100"/>
        <c:tickLblSkip val="1"/>
        <c:noMultiLvlLbl val="0"/>
      </c:catAx>
      <c:valAx>
        <c:axId val="266379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864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335"/>
          <c:w val="0.9592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35750808"/>
        <c:axId val="27705305"/>
      </c:barChart>
      <c:catAx>
        <c:axId val="35750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705305"/>
        <c:crosses val="autoZero"/>
        <c:auto val="1"/>
        <c:lblOffset val="100"/>
        <c:tickLblSkip val="1"/>
        <c:noMultiLvlLbl val="0"/>
      </c:catAx>
      <c:valAx>
        <c:axId val="2770530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750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4525"/>
          <c:w val="0.941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49853042"/>
        <c:axId val="7735715"/>
      </c:barChart>
      <c:catAx>
        <c:axId val="4985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35715"/>
        <c:crosses val="autoZero"/>
        <c:auto val="1"/>
        <c:lblOffset val="100"/>
        <c:tickLblSkip val="1"/>
        <c:noMultiLvlLbl val="0"/>
      </c:catAx>
      <c:valAx>
        <c:axId val="773571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853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425"/>
          <c:w val="0.9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53622438"/>
        <c:axId val="7667639"/>
      </c:barChart>
      <c:catAx>
        <c:axId val="53622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667639"/>
        <c:crosses val="autoZero"/>
        <c:auto val="1"/>
        <c:lblOffset val="100"/>
        <c:tickLblSkip val="1"/>
        <c:noMultiLvlLbl val="0"/>
      </c:catAx>
      <c:valAx>
        <c:axId val="766763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62243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6"/>
          <c:w val="0.395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285"/>
          <c:w val="0.9877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1331232"/>
        <c:axId val="1846689"/>
      </c:barChart>
      <c:catAx>
        <c:axId val="11331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46689"/>
        <c:crosses val="autoZero"/>
        <c:auto val="1"/>
        <c:lblOffset val="100"/>
        <c:tickLblSkip val="1"/>
        <c:noMultiLvlLbl val="0"/>
      </c:catAx>
      <c:valAx>
        <c:axId val="184668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33123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2975"/>
          <c:w val="0.96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0137594"/>
        <c:axId val="65000171"/>
      </c:barChart>
      <c:catAx>
        <c:axId val="30137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000171"/>
        <c:crosses val="autoZero"/>
        <c:auto val="1"/>
        <c:lblOffset val="100"/>
        <c:tickLblSkip val="1"/>
        <c:noMultiLvlLbl val="0"/>
      </c:catAx>
      <c:valAx>
        <c:axId val="65000171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13759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2"/>
          <c:w val="0.40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375"/>
          <c:w val="0.962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13652916"/>
        <c:axId val="7149973"/>
      </c:barChart>
      <c:catAx>
        <c:axId val="1365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49973"/>
        <c:crosses val="autoZero"/>
        <c:auto val="1"/>
        <c:lblOffset val="100"/>
        <c:tickLblSkip val="1"/>
        <c:noMultiLvlLbl val="0"/>
      </c:catAx>
      <c:valAx>
        <c:axId val="7149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65291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205"/>
          <c:w val="0.908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32367822"/>
        <c:axId val="62163871"/>
      </c:barChart>
      <c:catAx>
        <c:axId val="32367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163871"/>
        <c:crosses val="autoZero"/>
        <c:auto val="1"/>
        <c:lblOffset val="100"/>
        <c:tickLblSkip val="1"/>
        <c:noMultiLvlLbl val="0"/>
      </c:catAx>
      <c:valAx>
        <c:axId val="62163871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36782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835"/>
          <c:w val="0.928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9657672"/>
        <c:axId val="22287113"/>
      </c:barChart>
      <c:catAx>
        <c:axId val="29657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87113"/>
        <c:crosses val="autoZero"/>
        <c:auto val="1"/>
        <c:lblOffset val="100"/>
        <c:tickLblSkip val="1"/>
        <c:noMultiLvlLbl val="0"/>
      </c:catAx>
      <c:valAx>
        <c:axId val="22287113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65767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5"/>
          <c:w val="0.962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37396002"/>
        <c:axId val="39909843"/>
      </c:barChart>
      <c:catAx>
        <c:axId val="37396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09843"/>
        <c:crosses val="autoZero"/>
        <c:auto val="1"/>
        <c:lblOffset val="100"/>
        <c:tickLblSkip val="1"/>
        <c:noMultiLvlLbl val="0"/>
      </c:catAx>
      <c:valAx>
        <c:axId val="39909843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39600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1825"/>
          <c:w val="0.921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62315100"/>
        <c:axId val="43117053"/>
      </c:barChart>
      <c:catAx>
        <c:axId val="6231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117053"/>
        <c:crosses val="autoZero"/>
        <c:auto val="1"/>
        <c:lblOffset val="100"/>
        <c:tickLblSkip val="1"/>
        <c:noMultiLvlLbl val="0"/>
      </c:catAx>
      <c:valAx>
        <c:axId val="43117053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31510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03;&#26408;&#37096;\&#24314;&#31689;&#20303;&#23429;&#35506;\R2%20&#25991;&#26360;&#12467;&#12540;&#12489;&#21029;\010%20&#20303;&#23429;&#35336;&#30011;\04%20&#32113;&#35336;&#35519;&#26619;\021%20&#24314;&#31689;&#21205;&#24907;&#32113;&#35336;&#35519;&#26619;&#22577;&#21578;&#65288;&#30528;&#24037;&#32113;&#35336;&#65289;&#65288;5&#24180;&#65289;\HP&#29992;\R3.3\R3.3tex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関係"/>
      <sheetName val="資金別"/>
      <sheetName val="構造別"/>
      <sheetName val="持家（木造・非木造別）"/>
      <sheetName val="分譲（マンション・その他別）"/>
    </sheetNames>
    <sheetDataSet>
      <sheetData sheetId="0">
        <row r="23">
          <cell r="O23">
            <v>9</v>
          </cell>
        </row>
        <row r="24">
          <cell r="O24">
            <v>27</v>
          </cell>
        </row>
        <row r="25">
          <cell r="O25">
            <v>19</v>
          </cell>
        </row>
        <row r="26">
          <cell r="O26">
            <v>11</v>
          </cell>
        </row>
        <row r="27">
          <cell r="O27">
            <v>22</v>
          </cell>
        </row>
        <row r="28">
          <cell r="O28">
            <v>17</v>
          </cell>
        </row>
        <row r="29">
          <cell r="O29">
            <v>74</v>
          </cell>
        </row>
        <row r="30">
          <cell r="O30">
            <v>11</v>
          </cell>
        </row>
        <row r="31">
          <cell r="O31">
            <v>22</v>
          </cell>
        </row>
        <row r="32">
          <cell r="O32">
            <v>14</v>
          </cell>
        </row>
        <row r="33">
          <cell r="O33">
            <v>16</v>
          </cell>
        </row>
        <row r="34">
          <cell r="O34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90" zoomScaleNormal="90" zoomScaleSheetLayoutView="90" zoomScalePageLayoutView="0" workbookViewId="0" topLeftCell="A1">
      <selection activeCell="B27" sqref="B27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7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1" t="s">
        <v>0</v>
      </c>
      <c r="B20" s="98" t="s">
        <v>27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16" ht="21" customHeight="1">
      <c r="A21" s="112"/>
      <c r="B21" s="100"/>
      <c r="C21" s="101"/>
      <c r="D21" s="101"/>
      <c r="E21" s="100" t="s">
        <v>28</v>
      </c>
      <c r="F21" s="101"/>
      <c r="G21" s="110"/>
      <c r="H21" s="105" t="s">
        <v>29</v>
      </c>
      <c r="I21" s="101"/>
      <c r="J21" s="101"/>
      <c r="K21" s="102" t="s">
        <v>11</v>
      </c>
      <c r="L21" s="103"/>
      <c r="M21" s="104"/>
      <c r="N21" s="105" t="s">
        <v>12</v>
      </c>
      <c r="O21" s="101"/>
      <c r="P21" s="106"/>
    </row>
    <row r="22" spans="1:19" ht="21" customHeight="1">
      <c r="A22" s="113"/>
      <c r="B22" s="48" t="s">
        <v>52</v>
      </c>
      <c r="C22" s="48" t="s">
        <v>49</v>
      </c>
      <c r="D22" s="50" t="s">
        <v>13</v>
      </c>
      <c r="E22" s="48" t="s">
        <v>53</v>
      </c>
      <c r="F22" s="48" t="s">
        <v>50</v>
      </c>
      <c r="G22" s="5" t="s">
        <v>13</v>
      </c>
      <c r="H22" s="48" t="s">
        <v>53</v>
      </c>
      <c r="I22" s="48" t="s">
        <v>50</v>
      </c>
      <c r="J22" s="5" t="s">
        <v>13</v>
      </c>
      <c r="K22" s="48" t="s">
        <v>53</v>
      </c>
      <c r="L22" s="48" t="s">
        <v>50</v>
      </c>
      <c r="M22" s="5" t="s">
        <v>13</v>
      </c>
      <c r="N22" s="48" t="s">
        <v>53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232</v>
      </c>
      <c r="C23" s="43">
        <f>SUM(F23+I23+L23+O23)</f>
        <v>236</v>
      </c>
      <c r="D23" s="56">
        <f aca="true" t="shared" si="0" ref="D23:D35">+(B23-C23)/C23</f>
        <v>-0.01694915254237288</v>
      </c>
      <c r="E23" s="84">
        <v>114</v>
      </c>
      <c r="F23" s="91">
        <v>144</v>
      </c>
      <c r="G23" s="6">
        <f>+(E23-F23)/F23</f>
        <v>-0.20833333333333334</v>
      </c>
      <c r="H23" s="82">
        <v>45</v>
      </c>
      <c r="I23" s="44">
        <v>74</v>
      </c>
      <c r="J23" s="56">
        <f>+(H23-I23)/I23</f>
        <v>-0.3918918918918919</v>
      </c>
      <c r="K23" s="82">
        <v>0</v>
      </c>
      <c r="L23" s="44">
        <v>0</v>
      </c>
      <c r="M23" s="42" t="e">
        <f>+(K23-L23)/L23</f>
        <v>#DIV/0!</v>
      </c>
      <c r="N23" s="82">
        <v>73</v>
      </c>
      <c r="O23" s="44">
        <v>18</v>
      </c>
      <c r="P23" s="4">
        <f>+(N23-O23)/O23</f>
        <v>3.0555555555555554</v>
      </c>
      <c r="S23" s="76">
        <f>E23+H23+K23+N23</f>
        <v>232</v>
      </c>
    </row>
    <row r="24" spans="1:19" ht="21" customHeight="1">
      <c r="A24" s="53" t="s">
        <v>15</v>
      </c>
      <c r="B24" s="43">
        <v>188</v>
      </c>
      <c r="C24" s="43">
        <f>SUM(F24+I24+L24+O24)</f>
        <v>226</v>
      </c>
      <c r="D24" s="56">
        <f t="shared" si="0"/>
        <v>-0.168141592920354</v>
      </c>
      <c r="E24" s="84">
        <v>119</v>
      </c>
      <c r="F24" s="91">
        <v>126</v>
      </c>
      <c r="G24" s="6">
        <f>+(E24-F24)/F24</f>
        <v>-0.05555555555555555</v>
      </c>
      <c r="H24" s="82">
        <v>55</v>
      </c>
      <c r="I24" s="44">
        <v>92</v>
      </c>
      <c r="J24" s="56">
        <f aca="true" t="shared" si="1" ref="J24:J35">+(H24-I24)/I24</f>
        <v>-0.40217391304347827</v>
      </c>
      <c r="K24" s="82">
        <v>0</v>
      </c>
      <c r="L24" s="44">
        <v>0</v>
      </c>
      <c r="M24" s="42" t="e">
        <f>+(K24-L24)/L24</f>
        <v>#DIV/0!</v>
      </c>
      <c r="N24" s="82">
        <v>14</v>
      </c>
      <c r="O24" s="44">
        <v>8</v>
      </c>
      <c r="P24" s="4">
        <f aca="true" t="shared" si="2" ref="P24:P35">+(N24-O24)/O24</f>
        <v>0.75</v>
      </c>
      <c r="Q24" s="2" t="s">
        <v>47</v>
      </c>
      <c r="S24" s="76">
        <f aca="true" t="shared" si="3" ref="S24:S35">E24+H24+K24+N24</f>
        <v>188</v>
      </c>
    </row>
    <row r="25" spans="1:19" ht="21" customHeight="1">
      <c r="A25" s="53" t="s">
        <v>1</v>
      </c>
      <c r="B25" s="43">
        <v>211</v>
      </c>
      <c r="C25" s="43">
        <v>316</v>
      </c>
      <c r="D25" s="56">
        <f t="shared" si="0"/>
        <v>-0.3322784810126582</v>
      </c>
      <c r="E25" s="84">
        <v>139</v>
      </c>
      <c r="F25" s="91">
        <v>146</v>
      </c>
      <c r="G25" s="6">
        <f aca="true" t="shared" si="4" ref="G25:G35">+(E25-F25)/F25</f>
        <v>-0.04794520547945205</v>
      </c>
      <c r="H25" s="82">
        <v>61</v>
      </c>
      <c r="I25" s="44">
        <v>138</v>
      </c>
      <c r="J25" s="56">
        <f t="shared" si="1"/>
        <v>-0.5579710144927537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11</v>
      </c>
      <c r="O25" s="44">
        <v>32</v>
      </c>
      <c r="P25" s="4">
        <f t="shared" si="2"/>
        <v>-0.65625</v>
      </c>
      <c r="S25" s="76">
        <f t="shared" si="3"/>
        <v>211</v>
      </c>
    </row>
    <row r="26" spans="1:19" ht="21" customHeight="1">
      <c r="A26" s="53" t="s">
        <v>2</v>
      </c>
      <c r="B26" s="43">
        <v>277</v>
      </c>
      <c r="C26" s="43">
        <v>294</v>
      </c>
      <c r="D26" s="56">
        <f t="shared" si="0"/>
        <v>-0.05782312925170068</v>
      </c>
      <c r="E26" s="84">
        <v>145</v>
      </c>
      <c r="F26" s="91">
        <v>135</v>
      </c>
      <c r="G26" s="6">
        <f t="shared" si="4"/>
        <v>0.07407407407407407</v>
      </c>
      <c r="H26" s="82">
        <v>76</v>
      </c>
      <c r="I26" s="44">
        <v>98</v>
      </c>
      <c r="J26" s="56">
        <f t="shared" si="1"/>
        <v>-0.22448979591836735</v>
      </c>
      <c r="K26" s="82">
        <v>1</v>
      </c>
      <c r="L26" s="44">
        <v>0</v>
      </c>
      <c r="M26" s="42" t="e">
        <f t="shared" si="5"/>
        <v>#DIV/0!</v>
      </c>
      <c r="N26" s="82">
        <v>55</v>
      </c>
      <c r="O26" s="44">
        <v>61</v>
      </c>
      <c r="P26" s="4">
        <f t="shared" si="2"/>
        <v>-0.09836065573770492</v>
      </c>
      <c r="S26" s="76">
        <f t="shared" si="3"/>
        <v>277</v>
      </c>
    </row>
    <row r="27" spans="1:19" ht="21" customHeight="1">
      <c r="A27" s="53" t="s">
        <v>3</v>
      </c>
      <c r="B27" s="43"/>
      <c r="C27" s="43">
        <v>315</v>
      </c>
      <c r="D27" s="56">
        <f t="shared" si="0"/>
        <v>-1</v>
      </c>
      <c r="E27" s="84"/>
      <c r="F27" s="91">
        <v>135</v>
      </c>
      <c r="G27" s="6">
        <f t="shared" si="4"/>
        <v>-1</v>
      </c>
      <c r="H27" s="82"/>
      <c r="I27" s="44">
        <v>161</v>
      </c>
      <c r="J27" s="56">
        <f t="shared" si="1"/>
        <v>-1</v>
      </c>
      <c r="K27" s="82"/>
      <c r="L27" s="44">
        <v>0</v>
      </c>
      <c r="M27" s="42" t="e">
        <f>+(K27-L27)/L27</f>
        <v>#DIV/0!</v>
      </c>
      <c r="N27" s="82"/>
      <c r="O27" s="44">
        <v>19</v>
      </c>
      <c r="P27" s="4">
        <f t="shared" si="2"/>
        <v>-1</v>
      </c>
      <c r="S27" s="76">
        <f t="shared" si="3"/>
        <v>0</v>
      </c>
    </row>
    <row r="28" spans="1:19" ht="21" customHeight="1">
      <c r="A28" s="53" t="s">
        <v>4</v>
      </c>
      <c r="B28" s="43"/>
      <c r="C28" s="43">
        <v>201</v>
      </c>
      <c r="D28" s="56">
        <f t="shared" si="0"/>
        <v>-1</v>
      </c>
      <c r="E28" s="84"/>
      <c r="F28" s="91">
        <v>104</v>
      </c>
      <c r="G28" s="6">
        <f t="shared" si="4"/>
        <v>-1</v>
      </c>
      <c r="H28" s="82"/>
      <c r="I28" s="44">
        <v>85</v>
      </c>
      <c r="J28" s="56">
        <f t="shared" si="1"/>
        <v>-1</v>
      </c>
      <c r="K28" s="82"/>
      <c r="L28" s="44">
        <v>0</v>
      </c>
      <c r="M28" s="42" t="e">
        <f t="shared" si="5"/>
        <v>#DIV/0!</v>
      </c>
      <c r="N28" s="82"/>
      <c r="O28" s="44">
        <v>12</v>
      </c>
      <c r="P28" s="4">
        <f t="shared" si="2"/>
        <v>-1</v>
      </c>
      <c r="S28" s="76">
        <f t="shared" si="3"/>
        <v>0</v>
      </c>
    </row>
    <row r="29" spans="1:19" ht="21" customHeight="1">
      <c r="A29" s="53" t="s">
        <v>5</v>
      </c>
      <c r="B29" s="43"/>
      <c r="C29" s="43">
        <v>271</v>
      </c>
      <c r="D29" s="56">
        <f t="shared" si="0"/>
        <v>-1</v>
      </c>
      <c r="E29" s="84"/>
      <c r="F29" s="91">
        <v>148</v>
      </c>
      <c r="G29" s="6">
        <f t="shared" si="4"/>
        <v>-1</v>
      </c>
      <c r="H29" s="82"/>
      <c r="I29" s="44">
        <v>110</v>
      </c>
      <c r="J29" s="56">
        <f t="shared" si="1"/>
        <v>-1</v>
      </c>
      <c r="K29" s="82"/>
      <c r="L29" s="44">
        <v>0</v>
      </c>
      <c r="M29" s="42" t="e">
        <f t="shared" si="5"/>
        <v>#DIV/0!</v>
      </c>
      <c r="N29" s="82"/>
      <c r="O29" s="44">
        <v>13</v>
      </c>
      <c r="P29" s="4">
        <f t="shared" si="2"/>
        <v>-1</v>
      </c>
      <c r="S29" s="76">
        <f t="shared" si="3"/>
        <v>0</v>
      </c>
    </row>
    <row r="30" spans="1:19" ht="21" customHeight="1">
      <c r="A30" s="53" t="s">
        <v>6</v>
      </c>
      <c r="B30" s="43"/>
      <c r="C30" s="43">
        <v>323</v>
      </c>
      <c r="D30" s="56">
        <f t="shared" si="0"/>
        <v>-1</v>
      </c>
      <c r="E30" s="84"/>
      <c r="F30" s="91">
        <v>165</v>
      </c>
      <c r="G30" s="6">
        <f t="shared" si="4"/>
        <v>-1</v>
      </c>
      <c r="H30" s="82"/>
      <c r="I30" s="44">
        <v>128</v>
      </c>
      <c r="J30" s="56">
        <f t="shared" si="1"/>
        <v>-1</v>
      </c>
      <c r="K30" s="82"/>
      <c r="L30" s="44">
        <v>0</v>
      </c>
      <c r="M30" s="42" t="e">
        <f t="shared" si="5"/>
        <v>#DIV/0!</v>
      </c>
      <c r="N30" s="82"/>
      <c r="O30" s="44">
        <v>30</v>
      </c>
      <c r="P30" s="4">
        <f t="shared" si="2"/>
        <v>-1</v>
      </c>
      <c r="S30" s="76">
        <f t="shared" si="3"/>
        <v>0</v>
      </c>
    </row>
    <row r="31" spans="1:19" ht="21" customHeight="1">
      <c r="A31" s="53" t="s">
        <v>7</v>
      </c>
      <c r="B31" s="43"/>
      <c r="C31" s="43">
        <v>312</v>
      </c>
      <c r="D31" s="56">
        <f>+(B31-C31)/C31</f>
        <v>-1</v>
      </c>
      <c r="E31" s="84"/>
      <c r="F31" s="91">
        <v>134</v>
      </c>
      <c r="G31" s="6">
        <f t="shared" si="4"/>
        <v>-1</v>
      </c>
      <c r="H31" s="82"/>
      <c r="I31" s="44">
        <v>157</v>
      </c>
      <c r="J31" s="56">
        <f t="shared" si="1"/>
        <v>-1</v>
      </c>
      <c r="K31" s="82"/>
      <c r="L31" s="44">
        <v>0</v>
      </c>
      <c r="M31" s="42" t="e">
        <f t="shared" si="5"/>
        <v>#DIV/0!</v>
      </c>
      <c r="N31" s="82"/>
      <c r="O31" s="44">
        <v>21</v>
      </c>
      <c r="P31" s="4">
        <f t="shared" si="2"/>
        <v>-1</v>
      </c>
      <c r="S31" s="76">
        <f t="shared" si="3"/>
        <v>0</v>
      </c>
    </row>
    <row r="32" spans="1:19" ht="21" customHeight="1">
      <c r="A32" s="53" t="s">
        <v>8</v>
      </c>
      <c r="B32" s="43"/>
      <c r="C32" s="43">
        <v>111</v>
      </c>
      <c r="D32" s="56">
        <f t="shared" si="0"/>
        <v>-1</v>
      </c>
      <c r="E32" s="84"/>
      <c r="F32" s="91">
        <v>68</v>
      </c>
      <c r="G32" s="6">
        <f t="shared" si="4"/>
        <v>-1</v>
      </c>
      <c r="H32" s="82"/>
      <c r="I32" s="44">
        <v>28</v>
      </c>
      <c r="J32" s="56">
        <f t="shared" si="1"/>
        <v>-1</v>
      </c>
      <c r="K32" s="82"/>
      <c r="L32" s="44">
        <v>0</v>
      </c>
      <c r="M32" s="42" t="e">
        <f>+(K32-L32)/L32</f>
        <v>#DIV/0!</v>
      </c>
      <c r="N32" s="82"/>
      <c r="O32" s="44">
        <v>15</v>
      </c>
      <c r="P32" s="4">
        <f t="shared" si="2"/>
        <v>-1</v>
      </c>
      <c r="S32" s="76">
        <f t="shared" si="3"/>
        <v>0</v>
      </c>
    </row>
    <row r="33" spans="1:19" ht="21" customHeight="1">
      <c r="A33" s="53" t="s">
        <v>9</v>
      </c>
      <c r="B33" s="43"/>
      <c r="C33" s="43">
        <v>279</v>
      </c>
      <c r="D33" s="56">
        <f t="shared" si="0"/>
        <v>-1</v>
      </c>
      <c r="E33" s="84"/>
      <c r="F33" s="91">
        <v>121</v>
      </c>
      <c r="G33" s="6">
        <f t="shared" si="4"/>
        <v>-1</v>
      </c>
      <c r="H33" s="82"/>
      <c r="I33" s="44">
        <v>148</v>
      </c>
      <c r="J33" s="56">
        <f t="shared" si="1"/>
        <v>-1</v>
      </c>
      <c r="K33" s="82"/>
      <c r="L33" s="44">
        <v>0</v>
      </c>
      <c r="M33" s="42" t="e">
        <f t="shared" si="5"/>
        <v>#DIV/0!</v>
      </c>
      <c r="N33" s="82"/>
      <c r="O33" s="44">
        <v>10</v>
      </c>
      <c r="P33" s="4">
        <f t="shared" si="2"/>
        <v>-1</v>
      </c>
      <c r="S33" s="76">
        <f t="shared" si="3"/>
        <v>0</v>
      </c>
    </row>
    <row r="34" spans="1:19" ht="21" customHeight="1" thickBot="1">
      <c r="A34" s="54" t="s">
        <v>10</v>
      </c>
      <c r="B34" s="43"/>
      <c r="C34" s="43">
        <v>252</v>
      </c>
      <c r="D34" s="57">
        <f>+(B34-C34)/C34</f>
        <v>-1</v>
      </c>
      <c r="E34" s="85"/>
      <c r="F34" s="92">
        <v>162</v>
      </c>
      <c r="G34" s="8">
        <f t="shared" si="4"/>
        <v>-1</v>
      </c>
      <c r="H34" s="83"/>
      <c r="I34" s="93">
        <v>74</v>
      </c>
      <c r="J34" s="63">
        <f>+(H34-I34)/I34</f>
        <v>-1</v>
      </c>
      <c r="K34" s="83"/>
      <c r="L34" s="93">
        <v>0</v>
      </c>
      <c r="M34" s="42" t="e">
        <f t="shared" si="5"/>
        <v>#DIV/0!</v>
      </c>
      <c r="N34" s="83"/>
      <c r="O34" s="93">
        <v>16</v>
      </c>
      <c r="P34" s="11">
        <f t="shared" si="2"/>
        <v>-1</v>
      </c>
      <c r="S34" s="76">
        <f t="shared" si="3"/>
        <v>0</v>
      </c>
    </row>
    <row r="35" spans="1:25" ht="21" customHeight="1" thickBot="1" thickTop="1">
      <c r="A35" s="55" t="s">
        <v>14</v>
      </c>
      <c r="B35" s="52">
        <f>SUM(B23:B34)</f>
        <v>908</v>
      </c>
      <c r="C35" s="52">
        <f>SUM(C23:C34)</f>
        <v>3136</v>
      </c>
      <c r="D35" s="58">
        <f t="shared" si="0"/>
        <v>-0.7104591836734694</v>
      </c>
      <c r="E35" s="70">
        <f>SUM(E23:E34)</f>
        <v>517</v>
      </c>
      <c r="F35" s="13">
        <f>SUM(F23:F34)</f>
        <v>1588</v>
      </c>
      <c r="G35" s="14">
        <f t="shared" si="4"/>
        <v>-0.674433249370277</v>
      </c>
      <c r="H35" s="71">
        <f>SUM(H23:H34)</f>
        <v>237</v>
      </c>
      <c r="I35" s="13">
        <f>SUM(I23:I34)</f>
        <v>1293</v>
      </c>
      <c r="J35" s="58">
        <f t="shared" si="1"/>
        <v>-0.8167053364269141</v>
      </c>
      <c r="K35" s="71">
        <f>SUM(K23:K34)</f>
        <v>1</v>
      </c>
      <c r="L35" s="13">
        <f>SUM(L23:L34)</f>
        <v>0</v>
      </c>
      <c r="M35" s="14" t="e">
        <f t="shared" si="5"/>
        <v>#DIV/0!</v>
      </c>
      <c r="N35" s="71">
        <f>SUM(N23:N34)</f>
        <v>153</v>
      </c>
      <c r="O35" s="13">
        <f>SUM(O23:O34)</f>
        <v>255</v>
      </c>
      <c r="P35" s="9">
        <f t="shared" si="2"/>
        <v>-0.4</v>
      </c>
      <c r="S35" s="76">
        <f t="shared" si="3"/>
        <v>908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0">
      <selection activeCell="E27" sqref="E27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1" t="s">
        <v>16</v>
      </c>
      <c r="B20" s="98" t="s">
        <v>27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</row>
    <row r="21" spans="1:19" ht="21" customHeight="1">
      <c r="A21" s="112"/>
      <c r="B21" s="100"/>
      <c r="C21" s="101"/>
      <c r="D21" s="101"/>
      <c r="E21" s="119" t="s">
        <v>25</v>
      </c>
      <c r="F21" s="103"/>
      <c r="G21" s="104"/>
      <c r="H21" s="102" t="s">
        <v>26</v>
      </c>
      <c r="I21" s="103"/>
      <c r="J21" s="104"/>
      <c r="K21" s="102" t="s">
        <v>33</v>
      </c>
      <c r="L21" s="103"/>
      <c r="M21" s="104"/>
      <c r="N21" s="103" t="s">
        <v>32</v>
      </c>
      <c r="O21" s="103"/>
      <c r="P21" s="103"/>
      <c r="Q21" s="116" t="s">
        <v>21</v>
      </c>
      <c r="R21" s="117"/>
      <c r="S21" s="118"/>
    </row>
    <row r="22" spans="1:21" ht="21" customHeight="1">
      <c r="A22" s="113"/>
      <c r="B22" s="49" t="s">
        <v>53</v>
      </c>
      <c r="C22" s="48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1" t="s">
        <v>53</v>
      </c>
      <c r="I22" s="48" t="s">
        <v>50</v>
      </c>
      <c r="J22" s="5" t="s">
        <v>18</v>
      </c>
      <c r="K22" s="81" t="s">
        <v>53</v>
      </c>
      <c r="L22" s="48" t="s">
        <v>50</v>
      </c>
      <c r="M22" s="5" t="s">
        <v>18</v>
      </c>
      <c r="N22" s="81" t="s">
        <v>53</v>
      </c>
      <c r="O22" s="48" t="s">
        <v>50</v>
      </c>
      <c r="P22" s="5" t="s">
        <v>18</v>
      </c>
      <c r="Q22" s="81" t="s">
        <v>53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232</v>
      </c>
      <c r="C23" s="73">
        <f>'利用関係'!C23</f>
        <v>236</v>
      </c>
      <c r="D23" s="4">
        <f>+(B23-C23)/C23</f>
        <v>-0.01694915254237288</v>
      </c>
      <c r="E23" s="84">
        <v>215</v>
      </c>
      <c r="F23" s="91">
        <v>215</v>
      </c>
      <c r="G23" s="6">
        <f>+(E23-F23)/F23</f>
        <v>0</v>
      </c>
      <c r="H23" s="82">
        <v>0</v>
      </c>
      <c r="I23" s="44">
        <v>0</v>
      </c>
      <c r="J23" s="42" t="e">
        <f>+(H23-I23)/I23</f>
        <v>#DIV/0!</v>
      </c>
      <c r="K23" s="86">
        <v>10</v>
      </c>
      <c r="L23" s="91">
        <v>16</v>
      </c>
      <c r="M23" s="42">
        <f>+(K23-L23)/L23</f>
        <v>-0.375</v>
      </c>
      <c r="N23" s="82">
        <v>0</v>
      </c>
      <c r="O23" s="77">
        <v>0</v>
      </c>
      <c r="P23" s="15" t="e">
        <f>+(N23-O23)/O23</f>
        <v>#DIV/0!</v>
      </c>
      <c r="Q23" s="82">
        <v>7</v>
      </c>
      <c r="R23" s="44">
        <v>5</v>
      </c>
      <c r="S23" s="39">
        <f>+(Q23-R23)/R23</f>
        <v>0.4</v>
      </c>
      <c r="U23" s="76">
        <f>E23+H23+K23+N23+Q23</f>
        <v>232</v>
      </c>
    </row>
    <row r="24" spans="1:21" ht="21" customHeight="1">
      <c r="A24" s="53" t="s">
        <v>20</v>
      </c>
      <c r="B24" s="72">
        <f>'利用関係'!B24</f>
        <v>188</v>
      </c>
      <c r="C24" s="73">
        <f>'利用関係'!C24</f>
        <v>226</v>
      </c>
      <c r="D24" s="4">
        <f aca="true" t="shared" si="0" ref="D24:D35">+(B24-C24)/C24</f>
        <v>-0.168141592920354</v>
      </c>
      <c r="E24" s="84">
        <v>166</v>
      </c>
      <c r="F24" s="91">
        <v>189</v>
      </c>
      <c r="G24" s="6">
        <f aca="true" t="shared" si="1" ref="G24:G35">+(E24-F24)/F24</f>
        <v>-0.12169312169312169</v>
      </c>
      <c r="H24" s="82">
        <v>0</v>
      </c>
      <c r="I24" s="44">
        <v>1</v>
      </c>
      <c r="J24" s="42">
        <f aca="true" t="shared" si="2" ref="J24:J35">+(H24-I24)/I24</f>
        <v>-1</v>
      </c>
      <c r="K24" s="86">
        <v>16</v>
      </c>
      <c r="L24" s="91">
        <v>30</v>
      </c>
      <c r="M24" s="42">
        <f aca="true" t="shared" si="3" ref="M24:M35">+(K24-L24)/L24</f>
        <v>-0.4666666666666667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6</v>
      </c>
      <c r="R24" s="44">
        <v>6</v>
      </c>
      <c r="S24" s="39">
        <f aca="true" t="shared" si="5" ref="S24:S35">+(Q24-R24)/R24</f>
        <v>0</v>
      </c>
      <c r="U24" s="76">
        <f aca="true" t="shared" si="6" ref="U24:U35">E24+H24+K24+N24+Q24</f>
        <v>188</v>
      </c>
    </row>
    <row r="25" spans="1:21" ht="21" customHeight="1">
      <c r="A25" s="53" t="s">
        <v>30</v>
      </c>
      <c r="B25" s="72">
        <f>'利用関係'!B25</f>
        <v>211</v>
      </c>
      <c r="C25" s="73">
        <f>'利用関係'!C25</f>
        <v>316</v>
      </c>
      <c r="D25" s="4">
        <f t="shared" si="0"/>
        <v>-0.3322784810126582</v>
      </c>
      <c r="E25" s="84">
        <v>203</v>
      </c>
      <c r="F25" s="91">
        <v>271</v>
      </c>
      <c r="G25" s="6">
        <f t="shared" si="1"/>
        <v>-0.25092250922509224</v>
      </c>
      <c r="H25" s="82">
        <v>5</v>
      </c>
      <c r="I25" s="44">
        <v>16</v>
      </c>
      <c r="J25" s="42">
        <f t="shared" si="2"/>
        <v>-0.6875</v>
      </c>
      <c r="K25" s="86">
        <v>0</v>
      </c>
      <c r="L25" s="91">
        <v>21</v>
      </c>
      <c r="M25" s="42">
        <f t="shared" si="3"/>
        <v>-1</v>
      </c>
      <c r="N25" s="82">
        <v>0</v>
      </c>
      <c r="O25" s="77">
        <v>0</v>
      </c>
      <c r="P25" s="15" t="e">
        <f t="shared" si="4"/>
        <v>#DIV/0!</v>
      </c>
      <c r="Q25" s="82">
        <v>3</v>
      </c>
      <c r="R25" s="44">
        <v>8</v>
      </c>
      <c r="S25" s="39">
        <f t="shared" si="5"/>
        <v>-0.625</v>
      </c>
      <c r="U25" s="76">
        <f t="shared" si="6"/>
        <v>211</v>
      </c>
    </row>
    <row r="26" spans="1:21" ht="21" customHeight="1">
      <c r="A26" s="53" t="s">
        <v>2</v>
      </c>
      <c r="B26" s="72">
        <f>'利用関係'!B26</f>
        <v>277</v>
      </c>
      <c r="C26" s="73">
        <f>'利用関係'!C26</f>
        <v>294</v>
      </c>
      <c r="D26" s="4">
        <f t="shared" si="0"/>
        <v>-0.05782312925170068</v>
      </c>
      <c r="E26" s="84">
        <v>252</v>
      </c>
      <c r="F26" s="91">
        <v>253</v>
      </c>
      <c r="G26" s="6">
        <f t="shared" si="1"/>
        <v>-0.003952569169960474</v>
      </c>
      <c r="H26" s="82">
        <v>4</v>
      </c>
      <c r="I26" s="44">
        <v>6</v>
      </c>
      <c r="J26" s="42">
        <f t="shared" si="2"/>
        <v>-0.3333333333333333</v>
      </c>
      <c r="K26" s="86">
        <v>2</v>
      </c>
      <c r="L26" s="91">
        <v>33</v>
      </c>
      <c r="M26" s="42">
        <f t="shared" si="3"/>
        <v>-0.9393939393939394</v>
      </c>
      <c r="N26" s="82">
        <v>0</v>
      </c>
      <c r="O26" s="77">
        <v>0</v>
      </c>
      <c r="P26" s="15" t="e">
        <f t="shared" si="4"/>
        <v>#DIV/0!</v>
      </c>
      <c r="Q26" s="82">
        <v>19</v>
      </c>
      <c r="R26" s="44">
        <v>2</v>
      </c>
      <c r="S26" s="39">
        <f t="shared" si="5"/>
        <v>8.5</v>
      </c>
      <c r="U26" s="76">
        <f t="shared" si="6"/>
        <v>277</v>
      </c>
    </row>
    <row r="27" spans="1:21" ht="21" customHeight="1">
      <c r="A27" s="53" t="s">
        <v>3</v>
      </c>
      <c r="B27" s="72">
        <f>'利用関係'!B27</f>
        <v>0</v>
      </c>
      <c r="C27" s="73">
        <f>'利用関係'!C27</f>
        <v>315</v>
      </c>
      <c r="D27" s="4">
        <f t="shared" si="0"/>
        <v>-1</v>
      </c>
      <c r="E27" s="84"/>
      <c r="F27" s="91">
        <v>304</v>
      </c>
      <c r="G27" s="6">
        <f t="shared" si="1"/>
        <v>-1</v>
      </c>
      <c r="H27" s="82"/>
      <c r="I27" s="44">
        <v>4</v>
      </c>
      <c r="J27" s="42">
        <f t="shared" si="2"/>
        <v>-1</v>
      </c>
      <c r="K27" s="86"/>
      <c r="L27" s="91">
        <v>2</v>
      </c>
      <c r="M27" s="42">
        <f t="shared" si="3"/>
        <v>-1</v>
      </c>
      <c r="N27" s="82"/>
      <c r="O27" s="77">
        <v>0</v>
      </c>
      <c r="P27" s="15" t="e">
        <f t="shared" si="4"/>
        <v>#DIV/0!</v>
      </c>
      <c r="Q27" s="82"/>
      <c r="R27" s="44">
        <v>5</v>
      </c>
      <c r="S27" s="39">
        <f t="shared" si="5"/>
        <v>-1</v>
      </c>
      <c r="U27" s="76">
        <f t="shared" si="6"/>
        <v>0</v>
      </c>
    </row>
    <row r="28" spans="1:21" ht="21" customHeight="1">
      <c r="A28" s="53" t="s">
        <v>4</v>
      </c>
      <c r="B28" s="72">
        <f>'利用関係'!B28</f>
        <v>0</v>
      </c>
      <c r="C28" s="73">
        <f>'利用関係'!C28</f>
        <v>201</v>
      </c>
      <c r="D28" s="4">
        <f t="shared" si="0"/>
        <v>-1</v>
      </c>
      <c r="E28" s="84"/>
      <c r="F28" s="91">
        <v>170</v>
      </c>
      <c r="G28" s="6">
        <f t="shared" si="1"/>
        <v>-1</v>
      </c>
      <c r="H28" s="82"/>
      <c r="I28" s="44">
        <v>7</v>
      </c>
      <c r="J28" s="42">
        <f t="shared" si="2"/>
        <v>-1</v>
      </c>
      <c r="K28" s="86"/>
      <c r="L28" s="91">
        <v>20</v>
      </c>
      <c r="M28" s="42">
        <f t="shared" si="3"/>
        <v>-1</v>
      </c>
      <c r="N28" s="82"/>
      <c r="O28" s="77">
        <v>0</v>
      </c>
      <c r="P28" s="15" t="e">
        <f t="shared" si="4"/>
        <v>#DIV/0!</v>
      </c>
      <c r="Q28" s="82"/>
      <c r="R28" s="44">
        <v>4</v>
      </c>
      <c r="S28" s="39">
        <f t="shared" si="5"/>
        <v>-1</v>
      </c>
      <c r="U28" s="76">
        <f t="shared" si="6"/>
        <v>0</v>
      </c>
    </row>
    <row r="29" spans="1:21" ht="21" customHeight="1">
      <c r="A29" s="53" t="s">
        <v>5</v>
      </c>
      <c r="B29" s="72">
        <f>'利用関係'!B29</f>
        <v>0</v>
      </c>
      <c r="C29" s="73">
        <f>'利用関係'!C29</f>
        <v>271</v>
      </c>
      <c r="D29" s="4">
        <f t="shared" si="0"/>
        <v>-1</v>
      </c>
      <c r="E29" s="84"/>
      <c r="F29" s="91">
        <v>227</v>
      </c>
      <c r="G29" s="6">
        <f t="shared" si="1"/>
        <v>-1</v>
      </c>
      <c r="H29" s="82"/>
      <c r="I29" s="44">
        <v>7</v>
      </c>
      <c r="J29" s="42">
        <f t="shared" si="2"/>
        <v>-1</v>
      </c>
      <c r="K29" s="86"/>
      <c r="L29" s="91">
        <v>22</v>
      </c>
      <c r="M29" s="42">
        <f t="shared" si="3"/>
        <v>-1</v>
      </c>
      <c r="N29" s="82"/>
      <c r="O29" s="77">
        <v>0</v>
      </c>
      <c r="P29" s="15" t="e">
        <f t="shared" si="4"/>
        <v>#DIV/0!</v>
      </c>
      <c r="Q29" s="82"/>
      <c r="R29" s="44">
        <v>15</v>
      </c>
      <c r="S29" s="39">
        <f t="shared" si="5"/>
        <v>-1</v>
      </c>
      <c r="U29" s="76">
        <f t="shared" si="6"/>
        <v>0</v>
      </c>
    </row>
    <row r="30" spans="1:21" ht="21" customHeight="1">
      <c r="A30" s="53" t="s">
        <v>6</v>
      </c>
      <c r="B30" s="72">
        <f>'利用関係'!B30</f>
        <v>0</v>
      </c>
      <c r="C30" s="73">
        <f>'利用関係'!C30</f>
        <v>323</v>
      </c>
      <c r="D30" s="4">
        <f t="shared" si="0"/>
        <v>-1</v>
      </c>
      <c r="E30" s="84"/>
      <c r="F30" s="91">
        <v>313</v>
      </c>
      <c r="G30" s="6">
        <f t="shared" si="1"/>
        <v>-1</v>
      </c>
      <c r="H30" s="82"/>
      <c r="I30" s="44">
        <v>2</v>
      </c>
      <c r="J30" s="42">
        <f t="shared" si="2"/>
        <v>-1</v>
      </c>
      <c r="K30" s="86"/>
      <c r="L30" s="91">
        <v>6</v>
      </c>
      <c r="M30" s="42">
        <f t="shared" si="3"/>
        <v>-1</v>
      </c>
      <c r="N30" s="82"/>
      <c r="O30" s="77">
        <v>0</v>
      </c>
      <c r="P30" s="15" t="e">
        <f t="shared" si="4"/>
        <v>#DIV/0!</v>
      </c>
      <c r="Q30" s="82"/>
      <c r="R30" s="44">
        <v>2</v>
      </c>
      <c r="S30" s="39">
        <f t="shared" si="5"/>
        <v>-1</v>
      </c>
      <c r="U30" s="76">
        <f t="shared" si="6"/>
        <v>0</v>
      </c>
    </row>
    <row r="31" spans="1:21" ht="21" customHeight="1">
      <c r="A31" s="53" t="s">
        <v>7</v>
      </c>
      <c r="B31" s="72">
        <f>'利用関係'!B31</f>
        <v>0</v>
      </c>
      <c r="C31" s="73">
        <f>'利用関係'!C31</f>
        <v>312</v>
      </c>
      <c r="D31" s="4">
        <f t="shared" si="0"/>
        <v>-1</v>
      </c>
      <c r="E31" s="84"/>
      <c r="F31" s="91">
        <v>241</v>
      </c>
      <c r="G31" s="6">
        <f t="shared" si="1"/>
        <v>-1</v>
      </c>
      <c r="H31" s="82"/>
      <c r="I31" s="44">
        <v>4</v>
      </c>
      <c r="J31" s="42">
        <f t="shared" si="2"/>
        <v>-1</v>
      </c>
      <c r="K31" s="86"/>
      <c r="L31" s="91">
        <v>64</v>
      </c>
      <c r="M31" s="42">
        <f t="shared" si="3"/>
        <v>-1</v>
      </c>
      <c r="N31" s="82"/>
      <c r="O31" s="77">
        <v>0</v>
      </c>
      <c r="P31" s="15" t="e">
        <f t="shared" si="4"/>
        <v>#DIV/0!</v>
      </c>
      <c r="Q31" s="82"/>
      <c r="R31" s="44">
        <v>3</v>
      </c>
      <c r="S31" s="39">
        <f t="shared" si="5"/>
        <v>-1</v>
      </c>
      <c r="U31" s="76">
        <f t="shared" si="6"/>
        <v>0</v>
      </c>
    </row>
    <row r="32" spans="1:21" ht="21" customHeight="1">
      <c r="A32" s="53" t="s">
        <v>8</v>
      </c>
      <c r="B32" s="72">
        <f>'利用関係'!B32</f>
        <v>0</v>
      </c>
      <c r="C32" s="73">
        <f>'利用関係'!C32</f>
        <v>111</v>
      </c>
      <c r="D32" s="4">
        <f>+(B32-C32)/C32</f>
        <v>-1</v>
      </c>
      <c r="E32" s="84"/>
      <c r="F32" s="91">
        <v>102</v>
      </c>
      <c r="G32" s="6">
        <f t="shared" si="1"/>
        <v>-1</v>
      </c>
      <c r="H32" s="82"/>
      <c r="I32" s="44">
        <v>0</v>
      </c>
      <c r="J32" s="42" t="e">
        <f t="shared" si="2"/>
        <v>#DIV/0!</v>
      </c>
      <c r="K32" s="86"/>
      <c r="L32" s="91">
        <v>8</v>
      </c>
      <c r="M32" s="42">
        <f t="shared" si="3"/>
        <v>-1</v>
      </c>
      <c r="N32" s="82"/>
      <c r="O32" s="77">
        <v>0</v>
      </c>
      <c r="P32" s="15" t="e">
        <f t="shared" si="4"/>
        <v>#DIV/0!</v>
      </c>
      <c r="Q32" s="82"/>
      <c r="R32" s="44">
        <v>1</v>
      </c>
      <c r="S32" s="39">
        <f t="shared" si="5"/>
        <v>-1</v>
      </c>
      <c r="U32" s="76">
        <f t="shared" si="6"/>
        <v>0</v>
      </c>
    </row>
    <row r="33" spans="1:21" ht="21" customHeight="1">
      <c r="A33" s="53" t="s">
        <v>9</v>
      </c>
      <c r="B33" s="72">
        <f>'利用関係'!B33</f>
        <v>0</v>
      </c>
      <c r="C33" s="73">
        <f>'利用関係'!C33</f>
        <v>279</v>
      </c>
      <c r="D33" s="4">
        <f t="shared" si="0"/>
        <v>-1</v>
      </c>
      <c r="E33" s="84"/>
      <c r="F33" s="91">
        <v>249</v>
      </c>
      <c r="G33" s="6">
        <f t="shared" si="1"/>
        <v>-1</v>
      </c>
      <c r="H33" s="82"/>
      <c r="I33" s="44">
        <v>4</v>
      </c>
      <c r="J33" s="42">
        <f t="shared" si="2"/>
        <v>-1</v>
      </c>
      <c r="K33" s="86"/>
      <c r="L33" s="91">
        <v>12</v>
      </c>
      <c r="M33" s="42">
        <f t="shared" si="3"/>
        <v>-1</v>
      </c>
      <c r="N33" s="82"/>
      <c r="O33" s="77">
        <v>0</v>
      </c>
      <c r="P33" s="15" t="e">
        <f t="shared" si="4"/>
        <v>#DIV/0!</v>
      </c>
      <c r="Q33" s="82"/>
      <c r="R33" s="44">
        <v>14</v>
      </c>
      <c r="S33" s="39">
        <f t="shared" si="5"/>
        <v>-1</v>
      </c>
      <c r="U33" s="76">
        <f t="shared" si="6"/>
        <v>0</v>
      </c>
    </row>
    <row r="34" spans="1:21" ht="21" customHeight="1" thickBot="1">
      <c r="A34" s="54" t="s">
        <v>10</v>
      </c>
      <c r="B34" s="72">
        <f>'利用関係'!B34</f>
        <v>0</v>
      </c>
      <c r="C34" s="74">
        <f>'利用関係'!C34</f>
        <v>252</v>
      </c>
      <c r="D34" s="11">
        <f t="shared" si="0"/>
        <v>-1</v>
      </c>
      <c r="E34" s="85"/>
      <c r="F34" s="92">
        <v>243</v>
      </c>
      <c r="G34" s="8">
        <f t="shared" si="1"/>
        <v>-1</v>
      </c>
      <c r="H34" s="83"/>
      <c r="I34" s="93">
        <v>0</v>
      </c>
      <c r="J34" s="62" t="e">
        <f t="shared" si="2"/>
        <v>#DIV/0!</v>
      </c>
      <c r="K34" s="87"/>
      <c r="L34" s="92">
        <v>2</v>
      </c>
      <c r="M34" s="42">
        <f t="shared" si="3"/>
        <v>-1</v>
      </c>
      <c r="N34" s="83"/>
      <c r="O34" s="78">
        <v>0</v>
      </c>
      <c r="P34" s="15" t="e">
        <f t="shared" si="4"/>
        <v>#DIV/0!</v>
      </c>
      <c r="Q34" s="83"/>
      <c r="R34" s="93">
        <v>7</v>
      </c>
      <c r="S34" s="61">
        <f t="shared" si="5"/>
        <v>-1</v>
      </c>
      <c r="U34" s="76">
        <f t="shared" si="6"/>
        <v>0</v>
      </c>
    </row>
    <row r="35" spans="1:21" s="10" customFormat="1" ht="21" customHeight="1" thickBot="1" thickTop="1">
      <c r="A35" s="55" t="s">
        <v>14</v>
      </c>
      <c r="B35" s="70">
        <f>SUM(B23:B34)</f>
        <v>908</v>
      </c>
      <c r="C35" s="13">
        <f>SUM(C23:C34)</f>
        <v>3136</v>
      </c>
      <c r="D35" s="9">
        <f t="shared" si="0"/>
        <v>-0.7104591836734694</v>
      </c>
      <c r="E35" s="52">
        <f>SUM(E23:E34)</f>
        <v>836</v>
      </c>
      <c r="F35" s="52">
        <f>SUM(F23:F34)</f>
        <v>2777</v>
      </c>
      <c r="G35" s="14">
        <f t="shared" si="1"/>
        <v>-0.6989557075981275</v>
      </c>
      <c r="H35" s="71">
        <f>SUM(H23:H34)</f>
        <v>9</v>
      </c>
      <c r="I35" s="13">
        <f>SUM(I23:I34)</f>
        <v>51</v>
      </c>
      <c r="J35" s="9">
        <f t="shared" si="2"/>
        <v>-0.8235294117647058</v>
      </c>
      <c r="K35" s="71">
        <f>SUM(K23:K34)</f>
        <v>28</v>
      </c>
      <c r="L35" s="13">
        <f>SUM(L23:L34)</f>
        <v>236</v>
      </c>
      <c r="M35" s="14">
        <f t="shared" si="3"/>
        <v>-0.8813559322033898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35</v>
      </c>
      <c r="R35" s="13">
        <f>SUM(R23:R34)</f>
        <v>72</v>
      </c>
      <c r="S35" s="9">
        <f t="shared" si="5"/>
        <v>-0.5138888888888888</v>
      </c>
      <c r="U35" s="76">
        <f t="shared" si="6"/>
        <v>908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8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Normal="90" zoomScaleSheetLayoutView="100" zoomScalePageLayoutView="0" workbookViewId="0" topLeftCell="B19">
      <selection activeCell="E28" sqref="E28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1" t="s">
        <v>16</v>
      </c>
      <c r="B20" s="98" t="s">
        <v>17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</row>
    <row r="21" spans="1:25" ht="18" customHeight="1" thickBot="1">
      <c r="A21" s="112"/>
      <c r="B21" s="122"/>
      <c r="C21" s="123"/>
      <c r="D21" s="123"/>
      <c r="E21" s="98" t="s">
        <v>24</v>
      </c>
      <c r="F21" s="99"/>
      <c r="G21" s="121"/>
      <c r="H21" s="120" t="s">
        <v>22</v>
      </c>
      <c r="I21" s="99"/>
      <c r="J21" s="99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</row>
    <row r="22" spans="1:26" s="17" customFormat="1" ht="21" customHeight="1">
      <c r="A22" s="112"/>
      <c r="B22" s="100"/>
      <c r="C22" s="101"/>
      <c r="D22" s="101"/>
      <c r="E22" s="100"/>
      <c r="F22" s="101"/>
      <c r="G22" s="110"/>
      <c r="H22" s="105"/>
      <c r="I22" s="101"/>
      <c r="J22" s="101"/>
      <c r="K22" s="119" t="s">
        <v>40</v>
      </c>
      <c r="L22" s="103"/>
      <c r="M22" s="104"/>
      <c r="N22" s="102" t="s">
        <v>41</v>
      </c>
      <c r="O22" s="103"/>
      <c r="P22" s="104"/>
      <c r="Q22" s="102" t="s">
        <v>42</v>
      </c>
      <c r="R22" s="103"/>
      <c r="S22" s="103"/>
      <c r="T22" s="102" t="s">
        <v>43</v>
      </c>
      <c r="U22" s="103"/>
      <c r="V22" s="104"/>
      <c r="W22" s="103" t="s">
        <v>23</v>
      </c>
      <c r="X22" s="103"/>
      <c r="Y22" s="124"/>
      <c r="Z22" s="16"/>
    </row>
    <row r="23" spans="1:26" s="17" customFormat="1" ht="21" customHeight="1">
      <c r="A23" s="113"/>
      <c r="B23" s="48" t="s">
        <v>53</v>
      </c>
      <c r="C23" s="48" t="s">
        <v>50</v>
      </c>
      <c r="D23" s="50" t="s">
        <v>18</v>
      </c>
      <c r="E23" s="49" t="s">
        <v>53</v>
      </c>
      <c r="F23" s="48" t="s">
        <v>50</v>
      </c>
      <c r="G23" s="5" t="s">
        <v>18</v>
      </c>
      <c r="H23" s="81" t="s">
        <v>53</v>
      </c>
      <c r="I23" s="48" t="s">
        <v>50</v>
      </c>
      <c r="J23" s="50" t="s">
        <v>18</v>
      </c>
      <c r="K23" s="48" t="s">
        <v>53</v>
      </c>
      <c r="L23" s="48" t="s">
        <v>50</v>
      </c>
      <c r="M23" s="5" t="s">
        <v>18</v>
      </c>
      <c r="N23" s="48" t="s">
        <v>53</v>
      </c>
      <c r="O23" s="48" t="s">
        <v>50</v>
      </c>
      <c r="P23" s="5" t="s">
        <v>18</v>
      </c>
      <c r="Q23" s="48" t="s">
        <v>53</v>
      </c>
      <c r="R23" s="48" t="s">
        <v>50</v>
      </c>
      <c r="S23" s="5" t="s">
        <v>18</v>
      </c>
      <c r="T23" s="48" t="s">
        <v>53</v>
      </c>
      <c r="U23" s="48" t="s">
        <v>50</v>
      </c>
      <c r="V23" s="5" t="s">
        <v>18</v>
      </c>
      <c r="W23" s="48" t="s">
        <v>53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232</v>
      </c>
      <c r="C24" s="19">
        <f>'利用関係'!C23</f>
        <v>236</v>
      </c>
      <c r="D24" s="20">
        <f>+(B24-C24)/C24</f>
        <v>-0.01694915254237288</v>
      </c>
      <c r="E24" s="79">
        <v>152</v>
      </c>
      <c r="F24" s="44">
        <v>217</v>
      </c>
      <c r="G24" s="21">
        <f>+(E24-F24)/F24</f>
        <v>-0.2995391705069124</v>
      </c>
      <c r="H24" s="88">
        <f>SUM(K24+N24+Q24+T24+W24)</f>
        <v>80</v>
      </c>
      <c r="I24" s="19">
        <f>SUM(L24+O24+R24+U24+X24)</f>
        <v>19</v>
      </c>
      <c r="J24" s="24">
        <f>+(H24-I24)/I24</f>
        <v>3.210526315789474</v>
      </c>
      <c r="K24" s="44">
        <v>0</v>
      </c>
      <c r="L24" s="44">
        <v>0</v>
      </c>
      <c r="M24" s="22" t="e">
        <f>+(K24-L24)/L24</f>
        <v>#DIV/0!</v>
      </c>
      <c r="N24" s="82">
        <v>65</v>
      </c>
      <c r="O24" s="44">
        <v>0</v>
      </c>
      <c r="P24" s="22" t="e">
        <f>+(N24-O24)/O24</f>
        <v>#DIV/0!</v>
      </c>
      <c r="Q24" s="82">
        <v>15</v>
      </c>
      <c r="R24" s="44">
        <v>19</v>
      </c>
      <c r="S24" s="21">
        <f>+(Q24-R24)/R24</f>
        <v>-0.21052631578947367</v>
      </c>
      <c r="T24" s="82">
        <v>0</v>
      </c>
      <c r="U24" s="77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188</v>
      </c>
      <c r="C25" s="19">
        <f>'利用関係'!C24</f>
        <v>226</v>
      </c>
      <c r="D25" s="20">
        <f aca="true" t="shared" si="0" ref="D25:D36">+(B25-C25)/C25</f>
        <v>-0.168141592920354</v>
      </c>
      <c r="E25" s="79">
        <v>160</v>
      </c>
      <c r="F25" s="44">
        <v>209</v>
      </c>
      <c r="G25" s="21">
        <f aca="true" t="shared" si="1" ref="G25:G36">+(E25-F25)/F25</f>
        <v>-0.23444976076555024</v>
      </c>
      <c r="H25" s="88">
        <f aca="true" t="shared" si="2" ref="H25:H35">SUM(K25+N25+Q25+T25+W25)</f>
        <v>28</v>
      </c>
      <c r="I25" s="19">
        <v>17</v>
      </c>
      <c r="J25" s="24">
        <f aca="true" t="shared" si="3" ref="J25:J36">+(H25-I25)/I25</f>
        <v>0.6470588235294118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9</v>
      </c>
      <c r="O25" s="44">
        <v>0</v>
      </c>
      <c r="P25" s="21" t="e">
        <f aca="true" t="shared" si="5" ref="P25:P36">+(N25-O25)/O25</f>
        <v>#DIV/0!</v>
      </c>
      <c r="Q25" s="82">
        <v>19</v>
      </c>
      <c r="R25" s="44">
        <v>17</v>
      </c>
      <c r="S25" s="21">
        <f aca="true" t="shared" si="6" ref="S25:S36">+(Q25-R25)/R25</f>
        <v>0.11764705882352941</v>
      </c>
      <c r="T25" s="82">
        <v>0</v>
      </c>
      <c r="U25" s="77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211</v>
      </c>
      <c r="C26" s="19">
        <f>'利用関係'!C25</f>
        <v>316</v>
      </c>
      <c r="D26" s="20">
        <f t="shared" si="0"/>
        <v>-0.3322784810126582</v>
      </c>
      <c r="E26" s="79">
        <v>183</v>
      </c>
      <c r="F26" s="44">
        <v>263</v>
      </c>
      <c r="G26" s="21">
        <f t="shared" si="1"/>
        <v>-0.3041825095057034</v>
      </c>
      <c r="H26" s="88">
        <f t="shared" si="2"/>
        <v>28</v>
      </c>
      <c r="I26" s="19">
        <v>53</v>
      </c>
      <c r="J26" s="24">
        <f t="shared" si="3"/>
        <v>-0.4716981132075472</v>
      </c>
      <c r="K26" s="44">
        <v>0</v>
      </c>
      <c r="L26" s="44">
        <v>0</v>
      </c>
      <c r="M26" s="22" t="e">
        <f t="shared" si="4"/>
        <v>#DIV/0!</v>
      </c>
      <c r="N26" s="82">
        <v>0</v>
      </c>
      <c r="O26" s="44">
        <v>0</v>
      </c>
      <c r="P26" s="21" t="e">
        <f t="shared" si="5"/>
        <v>#DIV/0!</v>
      </c>
      <c r="Q26" s="82">
        <v>28</v>
      </c>
      <c r="R26" s="44">
        <v>52</v>
      </c>
      <c r="S26" s="21">
        <f t="shared" si="6"/>
        <v>-0.46153846153846156</v>
      </c>
      <c r="T26" s="82">
        <v>0</v>
      </c>
      <c r="U26" s="77">
        <v>0</v>
      </c>
      <c r="V26" s="22" t="e">
        <f t="shared" si="7"/>
        <v>#DIV/0!</v>
      </c>
      <c r="W26" s="82">
        <v>0</v>
      </c>
      <c r="X26" s="44">
        <v>1</v>
      </c>
      <c r="Y26" s="24">
        <f t="shared" si="8"/>
        <v>-1</v>
      </c>
      <c r="Z26" s="18"/>
    </row>
    <row r="27" spans="1:26" s="17" customFormat="1" ht="21" customHeight="1">
      <c r="A27" s="59" t="s">
        <v>2</v>
      </c>
      <c r="B27" s="19">
        <f>'利用関係'!B26</f>
        <v>277</v>
      </c>
      <c r="C27" s="19">
        <f>'利用関係'!C26</f>
        <v>294</v>
      </c>
      <c r="D27" s="20">
        <f t="shared" si="0"/>
        <v>-0.05782312925170068</v>
      </c>
      <c r="E27" s="79">
        <v>223</v>
      </c>
      <c r="F27" s="44">
        <v>221</v>
      </c>
      <c r="G27" s="21">
        <f t="shared" si="1"/>
        <v>0.00904977375565611</v>
      </c>
      <c r="H27" s="88">
        <f t="shared" si="2"/>
        <v>54</v>
      </c>
      <c r="I27" s="19">
        <v>73</v>
      </c>
      <c r="J27" s="24">
        <f t="shared" si="3"/>
        <v>-0.2602739726027397</v>
      </c>
      <c r="K27" s="44">
        <v>0</v>
      </c>
      <c r="L27" s="44">
        <v>42</v>
      </c>
      <c r="M27" s="22">
        <f t="shared" si="4"/>
        <v>-1</v>
      </c>
      <c r="N27" s="82">
        <v>40</v>
      </c>
      <c r="O27" s="44">
        <v>1</v>
      </c>
      <c r="P27" s="21">
        <f t="shared" si="5"/>
        <v>39</v>
      </c>
      <c r="Q27" s="82">
        <v>13</v>
      </c>
      <c r="R27" s="44">
        <v>30</v>
      </c>
      <c r="S27" s="21">
        <f t="shared" si="6"/>
        <v>-0.5666666666666667</v>
      </c>
      <c r="T27" s="82">
        <v>0</v>
      </c>
      <c r="U27" s="77">
        <v>0</v>
      </c>
      <c r="V27" s="22" t="e">
        <f t="shared" si="7"/>
        <v>#DIV/0!</v>
      </c>
      <c r="W27" s="82">
        <v>1</v>
      </c>
      <c r="X27" s="44">
        <v>0</v>
      </c>
      <c r="Y27" s="24" t="e">
        <f t="shared" si="8"/>
        <v>#DIV/0!</v>
      </c>
      <c r="Z27" s="18"/>
    </row>
    <row r="28" spans="1:26" s="17" customFormat="1" ht="21" customHeight="1">
      <c r="A28" s="59" t="s">
        <v>3</v>
      </c>
      <c r="B28" s="19">
        <f>'利用関係'!B27</f>
        <v>0</v>
      </c>
      <c r="C28" s="19">
        <f>'利用関係'!C27</f>
        <v>315</v>
      </c>
      <c r="D28" s="20">
        <f t="shared" si="0"/>
        <v>-1</v>
      </c>
      <c r="E28" s="79"/>
      <c r="F28" s="44">
        <v>226</v>
      </c>
      <c r="G28" s="21">
        <f t="shared" si="1"/>
        <v>-1</v>
      </c>
      <c r="H28" s="88">
        <f t="shared" si="2"/>
        <v>0</v>
      </c>
      <c r="I28" s="19">
        <v>89</v>
      </c>
      <c r="J28" s="24">
        <f t="shared" si="3"/>
        <v>-1</v>
      </c>
      <c r="K28" s="44"/>
      <c r="L28" s="44">
        <v>18</v>
      </c>
      <c r="M28" s="22">
        <f t="shared" si="4"/>
        <v>-1</v>
      </c>
      <c r="N28" s="82"/>
      <c r="O28" s="44">
        <v>12</v>
      </c>
      <c r="P28" s="21">
        <f t="shared" si="5"/>
        <v>-1</v>
      </c>
      <c r="Q28" s="82"/>
      <c r="R28" s="44">
        <v>58</v>
      </c>
      <c r="S28" s="21">
        <f t="shared" si="6"/>
        <v>-1</v>
      </c>
      <c r="T28" s="82"/>
      <c r="U28" s="77">
        <v>0</v>
      </c>
      <c r="V28" s="22" t="e">
        <f t="shared" si="7"/>
        <v>#DIV/0!</v>
      </c>
      <c r="W28" s="82"/>
      <c r="X28" s="44">
        <v>1</v>
      </c>
      <c r="Y28" s="24">
        <f t="shared" si="8"/>
        <v>-1</v>
      </c>
      <c r="Z28" s="18"/>
    </row>
    <row r="29" spans="1:26" s="17" customFormat="1" ht="21" customHeight="1">
      <c r="A29" s="59" t="s">
        <v>4</v>
      </c>
      <c r="B29" s="19">
        <f>'利用関係'!B28</f>
        <v>0</v>
      </c>
      <c r="C29" s="19">
        <f>'利用関係'!C28</f>
        <v>201</v>
      </c>
      <c r="D29" s="20">
        <f t="shared" si="0"/>
        <v>-1</v>
      </c>
      <c r="E29" s="79"/>
      <c r="F29" s="44">
        <v>174</v>
      </c>
      <c r="G29" s="21">
        <f t="shared" si="1"/>
        <v>-1</v>
      </c>
      <c r="H29" s="88">
        <f t="shared" si="2"/>
        <v>0</v>
      </c>
      <c r="I29" s="19">
        <v>27</v>
      </c>
      <c r="J29" s="24">
        <f t="shared" si="3"/>
        <v>-1</v>
      </c>
      <c r="K29" s="44"/>
      <c r="L29" s="44">
        <v>0</v>
      </c>
      <c r="M29" s="22" t="e">
        <f t="shared" si="4"/>
        <v>#DIV/0!</v>
      </c>
      <c r="N29" s="82"/>
      <c r="O29" s="44">
        <v>0</v>
      </c>
      <c r="P29" s="21" t="e">
        <f t="shared" si="5"/>
        <v>#DIV/0!</v>
      </c>
      <c r="Q29" s="82"/>
      <c r="R29" s="44">
        <v>27</v>
      </c>
      <c r="S29" s="21">
        <f t="shared" si="6"/>
        <v>-1</v>
      </c>
      <c r="T29" s="82"/>
      <c r="U29" s="77">
        <v>0</v>
      </c>
      <c r="V29" s="22" t="e">
        <f t="shared" si="7"/>
        <v>#DIV/0!</v>
      </c>
      <c r="W29" s="82"/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0</v>
      </c>
      <c r="C30" s="19">
        <f>'利用関係'!C29</f>
        <v>271</v>
      </c>
      <c r="D30" s="20">
        <f t="shared" si="0"/>
        <v>-1</v>
      </c>
      <c r="E30" s="79"/>
      <c r="F30" s="44">
        <v>229</v>
      </c>
      <c r="G30" s="21">
        <f t="shared" si="1"/>
        <v>-1</v>
      </c>
      <c r="H30" s="88">
        <f t="shared" si="2"/>
        <v>0</v>
      </c>
      <c r="I30" s="19">
        <v>42</v>
      </c>
      <c r="J30" s="24">
        <f t="shared" si="3"/>
        <v>-1</v>
      </c>
      <c r="K30" s="44"/>
      <c r="L30" s="44">
        <v>0</v>
      </c>
      <c r="M30" s="22" t="e">
        <f t="shared" si="4"/>
        <v>#DIV/0!</v>
      </c>
      <c r="N30" s="82"/>
      <c r="O30" s="44">
        <v>0</v>
      </c>
      <c r="P30" s="21" t="e">
        <f t="shared" si="5"/>
        <v>#DIV/0!</v>
      </c>
      <c r="Q30" s="82"/>
      <c r="R30" s="44">
        <v>41</v>
      </c>
      <c r="S30" s="21">
        <f t="shared" si="6"/>
        <v>-1</v>
      </c>
      <c r="T30" s="82"/>
      <c r="U30" s="77">
        <v>0</v>
      </c>
      <c r="V30" s="22" t="e">
        <f t="shared" si="7"/>
        <v>#DIV/0!</v>
      </c>
      <c r="W30" s="82"/>
      <c r="X30" s="44">
        <v>1</v>
      </c>
      <c r="Y30" s="23">
        <f t="shared" si="8"/>
        <v>-1</v>
      </c>
      <c r="Z30" s="18"/>
    </row>
    <row r="31" spans="1:26" s="17" customFormat="1" ht="21" customHeight="1">
      <c r="A31" s="59" t="s">
        <v>6</v>
      </c>
      <c r="B31" s="19">
        <f>'利用関係'!B30</f>
        <v>0</v>
      </c>
      <c r="C31" s="19">
        <f>'利用関係'!C30</f>
        <v>323</v>
      </c>
      <c r="D31" s="20">
        <f t="shared" si="0"/>
        <v>-1</v>
      </c>
      <c r="E31" s="79"/>
      <c r="F31" s="44">
        <v>281</v>
      </c>
      <c r="G31" s="21">
        <f t="shared" si="1"/>
        <v>-1</v>
      </c>
      <c r="H31" s="88">
        <f t="shared" si="2"/>
        <v>0</v>
      </c>
      <c r="I31" s="19">
        <v>42</v>
      </c>
      <c r="J31" s="24">
        <f t="shared" si="3"/>
        <v>-1</v>
      </c>
      <c r="K31" s="44"/>
      <c r="L31" s="44">
        <v>0</v>
      </c>
      <c r="M31" s="22" t="e">
        <f t="shared" si="4"/>
        <v>#DIV/0!</v>
      </c>
      <c r="N31" s="82"/>
      <c r="O31" s="44">
        <v>0</v>
      </c>
      <c r="P31" s="21" t="e">
        <f t="shared" si="5"/>
        <v>#DIV/0!</v>
      </c>
      <c r="Q31" s="82"/>
      <c r="R31" s="44">
        <v>42</v>
      </c>
      <c r="S31" s="21">
        <f t="shared" si="6"/>
        <v>-1</v>
      </c>
      <c r="T31" s="82"/>
      <c r="U31" s="77">
        <v>0</v>
      </c>
      <c r="V31" s="22" t="e">
        <f t="shared" si="7"/>
        <v>#DIV/0!</v>
      </c>
      <c r="W31" s="82"/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0</v>
      </c>
      <c r="C32" s="19">
        <f>'利用関係'!C31</f>
        <v>312</v>
      </c>
      <c r="D32" s="20">
        <f t="shared" si="0"/>
        <v>-1</v>
      </c>
      <c r="E32" s="79"/>
      <c r="F32" s="44">
        <v>274</v>
      </c>
      <c r="G32" s="21">
        <f t="shared" si="1"/>
        <v>-1</v>
      </c>
      <c r="H32" s="88">
        <f t="shared" si="2"/>
        <v>0</v>
      </c>
      <c r="I32" s="19">
        <v>38</v>
      </c>
      <c r="J32" s="24">
        <f t="shared" si="3"/>
        <v>-1</v>
      </c>
      <c r="K32" s="44"/>
      <c r="L32" s="44">
        <v>0</v>
      </c>
      <c r="M32" s="22" t="e">
        <f t="shared" si="4"/>
        <v>#DIV/0!</v>
      </c>
      <c r="N32" s="82"/>
      <c r="O32" s="44">
        <v>0</v>
      </c>
      <c r="P32" s="21" t="e">
        <f t="shared" si="5"/>
        <v>#DIV/0!</v>
      </c>
      <c r="Q32" s="82"/>
      <c r="R32" s="44">
        <v>38</v>
      </c>
      <c r="S32" s="21">
        <f t="shared" si="6"/>
        <v>-1</v>
      </c>
      <c r="T32" s="82"/>
      <c r="U32" s="77">
        <v>0</v>
      </c>
      <c r="V32" s="22" t="e">
        <f t="shared" si="7"/>
        <v>#DIV/0!</v>
      </c>
      <c r="W32" s="82"/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0</v>
      </c>
      <c r="C33" s="19">
        <f>'利用関係'!C32</f>
        <v>111</v>
      </c>
      <c r="D33" s="20">
        <f t="shared" si="0"/>
        <v>-1</v>
      </c>
      <c r="E33" s="79"/>
      <c r="F33" s="44">
        <v>109</v>
      </c>
      <c r="G33" s="21">
        <f t="shared" si="1"/>
        <v>-1</v>
      </c>
      <c r="H33" s="88">
        <f t="shared" si="2"/>
        <v>0</v>
      </c>
      <c r="I33" s="19">
        <v>2</v>
      </c>
      <c r="J33" s="24">
        <f t="shared" si="3"/>
        <v>-1</v>
      </c>
      <c r="K33" s="44"/>
      <c r="L33" s="44">
        <v>0</v>
      </c>
      <c r="M33" s="22" t="e">
        <f t="shared" si="4"/>
        <v>#DIV/0!</v>
      </c>
      <c r="N33" s="82"/>
      <c r="O33" s="44">
        <v>0</v>
      </c>
      <c r="P33" s="21" t="e">
        <f t="shared" si="5"/>
        <v>#DIV/0!</v>
      </c>
      <c r="Q33" s="82"/>
      <c r="R33" s="44">
        <v>2</v>
      </c>
      <c r="S33" s="21">
        <f t="shared" si="6"/>
        <v>-1</v>
      </c>
      <c r="T33" s="82"/>
      <c r="U33" s="77">
        <v>0</v>
      </c>
      <c r="V33" s="22" t="e">
        <f t="shared" si="7"/>
        <v>#DIV/0!</v>
      </c>
      <c r="W33" s="82"/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0</v>
      </c>
      <c r="C34" s="19">
        <f>'利用関係'!C33</f>
        <v>279</v>
      </c>
      <c r="D34" s="20">
        <f t="shared" si="0"/>
        <v>-1</v>
      </c>
      <c r="E34" s="79"/>
      <c r="F34" s="44">
        <v>169</v>
      </c>
      <c r="G34" s="21">
        <f t="shared" si="1"/>
        <v>-1</v>
      </c>
      <c r="H34" s="88">
        <f t="shared" si="2"/>
        <v>0</v>
      </c>
      <c r="I34" s="19">
        <v>110</v>
      </c>
      <c r="J34" s="24">
        <f t="shared" si="3"/>
        <v>-1</v>
      </c>
      <c r="K34" s="44"/>
      <c r="L34" s="44">
        <v>0</v>
      </c>
      <c r="M34" s="22" t="e">
        <f t="shared" si="4"/>
        <v>#DIV/0!</v>
      </c>
      <c r="N34" s="82"/>
      <c r="O34" s="44">
        <v>84</v>
      </c>
      <c r="P34" s="21">
        <f t="shared" si="5"/>
        <v>-1</v>
      </c>
      <c r="Q34" s="82"/>
      <c r="R34" s="44">
        <v>26</v>
      </c>
      <c r="S34" s="21">
        <f t="shared" si="6"/>
        <v>-1</v>
      </c>
      <c r="T34" s="82"/>
      <c r="U34" s="77">
        <v>0</v>
      </c>
      <c r="V34" s="22" t="e">
        <f t="shared" si="7"/>
        <v>#DIV/0!</v>
      </c>
      <c r="W34" s="82"/>
      <c r="X34" s="44">
        <v>0</v>
      </c>
      <c r="Y34" s="23" t="e">
        <f t="shared" si="8"/>
        <v>#DIV/0!</v>
      </c>
      <c r="Z34" s="18"/>
    </row>
    <row r="35" spans="1:26" s="17" customFormat="1" ht="21" customHeight="1" thickBot="1">
      <c r="A35" s="60" t="s">
        <v>10</v>
      </c>
      <c r="B35" s="19">
        <f>'利用関係'!B34</f>
        <v>0</v>
      </c>
      <c r="C35" s="19">
        <f>'利用関係'!C34</f>
        <v>252</v>
      </c>
      <c r="D35" s="25">
        <f t="shared" si="0"/>
        <v>-1</v>
      </c>
      <c r="E35" s="80"/>
      <c r="F35" s="93">
        <v>206</v>
      </c>
      <c r="G35" s="26">
        <f t="shared" si="1"/>
        <v>-1</v>
      </c>
      <c r="H35" s="88">
        <f t="shared" si="2"/>
        <v>0</v>
      </c>
      <c r="I35" s="19">
        <v>46</v>
      </c>
      <c r="J35" s="51">
        <f t="shared" si="3"/>
        <v>-1</v>
      </c>
      <c r="K35" s="45"/>
      <c r="L35" s="45">
        <v>0</v>
      </c>
      <c r="M35" s="22" t="e">
        <f t="shared" si="4"/>
        <v>#DIV/0!</v>
      </c>
      <c r="N35" s="83"/>
      <c r="O35" s="93">
        <v>0</v>
      </c>
      <c r="P35" s="26" t="e">
        <f t="shared" si="5"/>
        <v>#DIV/0!</v>
      </c>
      <c r="Q35" s="83"/>
      <c r="R35" s="93">
        <v>46</v>
      </c>
      <c r="S35" s="26">
        <f t="shared" si="6"/>
        <v>-1</v>
      </c>
      <c r="T35" s="83"/>
      <c r="U35" s="78">
        <v>0</v>
      </c>
      <c r="V35" s="31" t="e">
        <f t="shared" si="7"/>
        <v>#DIV/0!</v>
      </c>
      <c r="W35" s="83"/>
      <c r="X35" s="93">
        <v>0</v>
      </c>
      <c r="Y35" s="23" t="e">
        <f t="shared" si="8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908</v>
      </c>
      <c r="C36" s="28">
        <f>SUM(C24:C35)</f>
        <v>3136</v>
      </c>
      <c r="D36" s="47">
        <f t="shared" si="0"/>
        <v>-0.7104591836734694</v>
      </c>
      <c r="E36" s="67">
        <f>SUM(E24:E35)</f>
        <v>718</v>
      </c>
      <c r="F36" s="68">
        <f>SUM(F24:F35)</f>
        <v>2578</v>
      </c>
      <c r="G36" s="30">
        <f t="shared" si="1"/>
        <v>-0.721489526764934</v>
      </c>
      <c r="H36" s="69">
        <f>SUM(H24:H35)</f>
        <v>190</v>
      </c>
      <c r="I36" s="68">
        <f>SUM(I24:I35)</f>
        <v>558</v>
      </c>
      <c r="J36" s="29">
        <f t="shared" si="3"/>
        <v>-0.6594982078853047</v>
      </c>
      <c r="K36" s="28">
        <f>SUM(K24:K35)</f>
        <v>0</v>
      </c>
      <c r="L36" s="28">
        <f>SUM(L24:L35)</f>
        <v>60</v>
      </c>
      <c r="M36" s="40">
        <f t="shared" si="4"/>
        <v>-1</v>
      </c>
      <c r="N36" s="69">
        <f>SUM(N24:N35)</f>
        <v>114</v>
      </c>
      <c r="O36" s="68">
        <f>SUM(O24:O35)</f>
        <v>97</v>
      </c>
      <c r="P36" s="30">
        <f t="shared" si="5"/>
        <v>0.17525773195876287</v>
      </c>
      <c r="Q36" s="69">
        <f>SUM(Q24:Q35)</f>
        <v>75</v>
      </c>
      <c r="R36" s="68">
        <f>SUM(R24:R35)</f>
        <v>398</v>
      </c>
      <c r="S36" s="30">
        <f t="shared" si="6"/>
        <v>-0.8115577889447236</v>
      </c>
      <c r="T36" s="27">
        <f>SUM(T24:T35)</f>
        <v>0</v>
      </c>
      <c r="U36" s="28">
        <f>SUM(U24:U35)</f>
        <v>0</v>
      </c>
      <c r="V36" s="32" t="e">
        <f t="shared" si="7"/>
        <v>#DIV/0!</v>
      </c>
      <c r="W36" s="69">
        <f>SUM(W24:W35)</f>
        <v>1</v>
      </c>
      <c r="X36" s="68">
        <f>SUM(X24:X35)</f>
        <v>3</v>
      </c>
      <c r="Y36" s="29">
        <f t="shared" si="8"/>
        <v>-0.6666666666666666</v>
      </c>
      <c r="Z36" s="18"/>
    </row>
    <row r="40" spans="4:7" ht="18" customHeight="1">
      <c r="D40" s="90"/>
      <c r="G40" s="90"/>
    </row>
  </sheetData>
  <sheetProtection/>
  <mergeCells count="12"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  <mergeCell ref="B20:D22"/>
    <mergeCell ref="E20:Y20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E27" sqref="E27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1" t="s">
        <v>0</v>
      </c>
      <c r="B20" s="98" t="s">
        <v>34</v>
      </c>
      <c r="C20" s="99"/>
      <c r="D20" s="99"/>
      <c r="E20" s="114"/>
      <c r="F20" s="114"/>
      <c r="G20" s="114"/>
      <c r="H20" s="114"/>
      <c r="I20" s="114"/>
      <c r="J20" s="115"/>
    </row>
    <row r="21" spans="1:26" s="17" customFormat="1" ht="21" customHeight="1">
      <c r="A21" s="112"/>
      <c r="B21" s="100"/>
      <c r="C21" s="101"/>
      <c r="D21" s="101"/>
      <c r="E21" s="119" t="s">
        <v>36</v>
      </c>
      <c r="F21" s="103"/>
      <c r="G21" s="104"/>
      <c r="H21" s="102" t="s">
        <v>37</v>
      </c>
      <c r="I21" s="103"/>
      <c r="J21" s="124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3"/>
      <c r="B22" s="48" t="s">
        <v>53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114</v>
      </c>
      <c r="C23" s="66">
        <f>'利用関係'!F23</f>
        <v>144</v>
      </c>
      <c r="D23" s="24">
        <f>+(B23-C23)/C23</f>
        <v>-0.20833333333333334</v>
      </c>
      <c r="E23" s="44">
        <v>112</v>
      </c>
      <c r="F23" s="44">
        <v>142</v>
      </c>
      <c r="G23" s="21">
        <f>+(E23-F23)/F23</f>
        <v>-0.2112676056338028</v>
      </c>
      <c r="H23" s="88">
        <v>2</v>
      </c>
      <c r="I23" s="19">
        <v>2</v>
      </c>
      <c r="J23" s="24">
        <f>+(H23-I23)/I23</f>
        <v>0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119</v>
      </c>
      <c r="C24" s="66">
        <f>'利用関係'!F24</f>
        <v>126</v>
      </c>
      <c r="D24" s="24">
        <f aca="true" t="shared" si="0" ref="D24:D35">+(B24-C24)/C24</f>
        <v>-0.05555555555555555</v>
      </c>
      <c r="E24" s="44">
        <v>116</v>
      </c>
      <c r="F24" s="44">
        <v>123</v>
      </c>
      <c r="G24" s="21">
        <f aca="true" t="shared" si="1" ref="G24:G35">+(E24-F24)/F24</f>
        <v>-0.056910569105691054</v>
      </c>
      <c r="H24" s="88">
        <v>3</v>
      </c>
      <c r="I24" s="19">
        <v>3</v>
      </c>
      <c r="J24" s="24">
        <f aca="true" t="shared" si="2" ref="J24:J35">+(H24-I24)/I24</f>
        <v>0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139</v>
      </c>
      <c r="C25" s="66">
        <f>'利用関係'!F25</f>
        <v>146</v>
      </c>
      <c r="D25" s="24">
        <f t="shared" si="0"/>
        <v>-0.04794520547945205</v>
      </c>
      <c r="E25" s="44">
        <v>135</v>
      </c>
      <c r="F25" s="44">
        <v>139</v>
      </c>
      <c r="G25" s="21">
        <f t="shared" si="1"/>
        <v>-0.02877697841726619</v>
      </c>
      <c r="H25" s="88">
        <v>4</v>
      </c>
      <c r="I25" s="19">
        <v>7</v>
      </c>
      <c r="J25" s="24">
        <f t="shared" si="2"/>
        <v>-0.42857142857142855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145</v>
      </c>
      <c r="C26" s="66">
        <f>'利用関係'!F26</f>
        <v>135</v>
      </c>
      <c r="D26" s="24">
        <f t="shared" si="0"/>
        <v>0.07407407407407407</v>
      </c>
      <c r="E26" s="44">
        <v>142</v>
      </c>
      <c r="F26" s="44">
        <v>128</v>
      </c>
      <c r="G26" s="21">
        <f t="shared" si="1"/>
        <v>0.109375</v>
      </c>
      <c r="H26" s="88">
        <v>3</v>
      </c>
      <c r="I26" s="19">
        <v>7</v>
      </c>
      <c r="J26" s="24">
        <f t="shared" si="2"/>
        <v>-0.5714285714285714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0</v>
      </c>
      <c r="C27" s="66">
        <f>'利用関係'!F27</f>
        <v>135</v>
      </c>
      <c r="D27" s="24">
        <f t="shared" si="0"/>
        <v>-1</v>
      </c>
      <c r="E27" s="44"/>
      <c r="F27" s="44">
        <v>130</v>
      </c>
      <c r="G27" s="21">
        <f t="shared" si="1"/>
        <v>-1</v>
      </c>
      <c r="H27" s="88"/>
      <c r="I27" s="19">
        <v>5</v>
      </c>
      <c r="J27" s="24">
        <f>+(H28-I27)/I27</f>
        <v>-1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0</v>
      </c>
      <c r="C28" s="66">
        <f>'利用関係'!F28</f>
        <v>104</v>
      </c>
      <c r="D28" s="24">
        <f t="shared" si="0"/>
        <v>-1</v>
      </c>
      <c r="E28" s="44"/>
      <c r="F28" s="44">
        <v>101</v>
      </c>
      <c r="G28" s="21">
        <f t="shared" si="1"/>
        <v>-1</v>
      </c>
      <c r="H28" s="88"/>
      <c r="I28" s="19">
        <v>3</v>
      </c>
      <c r="J28" s="24">
        <f>+(H29-I28)/I28</f>
        <v>-1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0</v>
      </c>
      <c r="C29" s="66">
        <f>'利用関係'!F29</f>
        <v>148</v>
      </c>
      <c r="D29" s="24">
        <f t="shared" si="0"/>
        <v>-1</v>
      </c>
      <c r="E29" s="44"/>
      <c r="F29" s="44">
        <v>147</v>
      </c>
      <c r="G29" s="21">
        <f t="shared" si="1"/>
        <v>-1</v>
      </c>
      <c r="H29" s="88"/>
      <c r="I29" s="19">
        <v>1</v>
      </c>
      <c r="J29" s="24">
        <f t="shared" si="2"/>
        <v>-1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0</v>
      </c>
      <c r="C30" s="66">
        <f>'利用関係'!F30</f>
        <v>165</v>
      </c>
      <c r="D30" s="24">
        <f t="shared" si="0"/>
        <v>-1</v>
      </c>
      <c r="E30" s="44"/>
      <c r="F30" s="44">
        <v>159</v>
      </c>
      <c r="G30" s="21">
        <f t="shared" si="1"/>
        <v>-1</v>
      </c>
      <c r="H30" s="88"/>
      <c r="I30" s="19">
        <v>6</v>
      </c>
      <c r="J30" s="24">
        <f t="shared" si="2"/>
        <v>-1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0</v>
      </c>
      <c r="C31" s="66">
        <f>'利用関係'!F31</f>
        <v>134</v>
      </c>
      <c r="D31" s="24">
        <f t="shared" si="0"/>
        <v>-1</v>
      </c>
      <c r="E31" s="44"/>
      <c r="F31" s="44">
        <v>132</v>
      </c>
      <c r="G31" s="21">
        <f t="shared" si="1"/>
        <v>-1</v>
      </c>
      <c r="H31" s="88"/>
      <c r="I31" s="19">
        <v>2</v>
      </c>
      <c r="J31" s="24">
        <f t="shared" si="2"/>
        <v>-1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0</v>
      </c>
      <c r="C32" s="66">
        <f>'利用関係'!F32</f>
        <v>68</v>
      </c>
      <c r="D32" s="24">
        <f t="shared" si="0"/>
        <v>-1</v>
      </c>
      <c r="E32" s="44"/>
      <c r="F32" s="44">
        <v>66</v>
      </c>
      <c r="G32" s="21">
        <f t="shared" si="1"/>
        <v>-1</v>
      </c>
      <c r="H32" s="88"/>
      <c r="I32" s="19">
        <v>2</v>
      </c>
      <c r="J32" s="24">
        <f t="shared" si="2"/>
        <v>-1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0</v>
      </c>
      <c r="C33" s="66">
        <f>'利用関係'!F33</f>
        <v>121</v>
      </c>
      <c r="D33" s="24">
        <f t="shared" si="0"/>
        <v>-1</v>
      </c>
      <c r="E33" s="44"/>
      <c r="F33" s="44">
        <v>117</v>
      </c>
      <c r="G33" s="21">
        <f t="shared" si="1"/>
        <v>-1</v>
      </c>
      <c r="H33" s="88"/>
      <c r="I33" s="19">
        <v>4</v>
      </c>
      <c r="J33" s="24">
        <f t="shared" si="2"/>
        <v>-1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0</v>
      </c>
      <c r="C34" s="65">
        <f>'利用関係'!F34</f>
        <v>162</v>
      </c>
      <c r="D34" s="51">
        <f t="shared" si="0"/>
        <v>-1</v>
      </c>
      <c r="E34" s="45"/>
      <c r="F34" s="45">
        <v>156</v>
      </c>
      <c r="G34" s="26">
        <f t="shared" si="1"/>
        <v>-1</v>
      </c>
      <c r="H34" s="89"/>
      <c r="I34" s="94">
        <v>6</v>
      </c>
      <c r="J34" s="51">
        <f t="shared" si="2"/>
        <v>-1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517</v>
      </c>
      <c r="C35" s="68">
        <f>SUM(C23:C34)</f>
        <v>1588</v>
      </c>
      <c r="D35" s="29">
        <f t="shared" si="0"/>
        <v>-0.674433249370277</v>
      </c>
      <c r="E35" s="28">
        <f>SUM(E23:E34)</f>
        <v>505</v>
      </c>
      <c r="F35" s="28">
        <f>SUM(F23:F34)</f>
        <v>1540</v>
      </c>
      <c r="G35" s="30">
        <f t="shared" si="1"/>
        <v>-0.672077922077922</v>
      </c>
      <c r="H35" s="69">
        <f>SUM(H23:H34)</f>
        <v>12</v>
      </c>
      <c r="I35" s="68">
        <f>SUM(I23:I34)</f>
        <v>48</v>
      </c>
      <c r="J35" s="29">
        <f t="shared" si="2"/>
        <v>-0.75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">
      <selection activeCell="E27" sqref="E27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1" t="s">
        <v>0</v>
      </c>
      <c r="B20" s="98" t="s">
        <v>35</v>
      </c>
      <c r="C20" s="99"/>
      <c r="D20" s="99"/>
      <c r="E20" s="114"/>
      <c r="F20" s="114"/>
      <c r="G20" s="114"/>
      <c r="H20" s="114"/>
      <c r="I20" s="114"/>
      <c r="J20" s="115"/>
    </row>
    <row r="21" spans="1:26" s="17" customFormat="1" ht="21" customHeight="1">
      <c r="A21" s="112"/>
      <c r="B21" s="100"/>
      <c r="C21" s="101"/>
      <c r="D21" s="101"/>
      <c r="E21" s="119" t="s">
        <v>38</v>
      </c>
      <c r="F21" s="103"/>
      <c r="G21" s="104"/>
      <c r="H21" s="102" t="s">
        <v>39</v>
      </c>
      <c r="I21" s="103"/>
      <c r="J21" s="124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3"/>
      <c r="B22" s="49" t="s">
        <v>53</v>
      </c>
      <c r="C22" s="75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1" t="s">
        <v>53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6">
        <f>'利用関係'!N23</f>
        <v>73</v>
      </c>
      <c r="C23" s="95">
        <f>'[1]利用関係'!O23</f>
        <v>9</v>
      </c>
      <c r="D23" s="20">
        <f>+(B23-C23)/C23</f>
        <v>7.111111111111111</v>
      </c>
      <c r="E23" s="79">
        <v>66</v>
      </c>
      <c r="F23" s="44">
        <v>0</v>
      </c>
      <c r="G23" s="21" t="e">
        <f>+(E23-F23)/F23</f>
        <v>#DIV/0!</v>
      </c>
      <c r="H23" s="88">
        <v>7</v>
      </c>
      <c r="I23" s="19">
        <v>18</v>
      </c>
      <c r="J23" s="24">
        <f>+(H23-I23)/I23</f>
        <v>-0.6111111111111112</v>
      </c>
      <c r="K23" s="35"/>
      <c r="L23" s="125" t="s">
        <v>44</v>
      </c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36"/>
      <c r="Z23" s="18"/>
    </row>
    <row r="24" spans="1:26" s="17" customFormat="1" ht="21" customHeight="1">
      <c r="A24" s="59" t="s">
        <v>20</v>
      </c>
      <c r="B24" s="96">
        <f>'利用関係'!N24</f>
        <v>14</v>
      </c>
      <c r="C24" s="95">
        <f>'[1]利用関係'!O24</f>
        <v>27</v>
      </c>
      <c r="D24" s="20">
        <f aca="true" t="shared" si="0" ref="D24:D35">+(B24-C24)/C24</f>
        <v>-0.48148148148148145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14</v>
      </c>
      <c r="I24" s="19">
        <v>8</v>
      </c>
      <c r="J24" s="24">
        <f aca="true" t="shared" si="2" ref="J24:J35">+(H24-I24)/I24</f>
        <v>0.75</v>
      </c>
      <c r="K24" s="3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37"/>
      <c r="Z24" s="18"/>
    </row>
    <row r="25" spans="1:26" s="17" customFormat="1" ht="21" customHeight="1">
      <c r="A25" s="59" t="s">
        <v>1</v>
      </c>
      <c r="B25" s="96">
        <f>'利用関係'!N25</f>
        <v>11</v>
      </c>
      <c r="C25" s="95">
        <f>'[1]利用関係'!O25</f>
        <v>19</v>
      </c>
      <c r="D25" s="20">
        <f t="shared" si="0"/>
        <v>-0.42105263157894735</v>
      </c>
      <c r="E25" s="79">
        <v>0</v>
      </c>
      <c r="F25" s="44">
        <v>0</v>
      </c>
      <c r="G25" s="21" t="e">
        <f t="shared" si="1"/>
        <v>#DIV/0!</v>
      </c>
      <c r="H25" s="88">
        <v>11</v>
      </c>
      <c r="I25" s="19">
        <v>32</v>
      </c>
      <c r="J25" s="24">
        <f t="shared" si="2"/>
        <v>-0.65625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6">
        <f>'利用関係'!N26</f>
        <v>55</v>
      </c>
      <c r="C26" s="95">
        <f>'[1]利用関係'!O26</f>
        <v>11</v>
      </c>
      <c r="D26" s="20">
        <f t="shared" si="0"/>
        <v>4</v>
      </c>
      <c r="E26" s="79">
        <v>40</v>
      </c>
      <c r="F26" s="44">
        <v>42</v>
      </c>
      <c r="G26" s="21">
        <f t="shared" si="1"/>
        <v>-0.047619047619047616</v>
      </c>
      <c r="H26" s="88">
        <v>15</v>
      </c>
      <c r="I26" s="19">
        <v>19</v>
      </c>
      <c r="J26" s="24">
        <f t="shared" si="2"/>
        <v>-0.21052631578947367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6">
        <f>'利用関係'!N27</f>
        <v>0</v>
      </c>
      <c r="C27" s="95">
        <f>'[1]利用関係'!O27</f>
        <v>22</v>
      </c>
      <c r="D27" s="20">
        <f t="shared" si="0"/>
        <v>-1</v>
      </c>
      <c r="E27" s="79"/>
      <c r="F27" s="44">
        <v>0</v>
      </c>
      <c r="G27" s="21" t="e">
        <f t="shared" si="1"/>
        <v>#DIV/0!</v>
      </c>
      <c r="H27" s="88"/>
      <c r="I27" s="19">
        <v>19</v>
      </c>
      <c r="J27" s="24">
        <f t="shared" si="2"/>
        <v>-1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6">
        <f>'利用関係'!N28</f>
        <v>0</v>
      </c>
      <c r="C28" s="95">
        <f>'[1]利用関係'!O28</f>
        <v>17</v>
      </c>
      <c r="D28" s="20">
        <f t="shared" si="0"/>
        <v>-1</v>
      </c>
      <c r="E28" s="79"/>
      <c r="F28" s="44">
        <v>0</v>
      </c>
      <c r="G28" s="21" t="e">
        <f t="shared" si="1"/>
        <v>#DIV/0!</v>
      </c>
      <c r="H28" s="88"/>
      <c r="I28" s="19">
        <v>12</v>
      </c>
      <c r="J28" s="24">
        <f t="shared" si="2"/>
        <v>-1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6">
        <f>'利用関係'!N29</f>
        <v>0</v>
      </c>
      <c r="C29" s="95">
        <f>'[1]利用関係'!O29</f>
        <v>74</v>
      </c>
      <c r="D29" s="20">
        <f t="shared" si="0"/>
        <v>-1</v>
      </c>
      <c r="E29" s="79"/>
      <c r="F29" s="44">
        <v>0</v>
      </c>
      <c r="G29" s="21" t="e">
        <f t="shared" si="1"/>
        <v>#DIV/0!</v>
      </c>
      <c r="H29" s="88"/>
      <c r="I29" s="19">
        <v>13</v>
      </c>
      <c r="J29" s="24">
        <f t="shared" si="2"/>
        <v>-1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6">
        <f>'利用関係'!N30</f>
        <v>0</v>
      </c>
      <c r="C30" s="95">
        <f>'[1]利用関係'!O30</f>
        <v>11</v>
      </c>
      <c r="D30" s="20">
        <f t="shared" si="0"/>
        <v>-1</v>
      </c>
      <c r="E30" s="79"/>
      <c r="F30" s="44">
        <v>0</v>
      </c>
      <c r="G30" s="21" t="e">
        <f t="shared" si="1"/>
        <v>#DIV/0!</v>
      </c>
      <c r="H30" s="88"/>
      <c r="I30" s="19">
        <v>30</v>
      </c>
      <c r="J30" s="24">
        <f t="shared" si="2"/>
        <v>-1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6">
        <f>'利用関係'!N31</f>
        <v>0</v>
      </c>
      <c r="C31" s="95">
        <f>'[1]利用関係'!O31</f>
        <v>22</v>
      </c>
      <c r="D31" s="20">
        <f t="shared" si="0"/>
        <v>-1</v>
      </c>
      <c r="E31" s="79"/>
      <c r="F31" s="44">
        <v>0</v>
      </c>
      <c r="G31" s="21" t="e">
        <f t="shared" si="1"/>
        <v>#DIV/0!</v>
      </c>
      <c r="H31" s="88"/>
      <c r="I31" s="19">
        <v>21</v>
      </c>
      <c r="J31" s="24">
        <f t="shared" si="2"/>
        <v>-1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6">
        <f>'利用関係'!N32</f>
        <v>0</v>
      </c>
      <c r="C32" s="95">
        <f>'[1]利用関係'!O32</f>
        <v>14</v>
      </c>
      <c r="D32" s="20">
        <f>+(B32-C32)/C32</f>
        <v>-1</v>
      </c>
      <c r="E32" s="79"/>
      <c r="F32" s="44">
        <v>0</v>
      </c>
      <c r="G32" s="21" t="e">
        <f t="shared" si="1"/>
        <v>#DIV/0!</v>
      </c>
      <c r="H32" s="88"/>
      <c r="I32" s="19">
        <v>15</v>
      </c>
      <c r="J32" s="24">
        <f>+(H32-I32)/I32</f>
        <v>-1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6">
        <f>'利用関係'!N33</f>
        <v>0</v>
      </c>
      <c r="C33" s="95">
        <f>'[1]利用関係'!O33</f>
        <v>16</v>
      </c>
      <c r="D33" s="20">
        <f t="shared" si="0"/>
        <v>-1</v>
      </c>
      <c r="E33" s="79"/>
      <c r="F33" s="44">
        <v>0</v>
      </c>
      <c r="G33" s="21" t="e">
        <f t="shared" si="1"/>
        <v>#DIV/0!</v>
      </c>
      <c r="H33" s="88"/>
      <c r="I33" s="19">
        <v>10</v>
      </c>
      <c r="J33" s="24">
        <f t="shared" si="2"/>
        <v>-1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7">
        <f>'利用関係'!N34</f>
        <v>0</v>
      </c>
      <c r="C34" s="95">
        <f>'[1]利用関係'!O34</f>
        <v>78</v>
      </c>
      <c r="D34" s="25">
        <f t="shared" si="0"/>
        <v>-1</v>
      </c>
      <c r="E34" s="80"/>
      <c r="F34" s="93">
        <v>0</v>
      </c>
      <c r="G34" s="26" t="e">
        <f t="shared" si="1"/>
        <v>#DIV/0!</v>
      </c>
      <c r="H34" s="89"/>
      <c r="I34" s="94">
        <v>16</v>
      </c>
      <c r="J34" s="51">
        <f t="shared" si="2"/>
        <v>-1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153</v>
      </c>
      <c r="C35" s="68">
        <f>SUM(C23:C34)</f>
        <v>320</v>
      </c>
      <c r="D35" s="47">
        <f t="shared" si="0"/>
        <v>-0.521875</v>
      </c>
      <c r="E35" s="67">
        <f>SUM(E23:E34)</f>
        <v>106</v>
      </c>
      <c r="F35" s="68">
        <f>SUM(F23:F34)</f>
        <v>42</v>
      </c>
      <c r="G35" s="30">
        <f t="shared" si="1"/>
        <v>1.5238095238095237</v>
      </c>
      <c r="H35" s="69">
        <f>SUM(H23:H34)</f>
        <v>47</v>
      </c>
      <c r="I35" s="68">
        <f>SUM(I23:I34)</f>
        <v>213</v>
      </c>
      <c r="J35" s="29">
        <f t="shared" si="2"/>
        <v>-0.7793427230046949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2021-09-10T08:18:16Z</dcterms:modified>
  <cp:category/>
  <cp:version/>
  <cp:contentType/>
  <cp:contentStatus/>
</cp:coreProperties>
</file>