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20" windowWidth="20520" windowHeight="3060" activeTab="4"/>
  </bookViews>
  <sheets>
    <sheet name="利用関係" sheetId="1" r:id="rId1"/>
    <sheet name="資金別" sheetId="2" r:id="rId2"/>
    <sheet name="構造別" sheetId="3" r:id="rId3"/>
    <sheet name="持家（木造・非木造別）" sheetId="4" r:id="rId4"/>
    <sheet name="分譲（マンション・その他別）" sheetId="5" r:id="rId5"/>
  </sheets>
  <definedNames>
    <definedName name="_xlnm.Print_Area" localSheetId="1">'資金別'!$A$1:$S$35</definedName>
    <definedName name="_xlnm.Print_Area" localSheetId="0">'利用関係'!$A$1:$Q$35</definedName>
  </definedNames>
  <calcPr fullCalcOnLoad="1"/>
</workbook>
</file>

<file path=xl/sharedStrings.xml><?xml version="1.0" encoding="utf-8"?>
<sst xmlns="http://schemas.openxmlformats.org/spreadsheetml/2006/main" count="180" uniqueCount="61">
  <si>
    <t>　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</si>
  <si>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</si>
  <si>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</si>
  <si>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</si>
  <si>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</si>
  <si>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</si>
  <si>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</si>
  <si>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</si>
  <si>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</si>
  <si>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</si>
  <si>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</si>
  <si>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給与住宅</t>
  </si>
  <si>
    <t>分譲住宅</t>
  </si>
  <si>
    <t>対前年比</t>
  </si>
  <si>
    <t>計</t>
  </si>
  <si>
    <t>5月</t>
  </si>
  <si>
    <t>　</t>
  </si>
  <si>
    <t>総　　計</t>
  </si>
  <si>
    <t>対前年比</t>
  </si>
  <si>
    <t>4月</t>
  </si>
  <si>
    <t>5月</t>
  </si>
  <si>
    <t>その他</t>
  </si>
  <si>
    <t>非木造</t>
  </si>
  <si>
    <t>その他</t>
  </si>
  <si>
    <t>木造</t>
  </si>
  <si>
    <t>民　間</t>
  </si>
  <si>
    <t>公　営</t>
  </si>
  <si>
    <t>総　計</t>
  </si>
  <si>
    <t>持　家</t>
  </si>
  <si>
    <t>貸　家</t>
  </si>
  <si>
    <t>6月</t>
  </si>
  <si>
    <t>4月</t>
  </si>
  <si>
    <t>都市再生機構</t>
  </si>
  <si>
    <t>住宅金融支援機構</t>
  </si>
  <si>
    <t>持　　家　　計</t>
  </si>
  <si>
    <t>分　譲　計</t>
  </si>
  <si>
    <t>持家（木造）</t>
  </si>
  <si>
    <t>持家（非木造）</t>
  </si>
  <si>
    <t>分譲（マンション）</t>
  </si>
  <si>
    <t>分譲（その他）</t>
  </si>
  <si>
    <t>鉄骨鉄筋コンクリート造</t>
  </si>
  <si>
    <t>鉄筋コンクリート造</t>
  </si>
  <si>
    <t>鉄骨造</t>
  </si>
  <si>
    <t>コンクリートブロック造</t>
  </si>
  <si>
    <t>※「マンション」とは、利用関係が分譲住宅、構造が鉄骨鉄筋コンクリート・鉄筋コンクリート・鉄骨、建て方が共同住宅のものです。</t>
  </si>
  <si>
    <t>４月</t>
  </si>
  <si>
    <t xml:space="preserve"> </t>
  </si>
  <si>
    <t xml:space="preserve"> </t>
  </si>
  <si>
    <t>確認用</t>
  </si>
  <si>
    <t>29年度</t>
  </si>
  <si>
    <t>29年度</t>
  </si>
  <si>
    <t>新設住宅着工戸数の30年度・29年度比較表（利用関係）</t>
  </si>
  <si>
    <t>30年度</t>
  </si>
  <si>
    <t>新設住宅着工戸数の30年度・29年度比較表（資金別）</t>
  </si>
  <si>
    <t>30年度</t>
  </si>
  <si>
    <t>新設住宅着工戸数の30年度・29年度比較表（構造別）</t>
  </si>
  <si>
    <t>新設住宅着工戸数の30年度・29年度比較表（持家・構造別）</t>
  </si>
  <si>
    <t>30年度</t>
  </si>
  <si>
    <t>新設住宅着工戸数の30年度・29年度比較表（分譲・マンション別）</t>
  </si>
  <si>
    <t>30年度</t>
  </si>
  <si>
    <t>30年度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</si>
</sst>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.0;&quot;▲ &quot;#,##0.0"/>
  </numFmts>
  <fonts count="69">
    <font>
      <sz val="11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4"/>
      <name val="HG丸ｺﾞｼｯｸM-PRO"/>
      <family val="3"/>
    </font>
    <font>
      <sz val="8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18"/>
      <name val="HG丸ｺﾞｼｯｸM-PRO"/>
      <family val="3"/>
    </font>
    <font>
      <sz val="9"/>
      <color indexed="8"/>
      <name val="ＭＳ ゴシック"/>
      <family val="3"/>
    </font>
    <font>
      <sz val="8"/>
      <color indexed="8"/>
      <name val="HG丸ｺﾞｼｯｸM-PRO"/>
      <family val="3"/>
    </font>
    <font>
      <sz val="9"/>
      <color indexed="8"/>
      <name val="HG丸ｺﾞｼｯｸM-PRO"/>
      <family val="3"/>
    </font>
    <font>
      <sz val="8.25"/>
      <color indexed="8"/>
      <name val="HG丸ｺﾞｼｯｸM-PRO"/>
      <family val="3"/>
    </font>
    <font>
      <sz val="9.25"/>
      <color indexed="8"/>
      <name val="ＭＳ ゴシック"/>
      <family val="3"/>
    </font>
    <font>
      <sz val="8.75"/>
      <color indexed="8"/>
      <name val="HG丸ｺﾞｼｯｸM-PRO"/>
      <family val="3"/>
    </font>
    <font>
      <sz val="8.5"/>
      <color indexed="8"/>
      <name val="HG丸ｺﾞｼｯｸM-PRO"/>
      <family val="3"/>
    </font>
    <font>
      <sz val="9.5"/>
      <color indexed="8"/>
      <name val="ＭＳ ゴシック"/>
      <family val="3"/>
    </font>
    <font>
      <sz val="8.7"/>
      <color indexed="8"/>
      <name val="HG丸ｺﾞｼｯｸM-PRO"/>
      <family val="3"/>
    </font>
    <font>
      <sz val="11"/>
      <color indexed="8"/>
      <name val="ＭＳ ゴシック"/>
      <family val="3"/>
    </font>
    <font>
      <sz val="10.75"/>
      <color indexed="8"/>
      <name val="ＭＳ ゴシック"/>
      <family val="3"/>
    </font>
    <font>
      <sz val="10.1"/>
      <color indexed="8"/>
      <name val="HG丸ｺﾞｼｯｸM-PRO"/>
      <family val="3"/>
    </font>
    <font>
      <sz val="11.25"/>
      <color indexed="8"/>
      <name val="ＭＳ ゴシック"/>
      <family val="3"/>
    </font>
    <font>
      <sz val="10.35"/>
      <color indexed="8"/>
      <name val="HG丸ｺﾞｼｯｸM-PRO"/>
      <family val="3"/>
    </font>
    <font>
      <sz val="11.75"/>
      <color indexed="8"/>
      <name val="ＭＳ ゴシック"/>
      <family val="3"/>
    </font>
    <font>
      <sz val="10.8"/>
      <color indexed="8"/>
      <name val="HG丸ｺﾞｼｯｸM-PRO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8"/>
      <color indexed="10"/>
      <name val="HG丸ｺﾞｼｯｸM-PRO"/>
      <family val="3"/>
    </font>
    <font>
      <sz val="6"/>
      <color indexed="8"/>
      <name val="HG丸ｺﾞｼｯｸM-PRO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8"/>
      <color indexed="8"/>
      <name val="ＭＳ ゴシック"/>
      <family val="3"/>
    </font>
    <font>
      <sz val="11.25"/>
      <color indexed="8"/>
      <name val="HG丸ｺﾞｼｯｸM-PRO"/>
      <family val="3"/>
    </font>
    <font>
      <sz val="11.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26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176" fontId="4" fillId="0" borderId="13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7" fontId="4" fillId="0" borderId="12" xfId="0" applyNumberFormat="1" applyFont="1" applyBorder="1" applyAlignment="1" applyProtection="1">
      <alignment vertical="center" shrinkToFit="1"/>
      <protection locked="0"/>
    </xf>
    <xf numFmtId="177" fontId="4" fillId="0" borderId="15" xfId="0" applyNumberFormat="1" applyFont="1" applyBorder="1" applyAlignment="1" applyProtection="1">
      <alignment vertical="center" shrinkToFit="1"/>
      <protection locked="0"/>
    </xf>
    <xf numFmtId="0" fontId="2" fillId="0" borderId="0" xfId="0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177" fontId="4" fillId="0" borderId="20" xfId="0" applyNumberFormat="1" applyFont="1" applyBorder="1" applyAlignment="1">
      <alignment vertical="center" shrinkToFit="1"/>
    </xf>
    <xf numFmtId="176" fontId="4" fillId="0" borderId="21" xfId="0" applyNumberFormat="1" applyFont="1" applyBorder="1" applyAlignment="1">
      <alignment vertical="center" shrinkToFit="1"/>
    </xf>
    <xf numFmtId="176" fontId="4" fillId="0" borderId="11" xfId="0" applyNumberFormat="1" applyFont="1" applyBorder="1" applyAlignment="1">
      <alignment vertical="center" shrinkToFit="1"/>
    </xf>
    <xf numFmtId="176" fontId="4" fillId="0" borderId="11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vertical="center" shrinkToFit="1"/>
    </xf>
    <xf numFmtId="176" fontId="4" fillId="0" borderId="22" xfId="0" applyNumberFormat="1" applyFont="1" applyBorder="1" applyAlignment="1">
      <alignment vertical="center" shrinkToFit="1"/>
    </xf>
    <xf numFmtId="176" fontId="4" fillId="0" borderId="13" xfId="0" applyNumberFormat="1" applyFont="1" applyBorder="1" applyAlignment="1">
      <alignment vertical="center" shrinkToFit="1"/>
    </xf>
    <xf numFmtId="177" fontId="4" fillId="0" borderId="17" xfId="0" applyNumberFormat="1" applyFont="1" applyBorder="1" applyAlignment="1">
      <alignment vertical="center" shrinkToFit="1"/>
    </xf>
    <xf numFmtId="177" fontId="4" fillId="0" borderId="23" xfId="0" applyNumberFormat="1" applyFont="1" applyBorder="1" applyAlignment="1">
      <alignment vertical="center" shrinkToFit="1"/>
    </xf>
    <xf numFmtId="176" fontId="4" fillId="0" borderId="14" xfId="0" applyNumberFormat="1" applyFont="1" applyBorder="1" applyAlignment="1">
      <alignment vertical="center" shrinkToFit="1"/>
    </xf>
    <xf numFmtId="176" fontId="4" fillId="0" borderId="19" xfId="0" applyNumberFormat="1" applyFont="1" applyBorder="1" applyAlignment="1">
      <alignment vertical="center" shrinkToFit="1"/>
    </xf>
    <xf numFmtId="176" fontId="4" fillId="0" borderId="13" xfId="0" applyNumberFormat="1" applyFont="1" applyBorder="1" applyAlignment="1">
      <alignment horizontal="center" vertical="center" shrinkToFit="1"/>
    </xf>
    <xf numFmtId="176" fontId="4" fillId="0" borderId="19" xfId="0" applyNumberFormat="1" applyFont="1" applyBorder="1" applyAlignment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horizontal="center" vertical="center" shrinkToFit="1"/>
    </xf>
    <xf numFmtId="177" fontId="4" fillId="0" borderId="0" xfId="0" applyNumberFormat="1" applyFont="1" applyBorder="1" applyAlignment="1" applyProtection="1">
      <alignment vertical="center" shrinkToFit="1"/>
      <protection locked="0"/>
    </xf>
    <xf numFmtId="176" fontId="4" fillId="0" borderId="0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vertical="center" shrinkToFit="1"/>
    </xf>
    <xf numFmtId="177" fontId="4" fillId="0" borderId="0" xfId="0" applyNumberFormat="1" applyFont="1" applyBorder="1" applyAlignment="1">
      <alignment vertical="center" shrinkToFit="1"/>
    </xf>
    <xf numFmtId="176" fontId="4" fillId="0" borderId="10" xfId="0" applyNumberFormat="1" applyFont="1" applyBorder="1" applyAlignment="1">
      <alignment horizontal="right" vertical="center"/>
    </xf>
    <xf numFmtId="176" fontId="4" fillId="0" borderId="24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horizontal="right" vertical="center"/>
    </xf>
    <xf numFmtId="177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 applyProtection="1">
      <alignment vertical="center"/>
      <protection locked="0"/>
    </xf>
    <xf numFmtId="177" fontId="4" fillId="0" borderId="20" xfId="0" applyNumberFormat="1" applyFont="1" applyBorder="1" applyAlignment="1" applyProtection="1">
      <alignment vertical="center" shrinkToFit="1"/>
      <protection locked="0"/>
    </xf>
    <xf numFmtId="177" fontId="4" fillId="0" borderId="25" xfId="0" applyNumberFormat="1" applyFont="1" applyBorder="1" applyAlignment="1" applyProtection="1">
      <alignment vertical="center" shrinkToFit="1"/>
      <protection locked="0"/>
    </xf>
    <xf numFmtId="177" fontId="4" fillId="0" borderId="26" xfId="0" applyNumberFormat="1" applyFont="1" applyBorder="1" applyAlignment="1" applyProtection="1">
      <alignment vertical="center" shrinkToFit="1"/>
      <protection locked="0"/>
    </xf>
    <xf numFmtId="0" fontId="6" fillId="0" borderId="21" xfId="0" applyFont="1" applyBorder="1" applyAlignment="1">
      <alignment horizontal="center" vertical="center" shrinkToFit="1"/>
    </xf>
    <xf numFmtId="176" fontId="4" fillId="0" borderId="24" xfId="0" applyNumberFormat="1" applyFont="1" applyBorder="1" applyAlignment="1">
      <alignment vertical="center" shrinkToFit="1"/>
    </xf>
    <xf numFmtId="0" fontId="6" fillId="0" borderId="20" xfId="0" applyFont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>
      <alignment horizontal="center" vertical="center" shrinkToFit="1"/>
    </xf>
    <xf numFmtId="176" fontId="4" fillId="0" borderId="16" xfId="0" applyNumberFormat="1" applyFont="1" applyBorder="1" applyAlignment="1">
      <alignment vertical="center" shrinkToFit="1"/>
    </xf>
    <xf numFmtId="177" fontId="4" fillId="0" borderId="23" xfId="0" applyNumberFormat="1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shrinkToFit="1"/>
    </xf>
    <xf numFmtId="176" fontId="4" fillId="0" borderId="21" xfId="0" applyNumberFormat="1" applyFont="1" applyBorder="1" applyAlignment="1">
      <alignment vertical="center"/>
    </xf>
    <xf numFmtId="176" fontId="4" fillId="0" borderId="31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177" fontId="4" fillId="0" borderId="32" xfId="0" applyNumberFormat="1" applyFont="1" applyBorder="1" applyAlignment="1" applyProtection="1">
      <alignment vertical="center"/>
      <protection locked="0"/>
    </xf>
    <xf numFmtId="176" fontId="4" fillId="0" borderId="16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vertical="center"/>
    </xf>
    <xf numFmtId="177" fontId="27" fillId="0" borderId="0" xfId="0" applyNumberFormat="1" applyFont="1" applyBorder="1" applyAlignment="1" applyProtection="1">
      <alignment vertical="center" shrinkToFit="1"/>
      <protection locked="0"/>
    </xf>
    <xf numFmtId="177" fontId="4" fillId="0" borderId="15" xfId="0" applyNumberFormat="1" applyFont="1" applyBorder="1" applyAlignment="1" applyProtection="1">
      <alignment vertical="center"/>
      <protection locked="0"/>
    </xf>
    <xf numFmtId="177" fontId="4" fillId="0" borderId="33" xfId="0" applyNumberFormat="1" applyFont="1" applyBorder="1" applyAlignment="1" applyProtection="1">
      <alignment vertical="center" shrinkToFit="1"/>
      <protection locked="0"/>
    </xf>
    <xf numFmtId="177" fontId="4" fillId="0" borderId="33" xfId="0" applyNumberFormat="1" applyFont="1" applyBorder="1" applyAlignment="1">
      <alignment vertical="center" shrinkToFit="1"/>
    </xf>
    <xf numFmtId="177" fontId="4" fillId="0" borderId="15" xfId="0" applyNumberFormat="1" applyFont="1" applyBorder="1" applyAlignment="1">
      <alignment vertical="center" shrinkToFit="1"/>
    </xf>
    <xf numFmtId="177" fontId="4" fillId="0" borderId="34" xfId="0" applyNumberFormat="1" applyFont="1" applyBorder="1" applyAlignment="1">
      <alignment vertical="center" shrinkToFit="1"/>
    </xf>
    <xf numFmtId="177" fontId="4" fillId="0" borderId="35" xfId="0" applyNumberFormat="1" applyFont="1" applyBorder="1" applyAlignment="1">
      <alignment vertical="center" shrinkToFit="1"/>
    </xf>
    <xf numFmtId="177" fontId="4" fillId="0" borderId="18" xfId="0" applyNumberFormat="1" applyFont="1" applyBorder="1" applyAlignment="1">
      <alignment vertical="center" shrinkToFit="1"/>
    </xf>
    <xf numFmtId="177" fontId="4" fillId="0" borderId="34" xfId="0" applyNumberFormat="1" applyFont="1" applyBorder="1" applyAlignment="1" applyProtection="1">
      <alignment vertical="center" shrinkToFit="1"/>
      <protection locked="0"/>
    </xf>
    <xf numFmtId="177" fontId="4" fillId="0" borderId="36" xfId="0" applyNumberFormat="1" applyFont="1" applyBorder="1" applyAlignment="1" applyProtection="1">
      <alignment vertical="center" shrinkToFit="1"/>
      <protection locked="0"/>
    </xf>
    <xf numFmtId="177" fontId="4" fillId="0" borderId="37" xfId="0" applyNumberFormat="1" applyFont="1" applyBorder="1" applyAlignment="1">
      <alignment vertical="center" shrinkToFit="1"/>
    </xf>
    <xf numFmtId="177" fontId="4" fillId="0" borderId="38" xfId="0" applyNumberFormat="1" applyFont="1" applyBorder="1" applyAlignment="1">
      <alignment vertical="center" shrinkToFit="1"/>
    </xf>
    <xf numFmtId="177" fontId="4" fillId="0" borderId="39" xfId="0" applyNumberFormat="1" applyFont="1" applyBorder="1" applyAlignment="1">
      <alignment vertical="center" shrinkToFit="1"/>
    </xf>
    <xf numFmtId="0" fontId="6" fillId="0" borderId="34" xfId="0" applyFont="1" applyBorder="1" applyAlignment="1" applyProtection="1">
      <alignment horizontal="center" vertical="center" shrinkToFit="1"/>
      <protection locked="0"/>
    </xf>
    <xf numFmtId="177" fontId="4" fillId="0" borderId="34" xfId="0" applyNumberFormat="1" applyFont="1" applyBorder="1" applyAlignment="1" applyProtection="1">
      <alignment vertical="center"/>
      <protection locked="0"/>
    </xf>
    <xf numFmtId="177" fontId="4" fillId="0" borderId="36" xfId="0" applyNumberFormat="1" applyFont="1" applyBorder="1" applyAlignment="1" applyProtection="1">
      <alignment vertical="center"/>
      <protection locked="0"/>
    </xf>
    <xf numFmtId="177" fontId="4" fillId="0" borderId="35" xfId="0" applyNumberFormat="1" applyFont="1" applyBorder="1" applyAlignment="1">
      <alignment vertical="center"/>
    </xf>
    <xf numFmtId="177" fontId="4" fillId="0" borderId="33" xfId="0" applyNumberFormat="1" applyFont="1" applyBorder="1" applyAlignment="1" applyProtection="1">
      <alignment vertical="center"/>
      <protection locked="0"/>
    </xf>
    <xf numFmtId="177" fontId="4" fillId="0" borderId="37" xfId="0" applyNumberFormat="1" applyFont="1" applyBorder="1" applyAlignment="1" applyProtection="1">
      <alignment vertical="center" shrinkToFit="1"/>
      <protection locked="0"/>
    </xf>
    <xf numFmtId="177" fontId="4" fillId="0" borderId="38" xfId="0" applyNumberFormat="1" applyFont="1" applyBorder="1" applyAlignment="1" applyProtection="1">
      <alignment vertical="center" shrinkToFit="1"/>
      <protection locked="0"/>
    </xf>
    <xf numFmtId="177" fontId="4" fillId="0" borderId="39" xfId="0" applyNumberFormat="1" applyFont="1" applyBorder="1" applyAlignment="1">
      <alignment vertical="center"/>
    </xf>
    <xf numFmtId="177" fontId="4" fillId="0" borderId="34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177" fontId="4" fillId="0" borderId="33" xfId="0" applyNumberFormat="1" applyFont="1" applyBorder="1" applyAlignment="1">
      <alignment vertical="center"/>
    </xf>
    <xf numFmtId="0" fontId="6" fillId="0" borderId="40" xfId="0" applyFont="1" applyBorder="1" applyAlignment="1" applyProtection="1">
      <alignment horizontal="center" vertical="center" shrinkToFit="1"/>
      <protection locked="0"/>
    </xf>
    <xf numFmtId="177" fontId="4" fillId="0" borderId="15" xfId="0" applyNumberFormat="1" applyFont="1" applyFill="1" applyBorder="1" applyAlignment="1">
      <alignment vertical="center" shrinkToFit="1"/>
    </xf>
    <xf numFmtId="177" fontId="4" fillId="0" borderId="37" xfId="0" applyNumberFormat="1" applyFont="1" applyFill="1" applyBorder="1" applyAlignment="1">
      <alignment vertical="center" shrinkToFit="1"/>
    </xf>
    <xf numFmtId="177" fontId="29" fillId="0" borderId="0" xfId="0" applyNumberFormat="1" applyFont="1" applyAlignment="1">
      <alignment vertical="center"/>
    </xf>
    <xf numFmtId="177" fontId="4" fillId="0" borderId="40" xfId="0" applyNumberFormat="1" applyFont="1" applyBorder="1" applyAlignment="1" applyProtection="1">
      <alignment vertical="center"/>
      <protection locked="0"/>
    </xf>
    <xf numFmtId="177" fontId="4" fillId="0" borderId="41" xfId="0" applyNumberFormat="1" applyFont="1" applyBorder="1" applyAlignment="1" applyProtection="1">
      <alignment vertical="center"/>
      <protection locked="0"/>
    </xf>
    <xf numFmtId="177" fontId="4" fillId="0" borderId="12" xfId="0" applyNumberFormat="1" applyFont="1" applyBorder="1" applyAlignment="1" applyProtection="1">
      <alignment vertical="center"/>
      <protection locked="0"/>
    </xf>
    <xf numFmtId="177" fontId="4" fillId="0" borderId="26" xfId="0" applyNumberFormat="1" applyFont="1" applyBorder="1" applyAlignment="1" applyProtection="1">
      <alignment vertical="center"/>
      <protection locked="0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7" fillId="0" borderId="51" xfId="0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center" vertical="center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0" fontId="5" fillId="0" borderId="54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57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64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center" vertical="center" shrinkToFit="1"/>
    </xf>
    <xf numFmtId="177" fontId="4" fillId="0" borderId="0" xfId="0" applyNumberFormat="1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0.0065"/>
          <c:y val="0.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29925"/>
          <c:w val="0.97425"/>
          <c:h val="0.6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'利用関係'!$B$22</c:f>
              <c:strCache>
                <c:ptCount val="1"/>
                <c:pt idx="0">
                  <c:v>30年度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'利用関係'!$B$23:$B$34</c:f>
              <c:numCache/>
            </c:numRef>
          </c:val>
        </c:ser>
        <c:ser>
          <c:idx val="1"/>
          <c:order val="1"/>
          <c:tx>
            <c:strRef>
              <c:f>'利用関係'!$C$22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'利用関係'!$C$23:$C$34</c:f>
              <c:numCache/>
            </c:numRef>
          </c:val>
        </c:ser>
        <c:axId val="66705241"/>
        <c:axId val="63476258"/>
      </c:barChart>
      <c:catAx>
        <c:axId val="667052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3476258"/>
        <c:crosses val="autoZero"/>
        <c:auto val="1"/>
        <c:lblOffset val="100"/>
        <c:tickLblSkip val="1"/>
        <c:noMultiLvlLbl val="0"/>
      </c:catAx>
      <c:valAx>
        <c:axId val="63476258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47"/>
              <c:y val="0.17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705241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595"/>
          <c:y val="0.24225"/>
          <c:w val="0.40825"/>
          <c:h val="0.0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非木造</a:t>
            </a:r>
          </a:p>
        </c:rich>
      </c:tx>
      <c:layout>
        <c:manualLayout>
          <c:xMode val="factor"/>
          <c:yMode val="factor"/>
          <c:x val="0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25225"/>
          <c:w val="0.922"/>
          <c:h val="0.7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'構造別'!$H$23</c:f>
              <c:strCache>
                <c:ptCount val="1"/>
                <c:pt idx="0">
                  <c:v>30年度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'構造別'!$H$24:$H$35</c:f>
              <c:numCache/>
            </c:numRef>
          </c:val>
        </c:ser>
        <c:ser>
          <c:idx val="1"/>
          <c:order val="1"/>
          <c:tx>
            <c:strRef>
              <c:f>'構造別'!$I$23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'構造別'!$I$24:$I$35</c:f>
              <c:numCache/>
            </c:numRef>
          </c:val>
        </c:ser>
        <c:axId val="23256707"/>
        <c:axId val="7983772"/>
      </c:barChart>
      <c:catAx>
        <c:axId val="232567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983772"/>
        <c:crosses val="autoZero"/>
        <c:auto val="1"/>
        <c:lblOffset val="100"/>
        <c:tickLblSkip val="1"/>
        <c:noMultiLvlLbl val="0"/>
      </c:catAx>
      <c:valAx>
        <c:axId val="7983772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5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32567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375"/>
          <c:y val="0.19075"/>
          <c:w val="0.386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持　家　計</a:t>
            </a:r>
          </a:p>
        </c:rich>
      </c:tx>
      <c:layout>
        <c:manualLayout>
          <c:xMode val="factor"/>
          <c:yMode val="factor"/>
          <c:x val="0.0022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2835"/>
          <c:w val="0.979"/>
          <c:h val="0.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'持家（木造・非木造別）'!$B$22</c:f>
              <c:strCache>
                <c:ptCount val="1"/>
                <c:pt idx="0">
                  <c:v>30年度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'持家（木造・非木造別）'!$B$23:$B$34</c:f>
              <c:numCache/>
            </c:numRef>
          </c:val>
        </c:ser>
        <c:ser>
          <c:idx val="1"/>
          <c:order val="1"/>
          <c:tx>
            <c:strRef>
              <c:f>'持家（木造・非木造別）'!$C$22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'持家（木造・非木造別）'!$C$23:$C$34</c:f>
              <c:numCache/>
            </c:numRef>
          </c:val>
        </c:ser>
        <c:axId val="4745085"/>
        <c:axId val="42705766"/>
      </c:barChart>
      <c:catAx>
        <c:axId val="47450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705766"/>
        <c:crosses val="autoZero"/>
        <c:auto val="1"/>
        <c:lblOffset val="100"/>
        <c:tickLblSkip val="1"/>
        <c:noMultiLvlLbl val="0"/>
      </c:catAx>
      <c:valAx>
        <c:axId val="4270576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37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7450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2"/>
          <c:y val="0.21175"/>
          <c:w val="0.355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持家（木造）</a:t>
            </a:r>
          </a:p>
        </c:rich>
      </c:tx>
      <c:layout>
        <c:manualLayout>
          <c:xMode val="factor"/>
          <c:yMode val="factor"/>
          <c:x val="0.01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2685"/>
          <c:w val="0.9585"/>
          <c:h val="0.7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'持家（木造・非木造別）'!$E$22</c:f>
              <c:strCache>
                <c:ptCount val="1"/>
                <c:pt idx="0">
                  <c:v>30年度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'持家（木造・非木造別）'!$E$23:$E$34</c:f>
              <c:numCache/>
            </c:numRef>
          </c:val>
        </c:ser>
        <c:ser>
          <c:idx val="1"/>
          <c:order val="1"/>
          <c:tx>
            <c:strRef>
              <c:f>'持家（木造・非木造別）'!$F$22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'持家（木造・非木造別）'!$F$23:$F$34</c:f>
              <c:numCache/>
            </c:numRef>
          </c:val>
        </c:ser>
        <c:axId val="48807575"/>
        <c:axId val="36614992"/>
      </c:barChart>
      <c:catAx>
        <c:axId val="488075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6614992"/>
        <c:crosses val="autoZero"/>
        <c:auto val="1"/>
        <c:lblOffset val="100"/>
        <c:tickLblSkip val="1"/>
        <c:noMultiLvlLbl val="0"/>
      </c:catAx>
      <c:valAx>
        <c:axId val="3661499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725"/>
              <c:y val="0.15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88075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025"/>
          <c:y val="0.19025"/>
          <c:w val="0.32975"/>
          <c:h val="0.0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持家（非木造）</a:t>
            </a:r>
          </a:p>
        </c:rich>
      </c:tx>
      <c:layout>
        <c:manualLayout>
          <c:xMode val="factor"/>
          <c:yMode val="factor"/>
          <c:x val="0.05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25575"/>
          <c:w val="0.93475"/>
          <c:h val="0.73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'持家（木造・非木造別）'!$H$22</c:f>
              <c:strCache>
                <c:ptCount val="1"/>
                <c:pt idx="0">
                  <c:v>30年度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'持家（木造・非木造別）'!$H$23:$H$34</c:f>
              <c:numCache/>
            </c:numRef>
          </c:val>
        </c:ser>
        <c:ser>
          <c:idx val="1"/>
          <c:order val="1"/>
          <c:tx>
            <c:strRef>
              <c:f>'持家（木造・非木造別）'!$I$22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'持家（木造・非木造別）'!$I$23:$I$34</c:f>
              <c:numCache/>
            </c:numRef>
          </c:val>
        </c:ser>
        <c:axId val="61099473"/>
        <c:axId val="13024346"/>
      </c:barChart>
      <c:catAx>
        <c:axId val="610994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024346"/>
        <c:crosses val="autoZero"/>
        <c:auto val="1"/>
        <c:lblOffset val="100"/>
        <c:tickLblSkip val="1"/>
        <c:noMultiLvlLbl val="0"/>
      </c:catAx>
      <c:valAx>
        <c:axId val="1302434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52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10994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1"/>
          <c:y val="0.191"/>
          <c:w val="0.3535"/>
          <c:h val="0.0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分　譲　計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2945"/>
          <c:w val="0.964"/>
          <c:h val="0.6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'分譲（マンション・その他別）'!$B$22</c:f>
              <c:strCache>
                <c:ptCount val="1"/>
                <c:pt idx="0">
                  <c:v>30年度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'分譲（マンション・その他別）'!$B$23:$B$34</c:f>
              <c:numCache/>
            </c:numRef>
          </c:val>
        </c:ser>
        <c:ser>
          <c:idx val="1"/>
          <c:order val="1"/>
          <c:tx>
            <c:strRef>
              <c:f>'分譲（マンション・その他別）'!$C$22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'分譲（マンション・その他別）'!$C$23:$C$34</c:f>
              <c:numCache/>
            </c:numRef>
          </c:val>
        </c:ser>
        <c:axId val="50110251"/>
        <c:axId val="48339076"/>
      </c:barChart>
      <c:catAx>
        <c:axId val="501102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339076"/>
        <c:crosses val="autoZero"/>
        <c:auto val="1"/>
        <c:lblOffset val="100"/>
        <c:tickLblSkip val="1"/>
        <c:noMultiLvlLbl val="0"/>
      </c:catAx>
      <c:valAx>
        <c:axId val="4833907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4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01102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2"/>
          <c:y val="0.2135"/>
          <c:w val="0.3407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分譲（マンション）</a:t>
            </a:r>
          </a:p>
        </c:rich>
      </c:tx>
      <c:layout>
        <c:manualLayout>
          <c:xMode val="factor"/>
          <c:yMode val="factor"/>
          <c:x val="0.02225"/>
          <c:y val="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25975"/>
          <c:w val="0.95925"/>
          <c:h val="0.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'分譲（マンション・その他別）'!$E$22</c:f>
              <c:strCache>
                <c:ptCount val="1"/>
                <c:pt idx="0">
                  <c:v>30年度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'分譲（マンション・その他別）'!$E$23:$E$34</c:f>
              <c:numCache/>
            </c:numRef>
          </c:val>
        </c:ser>
        <c:ser>
          <c:idx val="1"/>
          <c:order val="1"/>
          <c:tx>
            <c:strRef>
              <c:f>'分譲（マンション・その他別）'!$F$22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'分譲（マンション・その他別）'!$F$23:$F$34</c:f>
              <c:numCache/>
            </c:numRef>
          </c:val>
        </c:ser>
        <c:axId val="32398501"/>
        <c:axId val="23151054"/>
      </c:barChart>
      <c:catAx>
        <c:axId val="323985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3151054"/>
        <c:crosses val="autoZero"/>
        <c:auto val="1"/>
        <c:lblOffset val="100"/>
        <c:tickLblSkip val="1"/>
        <c:noMultiLvlLbl val="0"/>
      </c:catAx>
      <c:valAx>
        <c:axId val="2315105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725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23985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225"/>
          <c:y val="0.191"/>
          <c:w val="0.34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分譲（その他）</a:t>
            </a:r>
          </a:p>
        </c:rich>
      </c:tx>
      <c:layout>
        <c:manualLayout>
          <c:xMode val="factor"/>
          <c:yMode val="factor"/>
          <c:x val="0.041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266"/>
          <c:w val="0.941"/>
          <c:h val="0.7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'分譲（マンション・その他別）'!$H$22</c:f>
              <c:strCache>
                <c:ptCount val="1"/>
                <c:pt idx="0">
                  <c:v>30年度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'分譲（マンション・その他別）'!$H$23:$H$34</c:f>
              <c:numCache/>
            </c:numRef>
          </c:val>
        </c:ser>
        <c:ser>
          <c:idx val="1"/>
          <c:order val="1"/>
          <c:tx>
            <c:strRef>
              <c:f>'分譲（マンション・その他別）'!$I$22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'分譲（マンション・その他別）'!$I$23:$I$34</c:f>
              <c:numCache/>
            </c:numRef>
          </c:val>
        </c:ser>
        <c:axId val="7032895"/>
        <c:axId val="63296056"/>
      </c:barChart>
      <c:catAx>
        <c:axId val="70328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296056"/>
        <c:crosses val="autoZero"/>
        <c:auto val="1"/>
        <c:lblOffset val="100"/>
        <c:tickLblSkip val="1"/>
        <c:noMultiLvlLbl val="0"/>
      </c:catAx>
      <c:valAx>
        <c:axId val="6329605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3025"/>
              <c:y val="0.14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70328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25"/>
          <c:y val="0.1915"/>
          <c:w val="0.35825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持　　家</a:t>
            </a:r>
          </a:p>
        </c:rich>
      </c:tx>
      <c:layout>
        <c:manualLayout>
          <c:xMode val="factor"/>
          <c:yMode val="factor"/>
          <c:x val="-0.00925"/>
          <c:y val="0.02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287"/>
          <c:w val="0.975"/>
          <c:h val="0.70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'利用関係'!$E$22</c:f>
              <c:strCache>
                <c:ptCount val="1"/>
                <c:pt idx="0">
                  <c:v>30年度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'利用関係'!$E$23:$E$34</c:f>
              <c:numCache/>
            </c:numRef>
          </c:val>
        </c:ser>
        <c:ser>
          <c:idx val="1"/>
          <c:order val="1"/>
          <c:tx>
            <c:strRef>
              <c:f>'利用関係'!$F$22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'利用関係'!$F$23:$F$34</c:f>
              <c:numCache/>
            </c:numRef>
          </c:val>
        </c:ser>
        <c:axId val="34415411"/>
        <c:axId val="41303244"/>
      </c:barChart>
      <c:catAx>
        <c:axId val="344154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1303244"/>
        <c:crosses val="autoZero"/>
        <c:auto val="1"/>
        <c:lblOffset val="100"/>
        <c:tickLblSkip val="1"/>
        <c:noMultiLvlLbl val="0"/>
      </c:catAx>
      <c:valAx>
        <c:axId val="41303244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025"/>
              <c:y val="0.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4415411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435"/>
          <c:y val="0.226"/>
          <c:w val="0.3945"/>
          <c:h val="0.0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貸　　家</a:t>
            </a:r>
          </a:p>
        </c:rich>
      </c:tx>
      <c:layout>
        <c:manualLayout>
          <c:xMode val="factor"/>
          <c:yMode val="factor"/>
          <c:x val="0.003"/>
          <c:y val="0.02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271"/>
          <c:w val="0.98775"/>
          <c:h val="0.7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'利用関係'!$H$22</c:f>
              <c:strCache>
                <c:ptCount val="1"/>
                <c:pt idx="0">
                  <c:v>30年度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'利用関係'!$H$23:$H$34</c:f>
              <c:numCache/>
            </c:numRef>
          </c:val>
        </c:ser>
        <c:ser>
          <c:idx val="1"/>
          <c:order val="1"/>
          <c:tx>
            <c:strRef>
              <c:f>'利用関係'!$I$22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'利用関係'!$I$23:$I$34</c:f>
              <c:numCache/>
            </c:numRef>
          </c:val>
        </c:ser>
        <c:axId val="36184877"/>
        <c:axId val="57228438"/>
      </c:barChart>
      <c:catAx>
        <c:axId val="361848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7228438"/>
        <c:crosses val="autoZero"/>
        <c:auto val="1"/>
        <c:lblOffset val="100"/>
        <c:tickLblSkip val="1"/>
        <c:noMultiLvlLbl val="0"/>
      </c:catAx>
      <c:valAx>
        <c:axId val="57228438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1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6184877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605"/>
          <c:y val="0.2175"/>
          <c:w val="0.38475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分譲住宅</a:t>
            </a:r>
          </a:p>
        </c:rich>
      </c:tx>
      <c:layout>
        <c:manualLayout>
          <c:xMode val="factor"/>
          <c:yMode val="factor"/>
          <c:x val="0.009"/>
          <c:y val="0.03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2695"/>
          <c:w val="0.96775"/>
          <c:h val="0.7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'利用関係'!$N$22</c:f>
              <c:strCache>
                <c:ptCount val="1"/>
                <c:pt idx="0">
                  <c:v>30年度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'利用関係'!$N$23:$N$34</c:f>
              <c:numCache/>
            </c:numRef>
          </c:val>
        </c:ser>
        <c:ser>
          <c:idx val="1"/>
          <c:order val="1"/>
          <c:tx>
            <c:strRef>
              <c:f>'利用関係'!$O$22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'利用関係'!$O$23:$O$34</c:f>
              <c:numCache/>
            </c:numRef>
          </c:val>
        </c:ser>
        <c:axId val="45293895"/>
        <c:axId val="4991872"/>
      </c:barChart>
      <c:catAx>
        <c:axId val="452938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991872"/>
        <c:crosses val="autoZero"/>
        <c:auto val="1"/>
        <c:lblOffset val="100"/>
        <c:tickLblSkip val="1"/>
        <c:noMultiLvlLbl val="0"/>
      </c:catAx>
      <c:valAx>
        <c:axId val="4991872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35"/>
              <c:y val="0.16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5293895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445"/>
          <c:y val="0.21175"/>
          <c:w val="0.3995"/>
          <c:h val="0.0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-0.01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27525"/>
          <c:w val="0.96375"/>
          <c:h val="0.6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'資金別'!$B$22</c:f>
              <c:strCache>
                <c:ptCount val="1"/>
                <c:pt idx="0">
                  <c:v>30年度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'資金別'!$B$23:$B$34</c:f>
              <c:numCache/>
            </c:numRef>
          </c:val>
        </c:ser>
        <c:ser>
          <c:idx val="1"/>
          <c:order val="1"/>
          <c:tx>
            <c:strRef>
              <c:f>'資金別'!$C$22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'資金別'!$C$23:$C$34</c:f>
              <c:numCache/>
            </c:numRef>
          </c:val>
        </c:ser>
        <c:axId val="44926849"/>
        <c:axId val="1688458"/>
      </c:barChart>
      <c:catAx>
        <c:axId val="449268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88458"/>
        <c:crosses val="autoZero"/>
        <c:auto val="1"/>
        <c:lblOffset val="100"/>
        <c:tickLblSkip val="1"/>
        <c:noMultiLvlLbl val="0"/>
      </c:catAx>
      <c:valAx>
        <c:axId val="168845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345"/>
              <c:y val="0.17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4926849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8"/>
          <c:y val="0.20675"/>
          <c:w val="0.3642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民　　間</a:t>
            </a:r>
          </a:p>
        </c:rich>
      </c:tx>
      <c:layout>
        <c:manualLayout>
          <c:xMode val="factor"/>
          <c:yMode val="factor"/>
          <c:x val="-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262"/>
          <c:w val="0.929"/>
          <c:h val="0.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'資金別'!$E$22</c:f>
              <c:strCache>
                <c:ptCount val="1"/>
                <c:pt idx="0">
                  <c:v>30年度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'資金別'!$E$23:$E$34</c:f>
              <c:numCache/>
            </c:numRef>
          </c:val>
        </c:ser>
        <c:ser>
          <c:idx val="1"/>
          <c:order val="1"/>
          <c:tx>
            <c:strRef>
              <c:f>'資金別'!$F$22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'資金別'!$F$23:$F$34</c:f>
              <c:numCache/>
            </c:numRef>
          </c:val>
        </c:ser>
        <c:axId val="15196123"/>
        <c:axId val="2547380"/>
      </c:barChart>
      <c:catAx>
        <c:axId val="151961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547380"/>
        <c:crosses val="autoZero"/>
        <c:auto val="1"/>
        <c:lblOffset val="100"/>
        <c:tickLblSkip val="1"/>
        <c:noMultiLvlLbl val="0"/>
      </c:catAx>
      <c:valAx>
        <c:axId val="2547380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405"/>
              <c:y val="0.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5196123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75"/>
          <c:y val="0.195"/>
          <c:w val="0.3475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住宅金融支援機構</a:t>
            </a:r>
          </a:p>
        </c:rich>
      </c:tx>
      <c:layout>
        <c:manualLayout>
          <c:xMode val="factor"/>
          <c:yMode val="factor"/>
          <c:x val="-0.018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2555"/>
          <c:w val="0.928"/>
          <c:h val="0.7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'資金別'!$K$22</c:f>
              <c:strCache>
                <c:ptCount val="1"/>
                <c:pt idx="0">
                  <c:v>30年度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'資金別'!$K$23:$K$34</c:f>
              <c:numCache/>
            </c:numRef>
          </c:val>
        </c:ser>
        <c:ser>
          <c:idx val="1"/>
          <c:order val="1"/>
          <c:tx>
            <c:strRef>
              <c:f>'資金別'!$L$22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'資金別'!$L$23:$L$34</c:f>
              <c:numCache/>
            </c:numRef>
          </c:val>
        </c:ser>
        <c:axId val="22926421"/>
        <c:axId val="5011198"/>
      </c:barChart>
      <c:catAx>
        <c:axId val="229264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11198"/>
        <c:crosses val="autoZero"/>
        <c:auto val="1"/>
        <c:lblOffset val="100"/>
        <c:tickLblSkip val="1"/>
        <c:noMultiLvlLbl val="0"/>
      </c:catAx>
      <c:valAx>
        <c:axId val="5011198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075"/>
              <c:y val="0.15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2926421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55"/>
          <c:y val="0.20075"/>
          <c:w val="0.369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26525"/>
          <c:w val="0.96225"/>
          <c:h val="0.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'構造別'!$B$23</c:f>
              <c:strCache>
                <c:ptCount val="1"/>
                <c:pt idx="0">
                  <c:v>30年度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'構造別'!$B$24:$B$35</c:f>
              <c:numCache/>
            </c:numRef>
          </c:val>
        </c:ser>
        <c:ser>
          <c:idx val="1"/>
          <c:order val="1"/>
          <c:tx>
            <c:strRef>
              <c:f>'構造別'!$C$23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'構造別'!$C$24:$C$35</c:f>
              <c:numCache/>
            </c:numRef>
          </c:val>
        </c:ser>
        <c:axId val="45100783"/>
        <c:axId val="3253864"/>
      </c:barChart>
      <c:catAx>
        <c:axId val="451007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53864"/>
        <c:crosses val="autoZero"/>
        <c:auto val="1"/>
        <c:lblOffset val="100"/>
        <c:tickLblSkip val="1"/>
        <c:noMultiLvlLbl val="0"/>
      </c:catAx>
      <c:valAx>
        <c:axId val="32538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025"/>
              <c:y val="0.15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51007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875"/>
          <c:y val="0.213"/>
          <c:w val="0.36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木　　造</a:t>
            </a:r>
          </a:p>
        </c:rich>
      </c:tx>
      <c:layout>
        <c:manualLayout>
          <c:xMode val="factor"/>
          <c:yMode val="factor"/>
          <c:x val="-0.007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485"/>
          <c:w val="0.93175"/>
          <c:h val="0.7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'構造別'!$E$23</c:f>
              <c:strCache>
                <c:ptCount val="1"/>
                <c:pt idx="0">
                  <c:v>30年度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'構造別'!$E$24:$E$35</c:f>
              <c:numCache/>
            </c:numRef>
          </c:val>
        </c:ser>
        <c:ser>
          <c:idx val="1"/>
          <c:order val="1"/>
          <c:tx>
            <c:strRef>
              <c:f>'構造別'!$F$23</c:f>
              <c:strCache>
                <c:ptCount val="1"/>
                <c:pt idx="0">
                  <c:v>29年度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'構造別'!$F$24:$F$35</c:f>
              <c:numCache/>
            </c:numRef>
          </c:val>
        </c:ser>
        <c:axId val="29284777"/>
        <c:axId val="62236402"/>
      </c:barChart>
      <c:catAx>
        <c:axId val="292847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2236402"/>
        <c:crosses val="autoZero"/>
        <c:auto val="1"/>
        <c:lblOffset val="100"/>
        <c:tickLblSkip val="1"/>
        <c:noMultiLvlLbl val="0"/>
      </c:catAx>
      <c:valAx>
        <c:axId val="62236402"/>
        <c:scaling>
          <c:orientation val="minMax"/>
          <c:max val="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92847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55"/>
          <c:y val="0.19025"/>
          <c:w val="0.366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3</xdr:row>
      <xdr:rowOff>219075</xdr:rowOff>
    </xdr:from>
    <xdr:to>
      <xdr:col>3</xdr:col>
      <xdr:colOff>685800</xdr:colOff>
      <xdr:row>18</xdr:row>
      <xdr:rowOff>9525</xdr:rowOff>
    </xdr:to>
    <xdr:graphicFrame>
      <xdr:nvGraphicFramePr>
        <xdr:cNvPr id="1" name="Chart 8"/>
        <xdr:cNvGraphicFramePr/>
      </xdr:nvGraphicFramePr>
      <xdr:xfrm>
        <a:off x="0" y="1266825"/>
        <a:ext cx="38004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3</xdr:col>
      <xdr:colOff>809625</xdr:colOff>
      <xdr:row>4</xdr:row>
      <xdr:rowOff>0</xdr:rowOff>
    </xdr:from>
    <xdr:to>
      <xdr:col>7</xdr:col>
      <xdr:colOff>876300</xdr:colOff>
      <xdr:row>17</xdr:row>
      <xdr:rowOff>219075</xdr:rowOff>
    </xdr:to>
    <xdr:graphicFrame>
      <xdr:nvGraphicFramePr>
        <xdr:cNvPr id="2" name="Chart 9"/>
        <xdr:cNvGraphicFramePr/>
      </xdr:nvGraphicFramePr>
      <xdr:xfrm>
        <a:off x="3924300" y="1276350"/>
        <a:ext cx="3914775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8</xdr:col>
      <xdr:colOff>57150</xdr:colOff>
      <xdr:row>4</xdr:row>
      <xdr:rowOff>9525</xdr:rowOff>
    </xdr:from>
    <xdr:to>
      <xdr:col>12</xdr:col>
      <xdr:colOff>228600</xdr:colOff>
      <xdr:row>17</xdr:row>
      <xdr:rowOff>219075</xdr:rowOff>
    </xdr:to>
    <xdr:graphicFrame>
      <xdr:nvGraphicFramePr>
        <xdr:cNvPr id="3" name="Chart 10"/>
        <xdr:cNvGraphicFramePr/>
      </xdr:nvGraphicFramePr>
      <xdr:xfrm>
        <a:off x="7981950" y="1285875"/>
        <a:ext cx="40195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12</xdr:col>
      <xdr:colOff>342900</xdr:colOff>
      <xdr:row>4</xdr:row>
      <xdr:rowOff>0</xdr:rowOff>
    </xdr:from>
    <xdr:to>
      <xdr:col>16</xdr:col>
      <xdr:colOff>609600</xdr:colOff>
      <xdr:row>17</xdr:row>
      <xdr:rowOff>200025</xdr:rowOff>
    </xdr:to>
    <xdr:graphicFrame>
      <xdr:nvGraphicFramePr>
        <xdr:cNvPr id="4" name="Chart 11"/>
        <xdr:cNvGraphicFramePr/>
      </xdr:nvGraphicFramePr>
      <xdr:xfrm>
        <a:off x="12115800" y="1276350"/>
        <a:ext cx="411480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476250</xdr:colOff>
      <xdr:row>4</xdr:row>
      <xdr:rowOff>0</xdr:rowOff>
    </xdr:from>
    <xdr:to>
      <xdr:col>6</xdr:col>
      <xdr:colOff>142875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476250" y="1276350"/>
        <a:ext cx="50673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6</xdr:col>
      <xdr:colOff>628650</xdr:colOff>
      <xdr:row>4</xdr:row>
      <xdr:rowOff>19050</xdr:rowOff>
    </xdr:from>
    <xdr:to>
      <xdr:col>12</xdr:col>
      <xdr:colOff>514350</xdr:colOff>
      <xdr:row>18</xdr:row>
      <xdr:rowOff>9525</xdr:rowOff>
    </xdr:to>
    <xdr:graphicFrame>
      <xdr:nvGraphicFramePr>
        <xdr:cNvPr id="2" name="Chart 2"/>
        <xdr:cNvGraphicFramePr/>
      </xdr:nvGraphicFramePr>
      <xdr:xfrm>
        <a:off x="6029325" y="1295400"/>
        <a:ext cx="5372100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12</xdr:col>
      <xdr:colOff>885825</xdr:colOff>
      <xdr:row>4</xdr:row>
      <xdr:rowOff>19050</xdr:rowOff>
    </xdr:from>
    <xdr:to>
      <xdr:col>18</xdr:col>
      <xdr:colOff>485775</xdr:colOff>
      <xdr:row>17</xdr:row>
      <xdr:rowOff>200025</xdr:rowOff>
    </xdr:to>
    <xdr:graphicFrame>
      <xdr:nvGraphicFramePr>
        <xdr:cNvPr id="3" name="Chart 3"/>
        <xdr:cNvGraphicFramePr/>
      </xdr:nvGraphicFramePr>
      <xdr:xfrm>
        <a:off x="11772900" y="1295400"/>
        <a:ext cx="5343525" cy="3152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9525</xdr:rowOff>
    </xdr:from>
    <xdr:to>
      <xdr:col>7</xdr:col>
      <xdr:colOff>228600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285875"/>
        <a:ext cx="51149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8</xdr:col>
      <xdr:colOff>190500</xdr:colOff>
      <xdr:row>4</xdr:row>
      <xdr:rowOff>19050</xdr:rowOff>
    </xdr:from>
    <xdr:to>
      <xdr:col>15</xdr:col>
      <xdr:colOff>533400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753100" y="1295400"/>
        <a:ext cx="507682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485775</xdr:colOff>
      <xdr:row>4</xdr:row>
      <xdr:rowOff>9525</xdr:rowOff>
    </xdr:from>
    <xdr:to>
      <xdr:col>24</xdr:col>
      <xdr:colOff>161925</xdr:colOff>
      <xdr:row>18</xdr:row>
      <xdr:rowOff>19050</xdr:rowOff>
    </xdr:to>
    <xdr:graphicFrame>
      <xdr:nvGraphicFramePr>
        <xdr:cNvPr id="3" name="Chart 3"/>
        <xdr:cNvGraphicFramePr/>
      </xdr:nvGraphicFramePr>
      <xdr:xfrm>
        <a:off x="11458575" y="1285875"/>
        <a:ext cx="5086350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38100</xdr:rowOff>
    </xdr:from>
    <xdr:to>
      <xdr:col>7</xdr:col>
      <xdr:colOff>295275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314450"/>
        <a:ext cx="51816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7</xdr:col>
      <xdr:colOff>581025</xdr:colOff>
      <xdr:row>4</xdr:row>
      <xdr:rowOff>19050</xdr:rowOff>
    </xdr:from>
    <xdr:to>
      <xdr:col>16</xdr:col>
      <xdr:colOff>114300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467350" y="1295400"/>
        <a:ext cx="561975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428625</xdr:colOff>
      <xdr:row>4</xdr:row>
      <xdr:rowOff>9525</xdr:rowOff>
    </xdr:from>
    <xdr:to>
      <xdr:col>24</xdr:col>
      <xdr:colOff>590550</xdr:colOff>
      <xdr:row>18</xdr:row>
      <xdr:rowOff>19050</xdr:rowOff>
    </xdr:to>
    <xdr:graphicFrame>
      <xdr:nvGraphicFramePr>
        <xdr:cNvPr id="3" name="Chart 3"/>
        <xdr:cNvGraphicFramePr/>
      </xdr:nvGraphicFramePr>
      <xdr:xfrm>
        <a:off x="11401425" y="1285875"/>
        <a:ext cx="557212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57150</xdr:rowOff>
    </xdr:from>
    <xdr:to>
      <xdr:col>7</xdr:col>
      <xdr:colOff>523875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333500"/>
        <a:ext cx="54102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8</xdr:col>
      <xdr:colOff>190500</xdr:colOff>
      <xdr:row>4</xdr:row>
      <xdr:rowOff>19050</xdr:rowOff>
    </xdr:from>
    <xdr:to>
      <xdr:col>16</xdr:col>
      <xdr:colOff>228600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753100" y="1295400"/>
        <a:ext cx="544830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571500</xdr:colOff>
      <xdr:row>4</xdr:row>
      <xdr:rowOff>19050</xdr:rowOff>
    </xdr:from>
    <xdr:to>
      <xdr:col>24</xdr:col>
      <xdr:colOff>666750</xdr:colOff>
      <xdr:row>18</xdr:row>
      <xdr:rowOff>28575</xdr:rowOff>
    </xdr:to>
    <xdr:graphicFrame>
      <xdr:nvGraphicFramePr>
        <xdr:cNvPr id="3" name="Chart 3"/>
        <xdr:cNvGraphicFramePr/>
      </xdr:nvGraphicFramePr>
      <xdr:xfrm>
        <a:off x="11544300" y="1295400"/>
        <a:ext cx="5505450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view="pageBreakPreview" zoomScale="80" zoomScaleNormal="90" zoomScaleSheetLayoutView="80" zoomScalePageLayoutView="0" workbookViewId="0" topLeftCell="A19">
      <selection activeCell="N29" sqref="N29"/>
    </sheetView>
  </sheetViews>
  <sheetFormatPr defaultColWidth="8.796875" defaultRowHeight="18" customHeight="1"/>
  <cols>
    <col min="1" max="1" width="12.5" style="1" customWidth="1"/>
    <col min="2" max="16" width="10.09765625" style="2" customWidth="1"/>
    <col min="17" max="16384" width="9" style="2" customWidth="1"/>
  </cols>
  <sheetData>
    <row r="1" spans="1:18" ht="32.25" customHeight="1" thickBot="1" thickTop="1">
      <c r="A1" s="111" t="s">
        <v>51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3"/>
      <c r="R1" s="7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6" ht="18" customHeight="1" thickBot="1">
      <c r="A20" s="115" t="s">
        <v>0</v>
      </c>
      <c r="B20" s="102" t="s">
        <v>27</v>
      </c>
      <c r="C20" s="103"/>
      <c r="D20" s="103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9"/>
    </row>
    <row r="21" spans="1:16" ht="21" customHeight="1">
      <c r="A21" s="116"/>
      <c r="B21" s="104"/>
      <c r="C21" s="105"/>
      <c r="D21" s="105"/>
      <c r="E21" s="104" t="s">
        <v>28</v>
      </c>
      <c r="F21" s="105"/>
      <c r="G21" s="114"/>
      <c r="H21" s="109" t="s">
        <v>29</v>
      </c>
      <c r="I21" s="105"/>
      <c r="J21" s="105"/>
      <c r="K21" s="106" t="s">
        <v>11</v>
      </c>
      <c r="L21" s="107"/>
      <c r="M21" s="108"/>
      <c r="N21" s="109" t="s">
        <v>12</v>
      </c>
      <c r="O21" s="105"/>
      <c r="P21" s="110"/>
    </row>
    <row r="22" spans="1:19" ht="21" customHeight="1">
      <c r="A22" s="117"/>
      <c r="B22" s="53" t="s">
        <v>52</v>
      </c>
      <c r="C22" s="53" t="s">
        <v>49</v>
      </c>
      <c r="D22" s="55" t="s">
        <v>13</v>
      </c>
      <c r="E22" s="53" t="s">
        <v>52</v>
      </c>
      <c r="F22" s="53" t="s">
        <v>49</v>
      </c>
      <c r="G22" s="5" t="s">
        <v>13</v>
      </c>
      <c r="H22" s="53" t="s">
        <v>52</v>
      </c>
      <c r="I22" s="53" t="s">
        <v>49</v>
      </c>
      <c r="J22" s="5" t="s">
        <v>13</v>
      </c>
      <c r="K22" s="53" t="s">
        <v>52</v>
      </c>
      <c r="L22" s="53" t="s">
        <v>49</v>
      </c>
      <c r="M22" s="5" t="s">
        <v>13</v>
      </c>
      <c r="N22" s="53" t="s">
        <v>52</v>
      </c>
      <c r="O22" s="53" t="s">
        <v>49</v>
      </c>
      <c r="P22" s="55" t="s">
        <v>13</v>
      </c>
      <c r="Q22" s="2" t="s">
        <v>46</v>
      </c>
      <c r="S22" s="1" t="s">
        <v>48</v>
      </c>
    </row>
    <row r="23" spans="1:19" ht="21" customHeight="1">
      <c r="A23" s="58" t="s">
        <v>45</v>
      </c>
      <c r="B23" s="46">
        <f>SUM(E23,H23,K23,N23)</f>
        <v>383</v>
      </c>
      <c r="C23" s="46">
        <v>266</v>
      </c>
      <c r="D23" s="61">
        <f aca="true" t="shared" si="0" ref="D23:D35">+(B23-C23)/C23</f>
        <v>0.4398496240601504</v>
      </c>
      <c r="E23" s="84">
        <v>143</v>
      </c>
      <c r="F23" s="71">
        <v>160</v>
      </c>
      <c r="G23" s="6">
        <f>+(E23-F23)/F23</f>
        <v>-0.10625</v>
      </c>
      <c r="H23" s="88">
        <v>100</v>
      </c>
      <c r="I23" s="12">
        <v>101</v>
      </c>
      <c r="J23" s="61">
        <f>+(H23-I23)/I23</f>
        <v>-0.009900990099009901</v>
      </c>
      <c r="K23" s="88">
        <v>47</v>
      </c>
      <c r="L23" s="12">
        <v>0</v>
      </c>
      <c r="M23" s="45" t="e">
        <f>+(K23-L23)/L23</f>
        <v>#DIV/0!</v>
      </c>
      <c r="N23" s="88">
        <v>93</v>
      </c>
      <c r="O23" s="12">
        <v>5</v>
      </c>
      <c r="P23" s="4">
        <f>+(N23-O23)/O23</f>
        <v>17.6</v>
      </c>
      <c r="S23" s="97">
        <f>E23+H23+K23+N23</f>
        <v>383</v>
      </c>
    </row>
    <row r="24" spans="1:19" ht="21" customHeight="1">
      <c r="A24" s="58" t="s">
        <v>15</v>
      </c>
      <c r="B24" s="46">
        <f>SUM(E24,H24,K24,N24)</f>
        <v>236</v>
      </c>
      <c r="C24" s="46">
        <v>315</v>
      </c>
      <c r="D24" s="61">
        <f t="shared" si="0"/>
        <v>-0.2507936507936508</v>
      </c>
      <c r="E24" s="84">
        <v>108</v>
      </c>
      <c r="F24" s="71">
        <v>134</v>
      </c>
      <c r="G24" s="6">
        <f>+(E24-F24)/F24</f>
        <v>-0.19402985074626866</v>
      </c>
      <c r="H24" s="88">
        <v>121</v>
      </c>
      <c r="I24" s="12">
        <v>161</v>
      </c>
      <c r="J24" s="61">
        <f aca="true" t="shared" si="1" ref="J24:J35">+(H24-I24)/I24</f>
        <v>-0.2484472049689441</v>
      </c>
      <c r="K24" s="88">
        <v>3</v>
      </c>
      <c r="L24" s="12">
        <v>9</v>
      </c>
      <c r="M24" s="45">
        <f>+(K24-L24)/L24</f>
        <v>-0.6666666666666666</v>
      </c>
      <c r="N24" s="88">
        <v>4</v>
      </c>
      <c r="O24" s="12">
        <v>11</v>
      </c>
      <c r="P24" s="4">
        <f aca="true" t="shared" si="2" ref="P24:P35">+(N24-O24)/O24</f>
        <v>-0.6363636363636364</v>
      </c>
      <c r="Q24" s="2" t="s">
        <v>47</v>
      </c>
      <c r="S24" s="97">
        <f aca="true" t="shared" si="3" ref="S24:S35">E24+H24+K24+N24</f>
        <v>236</v>
      </c>
    </row>
    <row r="25" spans="1:19" ht="21" customHeight="1">
      <c r="A25" s="58" t="s">
        <v>1</v>
      </c>
      <c r="B25" s="46">
        <f>SUM(E25,H25,K25,N25)</f>
        <v>379</v>
      </c>
      <c r="C25" s="46">
        <v>258</v>
      </c>
      <c r="D25" s="61">
        <f t="shared" si="0"/>
        <v>0.4689922480620155</v>
      </c>
      <c r="E25" s="84">
        <v>175</v>
      </c>
      <c r="F25" s="71">
        <v>156</v>
      </c>
      <c r="G25" s="6">
        <f aca="true" t="shared" si="4" ref="G25:G35">+(E25-F25)/F25</f>
        <v>0.12179487179487179</v>
      </c>
      <c r="H25" s="88">
        <v>128</v>
      </c>
      <c r="I25" s="12">
        <v>77</v>
      </c>
      <c r="J25" s="61">
        <f t="shared" si="1"/>
        <v>0.6623376623376623</v>
      </c>
      <c r="K25" s="88">
        <v>0</v>
      </c>
      <c r="L25" s="12">
        <v>16</v>
      </c>
      <c r="M25" s="45">
        <f aca="true" t="shared" si="5" ref="M25:M35">+(K25-L25)/L25</f>
        <v>-1</v>
      </c>
      <c r="N25" s="88">
        <v>76</v>
      </c>
      <c r="O25" s="12">
        <v>9</v>
      </c>
      <c r="P25" s="4">
        <f t="shared" si="2"/>
        <v>7.444444444444445</v>
      </c>
      <c r="S25" s="97">
        <f t="shared" si="3"/>
        <v>379</v>
      </c>
    </row>
    <row r="26" spans="1:19" ht="21" customHeight="1">
      <c r="A26" s="58" t="s">
        <v>2</v>
      </c>
      <c r="B26" s="46">
        <f>SUM(E26,H26,K26,N26)</f>
        <v>348</v>
      </c>
      <c r="C26" s="46">
        <v>301</v>
      </c>
      <c r="D26" s="61">
        <f t="shared" si="0"/>
        <v>0.15614617940199335</v>
      </c>
      <c r="E26" s="84">
        <v>171</v>
      </c>
      <c r="F26" s="71">
        <v>152</v>
      </c>
      <c r="G26" s="6">
        <f t="shared" si="4"/>
        <v>0.125</v>
      </c>
      <c r="H26" s="88">
        <v>150</v>
      </c>
      <c r="I26" s="12">
        <v>142</v>
      </c>
      <c r="J26" s="61">
        <f t="shared" si="1"/>
        <v>0.056338028169014086</v>
      </c>
      <c r="K26" s="88">
        <v>2</v>
      </c>
      <c r="L26" s="12">
        <v>0</v>
      </c>
      <c r="M26" s="45" t="e">
        <f t="shared" si="5"/>
        <v>#DIV/0!</v>
      </c>
      <c r="N26" s="88">
        <v>25</v>
      </c>
      <c r="O26" s="12">
        <v>7</v>
      </c>
      <c r="P26" s="4">
        <f t="shared" si="2"/>
        <v>2.5714285714285716</v>
      </c>
      <c r="S26" s="97">
        <f t="shared" si="3"/>
        <v>348</v>
      </c>
    </row>
    <row r="27" spans="1:19" ht="21" customHeight="1">
      <c r="A27" s="58" t="s">
        <v>3</v>
      </c>
      <c r="B27" s="46">
        <f aca="true" t="shared" si="6" ref="B27:B34">SUM(E27,H27,K27,N27)</f>
        <v>209</v>
      </c>
      <c r="C27" s="46">
        <v>245</v>
      </c>
      <c r="D27" s="61">
        <f t="shared" si="0"/>
        <v>-0.1469387755102041</v>
      </c>
      <c r="E27" s="84">
        <v>123</v>
      </c>
      <c r="F27" s="71">
        <v>165</v>
      </c>
      <c r="G27" s="6">
        <f t="shared" si="4"/>
        <v>-0.2545454545454545</v>
      </c>
      <c r="H27" s="88">
        <v>73</v>
      </c>
      <c r="I27" s="12">
        <v>74</v>
      </c>
      <c r="J27" s="61">
        <f t="shared" si="1"/>
        <v>-0.013513513513513514</v>
      </c>
      <c r="K27" s="88">
        <v>0</v>
      </c>
      <c r="L27" s="12">
        <v>1</v>
      </c>
      <c r="M27" s="45">
        <f>+(K27-L27)/L27</f>
        <v>-1</v>
      </c>
      <c r="N27" s="88">
        <v>13</v>
      </c>
      <c r="O27" s="12">
        <v>5</v>
      </c>
      <c r="P27" s="4">
        <f t="shared" si="2"/>
        <v>1.6</v>
      </c>
      <c r="S27" s="97">
        <f t="shared" si="3"/>
        <v>209</v>
      </c>
    </row>
    <row r="28" spans="1:19" ht="21" customHeight="1">
      <c r="A28" s="58" t="s">
        <v>4</v>
      </c>
      <c r="B28" s="46">
        <f>SUM(E28,H28,K28,N28)</f>
        <v>254</v>
      </c>
      <c r="C28" s="46">
        <v>275</v>
      </c>
      <c r="D28" s="61">
        <f t="shared" si="0"/>
        <v>-0.07636363636363637</v>
      </c>
      <c r="E28" s="84">
        <v>139</v>
      </c>
      <c r="F28" s="71">
        <v>154</v>
      </c>
      <c r="G28" s="6">
        <f t="shared" si="4"/>
        <v>-0.09740259740259741</v>
      </c>
      <c r="H28" s="88">
        <v>105</v>
      </c>
      <c r="I28" s="12">
        <v>116</v>
      </c>
      <c r="J28" s="61">
        <f t="shared" si="1"/>
        <v>-0.09482758620689655</v>
      </c>
      <c r="K28" s="88">
        <v>0</v>
      </c>
      <c r="L28" s="12">
        <v>2</v>
      </c>
      <c r="M28" s="45">
        <f t="shared" si="5"/>
        <v>-1</v>
      </c>
      <c r="N28" s="88">
        <v>10</v>
      </c>
      <c r="O28" s="12">
        <v>3</v>
      </c>
      <c r="P28" s="4">
        <f t="shared" si="2"/>
        <v>2.3333333333333335</v>
      </c>
      <c r="S28" s="97">
        <f t="shared" si="3"/>
        <v>254</v>
      </c>
    </row>
    <row r="29" spans="1:19" ht="21" customHeight="1">
      <c r="A29" s="58" t="s">
        <v>5</v>
      </c>
      <c r="B29" s="46">
        <f t="shared" si="6"/>
        <v>0</v>
      </c>
      <c r="C29" s="46">
        <v>552</v>
      </c>
      <c r="D29" s="61">
        <f t="shared" si="0"/>
        <v>-1</v>
      </c>
      <c r="E29" s="84"/>
      <c r="F29" s="71">
        <v>166</v>
      </c>
      <c r="G29" s="6">
        <f t="shared" si="4"/>
        <v>-1</v>
      </c>
      <c r="H29" s="88"/>
      <c r="I29" s="12">
        <v>202</v>
      </c>
      <c r="J29" s="61">
        <f t="shared" si="1"/>
        <v>-1</v>
      </c>
      <c r="K29" s="88"/>
      <c r="L29" s="12">
        <v>1</v>
      </c>
      <c r="M29" s="45">
        <f t="shared" si="5"/>
        <v>-1</v>
      </c>
      <c r="N29" s="88"/>
      <c r="O29" s="12">
        <v>183</v>
      </c>
      <c r="P29" s="4">
        <f t="shared" si="2"/>
        <v>-1</v>
      </c>
      <c r="S29" s="97">
        <f t="shared" si="3"/>
        <v>0</v>
      </c>
    </row>
    <row r="30" spans="1:19" ht="21" customHeight="1">
      <c r="A30" s="58" t="s">
        <v>6</v>
      </c>
      <c r="B30" s="46">
        <f t="shared" si="6"/>
        <v>0</v>
      </c>
      <c r="C30" s="46">
        <v>331</v>
      </c>
      <c r="D30" s="61">
        <f t="shared" si="0"/>
        <v>-1</v>
      </c>
      <c r="E30" s="84"/>
      <c r="F30" s="71">
        <v>132</v>
      </c>
      <c r="G30" s="6">
        <f t="shared" si="4"/>
        <v>-1</v>
      </c>
      <c r="H30" s="88"/>
      <c r="I30" s="12">
        <v>188</v>
      </c>
      <c r="J30" s="61">
        <f t="shared" si="1"/>
        <v>-1</v>
      </c>
      <c r="K30" s="88"/>
      <c r="L30" s="12">
        <v>1</v>
      </c>
      <c r="M30" s="45">
        <f t="shared" si="5"/>
        <v>-1</v>
      </c>
      <c r="N30" s="88"/>
      <c r="O30" s="12">
        <v>10</v>
      </c>
      <c r="P30" s="4">
        <f t="shared" si="2"/>
        <v>-1</v>
      </c>
      <c r="S30" s="97">
        <f t="shared" si="3"/>
        <v>0</v>
      </c>
    </row>
    <row r="31" spans="1:19" ht="21" customHeight="1">
      <c r="A31" s="58" t="s">
        <v>7</v>
      </c>
      <c r="B31" s="46">
        <f t="shared" si="6"/>
        <v>0</v>
      </c>
      <c r="C31" s="46">
        <v>278</v>
      </c>
      <c r="D31" s="61">
        <f>+(B31-C31)/C31</f>
        <v>-1</v>
      </c>
      <c r="E31" s="84"/>
      <c r="F31" s="71">
        <v>151</v>
      </c>
      <c r="G31" s="6">
        <f t="shared" si="4"/>
        <v>-1</v>
      </c>
      <c r="H31" s="88"/>
      <c r="I31" s="12">
        <v>118</v>
      </c>
      <c r="J31" s="61">
        <f t="shared" si="1"/>
        <v>-1</v>
      </c>
      <c r="K31" s="88"/>
      <c r="L31" s="12">
        <v>0</v>
      </c>
      <c r="M31" s="45" t="e">
        <f t="shared" si="5"/>
        <v>#DIV/0!</v>
      </c>
      <c r="N31" s="88"/>
      <c r="O31" s="12">
        <v>9</v>
      </c>
      <c r="P31" s="4">
        <f t="shared" si="2"/>
        <v>-1</v>
      </c>
      <c r="S31" s="97">
        <f t="shared" si="3"/>
        <v>0</v>
      </c>
    </row>
    <row r="32" spans="1:19" ht="21" customHeight="1">
      <c r="A32" s="58" t="s">
        <v>8</v>
      </c>
      <c r="B32" s="46">
        <f t="shared" si="6"/>
        <v>0</v>
      </c>
      <c r="C32" s="46">
        <v>153</v>
      </c>
      <c r="D32" s="61">
        <f t="shared" si="0"/>
        <v>-1</v>
      </c>
      <c r="E32" s="84"/>
      <c r="F32" s="71">
        <v>110</v>
      </c>
      <c r="G32" s="6">
        <f t="shared" si="4"/>
        <v>-1</v>
      </c>
      <c r="H32" s="88"/>
      <c r="I32" s="12">
        <v>36</v>
      </c>
      <c r="J32" s="61">
        <f t="shared" si="1"/>
        <v>-1</v>
      </c>
      <c r="K32" s="88"/>
      <c r="L32" s="12">
        <v>0</v>
      </c>
      <c r="M32" s="45" t="e">
        <f t="shared" si="5"/>
        <v>#DIV/0!</v>
      </c>
      <c r="N32" s="88"/>
      <c r="O32" s="12">
        <v>7</v>
      </c>
      <c r="P32" s="4">
        <f t="shared" si="2"/>
        <v>-1</v>
      </c>
      <c r="S32" s="97">
        <f t="shared" si="3"/>
        <v>0</v>
      </c>
    </row>
    <row r="33" spans="1:19" ht="21" customHeight="1">
      <c r="A33" s="58" t="s">
        <v>9</v>
      </c>
      <c r="B33" s="46">
        <f t="shared" si="6"/>
        <v>0</v>
      </c>
      <c r="C33" s="46">
        <v>141</v>
      </c>
      <c r="D33" s="61">
        <f t="shared" si="0"/>
        <v>-1</v>
      </c>
      <c r="E33" s="84"/>
      <c r="F33" s="71">
        <v>104</v>
      </c>
      <c r="G33" s="6">
        <f t="shared" si="4"/>
        <v>-1</v>
      </c>
      <c r="H33" s="88"/>
      <c r="I33" s="12">
        <v>27</v>
      </c>
      <c r="J33" s="61">
        <f t="shared" si="1"/>
        <v>-1</v>
      </c>
      <c r="K33" s="88"/>
      <c r="L33" s="12">
        <v>0</v>
      </c>
      <c r="M33" s="45" t="e">
        <f t="shared" si="5"/>
        <v>#DIV/0!</v>
      </c>
      <c r="N33" s="88"/>
      <c r="O33" s="12">
        <v>10</v>
      </c>
      <c r="P33" s="4">
        <f t="shared" si="2"/>
        <v>-1</v>
      </c>
      <c r="S33" s="97">
        <f t="shared" si="3"/>
        <v>0</v>
      </c>
    </row>
    <row r="34" spans="1:19" ht="21" customHeight="1" thickBot="1">
      <c r="A34" s="59" t="s">
        <v>10</v>
      </c>
      <c r="B34" s="46">
        <f t="shared" si="6"/>
        <v>0</v>
      </c>
      <c r="C34" s="46">
        <v>213</v>
      </c>
      <c r="D34" s="62">
        <f>+(B34-C34)/C34</f>
        <v>-1</v>
      </c>
      <c r="E34" s="85"/>
      <c r="F34" s="87">
        <v>131</v>
      </c>
      <c r="G34" s="9">
        <f t="shared" si="4"/>
        <v>-1</v>
      </c>
      <c r="H34" s="89"/>
      <c r="I34" s="72">
        <v>70</v>
      </c>
      <c r="J34" s="69">
        <f>+(H34-I34)/I34</f>
        <v>-1</v>
      </c>
      <c r="K34" s="89"/>
      <c r="L34" s="72">
        <v>2</v>
      </c>
      <c r="M34" s="45">
        <f t="shared" si="5"/>
        <v>-1</v>
      </c>
      <c r="N34" s="89"/>
      <c r="O34" s="72">
        <v>10</v>
      </c>
      <c r="P34" s="14">
        <f t="shared" si="2"/>
        <v>-1</v>
      </c>
      <c r="S34" s="97">
        <f t="shared" si="3"/>
        <v>0</v>
      </c>
    </row>
    <row r="35" spans="1:25" ht="21" customHeight="1" thickBot="1" thickTop="1">
      <c r="A35" s="60" t="s">
        <v>14</v>
      </c>
      <c r="B35" s="57">
        <f>SUM(B23:B34)</f>
        <v>1809</v>
      </c>
      <c r="C35" s="57">
        <f>SUM(C23:C34)</f>
        <v>3328</v>
      </c>
      <c r="D35" s="63">
        <f t="shared" si="0"/>
        <v>-0.45643028846153844</v>
      </c>
      <c r="E35" s="86">
        <f>SUM(E23:E34)</f>
        <v>859</v>
      </c>
      <c r="F35" s="16">
        <f>SUM(F23:F34)</f>
        <v>1715</v>
      </c>
      <c r="G35" s="17">
        <f t="shared" si="4"/>
        <v>-0.49912536443148686</v>
      </c>
      <c r="H35" s="90">
        <f>SUM(H23:H34)</f>
        <v>677</v>
      </c>
      <c r="I35" s="16">
        <f>SUM(I23:I34)</f>
        <v>1312</v>
      </c>
      <c r="J35" s="63">
        <f t="shared" si="1"/>
        <v>-0.4839939024390244</v>
      </c>
      <c r="K35" s="90">
        <f>SUM(K23:K34)</f>
        <v>52</v>
      </c>
      <c r="L35" s="16">
        <f>SUM(L23:L34)</f>
        <v>32</v>
      </c>
      <c r="M35" s="17">
        <f t="shared" si="5"/>
        <v>0.625</v>
      </c>
      <c r="N35" s="90">
        <f>SUM(N23:N34)</f>
        <v>221</v>
      </c>
      <c r="O35" s="16">
        <f>SUM(O23:O34)</f>
        <v>269</v>
      </c>
      <c r="P35" s="10">
        <f t="shared" si="2"/>
        <v>-0.17843866171003717</v>
      </c>
      <c r="S35" s="97">
        <f t="shared" si="3"/>
        <v>1809</v>
      </c>
      <c r="Y35" s="13"/>
    </row>
  </sheetData>
  <sheetProtection/>
  <mergeCells count="8">
    <mergeCell ref="B20:D21"/>
    <mergeCell ref="K21:M21"/>
    <mergeCell ref="N21:P21"/>
    <mergeCell ref="A1:Q1"/>
    <mergeCell ref="E21:G21"/>
    <mergeCell ref="H21:J21"/>
    <mergeCell ref="A20:A22"/>
    <mergeCell ref="E20:P20"/>
  </mergeCells>
  <printOptions/>
  <pageMargins left="0.7874015748031497" right="0.5905511811023623" top="0.5905511811023623" bottom="0.5905511811023623" header="0.5118110236220472" footer="0.5118110236220472"/>
  <pageSetup errors="dash" fitToHeight="1" fitToWidth="1" horizontalDpi="600" verticalDpi="600" orientation="landscape" paperSize="9" scale="77" r:id="rId2"/>
  <headerFooter alignWithMargins="0">
    <oddFooter>&amp;R（単位：戸）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view="pageBreakPreview" zoomScale="80" zoomScaleNormal="85" zoomScaleSheetLayoutView="80" zoomScalePageLayoutView="0" workbookViewId="0" topLeftCell="A16">
      <selection activeCell="P31" sqref="P31"/>
    </sheetView>
  </sheetViews>
  <sheetFormatPr defaultColWidth="8.796875" defaultRowHeight="18" customHeight="1"/>
  <cols>
    <col min="1" max="1" width="8.69921875" style="1" customWidth="1"/>
    <col min="2" max="15" width="9.59765625" style="2" customWidth="1"/>
    <col min="16" max="19" width="10.5" style="2" customWidth="1"/>
    <col min="20" max="16384" width="9" style="2" customWidth="1"/>
  </cols>
  <sheetData>
    <row r="1" spans="1:19" ht="32.25" customHeight="1" thickBot="1" thickTop="1">
      <c r="A1" s="111" t="s">
        <v>53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3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9" ht="18" customHeight="1" thickBot="1">
      <c r="A20" s="115" t="s">
        <v>16</v>
      </c>
      <c r="B20" s="102" t="s">
        <v>27</v>
      </c>
      <c r="C20" s="103"/>
      <c r="D20" s="103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9"/>
    </row>
    <row r="21" spans="1:19" ht="21" customHeight="1">
      <c r="A21" s="116"/>
      <c r="B21" s="104"/>
      <c r="C21" s="105"/>
      <c r="D21" s="105"/>
      <c r="E21" s="123" t="s">
        <v>25</v>
      </c>
      <c r="F21" s="107"/>
      <c r="G21" s="108"/>
      <c r="H21" s="106" t="s">
        <v>26</v>
      </c>
      <c r="I21" s="107"/>
      <c r="J21" s="108"/>
      <c r="K21" s="106" t="s">
        <v>33</v>
      </c>
      <c r="L21" s="107"/>
      <c r="M21" s="108"/>
      <c r="N21" s="107" t="s">
        <v>32</v>
      </c>
      <c r="O21" s="107"/>
      <c r="P21" s="107"/>
      <c r="Q21" s="120" t="s">
        <v>21</v>
      </c>
      <c r="R21" s="121"/>
      <c r="S21" s="122"/>
    </row>
    <row r="22" spans="1:21" ht="21" customHeight="1">
      <c r="A22" s="117"/>
      <c r="B22" s="54" t="s">
        <v>54</v>
      </c>
      <c r="C22" s="94" t="s">
        <v>50</v>
      </c>
      <c r="D22" s="51" t="s">
        <v>18</v>
      </c>
      <c r="E22" s="54" t="s">
        <v>54</v>
      </c>
      <c r="F22" s="94" t="s">
        <v>50</v>
      </c>
      <c r="G22" s="5" t="s">
        <v>18</v>
      </c>
      <c r="H22" s="54" t="s">
        <v>54</v>
      </c>
      <c r="I22" s="94" t="s">
        <v>50</v>
      </c>
      <c r="J22" s="5" t="s">
        <v>18</v>
      </c>
      <c r="K22" s="54" t="s">
        <v>54</v>
      </c>
      <c r="L22" s="94" t="s">
        <v>50</v>
      </c>
      <c r="M22" s="5" t="s">
        <v>18</v>
      </c>
      <c r="N22" s="54" t="s">
        <v>54</v>
      </c>
      <c r="O22" s="94" t="s">
        <v>50</v>
      </c>
      <c r="P22" s="5" t="s">
        <v>18</v>
      </c>
      <c r="Q22" s="54" t="s">
        <v>54</v>
      </c>
      <c r="R22" s="94" t="s">
        <v>50</v>
      </c>
      <c r="S22" s="5" t="s">
        <v>18</v>
      </c>
      <c r="U22" s="1" t="s">
        <v>48</v>
      </c>
    </row>
    <row r="23" spans="1:21" ht="21" customHeight="1">
      <c r="A23" s="58" t="s">
        <v>19</v>
      </c>
      <c r="B23" s="91">
        <f>'利用関係'!B23</f>
        <v>383</v>
      </c>
      <c r="C23" s="92">
        <f>'利用関係'!C23</f>
        <v>266</v>
      </c>
      <c r="D23" s="4">
        <f>+(B23-C23)/C23</f>
        <v>0.4398496240601504</v>
      </c>
      <c r="E23" s="47">
        <v>288</v>
      </c>
      <c r="F23" s="47">
        <v>266</v>
      </c>
      <c r="G23" s="6">
        <f>+(E23-F23)/F23</f>
        <v>0.08270676691729323</v>
      </c>
      <c r="H23" s="88">
        <v>0</v>
      </c>
      <c r="I23" s="12">
        <v>0</v>
      </c>
      <c r="J23" s="45" t="e">
        <f>+(H23-I23)/I23</f>
        <v>#DIV/0!</v>
      </c>
      <c r="K23" s="100">
        <v>84</v>
      </c>
      <c r="L23" s="98">
        <v>0</v>
      </c>
      <c r="M23" s="45" t="e">
        <f>+(K23-L23)/L23</f>
        <v>#DIV/0!</v>
      </c>
      <c r="N23" s="11">
        <v>0</v>
      </c>
      <c r="O23" s="12">
        <v>0</v>
      </c>
      <c r="P23" s="18" t="e">
        <f>+(N23-O23)/O23</f>
        <v>#DIV/0!</v>
      </c>
      <c r="Q23" s="88">
        <v>11</v>
      </c>
      <c r="R23" s="12">
        <v>0</v>
      </c>
      <c r="S23" s="42" t="e">
        <f>+(Q23-R23)/R23</f>
        <v>#DIV/0!</v>
      </c>
      <c r="U23" s="97">
        <f>E23+H23+K23+N23+Q23</f>
        <v>383</v>
      </c>
    </row>
    <row r="24" spans="1:21" ht="21" customHeight="1">
      <c r="A24" s="58" t="s">
        <v>20</v>
      </c>
      <c r="B24" s="91">
        <f>'利用関係'!B24</f>
        <v>236</v>
      </c>
      <c r="C24" s="92">
        <f>'利用関係'!C24</f>
        <v>315</v>
      </c>
      <c r="D24" s="4">
        <f aca="true" t="shared" si="0" ref="D24:D35">+(B24-C24)/C24</f>
        <v>-0.2507936507936508</v>
      </c>
      <c r="E24" s="47">
        <v>230</v>
      </c>
      <c r="F24" s="47">
        <v>291</v>
      </c>
      <c r="G24" s="6">
        <f aca="true" t="shared" si="1" ref="G24:G35">+(E24-F24)/F24</f>
        <v>-0.20962199312714777</v>
      </c>
      <c r="H24" s="88">
        <v>0</v>
      </c>
      <c r="I24" s="12">
        <v>0</v>
      </c>
      <c r="J24" s="45" t="e">
        <f aca="true" t="shared" si="2" ref="J24:J35">+(H24-I24)/I24</f>
        <v>#DIV/0!</v>
      </c>
      <c r="K24" s="100">
        <v>0</v>
      </c>
      <c r="L24" s="98">
        <v>24</v>
      </c>
      <c r="M24" s="45">
        <f aca="true" t="shared" si="3" ref="M24:M35">+(K24-L24)/L24</f>
        <v>-1</v>
      </c>
      <c r="N24" s="11">
        <v>0</v>
      </c>
      <c r="O24" s="12">
        <v>0</v>
      </c>
      <c r="P24" s="18" t="e">
        <f aca="true" t="shared" si="4" ref="P24:P35">+(N24-O24)/O24</f>
        <v>#DIV/0!</v>
      </c>
      <c r="Q24" s="88">
        <v>6</v>
      </c>
      <c r="R24" s="12">
        <v>0</v>
      </c>
      <c r="S24" s="42" t="e">
        <f aca="true" t="shared" si="5" ref="S24:S35">+(Q24-R24)/R24</f>
        <v>#DIV/0!</v>
      </c>
      <c r="U24" s="97">
        <f aca="true" t="shared" si="6" ref="U24:U35">E24+H24+K24+N24+Q24</f>
        <v>236</v>
      </c>
    </row>
    <row r="25" spans="1:21" ht="21" customHeight="1">
      <c r="A25" s="58" t="s">
        <v>30</v>
      </c>
      <c r="B25" s="91">
        <f>'利用関係'!B25</f>
        <v>379</v>
      </c>
      <c r="C25" s="92">
        <f>'利用関係'!C25</f>
        <v>258</v>
      </c>
      <c r="D25" s="4">
        <f t="shared" si="0"/>
        <v>0.4689922480620155</v>
      </c>
      <c r="E25" s="47">
        <v>335</v>
      </c>
      <c r="F25" s="47">
        <v>255</v>
      </c>
      <c r="G25" s="6">
        <f t="shared" si="1"/>
        <v>0.3137254901960784</v>
      </c>
      <c r="H25" s="88">
        <v>0</v>
      </c>
      <c r="I25" s="12">
        <v>0</v>
      </c>
      <c r="J25" s="45" t="e">
        <f t="shared" si="2"/>
        <v>#DIV/0!</v>
      </c>
      <c r="K25" s="100">
        <v>38</v>
      </c>
      <c r="L25" s="98">
        <v>0</v>
      </c>
      <c r="M25" s="45" t="e">
        <f t="shared" si="3"/>
        <v>#DIV/0!</v>
      </c>
      <c r="N25" s="11">
        <v>0</v>
      </c>
      <c r="O25" s="12">
        <v>0</v>
      </c>
      <c r="P25" s="18" t="e">
        <f t="shared" si="4"/>
        <v>#DIV/0!</v>
      </c>
      <c r="Q25" s="88">
        <v>6</v>
      </c>
      <c r="R25" s="12">
        <v>3</v>
      </c>
      <c r="S25" s="42">
        <f t="shared" si="5"/>
        <v>1</v>
      </c>
      <c r="U25" s="97">
        <f t="shared" si="6"/>
        <v>379</v>
      </c>
    </row>
    <row r="26" spans="1:21" ht="21" customHeight="1">
      <c r="A26" s="58" t="s">
        <v>2</v>
      </c>
      <c r="B26" s="91">
        <f>'利用関係'!B26</f>
        <v>348</v>
      </c>
      <c r="C26" s="92">
        <f>'利用関係'!C26</f>
        <v>301</v>
      </c>
      <c r="D26" s="4">
        <f t="shared" si="0"/>
        <v>0.15614617940199335</v>
      </c>
      <c r="E26" s="47">
        <v>294</v>
      </c>
      <c r="F26" s="47">
        <v>277</v>
      </c>
      <c r="G26" s="6">
        <f t="shared" si="1"/>
        <v>0.061371841155234655</v>
      </c>
      <c r="H26" s="88">
        <v>4</v>
      </c>
      <c r="I26" s="12">
        <v>4</v>
      </c>
      <c r="J26" s="45">
        <f t="shared" si="2"/>
        <v>0</v>
      </c>
      <c r="K26" s="100">
        <v>41</v>
      </c>
      <c r="L26" s="98">
        <v>20</v>
      </c>
      <c r="M26" s="45">
        <f t="shared" si="3"/>
        <v>1.05</v>
      </c>
      <c r="N26" s="11">
        <v>0</v>
      </c>
      <c r="O26" s="12">
        <v>0</v>
      </c>
      <c r="P26" s="18" t="e">
        <f t="shared" si="4"/>
        <v>#DIV/0!</v>
      </c>
      <c r="Q26" s="88">
        <v>9</v>
      </c>
      <c r="R26" s="12">
        <v>0</v>
      </c>
      <c r="S26" s="42" t="e">
        <f t="shared" si="5"/>
        <v>#DIV/0!</v>
      </c>
      <c r="U26" s="97">
        <f t="shared" si="6"/>
        <v>348</v>
      </c>
    </row>
    <row r="27" spans="1:21" ht="21" customHeight="1">
      <c r="A27" s="58" t="s">
        <v>3</v>
      </c>
      <c r="B27" s="91">
        <f>'利用関係'!B27</f>
        <v>209</v>
      </c>
      <c r="C27" s="92">
        <f>'利用関係'!C27</f>
        <v>245</v>
      </c>
      <c r="D27" s="4">
        <f t="shared" si="0"/>
        <v>-0.1469387755102041</v>
      </c>
      <c r="E27" s="47">
        <v>170</v>
      </c>
      <c r="F27" s="47">
        <v>242</v>
      </c>
      <c r="G27" s="6">
        <f t="shared" si="1"/>
        <v>-0.2975206611570248</v>
      </c>
      <c r="H27" s="88">
        <v>0</v>
      </c>
      <c r="I27" s="12">
        <v>3</v>
      </c>
      <c r="J27" s="45">
        <f t="shared" si="2"/>
        <v>-1</v>
      </c>
      <c r="K27" s="100">
        <v>33</v>
      </c>
      <c r="L27" s="98">
        <v>0</v>
      </c>
      <c r="M27" s="45" t="e">
        <f t="shared" si="3"/>
        <v>#DIV/0!</v>
      </c>
      <c r="N27" s="11">
        <v>0</v>
      </c>
      <c r="O27" s="12">
        <v>0</v>
      </c>
      <c r="P27" s="18" t="e">
        <f t="shared" si="4"/>
        <v>#DIV/0!</v>
      </c>
      <c r="Q27" s="88">
        <v>6</v>
      </c>
      <c r="R27" s="12">
        <v>0</v>
      </c>
      <c r="S27" s="42" t="e">
        <f t="shared" si="5"/>
        <v>#DIV/0!</v>
      </c>
      <c r="U27" s="97">
        <f t="shared" si="6"/>
        <v>209</v>
      </c>
    </row>
    <row r="28" spans="1:21" ht="21" customHeight="1">
      <c r="A28" s="58" t="s">
        <v>4</v>
      </c>
      <c r="B28" s="91">
        <f>'利用関係'!B28</f>
        <v>254</v>
      </c>
      <c r="C28" s="92">
        <f>'利用関係'!C28</f>
        <v>275</v>
      </c>
      <c r="D28" s="4">
        <f t="shared" si="0"/>
        <v>-0.07636363636363637</v>
      </c>
      <c r="E28" s="47">
        <v>207</v>
      </c>
      <c r="F28" s="47">
        <v>260</v>
      </c>
      <c r="G28" s="6">
        <f t="shared" si="1"/>
        <v>-0.20384615384615384</v>
      </c>
      <c r="H28" s="88">
        <v>10</v>
      </c>
      <c r="I28" s="12">
        <v>10</v>
      </c>
      <c r="J28" s="45">
        <f t="shared" si="2"/>
        <v>0</v>
      </c>
      <c r="K28" s="100">
        <v>34</v>
      </c>
      <c r="L28" s="98">
        <v>1</v>
      </c>
      <c r="M28" s="45">
        <f t="shared" si="3"/>
        <v>33</v>
      </c>
      <c r="N28" s="11">
        <v>0</v>
      </c>
      <c r="O28" s="12">
        <v>0</v>
      </c>
      <c r="P28" s="18" t="e">
        <f t="shared" si="4"/>
        <v>#DIV/0!</v>
      </c>
      <c r="Q28" s="88">
        <v>3</v>
      </c>
      <c r="R28" s="12">
        <v>4</v>
      </c>
      <c r="S28" s="42">
        <f t="shared" si="5"/>
        <v>-0.25</v>
      </c>
      <c r="U28" s="97">
        <f t="shared" si="6"/>
        <v>254</v>
      </c>
    </row>
    <row r="29" spans="1:21" ht="21" customHeight="1">
      <c r="A29" s="58" t="s">
        <v>5</v>
      </c>
      <c r="B29" s="91">
        <f>'利用関係'!B29</f>
        <v>0</v>
      </c>
      <c r="C29" s="92">
        <f>'利用関係'!C29</f>
        <v>552</v>
      </c>
      <c r="D29" s="4">
        <f t="shared" si="0"/>
        <v>-1</v>
      </c>
      <c r="E29" s="47"/>
      <c r="F29" s="47">
        <v>458</v>
      </c>
      <c r="G29" s="6">
        <f t="shared" si="1"/>
        <v>-1</v>
      </c>
      <c r="H29" s="88"/>
      <c r="I29" s="12">
        <v>91</v>
      </c>
      <c r="J29" s="45">
        <f t="shared" si="2"/>
        <v>-1</v>
      </c>
      <c r="K29" s="100"/>
      <c r="L29" s="98">
        <v>1</v>
      </c>
      <c r="M29" s="45">
        <f t="shared" si="3"/>
        <v>-1</v>
      </c>
      <c r="N29" s="11"/>
      <c r="O29" s="12">
        <v>0</v>
      </c>
      <c r="P29" s="18" t="e">
        <f t="shared" si="4"/>
        <v>#DIV/0!</v>
      </c>
      <c r="Q29" s="88"/>
      <c r="R29" s="12">
        <v>2</v>
      </c>
      <c r="S29" s="42">
        <f t="shared" si="5"/>
        <v>-1</v>
      </c>
      <c r="U29" s="97">
        <f t="shared" si="6"/>
        <v>0</v>
      </c>
    </row>
    <row r="30" spans="1:21" ht="21" customHeight="1">
      <c r="A30" s="58" t="s">
        <v>6</v>
      </c>
      <c r="B30" s="91">
        <f>'利用関係'!B30</f>
        <v>0</v>
      </c>
      <c r="C30" s="92">
        <f>'利用関係'!C30</f>
        <v>331</v>
      </c>
      <c r="D30" s="4">
        <f t="shared" si="0"/>
        <v>-1</v>
      </c>
      <c r="E30" s="47"/>
      <c r="F30" s="47">
        <v>308</v>
      </c>
      <c r="G30" s="6">
        <f t="shared" si="1"/>
        <v>-1</v>
      </c>
      <c r="H30" s="88"/>
      <c r="I30" s="12">
        <v>9</v>
      </c>
      <c r="J30" s="45">
        <f t="shared" si="2"/>
        <v>-1</v>
      </c>
      <c r="K30" s="100"/>
      <c r="L30" s="98">
        <v>11</v>
      </c>
      <c r="M30" s="45">
        <f t="shared" si="3"/>
        <v>-1</v>
      </c>
      <c r="N30" s="11"/>
      <c r="O30" s="12">
        <v>0</v>
      </c>
      <c r="P30" s="18" t="e">
        <f t="shared" si="4"/>
        <v>#DIV/0!</v>
      </c>
      <c r="Q30" s="88"/>
      <c r="R30" s="12">
        <v>3</v>
      </c>
      <c r="S30" s="42">
        <f t="shared" si="5"/>
        <v>-1</v>
      </c>
      <c r="U30" s="97">
        <f t="shared" si="6"/>
        <v>0</v>
      </c>
    </row>
    <row r="31" spans="1:21" ht="21" customHeight="1">
      <c r="A31" s="58" t="s">
        <v>7</v>
      </c>
      <c r="B31" s="91">
        <f>'利用関係'!B31</f>
        <v>0</v>
      </c>
      <c r="C31" s="92">
        <f>'利用関係'!C31</f>
        <v>278</v>
      </c>
      <c r="D31" s="4">
        <f t="shared" si="0"/>
        <v>-1</v>
      </c>
      <c r="E31" s="47"/>
      <c r="F31" s="47">
        <v>274</v>
      </c>
      <c r="G31" s="6">
        <f t="shared" si="1"/>
        <v>-1</v>
      </c>
      <c r="H31" s="88"/>
      <c r="I31" s="12">
        <v>0</v>
      </c>
      <c r="J31" s="45" t="e">
        <f t="shared" si="2"/>
        <v>#DIV/0!</v>
      </c>
      <c r="K31" s="100"/>
      <c r="L31" s="98">
        <v>3</v>
      </c>
      <c r="M31" s="45">
        <f t="shared" si="3"/>
        <v>-1</v>
      </c>
      <c r="N31" s="11"/>
      <c r="O31" s="12">
        <v>0</v>
      </c>
      <c r="P31" s="18" t="e">
        <f t="shared" si="4"/>
        <v>#DIV/0!</v>
      </c>
      <c r="Q31" s="88"/>
      <c r="R31" s="12">
        <v>1</v>
      </c>
      <c r="S31" s="42">
        <f t="shared" si="5"/>
        <v>-1</v>
      </c>
      <c r="U31" s="97">
        <f t="shared" si="6"/>
        <v>0</v>
      </c>
    </row>
    <row r="32" spans="1:21" ht="21" customHeight="1">
      <c r="A32" s="58" t="s">
        <v>8</v>
      </c>
      <c r="B32" s="91">
        <f>'利用関係'!B32</f>
        <v>0</v>
      </c>
      <c r="C32" s="92">
        <f>'利用関係'!C32</f>
        <v>153</v>
      </c>
      <c r="D32" s="4">
        <f>+(B32-C32)/C32</f>
        <v>-1</v>
      </c>
      <c r="E32" s="47"/>
      <c r="F32" s="47">
        <v>153</v>
      </c>
      <c r="G32" s="6">
        <f t="shared" si="1"/>
        <v>-1</v>
      </c>
      <c r="H32" s="88"/>
      <c r="I32" s="12">
        <v>0</v>
      </c>
      <c r="J32" s="45" t="e">
        <f t="shared" si="2"/>
        <v>#DIV/0!</v>
      </c>
      <c r="K32" s="100"/>
      <c r="L32" s="98">
        <v>0</v>
      </c>
      <c r="M32" s="45" t="e">
        <f t="shared" si="3"/>
        <v>#DIV/0!</v>
      </c>
      <c r="N32" s="11"/>
      <c r="O32" s="12">
        <v>0</v>
      </c>
      <c r="P32" s="18" t="e">
        <f t="shared" si="4"/>
        <v>#DIV/0!</v>
      </c>
      <c r="Q32" s="88"/>
      <c r="R32" s="12">
        <v>0</v>
      </c>
      <c r="S32" s="42" t="e">
        <f t="shared" si="5"/>
        <v>#DIV/0!</v>
      </c>
      <c r="U32" s="97">
        <f t="shared" si="6"/>
        <v>0</v>
      </c>
    </row>
    <row r="33" spans="1:21" ht="21" customHeight="1">
      <c r="A33" s="58" t="s">
        <v>9</v>
      </c>
      <c r="B33" s="91">
        <f>'利用関係'!B33</f>
        <v>0</v>
      </c>
      <c r="C33" s="92">
        <f>'利用関係'!C33</f>
        <v>141</v>
      </c>
      <c r="D33" s="4">
        <f t="shared" si="0"/>
        <v>-1</v>
      </c>
      <c r="E33" s="47"/>
      <c r="F33" s="47">
        <v>138</v>
      </c>
      <c r="G33" s="6">
        <f t="shared" si="1"/>
        <v>-1</v>
      </c>
      <c r="H33" s="88"/>
      <c r="I33" s="12">
        <v>3</v>
      </c>
      <c r="J33" s="45">
        <f t="shared" si="2"/>
        <v>-1</v>
      </c>
      <c r="K33" s="100"/>
      <c r="L33" s="98">
        <v>0</v>
      </c>
      <c r="M33" s="45" t="e">
        <f t="shared" si="3"/>
        <v>#DIV/0!</v>
      </c>
      <c r="N33" s="11"/>
      <c r="O33" s="12">
        <v>0</v>
      </c>
      <c r="P33" s="18" t="e">
        <f t="shared" si="4"/>
        <v>#DIV/0!</v>
      </c>
      <c r="Q33" s="88"/>
      <c r="R33" s="12">
        <v>0</v>
      </c>
      <c r="S33" s="42" t="e">
        <f t="shared" si="5"/>
        <v>#DIV/0!</v>
      </c>
      <c r="U33" s="97">
        <f t="shared" si="6"/>
        <v>0</v>
      </c>
    </row>
    <row r="34" spans="1:21" ht="21" customHeight="1" thickBot="1">
      <c r="A34" s="59" t="s">
        <v>10</v>
      </c>
      <c r="B34" s="91">
        <f>'利用関係'!B34</f>
        <v>0</v>
      </c>
      <c r="C34" s="93">
        <f>'利用関係'!C34</f>
        <v>213</v>
      </c>
      <c r="D34" s="14">
        <f t="shared" si="0"/>
        <v>-1</v>
      </c>
      <c r="E34" s="66"/>
      <c r="F34" s="66">
        <v>199</v>
      </c>
      <c r="G34" s="9">
        <f t="shared" si="1"/>
        <v>-1</v>
      </c>
      <c r="H34" s="89"/>
      <c r="I34" s="72">
        <v>0</v>
      </c>
      <c r="J34" s="68" t="e">
        <f t="shared" si="2"/>
        <v>#DIV/0!</v>
      </c>
      <c r="K34" s="101"/>
      <c r="L34" s="99">
        <v>8</v>
      </c>
      <c r="M34" s="45">
        <f t="shared" si="3"/>
        <v>-1</v>
      </c>
      <c r="N34" s="50"/>
      <c r="O34" s="72">
        <v>0</v>
      </c>
      <c r="P34" s="18" t="e">
        <f t="shared" si="4"/>
        <v>#DIV/0!</v>
      </c>
      <c r="Q34" s="89"/>
      <c r="R34" s="72">
        <v>6</v>
      </c>
      <c r="S34" s="67">
        <f t="shared" si="5"/>
        <v>-1</v>
      </c>
      <c r="U34" s="97">
        <f t="shared" si="6"/>
        <v>0</v>
      </c>
    </row>
    <row r="35" spans="1:21" s="13" customFormat="1" ht="21" customHeight="1" thickBot="1" thickTop="1">
      <c r="A35" s="60" t="s">
        <v>14</v>
      </c>
      <c r="B35" s="86">
        <f>SUM(B23:B34)</f>
        <v>1809</v>
      </c>
      <c r="C35" s="16">
        <f>SUM(C23:C34)</f>
        <v>3328</v>
      </c>
      <c r="D35" s="10">
        <f t="shared" si="0"/>
        <v>-0.45643028846153844</v>
      </c>
      <c r="E35" s="57">
        <f>SUM(E23:E34)</f>
        <v>1524</v>
      </c>
      <c r="F35" s="57">
        <f>SUM(F23:F34)</f>
        <v>3121</v>
      </c>
      <c r="G35" s="17">
        <f t="shared" si="1"/>
        <v>-0.5116949695610381</v>
      </c>
      <c r="H35" s="90">
        <f>SUM(H23:H34)</f>
        <v>14</v>
      </c>
      <c r="I35" s="16">
        <f>SUM(I23:I34)</f>
        <v>120</v>
      </c>
      <c r="J35" s="10">
        <f t="shared" si="2"/>
        <v>-0.8833333333333333</v>
      </c>
      <c r="K35" s="90">
        <f>SUM(K23:K34)</f>
        <v>230</v>
      </c>
      <c r="L35" s="16">
        <f>SUM(L23:L34)</f>
        <v>68</v>
      </c>
      <c r="M35" s="17">
        <f t="shared" si="3"/>
        <v>2.3823529411764706</v>
      </c>
      <c r="N35" s="15">
        <f>SUM(N23:N34)</f>
        <v>0</v>
      </c>
      <c r="O35" s="16">
        <f>SUM(O23:O34)</f>
        <v>0</v>
      </c>
      <c r="P35" s="10" t="e">
        <f t="shared" si="4"/>
        <v>#DIV/0!</v>
      </c>
      <c r="Q35" s="90">
        <f>SUM(Q23:Q34)</f>
        <v>41</v>
      </c>
      <c r="R35" s="16">
        <f>SUM(R23:R34)</f>
        <v>19</v>
      </c>
      <c r="S35" s="10">
        <f t="shared" si="5"/>
        <v>1.1578947368421053</v>
      </c>
      <c r="U35" s="97">
        <f t="shared" si="6"/>
        <v>1809</v>
      </c>
    </row>
  </sheetData>
  <sheetProtection/>
  <mergeCells count="9">
    <mergeCell ref="E20:S20"/>
    <mergeCell ref="Q21:S21"/>
    <mergeCell ref="A1:S1"/>
    <mergeCell ref="K21:M21"/>
    <mergeCell ref="N21:P21"/>
    <mergeCell ref="E21:G21"/>
    <mergeCell ref="H21:J21"/>
    <mergeCell ref="A20:A22"/>
    <mergeCell ref="B20:D21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2" r:id="rId2"/>
  <headerFooter alignWithMargins="0">
    <oddFooter>&amp;R（単位：戸）</oddFooter>
  </headerFooter>
  <ignoredErrors>
    <ignoredError sqref="P23:P35 J23:J31 J34:J35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view="pageBreakPreview" zoomScale="80" zoomScaleNormal="90" zoomScaleSheetLayoutView="80" zoomScalePageLayoutView="0" workbookViewId="0" topLeftCell="A19">
      <selection activeCell="H29" sqref="H29"/>
    </sheetView>
  </sheetViews>
  <sheetFormatPr defaultColWidth="8.796875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11" t="s">
        <v>55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3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25" ht="18" customHeight="1" thickBot="1">
      <c r="A20" s="115" t="s">
        <v>16</v>
      </c>
      <c r="B20" s="102" t="s">
        <v>17</v>
      </c>
      <c r="C20" s="103"/>
      <c r="D20" s="103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9"/>
    </row>
    <row r="21" spans="1:25" ht="18" customHeight="1" thickBot="1">
      <c r="A21" s="116"/>
      <c r="B21" s="124"/>
      <c r="C21" s="125"/>
      <c r="D21" s="125"/>
      <c r="E21" s="102" t="s">
        <v>24</v>
      </c>
      <c r="F21" s="103"/>
      <c r="G21" s="128"/>
      <c r="H21" s="127" t="s">
        <v>22</v>
      </c>
      <c r="I21" s="103"/>
      <c r="J21" s="103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9"/>
    </row>
    <row r="22" spans="1:26" s="20" customFormat="1" ht="21" customHeight="1">
      <c r="A22" s="116"/>
      <c r="B22" s="104"/>
      <c r="C22" s="105"/>
      <c r="D22" s="105"/>
      <c r="E22" s="104"/>
      <c r="F22" s="105"/>
      <c r="G22" s="114"/>
      <c r="H22" s="109"/>
      <c r="I22" s="105"/>
      <c r="J22" s="105"/>
      <c r="K22" s="123" t="s">
        <v>40</v>
      </c>
      <c r="L22" s="107"/>
      <c r="M22" s="108"/>
      <c r="N22" s="106" t="s">
        <v>41</v>
      </c>
      <c r="O22" s="107"/>
      <c r="P22" s="108"/>
      <c r="Q22" s="106" t="s">
        <v>42</v>
      </c>
      <c r="R22" s="107"/>
      <c r="S22" s="107"/>
      <c r="T22" s="106" t="s">
        <v>43</v>
      </c>
      <c r="U22" s="107"/>
      <c r="V22" s="108"/>
      <c r="W22" s="107" t="s">
        <v>23</v>
      </c>
      <c r="X22" s="107"/>
      <c r="Y22" s="126"/>
      <c r="Z22" s="19"/>
    </row>
    <row r="23" spans="1:26" s="20" customFormat="1" ht="21" customHeight="1">
      <c r="A23" s="117"/>
      <c r="B23" s="53" t="s">
        <v>52</v>
      </c>
      <c r="C23" s="53" t="s">
        <v>49</v>
      </c>
      <c r="D23" s="55" t="s">
        <v>18</v>
      </c>
      <c r="E23" s="53" t="s">
        <v>52</v>
      </c>
      <c r="F23" s="53" t="s">
        <v>49</v>
      </c>
      <c r="G23" s="5" t="s">
        <v>18</v>
      </c>
      <c r="H23" s="53" t="s">
        <v>52</v>
      </c>
      <c r="I23" s="53" t="s">
        <v>49</v>
      </c>
      <c r="J23" s="55" t="s">
        <v>18</v>
      </c>
      <c r="K23" s="53" t="s">
        <v>52</v>
      </c>
      <c r="L23" s="53" t="s">
        <v>49</v>
      </c>
      <c r="M23" s="5" t="s">
        <v>18</v>
      </c>
      <c r="N23" s="53" t="s">
        <v>52</v>
      </c>
      <c r="O23" s="53" t="s">
        <v>49</v>
      </c>
      <c r="P23" s="5" t="s">
        <v>18</v>
      </c>
      <c r="Q23" s="53" t="s">
        <v>52</v>
      </c>
      <c r="R23" s="53" t="s">
        <v>49</v>
      </c>
      <c r="S23" s="5" t="s">
        <v>18</v>
      </c>
      <c r="T23" s="53" t="s">
        <v>52</v>
      </c>
      <c r="U23" s="53" t="s">
        <v>49</v>
      </c>
      <c r="V23" s="5" t="s">
        <v>18</v>
      </c>
      <c r="W23" s="53" t="s">
        <v>52</v>
      </c>
      <c r="X23" s="53" t="s">
        <v>49</v>
      </c>
      <c r="Y23" s="55" t="s">
        <v>18</v>
      </c>
      <c r="Z23" s="21"/>
    </row>
    <row r="24" spans="1:26" s="20" customFormat="1" ht="21" customHeight="1">
      <c r="A24" s="64" t="s">
        <v>31</v>
      </c>
      <c r="B24" s="22">
        <f>'利用関係'!B23</f>
        <v>383</v>
      </c>
      <c r="C24" s="22">
        <f>'利用関係'!C23</f>
        <v>266</v>
      </c>
      <c r="D24" s="23">
        <f>+(B24-C24)/C24</f>
        <v>0.4398496240601504</v>
      </c>
      <c r="E24" s="78">
        <v>203</v>
      </c>
      <c r="F24" s="12">
        <v>238</v>
      </c>
      <c r="G24" s="24">
        <f>+(E24-F24)/F24</f>
        <v>-0.14705882352941177</v>
      </c>
      <c r="H24" s="80">
        <v>180</v>
      </c>
      <c r="I24" s="80">
        <v>28</v>
      </c>
      <c r="J24" s="27">
        <f>+(H24-I24)/I24</f>
        <v>5.428571428571429</v>
      </c>
      <c r="K24" s="48">
        <v>0</v>
      </c>
      <c r="L24" s="48">
        <v>0</v>
      </c>
      <c r="M24" s="25" t="e">
        <f>+(K24-L24)/L24</f>
        <v>#DIV/0!</v>
      </c>
      <c r="N24" s="88">
        <v>125</v>
      </c>
      <c r="O24" s="88">
        <v>0</v>
      </c>
      <c r="P24" s="25" t="e">
        <f>+(N24-O24)/O24</f>
        <v>#DIV/0!</v>
      </c>
      <c r="Q24" s="88">
        <v>54</v>
      </c>
      <c r="R24" s="12">
        <v>28</v>
      </c>
      <c r="S24" s="24">
        <f>+(Q24-R24)/R24</f>
        <v>0.9285714285714286</v>
      </c>
      <c r="T24" s="11">
        <v>0</v>
      </c>
      <c r="U24" s="12">
        <v>0</v>
      </c>
      <c r="V24" s="25" t="e">
        <f>+(T24-U24)/U24</f>
        <v>#DIV/0!</v>
      </c>
      <c r="W24" s="88">
        <v>1</v>
      </c>
      <c r="X24" s="12">
        <v>0</v>
      </c>
      <c r="Y24" s="26" t="e">
        <f>+(W24-X24)/X24</f>
        <v>#DIV/0!</v>
      </c>
      <c r="Z24" s="21"/>
    </row>
    <row r="25" spans="1:26" s="20" customFormat="1" ht="21" customHeight="1">
      <c r="A25" s="64" t="s">
        <v>20</v>
      </c>
      <c r="B25" s="22">
        <f>'利用関係'!B24</f>
        <v>236</v>
      </c>
      <c r="C25" s="22">
        <f>'利用関係'!C24</f>
        <v>315</v>
      </c>
      <c r="D25" s="23">
        <f aca="true" t="shared" si="0" ref="D25:D36">+(B25-C25)/C25</f>
        <v>-0.2507936507936508</v>
      </c>
      <c r="E25" s="78">
        <v>157</v>
      </c>
      <c r="F25" s="12">
        <v>276</v>
      </c>
      <c r="G25" s="24">
        <f aca="true" t="shared" si="1" ref="G25:G36">+(E25-F25)/F25</f>
        <v>-0.4311594202898551</v>
      </c>
      <c r="H25" s="80">
        <v>79</v>
      </c>
      <c r="I25" s="80">
        <v>39</v>
      </c>
      <c r="J25" s="27">
        <f aca="true" t="shared" si="2" ref="J25:J36">+(H25-I25)/I25</f>
        <v>1.0256410256410255</v>
      </c>
      <c r="K25" s="48">
        <v>0</v>
      </c>
      <c r="L25" s="48">
        <v>0</v>
      </c>
      <c r="M25" s="25" t="e">
        <f aca="true" t="shared" si="3" ref="M25:M36">+(K25-L25)/L25</f>
        <v>#DIV/0!</v>
      </c>
      <c r="N25" s="88">
        <v>29</v>
      </c>
      <c r="O25" s="88">
        <v>0</v>
      </c>
      <c r="P25" s="24" t="e">
        <f aca="true" t="shared" si="4" ref="P25:P36">+(N25-O25)/O25</f>
        <v>#DIV/0!</v>
      </c>
      <c r="Q25" s="88">
        <v>49</v>
      </c>
      <c r="R25" s="12">
        <v>38</v>
      </c>
      <c r="S25" s="24">
        <f aca="true" t="shared" si="5" ref="S25:S36">+(Q25-R25)/R25</f>
        <v>0.2894736842105263</v>
      </c>
      <c r="T25" s="11">
        <v>0</v>
      </c>
      <c r="U25" s="12">
        <v>0</v>
      </c>
      <c r="V25" s="25" t="e">
        <f aca="true" t="shared" si="6" ref="V25:V36">+(T25-U25)/U25</f>
        <v>#DIV/0!</v>
      </c>
      <c r="W25" s="88">
        <v>1</v>
      </c>
      <c r="X25" s="12">
        <v>1</v>
      </c>
      <c r="Y25" s="27">
        <f aca="true" t="shared" si="7" ref="Y25:Y36">+(W25-X25)/X25</f>
        <v>0</v>
      </c>
      <c r="Z25" s="21"/>
    </row>
    <row r="26" spans="1:26" s="20" customFormat="1" ht="21" customHeight="1">
      <c r="A26" s="64" t="s">
        <v>1</v>
      </c>
      <c r="B26" s="22">
        <f>'利用関係'!B25</f>
        <v>379</v>
      </c>
      <c r="C26" s="22">
        <f>'利用関係'!C25</f>
        <v>258</v>
      </c>
      <c r="D26" s="23">
        <f t="shared" si="0"/>
        <v>0.4689922480620155</v>
      </c>
      <c r="E26" s="78">
        <v>255</v>
      </c>
      <c r="F26" s="12">
        <v>249</v>
      </c>
      <c r="G26" s="24">
        <f t="shared" si="1"/>
        <v>0.024096385542168676</v>
      </c>
      <c r="H26" s="80">
        <v>124</v>
      </c>
      <c r="I26" s="80">
        <v>9</v>
      </c>
      <c r="J26" s="27">
        <f t="shared" si="2"/>
        <v>12.777777777777779</v>
      </c>
      <c r="K26" s="48">
        <v>0</v>
      </c>
      <c r="L26" s="48">
        <v>0</v>
      </c>
      <c r="M26" s="25" t="e">
        <f t="shared" si="3"/>
        <v>#DIV/0!</v>
      </c>
      <c r="N26" s="88">
        <v>78</v>
      </c>
      <c r="O26" s="88">
        <v>0</v>
      </c>
      <c r="P26" s="24" t="e">
        <f t="shared" si="4"/>
        <v>#DIV/0!</v>
      </c>
      <c r="Q26" s="88">
        <v>46</v>
      </c>
      <c r="R26" s="12">
        <v>9</v>
      </c>
      <c r="S26" s="24">
        <f t="shared" si="5"/>
        <v>4.111111111111111</v>
      </c>
      <c r="T26" s="11">
        <v>0</v>
      </c>
      <c r="U26" s="12">
        <v>0</v>
      </c>
      <c r="V26" s="25" t="e">
        <f t="shared" si="6"/>
        <v>#DIV/0!</v>
      </c>
      <c r="W26" s="88">
        <v>0</v>
      </c>
      <c r="X26" s="12">
        <v>0</v>
      </c>
      <c r="Y26" s="27" t="e">
        <f t="shared" si="7"/>
        <v>#DIV/0!</v>
      </c>
      <c r="Z26" s="21"/>
    </row>
    <row r="27" spans="1:26" s="20" customFormat="1" ht="21" customHeight="1">
      <c r="A27" s="64" t="s">
        <v>2</v>
      </c>
      <c r="B27" s="22">
        <f>'利用関係'!B26</f>
        <v>348</v>
      </c>
      <c r="C27" s="22">
        <f>'利用関係'!C26</f>
        <v>301</v>
      </c>
      <c r="D27" s="23">
        <f t="shared" si="0"/>
        <v>0.15614617940199335</v>
      </c>
      <c r="E27" s="78">
        <v>275</v>
      </c>
      <c r="F27" s="12">
        <v>299</v>
      </c>
      <c r="G27" s="24">
        <f t="shared" si="1"/>
        <v>-0.0802675585284281</v>
      </c>
      <c r="H27" s="80">
        <v>73</v>
      </c>
      <c r="I27" s="80">
        <v>2</v>
      </c>
      <c r="J27" s="27">
        <f t="shared" si="2"/>
        <v>35.5</v>
      </c>
      <c r="K27" s="48">
        <v>0</v>
      </c>
      <c r="L27" s="48">
        <v>0</v>
      </c>
      <c r="M27" s="25" t="e">
        <f t="shared" si="3"/>
        <v>#DIV/0!</v>
      </c>
      <c r="N27" s="88">
        <v>0</v>
      </c>
      <c r="O27" s="88">
        <v>0</v>
      </c>
      <c r="P27" s="24" t="e">
        <f t="shared" si="4"/>
        <v>#DIV/0!</v>
      </c>
      <c r="Q27" s="88">
        <v>71</v>
      </c>
      <c r="R27" s="12">
        <v>2</v>
      </c>
      <c r="S27" s="24">
        <f t="shared" si="5"/>
        <v>34.5</v>
      </c>
      <c r="T27" s="11">
        <v>0</v>
      </c>
      <c r="U27" s="12">
        <v>0</v>
      </c>
      <c r="V27" s="25" t="e">
        <f t="shared" si="6"/>
        <v>#DIV/0!</v>
      </c>
      <c r="W27" s="88">
        <v>2</v>
      </c>
      <c r="X27" s="12">
        <v>0</v>
      </c>
      <c r="Y27" s="27" t="e">
        <f t="shared" si="7"/>
        <v>#DIV/0!</v>
      </c>
      <c r="Z27" s="21"/>
    </row>
    <row r="28" spans="1:26" s="20" customFormat="1" ht="21" customHeight="1">
      <c r="A28" s="64" t="s">
        <v>3</v>
      </c>
      <c r="B28" s="22">
        <f>'利用関係'!B27</f>
        <v>209</v>
      </c>
      <c r="C28" s="22">
        <f>'利用関係'!C27</f>
        <v>245</v>
      </c>
      <c r="D28" s="23">
        <f t="shared" si="0"/>
        <v>-0.1469387755102041</v>
      </c>
      <c r="E28" s="78">
        <v>205</v>
      </c>
      <c r="F28" s="12">
        <v>221</v>
      </c>
      <c r="G28" s="24">
        <f t="shared" si="1"/>
        <v>-0.07239819004524888</v>
      </c>
      <c r="H28" s="80">
        <v>4</v>
      </c>
      <c r="I28" s="80">
        <v>24</v>
      </c>
      <c r="J28" s="27">
        <f t="shared" si="2"/>
        <v>-0.8333333333333334</v>
      </c>
      <c r="K28" s="48">
        <v>0</v>
      </c>
      <c r="L28" s="48">
        <v>0</v>
      </c>
      <c r="M28" s="25" t="e">
        <f t="shared" si="3"/>
        <v>#DIV/0!</v>
      </c>
      <c r="N28" s="88">
        <v>0</v>
      </c>
      <c r="O28" s="88">
        <v>0</v>
      </c>
      <c r="P28" s="24" t="e">
        <f t="shared" si="4"/>
        <v>#DIV/0!</v>
      </c>
      <c r="Q28" s="88">
        <v>3</v>
      </c>
      <c r="R28" s="12">
        <v>6</v>
      </c>
      <c r="S28" s="24">
        <f t="shared" si="5"/>
        <v>-0.5</v>
      </c>
      <c r="T28" s="11">
        <v>0</v>
      </c>
      <c r="U28" s="12">
        <v>0</v>
      </c>
      <c r="V28" s="25" t="e">
        <f t="shared" si="6"/>
        <v>#DIV/0!</v>
      </c>
      <c r="W28" s="88">
        <v>1</v>
      </c>
      <c r="X28" s="12">
        <v>18</v>
      </c>
      <c r="Y28" s="27">
        <f t="shared" si="7"/>
        <v>-0.9444444444444444</v>
      </c>
      <c r="Z28" s="21"/>
    </row>
    <row r="29" spans="1:26" s="20" customFormat="1" ht="21" customHeight="1">
      <c r="A29" s="64" t="s">
        <v>4</v>
      </c>
      <c r="B29" s="22">
        <f>'利用関係'!B28</f>
        <v>254</v>
      </c>
      <c r="C29" s="22">
        <f>'利用関係'!C28</f>
        <v>275</v>
      </c>
      <c r="D29" s="23">
        <f t="shared" si="0"/>
        <v>-0.07636363636363637</v>
      </c>
      <c r="E29" s="78">
        <v>238</v>
      </c>
      <c r="F29" s="12">
        <v>218</v>
      </c>
      <c r="G29" s="24">
        <f t="shared" si="1"/>
        <v>0.09174311926605505</v>
      </c>
      <c r="H29" s="80">
        <v>16</v>
      </c>
      <c r="I29" s="80">
        <v>57</v>
      </c>
      <c r="J29" s="27">
        <f t="shared" si="2"/>
        <v>-0.7192982456140351</v>
      </c>
      <c r="K29" s="48">
        <v>0</v>
      </c>
      <c r="L29" s="48">
        <v>0</v>
      </c>
      <c r="M29" s="25" t="e">
        <f t="shared" si="3"/>
        <v>#DIV/0!</v>
      </c>
      <c r="N29" s="88">
        <v>1</v>
      </c>
      <c r="O29" s="88">
        <v>15</v>
      </c>
      <c r="P29" s="24">
        <f t="shared" si="4"/>
        <v>-0.9333333333333333</v>
      </c>
      <c r="Q29" s="88">
        <v>15</v>
      </c>
      <c r="R29" s="12">
        <v>38</v>
      </c>
      <c r="S29" s="24">
        <f t="shared" si="5"/>
        <v>-0.6052631578947368</v>
      </c>
      <c r="T29" s="11">
        <v>0</v>
      </c>
      <c r="U29" s="12">
        <v>0</v>
      </c>
      <c r="V29" s="25" t="e">
        <f t="shared" si="6"/>
        <v>#DIV/0!</v>
      </c>
      <c r="W29" s="88">
        <v>0</v>
      </c>
      <c r="X29" s="12">
        <v>4</v>
      </c>
      <c r="Y29" s="26">
        <f t="shared" si="7"/>
        <v>-1</v>
      </c>
      <c r="Z29" s="21"/>
    </row>
    <row r="30" spans="1:26" s="20" customFormat="1" ht="21" customHeight="1">
      <c r="A30" s="64" t="s">
        <v>5</v>
      </c>
      <c r="B30" s="22">
        <f>'利用関係'!B29</f>
        <v>0</v>
      </c>
      <c r="C30" s="22">
        <f>'利用関係'!C29</f>
        <v>552</v>
      </c>
      <c r="D30" s="23">
        <f t="shared" si="0"/>
        <v>-1</v>
      </c>
      <c r="E30" s="78"/>
      <c r="F30" s="12">
        <v>227</v>
      </c>
      <c r="G30" s="24">
        <f t="shared" si="1"/>
        <v>-1</v>
      </c>
      <c r="H30" s="80"/>
      <c r="I30" s="80">
        <v>325</v>
      </c>
      <c r="J30" s="27">
        <f t="shared" si="2"/>
        <v>-1</v>
      </c>
      <c r="K30" s="48"/>
      <c r="L30" s="48">
        <v>0</v>
      </c>
      <c r="M30" s="25" t="e">
        <f t="shared" si="3"/>
        <v>#DIV/0!</v>
      </c>
      <c r="N30" s="88"/>
      <c r="O30" s="88">
        <v>253</v>
      </c>
      <c r="P30" s="24">
        <f t="shared" si="4"/>
        <v>-1</v>
      </c>
      <c r="Q30" s="88"/>
      <c r="R30" s="12">
        <v>72</v>
      </c>
      <c r="S30" s="24">
        <f t="shared" si="5"/>
        <v>-1</v>
      </c>
      <c r="T30" s="11"/>
      <c r="U30" s="12">
        <v>0</v>
      </c>
      <c r="V30" s="25" t="e">
        <f t="shared" si="6"/>
        <v>#DIV/0!</v>
      </c>
      <c r="W30" s="88"/>
      <c r="X30" s="12">
        <v>0</v>
      </c>
      <c r="Y30" s="26" t="e">
        <f t="shared" si="7"/>
        <v>#DIV/0!</v>
      </c>
      <c r="Z30" s="21"/>
    </row>
    <row r="31" spans="1:26" s="20" customFormat="1" ht="21" customHeight="1">
      <c r="A31" s="64" t="s">
        <v>6</v>
      </c>
      <c r="B31" s="22">
        <f>'利用関係'!B30</f>
        <v>0</v>
      </c>
      <c r="C31" s="22">
        <f>'利用関係'!C30</f>
        <v>331</v>
      </c>
      <c r="D31" s="23">
        <f t="shared" si="0"/>
        <v>-1</v>
      </c>
      <c r="E31" s="78"/>
      <c r="F31" s="12">
        <v>259</v>
      </c>
      <c r="G31" s="24">
        <f t="shared" si="1"/>
        <v>-1</v>
      </c>
      <c r="H31" s="80"/>
      <c r="I31" s="80">
        <v>72</v>
      </c>
      <c r="J31" s="27">
        <f t="shared" si="2"/>
        <v>-1</v>
      </c>
      <c r="K31" s="48"/>
      <c r="L31" s="48">
        <v>0</v>
      </c>
      <c r="M31" s="25" t="e">
        <f t="shared" si="3"/>
        <v>#DIV/0!</v>
      </c>
      <c r="N31" s="88"/>
      <c r="O31" s="88">
        <v>30</v>
      </c>
      <c r="P31" s="24">
        <f t="shared" si="4"/>
        <v>-1</v>
      </c>
      <c r="Q31" s="88"/>
      <c r="R31" s="12">
        <v>42</v>
      </c>
      <c r="S31" s="24">
        <f t="shared" si="5"/>
        <v>-1</v>
      </c>
      <c r="T31" s="11"/>
      <c r="U31" s="12">
        <v>0</v>
      </c>
      <c r="V31" s="25" t="e">
        <f t="shared" si="6"/>
        <v>#DIV/0!</v>
      </c>
      <c r="W31" s="88"/>
      <c r="X31" s="12">
        <v>0</v>
      </c>
      <c r="Y31" s="26" t="e">
        <f t="shared" si="7"/>
        <v>#DIV/0!</v>
      </c>
      <c r="Z31" s="21"/>
    </row>
    <row r="32" spans="1:26" s="20" customFormat="1" ht="21" customHeight="1">
      <c r="A32" s="64" t="s">
        <v>7</v>
      </c>
      <c r="B32" s="22">
        <f>'利用関係'!B31</f>
        <v>0</v>
      </c>
      <c r="C32" s="22">
        <f>'利用関係'!C31</f>
        <v>278</v>
      </c>
      <c r="D32" s="23">
        <f t="shared" si="0"/>
        <v>-1</v>
      </c>
      <c r="E32" s="78"/>
      <c r="F32" s="12">
        <v>243</v>
      </c>
      <c r="G32" s="24">
        <f t="shared" si="1"/>
        <v>-1</v>
      </c>
      <c r="H32" s="80"/>
      <c r="I32" s="80">
        <v>35</v>
      </c>
      <c r="J32" s="27">
        <f t="shared" si="2"/>
        <v>-1</v>
      </c>
      <c r="K32" s="48"/>
      <c r="L32" s="48">
        <v>0</v>
      </c>
      <c r="M32" s="25" t="e">
        <f t="shared" si="3"/>
        <v>#DIV/0!</v>
      </c>
      <c r="N32" s="88"/>
      <c r="O32" s="88">
        <v>0</v>
      </c>
      <c r="P32" s="24" t="e">
        <f t="shared" si="4"/>
        <v>#DIV/0!</v>
      </c>
      <c r="Q32" s="88"/>
      <c r="R32" s="12">
        <v>31</v>
      </c>
      <c r="S32" s="24">
        <f t="shared" si="5"/>
        <v>-1</v>
      </c>
      <c r="T32" s="11"/>
      <c r="U32" s="12">
        <v>0</v>
      </c>
      <c r="V32" s="25" t="e">
        <f t="shared" si="6"/>
        <v>#DIV/0!</v>
      </c>
      <c r="W32" s="88"/>
      <c r="X32" s="12">
        <v>4</v>
      </c>
      <c r="Y32" s="26">
        <f t="shared" si="7"/>
        <v>-1</v>
      </c>
      <c r="Z32" s="21"/>
    </row>
    <row r="33" spans="1:26" s="20" customFormat="1" ht="21" customHeight="1">
      <c r="A33" s="64" t="s">
        <v>8</v>
      </c>
      <c r="B33" s="22">
        <f>'利用関係'!B32</f>
        <v>0</v>
      </c>
      <c r="C33" s="22">
        <f>'利用関係'!C32</f>
        <v>153</v>
      </c>
      <c r="D33" s="23">
        <f t="shared" si="0"/>
        <v>-1</v>
      </c>
      <c r="E33" s="78"/>
      <c r="F33" s="12">
        <v>149</v>
      </c>
      <c r="G33" s="24">
        <f t="shared" si="1"/>
        <v>-1</v>
      </c>
      <c r="H33" s="80"/>
      <c r="I33" s="80">
        <v>4</v>
      </c>
      <c r="J33" s="27">
        <f t="shared" si="2"/>
        <v>-1</v>
      </c>
      <c r="K33" s="48"/>
      <c r="L33" s="48">
        <v>0</v>
      </c>
      <c r="M33" s="25" t="e">
        <f t="shared" si="3"/>
        <v>#DIV/0!</v>
      </c>
      <c r="N33" s="88"/>
      <c r="O33" s="88">
        <v>0</v>
      </c>
      <c r="P33" s="24" t="e">
        <f t="shared" si="4"/>
        <v>#DIV/0!</v>
      </c>
      <c r="Q33" s="88"/>
      <c r="R33" s="12">
        <v>3</v>
      </c>
      <c r="S33" s="24">
        <f t="shared" si="5"/>
        <v>-1</v>
      </c>
      <c r="T33" s="11"/>
      <c r="U33" s="12">
        <v>0</v>
      </c>
      <c r="V33" s="25" t="e">
        <f t="shared" si="6"/>
        <v>#DIV/0!</v>
      </c>
      <c r="W33" s="88"/>
      <c r="X33" s="12">
        <v>1</v>
      </c>
      <c r="Y33" s="26">
        <f t="shared" si="7"/>
        <v>-1</v>
      </c>
      <c r="Z33" s="21"/>
    </row>
    <row r="34" spans="1:26" s="20" customFormat="1" ht="21" customHeight="1">
      <c r="A34" s="64" t="s">
        <v>9</v>
      </c>
      <c r="B34" s="22">
        <f>'利用関係'!B33</f>
        <v>0</v>
      </c>
      <c r="C34" s="22">
        <f>'利用関係'!C33</f>
        <v>141</v>
      </c>
      <c r="D34" s="23">
        <f t="shared" si="0"/>
        <v>-1</v>
      </c>
      <c r="E34" s="78"/>
      <c r="F34" s="12">
        <v>128</v>
      </c>
      <c r="G34" s="24">
        <f t="shared" si="1"/>
        <v>-1</v>
      </c>
      <c r="H34" s="80"/>
      <c r="I34" s="80">
        <v>13</v>
      </c>
      <c r="J34" s="27">
        <f t="shared" si="2"/>
        <v>-1</v>
      </c>
      <c r="K34" s="48"/>
      <c r="L34" s="48">
        <v>0</v>
      </c>
      <c r="M34" s="25" t="e">
        <f t="shared" si="3"/>
        <v>#DIV/0!</v>
      </c>
      <c r="N34" s="88"/>
      <c r="O34" s="88">
        <v>2</v>
      </c>
      <c r="P34" s="24">
        <f t="shared" si="4"/>
        <v>-1</v>
      </c>
      <c r="Q34" s="88"/>
      <c r="R34" s="12">
        <v>11</v>
      </c>
      <c r="S34" s="24">
        <f t="shared" si="5"/>
        <v>-1</v>
      </c>
      <c r="T34" s="11"/>
      <c r="U34" s="12">
        <v>0</v>
      </c>
      <c r="V34" s="25" t="e">
        <f t="shared" si="6"/>
        <v>#DIV/0!</v>
      </c>
      <c r="W34" s="88"/>
      <c r="X34" s="12">
        <v>0</v>
      </c>
      <c r="Y34" s="26" t="e">
        <f t="shared" si="7"/>
        <v>#DIV/0!</v>
      </c>
      <c r="Z34" s="21"/>
    </row>
    <row r="35" spans="1:26" s="20" customFormat="1" ht="21" customHeight="1" thickBot="1">
      <c r="A35" s="65" t="s">
        <v>10</v>
      </c>
      <c r="B35" s="22">
        <f>'利用関係'!B34</f>
        <v>0</v>
      </c>
      <c r="C35" s="22">
        <f>'利用関係'!C34</f>
        <v>213</v>
      </c>
      <c r="D35" s="28">
        <f t="shared" si="0"/>
        <v>-1</v>
      </c>
      <c r="E35" s="79"/>
      <c r="F35" s="72">
        <v>151</v>
      </c>
      <c r="G35" s="29">
        <f t="shared" si="1"/>
        <v>-1</v>
      </c>
      <c r="H35" s="81"/>
      <c r="I35" s="80">
        <v>62</v>
      </c>
      <c r="J35" s="56">
        <f t="shared" si="2"/>
        <v>-1</v>
      </c>
      <c r="K35" s="49"/>
      <c r="L35" s="49">
        <v>0</v>
      </c>
      <c r="M35" s="25" t="e">
        <f t="shared" si="3"/>
        <v>#DIV/0!</v>
      </c>
      <c r="N35" s="89"/>
      <c r="O35" s="89">
        <v>27</v>
      </c>
      <c r="P35" s="29">
        <f t="shared" si="4"/>
        <v>-1</v>
      </c>
      <c r="Q35" s="89"/>
      <c r="R35" s="72">
        <v>35</v>
      </c>
      <c r="S35" s="29">
        <f t="shared" si="5"/>
        <v>-1</v>
      </c>
      <c r="T35" s="50"/>
      <c r="U35" s="72">
        <v>0</v>
      </c>
      <c r="V35" s="34" t="e">
        <f t="shared" si="6"/>
        <v>#DIV/0!</v>
      </c>
      <c r="W35" s="89"/>
      <c r="X35" s="72">
        <v>0</v>
      </c>
      <c r="Y35" s="26" t="e">
        <f t="shared" si="7"/>
        <v>#DIV/0!</v>
      </c>
      <c r="Z35" s="21"/>
    </row>
    <row r="36" spans="1:26" s="20" customFormat="1" ht="21" customHeight="1" thickBot="1" thickTop="1">
      <c r="A36" s="60" t="s">
        <v>14</v>
      </c>
      <c r="B36" s="31">
        <f>SUM(B24:B35)</f>
        <v>1809</v>
      </c>
      <c r="C36" s="31">
        <f>SUM(C24:C35)</f>
        <v>3328</v>
      </c>
      <c r="D36" s="52">
        <f t="shared" si="0"/>
        <v>-0.45643028846153844</v>
      </c>
      <c r="E36" s="76">
        <f>SUM(E24:E35)</f>
        <v>1333</v>
      </c>
      <c r="F36" s="77">
        <f>SUM(F24:F35)</f>
        <v>2658</v>
      </c>
      <c r="G36" s="33">
        <f t="shared" si="1"/>
        <v>-0.49849510910458994</v>
      </c>
      <c r="H36" s="82">
        <f>SUM(H24:H35)</f>
        <v>476</v>
      </c>
      <c r="I36" s="77">
        <f>SUM(I24:I35)</f>
        <v>670</v>
      </c>
      <c r="J36" s="32">
        <f t="shared" si="2"/>
        <v>-0.28955223880597014</v>
      </c>
      <c r="K36" s="31">
        <f>SUM(K24:K35)</f>
        <v>0</v>
      </c>
      <c r="L36" s="31">
        <f>SUM(L24:L35)</f>
        <v>0</v>
      </c>
      <c r="M36" s="43" t="e">
        <f t="shared" si="3"/>
        <v>#DIV/0!</v>
      </c>
      <c r="N36" s="82">
        <f>SUM(N24:N35)</f>
        <v>233</v>
      </c>
      <c r="O36" s="77">
        <f>SUM(O24:O35)</f>
        <v>327</v>
      </c>
      <c r="P36" s="33">
        <f t="shared" si="4"/>
        <v>-0.2874617737003058</v>
      </c>
      <c r="Q36" s="82">
        <f>SUM(Q24:Q35)</f>
        <v>238</v>
      </c>
      <c r="R36" s="77">
        <f>SUM(R24:R35)</f>
        <v>315</v>
      </c>
      <c r="S36" s="33">
        <f t="shared" si="5"/>
        <v>-0.24444444444444444</v>
      </c>
      <c r="T36" s="30">
        <f>SUM(T24:T35)</f>
        <v>0</v>
      </c>
      <c r="U36" s="31">
        <f>SUM(U24:U35)</f>
        <v>0</v>
      </c>
      <c r="V36" s="35" t="e">
        <f t="shared" si="6"/>
        <v>#DIV/0!</v>
      </c>
      <c r="W36" s="82">
        <f>SUM(W24:W35)</f>
        <v>5</v>
      </c>
      <c r="X36" s="77">
        <f>SUM(X24:X35)</f>
        <v>28</v>
      </c>
      <c r="Y36" s="32">
        <f t="shared" si="7"/>
        <v>-0.8214285714285714</v>
      </c>
      <c r="Z36" s="21"/>
    </row>
  </sheetData>
  <sheetProtection/>
  <mergeCells count="12">
    <mergeCell ref="H21:J22"/>
    <mergeCell ref="E21:G22"/>
    <mergeCell ref="B20:D22"/>
    <mergeCell ref="E20:Y20"/>
    <mergeCell ref="A1:Z1"/>
    <mergeCell ref="T22:V22"/>
    <mergeCell ref="W22:Y22"/>
    <mergeCell ref="K22:M22"/>
    <mergeCell ref="N22:P22"/>
    <mergeCell ref="Q22:S22"/>
    <mergeCell ref="A20:A23"/>
    <mergeCell ref="K21:Y21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1" r:id="rId2"/>
  <headerFooter alignWithMargins="0">
    <oddFooter>&amp;R（単位：戸）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view="pageBreakPreview" zoomScale="87" zoomScaleSheetLayoutView="87" zoomScalePageLayoutView="0" workbookViewId="0" topLeftCell="A19">
      <selection activeCell="H29" sqref="H29"/>
    </sheetView>
  </sheetViews>
  <sheetFormatPr defaultColWidth="8.796875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11" t="s">
        <v>56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3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0" ht="18" customHeight="1" thickBot="1">
      <c r="A20" s="115" t="s">
        <v>0</v>
      </c>
      <c r="B20" s="102" t="s">
        <v>34</v>
      </c>
      <c r="C20" s="103"/>
      <c r="D20" s="103"/>
      <c r="E20" s="118"/>
      <c r="F20" s="118"/>
      <c r="G20" s="118"/>
      <c r="H20" s="118"/>
      <c r="I20" s="118"/>
      <c r="J20" s="119"/>
    </row>
    <row r="21" spans="1:26" s="20" customFormat="1" ht="21" customHeight="1">
      <c r="A21" s="116"/>
      <c r="B21" s="104"/>
      <c r="C21" s="105"/>
      <c r="D21" s="105"/>
      <c r="E21" s="123" t="s">
        <v>36</v>
      </c>
      <c r="F21" s="107"/>
      <c r="G21" s="108"/>
      <c r="H21" s="106" t="s">
        <v>37</v>
      </c>
      <c r="I21" s="107"/>
      <c r="J21" s="126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19"/>
    </row>
    <row r="22" spans="1:26" s="20" customFormat="1" ht="21" customHeight="1">
      <c r="A22" s="117"/>
      <c r="B22" s="53" t="s">
        <v>52</v>
      </c>
      <c r="C22" s="94" t="s">
        <v>49</v>
      </c>
      <c r="D22" s="55" t="s">
        <v>18</v>
      </c>
      <c r="E22" s="53" t="s">
        <v>52</v>
      </c>
      <c r="F22" s="94" t="s">
        <v>49</v>
      </c>
      <c r="G22" s="5" t="s">
        <v>18</v>
      </c>
      <c r="H22" s="8" t="s">
        <v>57</v>
      </c>
      <c r="I22" s="94" t="s">
        <v>49</v>
      </c>
      <c r="J22" s="55" t="s">
        <v>18</v>
      </c>
      <c r="K22" s="36"/>
      <c r="L22" s="36"/>
      <c r="M22" s="37"/>
      <c r="N22" s="36"/>
      <c r="O22" s="36"/>
      <c r="P22" s="37"/>
      <c r="Q22" s="36"/>
      <c r="R22" s="36"/>
      <c r="S22" s="37"/>
      <c r="T22" s="36"/>
      <c r="U22" s="36"/>
      <c r="V22" s="37"/>
      <c r="W22" s="36"/>
      <c r="X22" s="36"/>
      <c r="Y22" s="37"/>
      <c r="Z22" s="21"/>
    </row>
    <row r="23" spans="1:26" s="20" customFormat="1" ht="21" customHeight="1">
      <c r="A23" s="64" t="s">
        <v>31</v>
      </c>
      <c r="B23" s="74">
        <f>'利用関係'!E23</f>
        <v>143</v>
      </c>
      <c r="C23" s="74">
        <f>'利用関係'!F23</f>
        <v>160</v>
      </c>
      <c r="D23" s="27">
        <f>+(B23-C23)/C23</f>
        <v>-0.10625</v>
      </c>
      <c r="E23" s="48">
        <v>135</v>
      </c>
      <c r="F23" s="48">
        <v>158</v>
      </c>
      <c r="G23" s="24">
        <f>+(E23-F23)/F23</f>
        <v>-0.14556962025316456</v>
      </c>
      <c r="H23" s="80">
        <v>8</v>
      </c>
      <c r="I23" s="74">
        <f>C23-F23</f>
        <v>2</v>
      </c>
      <c r="J23" s="27">
        <f>+(H23-I23)/I23</f>
        <v>3</v>
      </c>
      <c r="K23" s="38"/>
      <c r="L23" s="38"/>
      <c r="M23" s="39"/>
      <c r="N23" s="38"/>
      <c r="O23" s="38"/>
      <c r="P23" s="40"/>
      <c r="Q23" s="38"/>
      <c r="R23" s="38"/>
      <c r="S23" s="40"/>
      <c r="T23" s="38"/>
      <c r="U23" s="38"/>
      <c r="V23" s="39"/>
      <c r="W23" s="38"/>
      <c r="X23" s="38"/>
      <c r="Y23" s="39"/>
      <c r="Z23" s="21"/>
    </row>
    <row r="24" spans="1:26" s="20" customFormat="1" ht="21" customHeight="1">
      <c r="A24" s="64" t="s">
        <v>20</v>
      </c>
      <c r="B24" s="74">
        <f>'利用関係'!E24</f>
        <v>108</v>
      </c>
      <c r="C24" s="74">
        <f>'利用関係'!F24</f>
        <v>134</v>
      </c>
      <c r="D24" s="27">
        <f aca="true" t="shared" si="0" ref="D24:D35">+(B24-C24)/C24</f>
        <v>-0.19402985074626866</v>
      </c>
      <c r="E24" s="48">
        <v>104</v>
      </c>
      <c r="F24" s="48">
        <v>130</v>
      </c>
      <c r="G24" s="24">
        <f aca="true" t="shared" si="1" ref="G24:G35">+(E24-F24)/F24</f>
        <v>-0.2</v>
      </c>
      <c r="H24" s="80">
        <v>4</v>
      </c>
      <c r="I24" s="74">
        <v>4</v>
      </c>
      <c r="J24" s="27">
        <f aca="true" t="shared" si="2" ref="J24:J35">+(H24-I24)/I24</f>
        <v>0</v>
      </c>
      <c r="K24" s="70"/>
      <c r="L24" s="38"/>
      <c r="M24" s="39"/>
      <c r="N24" s="38"/>
      <c r="O24" s="38"/>
      <c r="P24" s="40"/>
      <c r="Q24" s="38"/>
      <c r="R24" s="38"/>
      <c r="S24" s="40"/>
      <c r="T24" s="38"/>
      <c r="U24" s="38"/>
      <c r="V24" s="39"/>
      <c r="W24" s="38"/>
      <c r="X24" s="38"/>
      <c r="Y24" s="40"/>
      <c r="Z24" s="21"/>
    </row>
    <row r="25" spans="1:26" s="20" customFormat="1" ht="21" customHeight="1">
      <c r="A25" s="64" t="s">
        <v>1</v>
      </c>
      <c r="B25" s="74">
        <f>'利用関係'!E25</f>
        <v>175</v>
      </c>
      <c r="C25" s="74">
        <f>'利用関係'!F25</f>
        <v>156</v>
      </c>
      <c r="D25" s="27">
        <f t="shared" si="0"/>
        <v>0.12179487179487179</v>
      </c>
      <c r="E25" s="48">
        <v>168</v>
      </c>
      <c r="F25" s="48">
        <v>154</v>
      </c>
      <c r="G25" s="24">
        <f t="shared" si="1"/>
        <v>0.09090909090909091</v>
      </c>
      <c r="H25" s="80">
        <v>7</v>
      </c>
      <c r="I25" s="74">
        <f>C25-F25</f>
        <v>2</v>
      </c>
      <c r="J25" s="27">
        <f t="shared" si="2"/>
        <v>2.5</v>
      </c>
      <c r="K25" s="70"/>
      <c r="L25" s="38"/>
      <c r="M25" s="39"/>
      <c r="N25" s="38"/>
      <c r="O25" s="38"/>
      <c r="P25" s="40"/>
      <c r="Q25" s="38"/>
      <c r="R25" s="38"/>
      <c r="S25" s="40"/>
      <c r="T25" s="38"/>
      <c r="U25" s="38"/>
      <c r="V25" s="39"/>
      <c r="W25" s="38"/>
      <c r="X25" s="38"/>
      <c r="Y25" s="39"/>
      <c r="Z25" s="21"/>
    </row>
    <row r="26" spans="1:26" s="20" customFormat="1" ht="21" customHeight="1">
      <c r="A26" s="64" t="s">
        <v>2</v>
      </c>
      <c r="B26" s="74">
        <f>'利用関係'!E26</f>
        <v>171</v>
      </c>
      <c r="C26" s="74">
        <f>'利用関係'!F26</f>
        <v>152</v>
      </c>
      <c r="D26" s="27">
        <f t="shared" si="0"/>
        <v>0.125</v>
      </c>
      <c r="E26" s="48">
        <v>162</v>
      </c>
      <c r="F26" s="48">
        <v>150</v>
      </c>
      <c r="G26" s="24">
        <f t="shared" si="1"/>
        <v>0.08</v>
      </c>
      <c r="H26" s="80">
        <v>9</v>
      </c>
      <c r="I26" s="74">
        <v>2</v>
      </c>
      <c r="J26" s="27">
        <f t="shared" si="2"/>
        <v>3.5</v>
      </c>
      <c r="K26" s="70"/>
      <c r="L26" s="38"/>
      <c r="M26" s="39"/>
      <c r="N26" s="38"/>
      <c r="O26" s="38"/>
      <c r="P26" s="40"/>
      <c r="Q26" s="38"/>
      <c r="R26" s="38"/>
      <c r="S26" s="40"/>
      <c r="T26" s="38"/>
      <c r="U26" s="38"/>
      <c r="V26" s="39"/>
      <c r="W26" s="38"/>
      <c r="X26" s="38"/>
      <c r="Y26" s="39"/>
      <c r="Z26" s="21"/>
    </row>
    <row r="27" spans="1:26" s="20" customFormat="1" ht="21" customHeight="1">
      <c r="A27" s="64" t="s">
        <v>3</v>
      </c>
      <c r="B27" s="74">
        <f>'利用関係'!E27</f>
        <v>123</v>
      </c>
      <c r="C27" s="74">
        <f>'利用関係'!F27</f>
        <v>165</v>
      </c>
      <c r="D27" s="27">
        <f t="shared" si="0"/>
        <v>-0.2545454545454545</v>
      </c>
      <c r="E27" s="48">
        <v>119</v>
      </c>
      <c r="F27" s="48">
        <v>161</v>
      </c>
      <c r="G27" s="24">
        <f t="shared" si="1"/>
        <v>-0.2608695652173913</v>
      </c>
      <c r="H27" s="80">
        <v>4</v>
      </c>
      <c r="I27" s="74">
        <v>4</v>
      </c>
      <c r="J27" s="27">
        <f t="shared" si="2"/>
        <v>0</v>
      </c>
      <c r="K27" s="70"/>
      <c r="L27" s="38"/>
      <c r="M27" s="39"/>
      <c r="N27" s="38"/>
      <c r="O27" s="38"/>
      <c r="P27" s="40"/>
      <c r="Q27" s="38"/>
      <c r="R27" s="38"/>
      <c r="S27" s="40"/>
      <c r="T27" s="38"/>
      <c r="U27" s="38"/>
      <c r="V27" s="39"/>
      <c r="W27" s="38"/>
      <c r="X27" s="38"/>
      <c r="Y27" s="39"/>
      <c r="Z27" s="21"/>
    </row>
    <row r="28" spans="1:26" s="20" customFormat="1" ht="21" customHeight="1">
      <c r="A28" s="64" t="s">
        <v>4</v>
      </c>
      <c r="B28" s="74">
        <f>'利用関係'!E28</f>
        <v>139</v>
      </c>
      <c r="C28" s="74">
        <f>'利用関係'!F28</f>
        <v>154</v>
      </c>
      <c r="D28" s="27">
        <f t="shared" si="0"/>
        <v>-0.09740259740259741</v>
      </c>
      <c r="E28" s="48">
        <v>135</v>
      </c>
      <c r="F28" s="48">
        <v>142</v>
      </c>
      <c r="G28" s="24">
        <f t="shared" si="1"/>
        <v>-0.04929577464788732</v>
      </c>
      <c r="H28" s="80">
        <v>4</v>
      </c>
      <c r="I28" s="74">
        <v>12</v>
      </c>
      <c r="J28" s="27">
        <f t="shared" si="2"/>
        <v>-0.6666666666666666</v>
      </c>
      <c r="K28" s="70"/>
      <c r="L28" s="38"/>
      <c r="M28" s="39"/>
      <c r="N28" s="38"/>
      <c r="O28" s="38"/>
      <c r="P28" s="40"/>
      <c r="Q28" s="38"/>
      <c r="R28" s="38"/>
      <c r="S28" s="40"/>
      <c r="T28" s="38"/>
      <c r="U28" s="38"/>
      <c r="V28" s="39"/>
      <c r="W28" s="38"/>
      <c r="X28" s="38"/>
      <c r="Y28" s="39"/>
      <c r="Z28" s="21"/>
    </row>
    <row r="29" spans="1:26" s="20" customFormat="1" ht="21" customHeight="1">
      <c r="A29" s="64" t="s">
        <v>5</v>
      </c>
      <c r="B29" s="74">
        <f>'利用関係'!E29</f>
        <v>0</v>
      </c>
      <c r="C29" s="74">
        <f>'利用関係'!F29</f>
        <v>166</v>
      </c>
      <c r="D29" s="27">
        <f t="shared" si="0"/>
        <v>-1</v>
      </c>
      <c r="E29" s="48"/>
      <c r="F29" s="48">
        <v>162</v>
      </c>
      <c r="G29" s="24">
        <f t="shared" si="1"/>
        <v>-1</v>
      </c>
      <c r="H29" s="80"/>
      <c r="I29" s="74">
        <v>4</v>
      </c>
      <c r="J29" s="27">
        <f t="shared" si="2"/>
        <v>-1</v>
      </c>
      <c r="K29" s="70"/>
      <c r="L29" s="38"/>
      <c r="M29" s="39"/>
      <c r="N29" s="38"/>
      <c r="O29" s="38"/>
      <c r="P29" s="40"/>
      <c r="Q29" s="38"/>
      <c r="R29" s="38"/>
      <c r="S29" s="40"/>
      <c r="T29" s="38"/>
      <c r="U29" s="38"/>
      <c r="V29" s="39"/>
      <c r="W29" s="38"/>
      <c r="X29" s="38"/>
      <c r="Y29" s="39"/>
      <c r="Z29" s="21"/>
    </row>
    <row r="30" spans="1:26" s="20" customFormat="1" ht="21" customHeight="1">
      <c r="A30" s="64" t="s">
        <v>6</v>
      </c>
      <c r="B30" s="74">
        <f>'利用関係'!E30</f>
        <v>0</v>
      </c>
      <c r="C30" s="74">
        <f>'利用関係'!F30</f>
        <v>132</v>
      </c>
      <c r="D30" s="27">
        <f t="shared" si="0"/>
        <v>-1</v>
      </c>
      <c r="E30" s="48"/>
      <c r="F30" s="48">
        <v>129</v>
      </c>
      <c r="G30" s="24">
        <f t="shared" si="1"/>
        <v>-1</v>
      </c>
      <c r="H30" s="96"/>
      <c r="I30" s="95">
        <v>3</v>
      </c>
      <c r="J30" s="27">
        <f t="shared" si="2"/>
        <v>-1</v>
      </c>
      <c r="K30" s="70"/>
      <c r="L30" s="38"/>
      <c r="M30" s="39"/>
      <c r="N30" s="38"/>
      <c r="O30" s="38"/>
      <c r="P30" s="40"/>
      <c r="Q30" s="38"/>
      <c r="R30" s="38"/>
      <c r="S30" s="40"/>
      <c r="T30" s="38"/>
      <c r="U30" s="38"/>
      <c r="V30" s="39"/>
      <c r="W30" s="38"/>
      <c r="X30" s="38"/>
      <c r="Y30" s="39"/>
      <c r="Z30" s="21"/>
    </row>
    <row r="31" spans="1:26" s="20" customFormat="1" ht="21" customHeight="1">
      <c r="A31" s="64" t="s">
        <v>7</v>
      </c>
      <c r="B31" s="74">
        <f>'利用関係'!E31</f>
        <v>0</v>
      </c>
      <c r="C31" s="74">
        <f>'利用関係'!F31</f>
        <v>151</v>
      </c>
      <c r="D31" s="27">
        <f t="shared" si="0"/>
        <v>-1</v>
      </c>
      <c r="E31" s="48"/>
      <c r="F31" s="48">
        <v>140</v>
      </c>
      <c r="G31" s="24">
        <f t="shared" si="1"/>
        <v>-1</v>
      </c>
      <c r="H31" s="80"/>
      <c r="I31" s="74">
        <v>11</v>
      </c>
      <c r="J31" s="27">
        <f t="shared" si="2"/>
        <v>-1</v>
      </c>
      <c r="K31" s="70"/>
      <c r="L31" s="38"/>
      <c r="M31" s="39"/>
      <c r="N31" s="38"/>
      <c r="O31" s="38"/>
      <c r="P31" s="40"/>
      <c r="Q31" s="38"/>
      <c r="R31" s="38"/>
      <c r="S31" s="40"/>
      <c r="T31" s="38"/>
      <c r="U31" s="38"/>
      <c r="V31" s="39"/>
      <c r="W31" s="38"/>
      <c r="X31" s="38"/>
      <c r="Y31" s="39"/>
      <c r="Z31" s="21"/>
    </row>
    <row r="32" spans="1:26" s="20" customFormat="1" ht="21" customHeight="1">
      <c r="A32" s="64" t="s">
        <v>8</v>
      </c>
      <c r="B32" s="74">
        <f>'利用関係'!E32</f>
        <v>0</v>
      </c>
      <c r="C32" s="74">
        <f>'利用関係'!F32</f>
        <v>110</v>
      </c>
      <c r="D32" s="27">
        <f t="shared" si="0"/>
        <v>-1</v>
      </c>
      <c r="E32" s="48"/>
      <c r="F32" s="48">
        <v>106</v>
      </c>
      <c r="G32" s="24">
        <f t="shared" si="1"/>
        <v>-1</v>
      </c>
      <c r="H32" s="80"/>
      <c r="I32" s="74">
        <v>4</v>
      </c>
      <c r="J32" s="27">
        <f t="shared" si="2"/>
        <v>-1</v>
      </c>
      <c r="K32" s="70"/>
      <c r="L32" s="38"/>
      <c r="M32" s="39"/>
      <c r="N32" s="38"/>
      <c r="O32" s="38"/>
      <c r="P32" s="40"/>
      <c r="Q32" s="38"/>
      <c r="R32" s="38"/>
      <c r="S32" s="40"/>
      <c r="T32" s="38"/>
      <c r="U32" s="38"/>
      <c r="V32" s="39"/>
      <c r="W32" s="38"/>
      <c r="X32" s="38"/>
      <c r="Y32" s="39"/>
      <c r="Z32" s="21"/>
    </row>
    <row r="33" spans="1:26" s="20" customFormat="1" ht="21" customHeight="1">
      <c r="A33" s="64" t="s">
        <v>9</v>
      </c>
      <c r="B33" s="74">
        <f>'利用関係'!E33</f>
        <v>0</v>
      </c>
      <c r="C33" s="74">
        <f>'利用関係'!F33</f>
        <v>104</v>
      </c>
      <c r="D33" s="27">
        <f t="shared" si="0"/>
        <v>-1</v>
      </c>
      <c r="E33" s="48"/>
      <c r="F33" s="48">
        <v>99</v>
      </c>
      <c r="G33" s="24">
        <f t="shared" si="1"/>
        <v>-1</v>
      </c>
      <c r="H33" s="80"/>
      <c r="I33" s="74">
        <v>5</v>
      </c>
      <c r="J33" s="27">
        <f t="shared" si="2"/>
        <v>-1</v>
      </c>
      <c r="K33" s="70">
        <v>0</v>
      </c>
      <c r="L33" s="38"/>
      <c r="M33" s="39"/>
      <c r="N33" s="38">
        <v>12</v>
      </c>
      <c r="O33" s="38"/>
      <c r="P33" s="40"/>
      <c r="Q33" s="38"/>
      <c r="R33" s="38"/>
      <c r="S33" s="40"/>
      <c r="T33" s="38"/>
      <c r="U33" s="38"/>
      <c r="V33" s="39"/>
      <c r="W33" s="38"/>
      <c r="X33" s="38"/>
      <c r="Y33" s="39"/>
      <c r="Z33" s="21"/>
    </row>
    <row r="34" spans="1:26" s="20" customFormat="1" ht="21" customHeight="1" thickBot="1">
      <c r="A34" s="65" t="s">
        <v>10</v>
      </c>
      <c r="B34" s="74">
        <f>'利用関係'!E34</f>
        <v>0</v>
      </c>
      <c r="C34" s="73">
        <f>'利用関係'!F34</f>
        <v>131</v>
      </c>
      <c r="D34" s="56">
        <f t="shared" si="0"/>
        <v>-1</v>
      </c>
      <c r="E34" s="49"/>
      <c r="F34" s="49">
        <v>127</v>
      </c>
      <c r="G34" s="29">
        <f t="shared" si="1"/>
        <v>-1</v>
      </c>
      <c r="H34" s="81"/>
      <c r="I34" s="73">
        <v>4</v>
      </c>
      <c r="J34" s="56">
        <f t="shared" si="2"/>
        <v>-1</v>
      </c>
      <c r="K34" s="70"/>
      <c r="L34" s="38"/>
      <c r="M34" s="39"/>
      <c r="N34" s="38"/>
      <c r="O34" s="38"/>
      <c r="P34" s="40"/>
      <c r="Q34" s="38"/>
      <c r="R34" s="38"/>
      <c r="S34" s="40"/>
      <c r="T34" s="38"/>
      <c r="U34" s="38"/>
      <c r="V34" s="39"/>
      <c r="W34" s="38"/>
      <c r="X34" s="38"/>
      <c r="Y34" s="39"/>
      <c r="Z34" s="21"/>
    </row>
    <row r="35" spans="1:26" s="20" customFormat="1" ht="21" customHeight="1" thickBot="1" thickTop="1">
      <c r="A35" s="60" t="s">
        <v>14</v>
      </c>
      <c r="B35" s="76">
        <f>SUM(B23:B34)</f>
        <v>859</v>
      </c>
      <c r="C35" s="77">
        <f>SUM(C23:C34)</f>
        <v>1715</v>
      </c>
      <c r="D35" s="32">
        <f t="shared" si="0"/>
        <v>-0.49912536443148686</v>
      </c>
      <c r="E35" s="31">
        <f>SUM(E23:E34)</f>
        <v>823</v>
      </c>
      <c r="F35" s="31">
        <f>SUM(F23:F34)</f>
        <v>1658</v>
      </c>
      <c r="G35" s="33">
        <f t="shared" si="1"/>
        <v>-0.5036188178528347</v>
      </c>
      <c r="H35" s="82">
        <f>SUM(H23:H34)</f>
        <v>36</v>
      </c>
      <c r="I35" s="77">
        <f>SUM(I23:I34)</f>
        <v>57</v>
      </c>
      <c r="J35" s="32">
        <f t="shared" si="2"/>
        <v>-0.3684210526315789</v>
      </c>
      <c r="K35" s="41"/>
      <c r="L35" s="41"/>
      <c r="M35" s="40"/>
      <c r="N35" s="41"/>
      <c r="O35" s="41"/>
      <c r="P35" s="40"/>
      <c r="Q35" s="41"/>
      <c r="R35" s="41"/>
      <c r="S35" s="40"/>
      <c r="T35" s="41"/>
      <c r="U35" s="41"/>
      <c r="V35" s="39"/>
      <c r="W35" s="41"/>
      <c r="X35" s="41"/>
      <c r="Y35" s="40"/>
      <c r="Z35" s="21"/>
    </row>
  </sheetData>
  <sheetProtection/>
  <mergeCells count="6">
    <mergeCell ref="A1:Z1"/>
    <mergeCell ref="E21:G21"/>
    <mergeCell ref="H21:J21"/>
    <mergeCell ref="B20:D21"/>
    <mergeCell ref="E20:J20"/>
    <mergeCell ref="A20:A22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1" r:id="rId2"/>
  <headerFooter alignWithMargins="0">
    <oddFooter>&amp;R（単位：戸）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tabSelected="1" view="pageBreakPreview" zoomScale="86" zoomScaleNormal="90" zoomScaleSheetLayoutView="86" zoomScalePageLayoutView="0" workbookViewId="0" topLeftCell="A1">
      <selection activeCell="N29" sqref="N29"/>
    </sheetView>
  </sheetViews>
  <sheetFormatPr defaultColWidth="8.796875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11" t="s">
        <v>58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3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0" ht="18" customHeight="1" thickBot="1">
      <c r="A20" s="115" t="s">
        <v>0</v>
      </c>
      <c r="B20" s="102" t="s">
        <v>35</v>
      </c>
      <c r="C20" s="103"/>
      <c r="D20" s="103"/>
      <c r="E20" s="118"/>
      <c r="F20" s="118"/>
      <c r="G20" s="118"/>
      <c r="H20" s="118"/>
      <c r="I20" s="118"/>
      <c r="J20" s="119"/>
    </row>
    <row r="21" spans="1:26" s="20" customFormat="1" ht="21" customHeight="1">
      <c r="A21" s="116"/>
      <c r="B21" s="104"/>
      <c r="C21" s="105"/>
      <c r="D21" s="105"/>
      <c r="E21" s="123" t="s">
        <v>38</v>
      </c>
      <c r="F21" s="107"/>
      <c r="G21" s="108"/>
      <c r="H21" s="106" t="s">
        <v>39</v>
      </c>
      <c r="I21" s="107"/>
      <c r="J21" s="126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19"/>
    </row>
    <row r="22" spans="1:26" s="20" customFormat="1" ht="21" customHeight="1">
      <c r="A22" s="117"/>
      <c r="B22" s="83" t="s">
        <v>52</v>
      </c>
      <c r="C22" s="83" t="s">
        <v>50</v>
      </c>
      <c r="D22" s="51" t="s">
        <v>18</v>
      </c>
      <c r="E22" s="54" t="s">
        <v>59</v>
      </c>
      <c r="F22" s="94" t="s">
        <v>50</v>
      </c>
      <c r="G22" s="5" t="s">
        <v>18</v>
      </c>
      <c r="H22" s="8" t="s">
        <v>60</v>
      </c>
      <c r="I22" s="94" t="s">
        <v>50</v>
      </c>
      <c r="J22" s="55" t="s">
        <v>18</v>
      </c>
      <c r="K22" s="36"/>
      <c r="L22" s="36"/>
      <c r="M22" s="37"/>
      <c r="N22" s="36"/>
      <c r="O22" s="36"/>
      <c r="P22" s="37"/>
      <c r="Q22" s="36"/>
      <c r="R22" s="36"/>
      <c r="S22" s="37"/>
      <c r="T22" s="36"/>
      <c r="U22" s="36"/>
      <c r="V22" s="37"/>
      <c r="W22" s="36"/>
      <c r="X22" s="36"/>
      <c r="Y22" s="37"/>
      <c r="Z22" s="21"/>
    </row>
    <row r="23" spans="1:26" s="20" customFormat="1" ht="21" customHeight="1">
      <c r="A23" s="64" t="s">
        <v>31</v>
      </c>
      <c r="B23" s="75">
        <f>'利用関係'!N23</f>
        <v>93</v>
      </c>
      <c r="C23" s="75">
        <f>'利用関係'!O23</f>
        <v>5</v>
      </c>
      <c r="D23" s="23">
        <f>+(B23-C23)/C23</f>
        <v>17.6</v>
      </c>
      <c r="E23" s="78">
        <v>84</v>
      </c>
      <c r="F23" s="12">
        <v>0</v>
      </c>
      <c r="G23" s="24" t="e">
        <f>+(E23-F23)/F23</f>
        <v>#DIV/0!</v>
      </c>
      <c r="H23" s="80">
        <f>B23-E23</f>
        <v>9</v>
      </c>
      <c r="I23" s="74">
        <v>5</v>
      </c>
      <c r="J23" s="27">
        <f>+(H23-I23)/I23</f>
        <v>0.8</v>
      </c>
      <c r="K23" s="38"/>
      <c r="L23" s="129" t="s">
        <v>44</v>
      </c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39"/>
      <c r="Z23" s="21"/>
    </row>
    <row r="24" spans="1:26" s="20" customFormat="1" ht="21" customHeight="1">
      <c r="A24" s="64" t="s">
        <v>20</v>
      </c>
      <c r="B24" s="75">
        <f>'利用関係'!N24</f>
        <v>4</v>
      </c>
      <c r="C24" s="75">
        <f>'利用関係'!O24</f>
        <v>11</v>
      </c>
      <c r="D24" s="23">
        <f aca="true" t="shared" si="0" ref="D24:D35">+(B24-C24)/C24</f>
        <v>-0.6363636363636364</v>
      </c>
      <c r="E24" s="78">
        <v>0</v>
      </c>
      <c r="F24" s="12">
        <v>0</v>
      </c>
      <c r="G24" s="24" t="e">
        <f aca="true" t="shared" si="1" ref="G24:G35">+(E24-F24)/F24</f>
        <v>#DIV/0!</v>
      </c>
      <c r="H24" s="80">
        <f aca="true" t="shared" si="2" ref="H24:H34">B24-E24</f>
        <v>4</v>
      </c>
      <c r="I24" s="74">
        <v>11</v>
      </c>
      <c r="J24" s="27">
        <f aca="true" t="shared" si="3" ref="J24:J35">+(H24-I24)/I24</f>
        <v>-0.6363636363636364</v>
      </c>
      <c r="K24" s="38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40"/>
      <c r="Z24" s="21"/>
    </row>
    <row r="25" spans="1:26" s="20" customFormat="1" ht="21" customHeight="1">
      <c r="A25" s="64" t="s">
        <v>1</v>
      </c>
      <c r="B25" s="75">
        <f>'利用関係'!N25</f>
        <v>76</v>
      </c>
      <c r="C25" s="75">
        <f>'利用関係'!O25</f>
        <v>9</v>
      </c>
      <c r="D25" s="23">
        <f t="shared" si="0"/>
        <v>7.444444444444445</v>
      </c>
      <c r="E25" s="78">
        <v>57</v>
      </c>
      <c r="F25" s="12">
        <v>0</v>
      </c>
      <c r="G25" s="24" t="e">
        <f t="shared" si="1"/>
        <v>#DIV/0!</v>
      </c>
      <c r="H25" s="80">
        <f t="shared" si="2"/>
        <v>19</v>
      </c>
      <c r="I25" s="74">
        <v>9</v>
      </c>
      <c r="J25" s="27">
        <f t="shared" si="3"/>
        <v>1.1111111111111112</v>
      </c>
      <c r="K25" s="38"/>
      <c r="L25" s="38"/>
      <c r="M25" s="39"/>
      <c r="N25" s="38"/>
      <c r="O25" s="38"/>
      <c r="P25" s="40"/>
      <c r="Q25" s="38"/>
      <c r="R25" s="38"/>
      <c r="S25" s="40"/>
      <c r="T25" s="38"/>
      <c r="U25" s="38"/>
      <c r="V25" s="39"/>
      <c r="W25" s="38"/>
      <c r="X25" s="38"/>
      <c r="Y25" s="39"/>
      <c r="Z25" s="21"/>
    </row>
    <row r="26" spans="1:26" s="20" customFormat="1" ht="21" customHeight="1">
      <c r="A26" s="64" t="s">
        <v>2</v>
      </c>
      <c r="B26" s="75">
        <f>'利用関係'!N26</f>
        <v>25</v>
      </c>
      <c r="C26" s="75">
        <f>'利用関係'!O26</f>
        <v>7</v>
      </c>
      <c r="D26" s="23">
        <f t="shared" si="0"/>
        <v>2.5714285714285716</v>
      </c>
      <c r="E26" s="78">
        <v>0</v>
      </c>
      <c r="F26" s="12">
        <v>0</v>
      </c>
      <c r="G26" s="24" t="e">
        <f t="shared" si="1"/>
        <v>#DIV/0!</v>
      </c>
      <c r="H26" s="80">
        <f t="shared" si="2"/>
        <v>25</v>
      </c>
      <c r="I26" s="74">
        <v>7</v>
      </c>
      <c r="J26" s="27">
        <f t="shared" si="3"/>
        <v>2.5714285714285716</v>
      </c>
      <c r="K26" s="38"/>
      <c r="L26" s="38"/>
      <c r="M26" s="39"/>
      <c r="N26" s="38"/>
      <c r="O26" s="38"/>
      <c r="P26" s="40"/>
      <c r="Q26" s="38"/>
      <c r="R26" s="38"/>
      <c r="S26" s="40"/>
      <c r="T26" s="38"/>
      <c r="U26" s="38"/>
      <c r="V26" s="39"/>
      <c r="W26" s="38"/>
      <c r="X26" s="38"/>
      <c r="Y26" s="39"/>
      <c r="Z26" s="21"/>
    </row>
    <row r="27" spans="1:26" s="20" customFormat="1" ht="21" customHeight="1">
      <c r="A27" s="64" t="s">
        <v>3</v>
      </c>
      <c r="B27" s="75">
        <f>'利用関係'!N27</f>
        <v>13</v>
      </c>
      <c r="C27" s="75">
        <f>'利用関係'!O27</f>
        <v>5</v>
      </c>
      <c r="D27" s="23">
        <f t="shared" si="0"/>
        <v>1.6</v>
      </c>
      <c r="E27" s="78">
        <v>0</v>
      </c>
      <c r="F27" s="12">
        <v>0</v>
      </c>
      <c r="G27" s="24" t="e">
        <f t="shared" si="1"/>
        <v>#DIV/0!</v>
      </c>
      <c r="H27" s="80">
        <f t="shared" si="2"/>
        <v>13</v>
      </c>
      <c r="I27" s="74">
        <v>5</v>
      </c>
      <c r="J27" s="27">
        <f t="shared" si="3"/>
        <v>1.6</v>
      </c>
      <c r="K27" s="38"/>
      <c r="L27" s="38"/>
      <c r="M27" s="39"/>
      <c r="N27" s="38"/>
      <c r="O27" s="38"/>
      <c r="P27" s="40"/>
      <c r="Q27" s="38"/>
      <c r="R27" s="38"/>
      <c r="S27" s="40"/>
      <c r="T27" s="38"/>
      <c r="U27" s="38"/>
      <c r="V27" s="39"/>
      <c r="W27" s="38"/>
      <c r="X27" s="38"/>
      <c r="Y27" s="39"/>
      <c r="Z27" s="21"/>
    </row>
    <row r="28" spans="1:26" s="20" customFormat="1" ht="21" customHeight="1">
      <c r="A28" s="64" t="s">
        <v>4</v>
      </c>
      <c r="B28" s="75">
        <f>'利用関係'!N28</f>
        <v>10</v>
      </c>
      <c r="C28" s="75">
        <f>'利用関係'!O28</f>
        <v>3</v>
      </c>
      <c r="D28" s="23">
        <f t="shared" si="0"/>
        <v>2.3333333333333335</v>
      </c>
      <c r="E28" s="78">
        <v>0</v>
      </c>
      <c r="F28" s="12">
        <v>0</v>
      </c>
      <c r="G28" s="24" t="e">
        <f t="shared" si="1"/>
        <v>#DIV/0!</v>
      </c>
      <c r="H28" s="80">
        <f t="shared" si="2"/>
        <v>10</v>
      </c>
      <c r="I28" s="74">
        <v>3</v>
      </c>
      <c r="J28" s="27">
        <f t="shared" si="3"/>
        <v>2.3333333333333335</v>
      </c>
      <c r="K28" s="38"/>
      <c r="L28" s="38"/>
      <c r="M28" s="39"/>
      <c r="N28" s="38"/>
      <c r="O28" s="38"/>
      <c r="P28" s="40"/>
      <c r="Q28" s="38"/>
      <c r="R28" s="38"/>
      <c r="S28" s="40"/>
      <c r="T28" s="38"/>
      <c r="U28" s="38"/>
      <c r="V28" s="39"/>
      <c r="W28" s="38"/>
      <c r="X28" s="38"/>
      <c r="Y28" s="39"/>
      <c r="Z28" s="21"/>
    </row>
    <row r="29" spans="1:26" s="20" customFormat="1" ht="21" customHeight="1">
      <c r="A29" s="64" t="s">
        <v>5</v>
      </c>
      <c r="B29" s="75">
        <f>'利用関係'!N29</f>
        <v>0</v>
      </c>
      <c r="C29" s="75">
        <f>'利用関係'!O29</f>
        <v>183</v>
      </c>
      <c r="D29" s="23">
        <f t="shared" si="0"/>
        <v>-1</v>
      </c>
      <c r="E29" s="78"/>
      <c r="F29" s="12">
        <v>174</v>
      </c>
      <c r="G29" s="24">
        <f t="shared" si="1"/>
        <v>-1</v>
      </c>
      <c r="H29" s="80">
        <f t="shared" si="2"/>
        <v>0</v>
      </c>
      <c r="I29" s="74">
        <v>9</v>
      </c>
      <c r="J29" s="27">
        <f t="shared" si="3"/>
        <v>-1</v>
      </c>
      <c r="K29" s="38"/>
      <c r="L29" s="38"/>
      <c r="M29" s="39"/>
      <c r="N29" s="38"/>
      <c r="O29" s="38"/>
      <c r="P29" s="40"/>
      <c r="Q29" s="38"/>
      <c r="R29" s="38"/>
      <c r="S29" s="40"/>
      <c r="T29" s="38"/>
      <c r="U29" s="38"/>
      <c r="V29" s="39"/>
      <c r="W29" s="38"/>
      <c r="X29" s="38"/>
      <c r="Y29" s="39"/>
      <c r="Z29" s="21"/>
    </row>
    <row r="30" spans="1:26" s="20" customFormat="1" ht="21" customHeight="1">
      <c r="A30" s="64" t="s">
        <v>6</v>
      </c>
      <c r="B30" s="75">
        <f>'利用関係'!N30</f>
        <v>0</v>
      </c>
      <c r="C30" s="75">
        <f>'利用関係'!O30</f>
        <v>10</v>
      </c>
      <c r="D30" s="23">
        <f t="shared" si="0"/>
        <v>-1</v>
      </c>
      <c r="E30" s="78"/>
      <c r="F30" s="12">
        <v>0</v>
      </c>
      <c r="G30" s="24" t="e">
        <f t="shared" si="1"/>
        <v>#DIV/0!</v>
      </c>
      <c r="H30" s="80">
        <f t="shared" si="2"/>
        <v>0</v>
      </c>
      <c r="I30" s="74">
        <v>10</v>
      </c>
      <c r="J30" s="27">
        <f t="shared" si="3"/>
        <v>-1</v>
      </c>
      <c r="K30" s="38"/>
      <c r="L30" s="38"/>
      <c r="M30" s="39"/>
      <c r="N30" s="38"/>
      <c r="O30" s="38"/>
      <c r="P30" s="40"/>
      <c r="Q30" s="38"/>
      <c r="R30" s="38"/>
      <c r="S30" s="40"/>
      <c r="T30" s="38"/>
      <c r="U30" s="38"/>
      <c r="V30" s="39"/>
      <c r="W30" s="38"/>
      <c r="X30" s="38"/>
      <c r="Y30" s="39"/>
      <c r="Z30" s="21"/>
    </row>
    <row r="31" spans="1:26" s="20" customFormat="1" ht="21" customHeight="1">
      <c r="A31" s="64" t="s">
        <v>7</v>
      </c>
      <c r="B31" s="75">
        <f>'利用関係'!N31</f>
        <v>0</v>
      </c>
      <c r="C31" s="75">
        <f>'利用関係'!O31</f>
        <v>9</v>
      </c>
      <c r="D31" s="23">
        <f t="shared" si="0"/>
        <v>-1</v>
      </c>
      <c r="E31" s="78"/>
      <c r="F31" s="12">
        <v>0</v>
      </c>
      <c r="G31" s="24" t="e">
        <f t="shared" si="1"/>
        <v>#DIV/0!</v>
      </c>
      <c r="H31" s="80">
        <f t="shared" si="2"/>
        <v>0</v>
      </c>
      <c r="I31" s="74">
        <v>9</v>
      </c>
      <c r="J31" s="27">
        <f t="shared" si="3"/>
        <v>-1</v>
      </c>
      <c r="K31" s="38"/>
      <c r="L31" s="38"/>
      <c r="M31" s="39"/>
      <c r="N31" s="38"/>
      <c r="O31" s="38"/>
      <c r="P31" s="40"/>
      <c r="Q31" s="38"/>
      <c r="R31" s="38"/>
      <c r="S31" s="40"/>
      <c r="T31" s="38"/>
      <c r="U31" s="38"/>
      <c r="V31" s="39"/>
      <c r="W31" s="38"/>
      <c r="X31" s="38"/>
      <c r="Y31" s="39"/>
      <c r="Z31" s="21"/>
    </row>
    <row r="32" spans="1:26" s="20" customFormat="1" ht="21" customHeight="1">
      <c r="A32" s="64" t="s">
        <v>8</v>
      </c>
      <c r="B32" s="75">
        <f>'利用関係'!N32</f>
        <v>0</v>
      </c>
      <c r="C32" s="75">
        <f>'利用関係'!O32</f>
        <v>7</v>
      </c>
      <c r="D32" s="23">
        <f>+(B32-C32)/C32</f>
        <v>-1</v>
      </c>
      <c r="E32" s="78"/>
      <c r="F32" s="12">
        <v>0</v>
      </c>
      <c r="G32" s="24" t="e">
        <f t="shared" si="1"/>
        <v>#DIV/0!</v>
      </c>
      <c r="H32" s="80">
        <f t="shared" si="2"/>
        <v>0</v>
      </c>
      <c r="I32" s="74">
        <v>7</v>
      </c>
      <c r="J32" s="27">
        <f>+(H32-I32)/I32</f>
        <v>-1</v>
      </c>
      <c r="K32" s="38"/>
      <c r="L32" s="38"/>
      <c r="M32" s="39"/>
      <c r="N32" s="38"/>
      <c r="O32" s="38"/>
      <c r="P32" s="40"/>
      <c r="Q32" s="38"/>
      <c r="R32" s="38"/>
      <c r="S32" s="40"/>
      <c r="T32" s="38"/>
      <c r="U32" s="38"/>
      <c r="V32" s="39"/>
      <c r="W32" s="38"/>
      <c r="X32" s="38"/>
      <c r="Y32" s="39"/>
      <c r="Z32" s="21"/>
    </row>
    <row r="33" spans="1:26" s="20" customFormat="1" ht="21" customHeight="1">
      <c r="A33" s="64" t="s">
        <v>9</v>
      </c>
      <c r="B33" s="75">
        <f>'利用関係'!N33</f>
        <v>0</v>
      </c>
      <c r="C33" s="75">
        <f>'利用関係'!O33</f>
        <v>10</v>
      </c>
      <c r="D33" s="23">
        <f t="shared" si="0"/>
        <v>-1</v>
      </c>
      <c r="E33" s="78"/>
      <c r="F33" s="12">
        <v>0</v>
      </c>
      <c r="G33" s="24" t="e">
        <f t="shared" si="1"/>
        <v>#DIV/0!</v>
      </c>
      <c r="H33" s="80">
        <f t="shared" si="2"/>
        <v>0</v>
      </c>
      <c r="I33" s="74">
        <v>10</v>
      </c>
      <c r="J33" s="27">
        <f t="shared" si="3"/>
        <v>-1</v>
      </c>
      <c r="K33" s="38">
        <v>0</v>
      </c>
      <c r="L33" s="38"/>
      <c r="M33" s="39"/>
      <c r="N33" s="38">
        <v>12</v>
      </c>
      <c r="O33" s="38"/>
      <c r="P33" s="40"/>
      <c r="Q33" s="38"/>
      <c r="R33" s="38"/>
      <c r="S33" s="40"/>
      <c r="T33" s="38"/>
      <c r="U33" s="38"/>
      <c r="V33" s="39"/>
      <c r="W33" s="38"/>
      <c r="X33" s="38"/>
      <c r="Y33" s="39"/>
      <c r="Z33" s="21"/>
    </row>
    <row r="34" spans="1:26" s="20" customFormat="1" ht="21" customHeight="1" thickBot="1">
      <c r="A34" s="65" t="s">
        <v>10</v>
      </c>
      <c r="B34" s="75">
        <f>'利用関係'!N34</f>
        <v>0</v>
      </c>
      <c r="C34" s="75">
        <f>'利用関係'!O34</f>
        <v>10</v>
      </c>
      <c r="D34" s="28">
        <f t="shared" si="0"/>
        <v>-1</v>
      </c>
      <c r="E34" s="79"/>
      <c r="F34" s="72">
        <v>0</v>
      </c>
      <c r="G34" s="29" t="e">
        <f t="shared" si="1"/>
        <v>#DIV/0!</v>
      </c>
      <c r="H34" s="80">
        <f t="shared" si="2"/>
        <v>0</v>
      </c>
      <c r="I34" s="73">
        <v>10</v>
      </c>
      <c r="J34" s="56">
        <f t="shared" si="3"/>
        <v>-1</v>
      </c>
      <c r="K34" s="38"/>
      <c r="L34" s="38"/>
      <c r="M34" s="39"/>
      <c r="N34" s="38"/>
      <c r="O34" s="38"/>
      <c r="P34" s="40"/>
      <c r="Q34" s="38"/>
      <c r="R34" s="38"/>
      <c r="S34" s="40"/>
      <c r="T34" s="38"/>
      <c r="U34" s="38"/>
      <c r="V34" s="39"/>
      <c r="W34" s="38"/>
      <c r="X34" s="38"/>
      <c r="Y34" s="39"/>
      <c r="Z34" s="21"/>
    </row>
    <row r="35" spans="1:26" s="20" customFormat="1" ht="21" customHeight="1" thickBot="1" thickTop="1">
      <c r="A35" s="60" t="s">
        <v>14</v>
      </c>
      <c r="B35" s="76">
        <f>SUM(B23:B34)</f>
        <v>221</v>
      </c>
      <c r="C35" s="77">
        <f>SUM(C23:C34)</f>
        <v>269</v>
      </c>
      <c r="D35" s="52">
        <f t="shared" si="0"/>
        <v>-0.17843866171003717</v>
      </c>
      <c r="E35" s="76">
        <f>SUM(E23:E34)</f>
        <v>141</v>
      </c>
      <c r="F35" s="77">
        <f>SUM(F23:F34)</f>
        <v>174</v>
      </c>
      <c r="G35" s="33">
        <f t="shared" si="1"/>
        <v>-0.1896551724137931</v>
      </c>
      <c r="H35" s="82">
        <f>SUM(H23:H34)</f>
        <v>80</v>
      </c>
      <c r="I35" s="77">
        <f>SUM(I23:I34)</f>
        <v>95</v>
      </c>
      <c r="J35" s="32">
        <f t="shared" si="3"/>
        <v>-0.15789473684210525</v>
      </c>
      <c r="K35" s="41"/>
      <c r="L35" s="41"/>
      <c r="M35" s="40"/>
      <c r="N35" s="41"/>
      <c r="O35" s="41"/>
      <c r="P35" s="40"/>
      <c r="Q35" s="41"/>
      <c r="R35" s="41"/>
      <c r="S35" s="40"/>
      <c r="T35" s="41"/>
      <c r="U35" s="41"/>
      <c r="V35" s="39"/>
      <c r="W35" s="41"/>
      <c r="X35" s="41"/>
      <c r="Y35" s="40"/>
      <c r="Z35" s="21"/>
    </row>
  </sheetData>
  <sheetProtection/>
  <mergeCells count="7">
    <mergeCell ref="L23:X24"/>
    <mergeCell ref="A1:Z1"/>
    <mergeCell ref="E21:G21"/>
    <mergeCell ref="H21:J21"/>
    <mergeCell ref="B20:D21"/>
    <mergeCell ref="E20:J20"/>
    <mergeCell ref="A20:A22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1" r:id="rId2"/>
  <headerFooter alignWithMargins="0">
    <oddFooter>&amp;R（単位：戸）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建築住宅課</dc:creator>
  <cp:keywords/>
  <dc:description/>
  <cp:lastModifiedBy>Windows ユーザー</cp:lastModifiedBy>
  <cp:lastPrinted>2018-09-18T00:45:53Z</cp:lastPrinted>
  <dcterms:created xsi:type="dcterms:W3CDTF">2000-12-22T00:50:27Z</dcterms:created>
  <dcterms:modified xsi:type="dcterms:W3CDTF">2018-11-13T07:47:04Z</dcterms:modified>
  <cp:category/>
  <cp:version/>
  <cp:contentType/>
  <cp:contentStatus/>
</cp:coreProperties>
</file>