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600" windowHeight="8070" activeTab="2"/>
  </bookViews>
  <sheets>
    <sheet name="利用関係" sheetId="1" r:id="rId1"/>
    <sheet name="資金別" sheetId="2" r:id="rId2"/>
    <sheet name="構造別" sheetId="3" r:id="rId3"/>
    <sheet name="持家（木造・非木造別）" sheetId="4" r:id="rId4"/>
    <sheet name="分譲（マンション・その他別）" sheetId="5" r:id="rId5"/>
  </sheets>
  <definedNames/>
  <calcPr fullCalcOnLoad="1"/>
</workbook>
</file>

<file path=xl/comments4.xml><?xml version="1.0" encoding="utf-8"?>
<comments xmlns="http://schemas.openxmlformats.org/spreadsheetml/2006/main">
  <authors>
    <author>infoma-0803-0001</author>
  </authors>
  <commentList>
    <comment ref="H30" authorId="0">
      <text>
        <r>
          <rPr>
            <b/>
            <sz val="9"/>
            <rFont val="ＭＳ Ｐゴシック"/>
            <family val="3"/>
          </rPr>
          <t>10→0</t>
        </r>
      </text>
    </comment>
    <comment ref="B30" authorId="0">
      <text>
        <r>
          <rPr>
            <b/>
            <sz val="9"/>
            <rFont val="ＭＳ Ｐゴシック"/>
            <family val="3"/>
          </rPr>
          <t>130→120</t>
        </r>
      </text>
    </comment>
  </commentList>
</comments>
</file>

<file path=xl/sharedStrings.xml><?xml version="1.0" encoding="utf-8"?>
<sst xmlns="http://schemas.openxmlformats.org/spreadsheetml/2006/main" count="176" uniqueCount="53">
  <si>
    <t>　</t>
  </si>
  <si>
    <t>4月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</si>
  <si>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</si>
  <si>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</si>
  <si>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</si>
  <si>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</si>
  <si>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</si>
  <si>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</si>
  <si>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</si>
  <si>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</si>
  <si>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</si>
  <si>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</si>
  <si>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給与住宅</t>
  </si>
  <si>
    <t>分譲住宅</t>
  </si>
  <si>
    <t>対前年比</t>
  </si>
  <si>
    <t>計</t>
  </si>
  <si>
    <t>5月</t>
  </si>
  <si>
    <t>　</t>
  </si>
  <si>
    <t>総　　計</t>
  </si>
  <si>
    <t>対前年比</t>
  </si>
  <si>
    <t>4月</t>
  </si>
  <si>
    <t>5月</t>
  </si>
  <si>
    <t>その他</t>
  </si>
  <si>
    <t>非木造</t>
  </si>
  <si>
    <t>その他</t>
  </si>
  <si>
    <t>木造</t>
  </si>
  <si>
    <t>民　間</t>
  </si>
  <si>
    <t>公　営</t>
  </si>
  <si>
    <t>総　計</t>
  </si>
  <si>
    <t>持　家</t>
  </si>
  <si>
    <t>貸　家</t>
  </si>
  <si>
    <t>6月</t>
  </si>
  <si>
    <t>4月</t>
  </si>
  <si>
    <t>都市再生機構</t>
  </si>
  <si>
    <t>住宅金融支援機構</t>
  </si>
  <si>
    <t>持　　家　　計</t>
  </si>
  <si>
    <t>分　譲　計</t>
  </si>
  <si>
    <t>持家（木造）</t>
  </si>
  <si>
    <t>持家（非木造）</t>
  </si>
  <si>
    <t>分譲（マンション）</t>
  </si>
  <si>
    <t>分譲（その他）</t>
  </si>
  <si>
    <t>鉄骨鉄筋コンクリート造</t>
  </si>
  <si>
    <t>鉄筋コンクリート造</t>
  </si>
  <si>
    <t>鉄骨造</t>
  </si>
  <si>
    <t>コンクリートブロック造</t>
  </si>
  <si>
    <t>※「マンション」とは、利用関係が分譲住宅、構造が鉄骨鉄筋コンクリート・鉄筋コンクリート・鉄骨、建て方が共同住宅のものです。</t>
  </si>
  <si>
    <t>22年度</t>
  </si>
  <si>
    <t>新設住宅着工戸数の23年度・22年度比較表（利用関係）</t>
  </si>
  <si>
    <t>23年度</t>
  </si>
  <si>
    <t>新設住宅着工戸数の23年度・22年度比較表（資金別）</t>
  </si>
  <si>
    <t>新設住宅着工戸数の23年度・22年度比較表（分譲・マンション別）</t>
  </si>
  <si>
    <t>新設住宅着工戸数の23年度・22年度比較表（持家・構造別）</t>
  </si>
  <si>
    <t>新設住宅着工戸数の23年度・22年度比較表（構造別）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</si>
</sst>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#,##0.0;&quot;▲ &quot;#,##0.0"/>
  </numFmts>
  <fonts count="70">
    <font>
      <sz val="11"/>
      <name val="ＭＳ 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14"/>
      <name val="HG丸ｺﾞｼｯｸM-PRO"/>
      <family val="3"/>
    </font>
    <font>
      <sz val="8"/>
      <name val="HG丸ｺﾞｼｯｸM-PRO"/>
      <family val="3"/>
    </font>
    <font>
      <sz val="11"/>
      <name val="HG丸ｺﾞｼｯｸM-PRO"/>
      <family val="3"/>
    </font>
    <font>
      <sz val="9"/>
      <name val="HG丸ｺﾞｼｯｸM-PRO"/>
      <family val="3"/>
    </font>
    <font>
      <sz val="18"/>
      <name val="HG丸ｺﾞｼｯｸM-PRO"/>
      <family val="3"/>
    </font>
    <font>
      <sz val="9"/>
      <color indexed="8"/>
      <name val="ＭＳ ゴシック"/>
      <family val="3"/>
    </font>
    <font>
      <sz val="8"/>
      <color indexed="8"/>
      <name val="HG丸ｺﾞｼｯｸM-PRO"/>
      <family val="3"/>
    </font>
    <font>
      <sz val="9"/>
      <color indexed="8"/>
      <name val="HG丸ｺﾞｼｯｸM-PRO"/>
      <family val="3"/>
    </font>
    <font>
      <sz val="8.25"/>
      <color indexed="8"/>
      <name val="HG丸ｺﾞｼｯｸM-PRO"/>
      <family val="3"/>
    </font>
    <font>
      <sz val="9.25"/>
      <color indexed="8"/>
      <name val="ＭＳ ゴシック"/>
      <family val="3"/>
    </font>
    <font>
      <sz val="8.75"/>
      <color indexed="8"/>
      <name val="HG丸ｺﾞｼｯｸM-PRO"/>
      <family val="3"/>
    </font>
    <font>
      <sz val="8.5"/>
      <color indexed="8"/>
      <name val="HG丸ｺﾞｼｯｸM-PRO"/>
      <family val="3"/>
    </font>
    <font>
      <sz val="9.5"/>
      <color indexed="8"/>
      <name val="ＭＳ ゴシック"/>
      <family val="3"/>
    </font>
    <font>
      <sz val="8.7"/>
      <color indexed="8"/>
      <name val="HG丸ｺﾞｼｯｸM-PRO"/>
      <family val="3"/>
    </font>
    <font>
      <sz val="11"/>
      <color indexed="8"/>
      <name val="ＭＳ ゴシック"/>
      <family val="3"/>
    </font>
    <font>
      <sz val="10.75"/>
      <color indexed="8"/>
      <name val="ＭＳ ゴシック"/>
      <family val="3"/>
    </font>
    <font>
      <sz val="10.1"/>
      <color indexed="8"/>
      <name val="HG丸ｺﾞｼｯｸM-PRO"/>
      <family val="3"/>
    </font>
    <font>
      <sz val="11.25"/>
      <color indexed="8"/>
      <name val="ＭＳ ゴシック"/>
      <family val="3"/>
    </font>
    <font>
      <sz val="10.35"/>
      <color indexed="8"/>
      <name val="HG丸ｺﾞｼｯｸM-PRO"/>
      <family val="3"/>
    </font>
    <font>
      <sz val="11.75"/>
      <color indexed="8"/>
      <name val="ＭＳ ゴシック"/>
      <family val="3"/>
    </font>
    <font>
      <sz val="10.8"/>
      <color indexed="8"/>
      <name val="HG丸ｺﾞｼｯｸM-PRO"/>
      <family val="3"/>
    </font>
    <font>
      <sz val="6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8"/>
      <color indexed="10"/>
      <name val="HG丸ｺﾞｼｯｸM-PRO"/>
      <family val="3"/>
    </font>
    <font>
      <sz val="6"/>
      <color indexed="8"/>
      <name val="HG丸ｺﾞｼｯｸM-PRO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HG丸ｺﾞｼｯｸM-PRO"/>
      <family val="3"/>
    </font>
    <font>
      <sz val="11"/>
      <color indexed="8"/>
      <name val="HG丸ｺﾞｼｯｸM-PRO"/>
      <family val="3"/>
    </font>
    <font>
      <sz val="8"/>
      <color indexed="8"/>
      <name val="ＭＳ ゴシック"/>
      <family val="3"/>
    </font>
    <font>
      <sz val="11.25"/>
      <color indexed="8"/>
      <name val="HG丸ｺﾞｼｯｸM-PRO"/>
      <family val="3"/>
    </font>
    <font>
      <sz val="11.5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medium"/>
      <top style="double"/>
      <bottom style="medium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double"/>
      <right style="thin"/>
      <top style="thin"/>
      <bottom style="double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>
        <color indexed="63"/>
      </top>
      <bottom style="thin"/>
    </border>
    <border diagonalDown="1">
      <left style="medium"/>
      <right style="medium"/>
      <top style="medium"/>
      <bottom>
        <color indexed="63"/>
      </bottom>
      <diagonal style="thin"/>
    </border>
    <border diagonalDown="1">
      <left style="medium"/>
      <right style="medium"/>
      <top>
        <color indexed="63"/>
      </top>
      <bottom>
        <color indexed="63"/>
      </bottom>
      <diagonal style="thin"/>
    </border>
    <border diagonalDown="1">
      <left style="medium"/>
      <right style="medium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26" fillId="0" borderId="0" applyNumberFormat="0" applyFill="0" applyBorder="0" applyAlignment="0" applyProtection="0"/>
    <xf numFmtId="0" fontId="68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76" fontId="4" fillId="0" borderId="10" xfId="0" applyNumberFormat="1" applyFont="1" applyBorder="1" applyAlignment="1">
      <alignment vertical="center"/>
    </xf>
    <xf numFmtId="0" fontId="6" fillId="0" borderId="11" xfId="0" applyFont="1" applyBorder="1" applyAlignment="1">
      <alignment horizontal="center" vertical="center" shrinkToFit="1"/>
    </xf>
    <xf numFmtId="176" fontId="4" fillId="0" borderId="11" xfId="0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6" fillId="0" borderId="12" xfId="0" applyFont="1" applyBorder="1" applyAlignment="1" applyProtection="1">
      <alignment horizontal="center" vertical="center" shrinkToFit="1"/>
      <protection locked="0"/>
    </xf>
    <xf numFmtId="0" fontId="6" fillId="0" borderId="13" xfId="0" applyFont="1" applyBorder="1" applyAlignment="1" applyProtection="1">
      <alignment horizontal="center" vertical="center" shrinkToFit="1"/>
      <protection locked="0"/>
    </xf>
    <xf numFmtId="176" fontId="4" fillId="0" borderId="14" xfId="0" applyNumberFormat="1" applyFont="1" applyBorder="1" applyAlignment="1">
      <alignment vertical="center"/>
    </xf>
    <xf numFmtId="176" fontId="4" fillId="0" borderId="15" xfId="0" applyNumberFormat="1" applyFont="1" applyBorder="1" applyAlignment="1">
      <alignment vertical="center"/>
    </xf>
    <xf numFmtId="177" fontId="4" fillId="0" borderId="12" xfId="0" applyNumberFormat="1" applyFont="1" applyBorder="1" applyAlignment="1" applyProtection="1">
      <alignment vertical="center" shrinkToFit="1"/>
      <protection locked="0"/>
    </xf>
    <xf numFmtId="177" fontId="4" fillId="0" borderId="12" xfId="0" applyNumberFormat="1" applyFont="1" applyBorder="1" applyAlignment="1" applyProtection="1">
      <alignment vertical="center"/>
      <protection locked="0"/>
    </xf>
    <xf numFmtId="177" fontId="4" fillId="0" borderId="13" xfId="0" applyNumberFormat="1" applyFont="1" applyBorder="1" applyAlignment="1" applyProtection="1">
      <alignment vertical="center" shrinkToFit="1"/>
      <protection locked="0"/>
    </xf>
    <xf numFmtId="177" fontId="4" fillId="0" borderId="13" xfId="0" applyNumberFormat="1" applyFont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177" fontId="4" fillId="0" borderId="16" xfId="0" applyNumberFormat="1" applyFont="1" applyBorder="1" applyAlignment="1" applyProtection="1">
      <alignment vertical="center" shrinkToFit="1"/>
      <protection locked="0"/>
    </xf>
    <xf numFmtId="177" fontId="4" fillId="0" borderId="17" xfId="0" applyNumberFormat="1" applyFont="1" applyBorder="1" applyAlignment="1" applyProtection="1">
      <alignment vertical="center" shrinkToFit="1"/>
      <protection locked="0"/>
    </xf>
    <xf numFmtId="176" fontId="4" fillId="0" borderId="18" xfId="0" applyNumberFormat="1" applyFont="1" applyBorder="1" applyAlignment="1">
      <alignment vertical="center"/>
    </xf>
    <xf numFmtId="177" fontId="4" fillId="0" borderId="16" xfId="0" applyNumberFormat="1" applyFont="1" applyBorder="1" applyAlignment="1">
      <alignment vertical="center" shrinkToFit="1"/>
    </xf>
    <xf numFmtId="177" fontId="4" fillId="0" borderId="19" xfId="0" applyNumberFormat="1" applyFont="1" applyBorder="1" applyAlignment="1">
      <alignment vertical="center"/>
    </xf>
    <xf numFmtId="177" fontId="4" fillId="0" borderId="20" xfId="0" applyNumberFormat="1" applyFont="1" applyBorder="1" applyAlignment="1">
      <alignment vertical="center"/>
    </xf>
    <xf numFmtId="176" fontId="4" fillId="0" borderId="21" xfId="0" applyNumberFormat="1" applyFont="1" applyBorder="1" applyAlignment="1">
      <alignment vertical="center"/>
    </xf>
    <xf numFmtId="176" fontId="4" fillId="0" borderId="11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 shrinkToFit="1"/>
    </xf>
    <xf numFmtId="0" fontId="2" fillId="0" borderId="0" xfId="0" applyFont="1" applyAlignment="1">
      <alignment vertical="center" shrinkToFit="1"/>
    </xf>
    <xf numFmtId="0" fontId="4" fillId="0" borderId="0" xfId="0" applyFont="1" applyAlignment="1">
      <alignment vertical="center" shrinkToFit="1"/>
    </xf>
    <xf numFmtId="177" fontId="4" fillId="0" borderId="12" xfId="0" applyNumberFormat="1" applyFont="1" applyBorder="1" applyAlignment="1">
      <alignment vertical="center" shrinkToFit="1"/>
    </xf>
    <xf numFmtId="177" fontId="4" fillId="0" borderId="22" xfId="0" applyNumberFormat="1" applyFont="1" applyBorder="1" applyAlignment="1">
      <alignment vertical="center" shrinkToFit="1"/>
    </xf>
    <xf numFmtId="176" fontId="4" fillId="0" borderId="23" xfId="0" applyNumberFormat="1" applyFont="1" applyBorder="1" applyAlignment="1">
      <alignment vertical="center" shrinkToFit="1"/>
    </xf>
    <xf numFmtId="176" fontId="4" fillId="0" borderId="11" xfId="0" applyNumberFormat="1" applyFont="1" applyBorder="1" applyAlignment="1">
      <alignment vertical="center" shrinkToFit="1"/>
    </xf>
    <xf numFmtId="176" fontId="4" fillId="0" borderId="11" xfId="0" applyNumberFormat="1" applyFont="1" applyBorder="1" applyAlignment="1">
      <alignment horizontal="center" vertical="center" shrinkToFit="1"/>
    </xf>
    <xf numFmtId="176" fontId="4" fillId="0" borderId="10" xfId="0" applyNumberFormat="1" applyFont="1" applyBorder="1" applyAlignment="1">
      <alignment horizontal="center" vertical="center" shrinkToFit="1"/>
    </xf>
    <xf numFmtId="176" fontId="4" fillId="0" borderId="10" xfId="0" applyNumberFormat="1" applyFont="1" applyBorder="1" applyAlignment="1">
      <alignment vertical="center" shrinkToFit="1"/>
    </xf>
    <xf numFmtId="177" fontId="4" fillId="0" borderId="24" xfId="0" applyNumberFormat="1" applyFont="1" applyBorder="1" applyAlignment="1">
      <alignment vertical="center" shrinkToFit="1"/>
    </xf>
    <xf numFmtId="176" fontId="4" fillId="0" borderId="25" xfId="0" applyNumberFormat="1" applyFont="1" applyBorder="1" applyAlignment="1">
      <alignment vertical="center" shrinkToFit="1"/>
    </xf>
    <xf numFmtId="176" fontId="4" fillId="0" borderId="14" xfId="0" applyNumberFormat="1" applyFont="1" applyBorder="1" applyAlignment="1">
      <alignment vertical="center" shrinkToFit="1"/>
    </xf>
    <xf numFmtId="177" fontId="4" fillId="0" borderId="19" xfId="0" applyNumberFormat="1" applyFont="1" applyBorder="1" applyAlignment="1">
      <alignment vertical="center" shrinkToFit="1"/>
    </xf>
    <xf numFmtId="177" fontId="4" fillId="0" borderId="26" xfId="0" applyNumberFormat="1" applyFont="1" applyBorder="1" applyAlignment="1">
      <alignment vertical="center" shrinkToFit="1"/>
    </xf>
    <xf numFmtId="176" fontId="4" fillId="0" borderId="15" xfId="0" applyNumberFormat="1" applyFont="1" applyBorder="1" applyAlignment="1">
      <alignment vertical="center" shrinkToFit="1"/>
    </xf>
    <xf numFmtId="176" fontId="4" fillId="0" borderId="21" xfId="0" applyNumberFormat="1" applyFont="1" applyBorder="1" applyAlignment="1">
      <alignment vertical="center" shrinkToFit="1"/>
    </xf>
    <xf numFmtId="176" fontId="4" fillId="0" borderId="14" xfId="0" applyNumberFormat="1" applyFont="1" applyBorder="1" applyAlignment="1">
      <alignment horizontal="center" vertical="center" shrinkToFit="1"/>
    </xf>
    <xf numFmtId="176" fontId="4" fillId="0" borderId="21" xfId="0" applyNumberFormat="1" applyFont="1" applyBorder="1" applyAlignment="1">
      <alignment horizontal="center" vertical="center" shrinkToFit="1"/>
    </xf>
    <xf numFmtId="0" fontId="6" fillId="0" borderId="0" xfId="0" applyFont="1" applyBorder="1" applyAlignment="1" applyProtection="1">
      <alignment horizontal="center" vertical="center" shrinkToFit="1"/>
      <protection locked="0"/>
    </xf>
    <xf numFmtId="0" fontId="6" fillId="0" borderId="0" xfId="0" applyFont="1" applyBorder="1" applyAlignment="1">
      <alignment horizontal="center" vertical="center" shrinkToFit="1"/>
    </xf>
    <xf numFmtId="177" fontId="4" fillId="0" borderId="0" xfId="0" applyNumberFormat="1" applyFont="1" applyBorder="1" applyAlignment="1" applyProtection="1">
      <alignment vertical="center" shrinkToFit="1"/>
      <protection locked="0"/>
    </xf>
    <xf numFmtId="176" fontId="4" fillId="0" borderId="0" xfId="0" applyNumberFormat="1" applyFont="1" applyBorder="1" applyAlignment="1">
      <alignment horizontal="center" vertical="center" shrinkToFit="1"/>
    </xf>
    <xf numFmtId="176" fontId="4" fillId="0" borderId="0" xfId="0" applyNumberFormat="1" applyFont="1" applyBorder="1" applyAlignment="1">
      <alignment vertical="center" shrinkToFit="1"/>
    </xf>
    <xf numFmtId="177" fontId="4" fillId="0" borderId="0" xfId="0" applyNumberFormat="1" applyFont="1" applyBorder="1" applyAlignment="1">
      <alignment vertical="center" shrinkToFit="1"/>
    </xf>
    <xf numFmtId="176" fontId="4" fillId="0" borderId="10" xfId="0" applyNumberFormat="1" applyFont="1" applyBorder="1" applyAlignment="1">
      <alignment horizontal="right" vertical="center"/>
    </xf>
    <xf numFmtId="176" fontId="4" fillId="0" borderId="27" xfId="0" applyNumberFormat="1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176" fontId="4" fillId="0" borderId="11" xfId="0" applyNumberFormat="1" applyFont="1" applyBorder="1" applyAlignment="1">
      <alignment horizontal="right" vertical="center"/>
    </xf>
    <xf numFmtId="177" fontId="4" fillId="0" borderId="22" xfId="0" applyNumberFormat="1" applyFont="1" applyBorder="1" applyAlignment="1">
      <alignment vertical="center"/>
    </xf>
    <xf numFmtId="177" fontId="4" fillId="0" borderId="22" xfId="0" applyNumberFormat="1" applyFont="1" applyBorder="1" applyAlignment="1" applyProtection="1">
      <alignment vertical="center"/>
      <protection locked="0"/>
    </xf>
    <xf numFmtId="177" fontId="4" fillId="0" borderId="28" xfId="0" applyNumberFormat="1" applyFont="1" applyBorder="1" applyAlignment="1" applyProtection="1">
      <alignment vertical="center"/>
      <protection locked="0"/>
    </xf>
    <xf numFmtId="177" fontId="4" fillId="0" borderId="22" xfId="0" applyNumberFormat="1" applyFont="1" applyBorder="1" applyAlignment="1" applyProtection="1">
      <alignment vertical="center" shrinkToFit="1"/>
      <protection locked="0"/>
    </xf>
    <xf numFmtId="177" fontId="4" fillId="0" borderId="24" xfId="0" applyNumberFormat="1" applyFont="1" applyBorder="1" applyAlignment="1" applyProtection="1">
      <alignment vertical="center" shrinkToFit="1"/>
      <protection locked="0"/>
    </xf>
    <xf numFmtId="177" fontId="4" fillId="0" borderId="28" xfId="0" applyNumberFormat="1" applyFont="1" applyBorder="1" applyAlignment="1" applyProtection="1">
      <alignment vertical="center" shrinkToFit="1"/>
      <protection locked="0"/>
    </xf>
    <xf numFmtId="0" fontId="6" fillId="0" borderId="23" xfId="0" applyFont="1" applyBorder="1" applyAlignment="1">
      <alignment horizontal="center" vertical="center" shrinkToFit="1"/>
    </xf>
    <xf numFmtId="176" fontId="4" fillId="0" borderId="27" xfId="0" applyNumberFormat="1" applyFont="1" applyBorder="1" applyAlignment="1">
      <alignment vertical="center" shrinkToFit="1"/>
    </xf>
    <xf numFmtId="0" fontId="6" fillId="0" borderId="22" xfId="0" applyFont="1" applyBorder="1" applyAlignment="1" applyProtection="1">
      <alignment horizontal="center" vertical="center" shrinkToFit="1"/>
      <protection locked="0"/>
    </xf>
    <xf numFmtId="0" fontId="6" fillId="0" borderId="29" xfId="0" applyFont="1" applyBorder="1" applyAlignment="1" applyProtection="1">
      <alignment horizontal="center" vertical="center" shrinkToFit="1"/>
      <protection locked="0"/>
    </xf>
    <xf numFmtId="0" fontId="6" fillId="0" borderId="10" xfId="0" applyFont="1" applyBorder="1" applyAlignment="1">
      <alignment horizontal="center" vertical="center" shrinkToFit="1"/>
    </xf>
    <xf numFmtId="177" fontId="4" fillId="0" borderId="30" xfId="0" applyNumberFormat="1" applyFont="1" applyBorder="1" applyAlignment="1" applyProtection="1">
      <alignment vertical="center"/>
      <protection locked="0"/>
    </xf>
    <xf numFmtId="177" fontId="4" fillId="0" borderId="29" xfId="0" applyNumberFormat="1" applyFont="1" applyBorder="1" applyAlignment="1" applyProtection="1">
      <alignment vertical="center" shrinkToFit="1"/>
      <protection locked="0"/>
    </xf>
    <xf numFmtId="177" fontId="4" fillId="0" borderId="31" xfId="0" applyNumberFormat="1" applyFont="1" applyBorder="1" applyAlignment="1" applyProtection="1">
      <alignment vertical="center" shrinkToFit="1"/>
      <protection locked="0"/>
    </xf>
    <xf numFmtId="176" fontId="4" fillId="0" borderId="18" xfId="0" applyNumberFormat="1" applyFont="1" applyBorder="1" applyAlignment="1">
      <alignment vertical="center" shrinkToFit="1"/>
    </xf>
    <xf numFmtId="177" fontId="4" fillId="0" borderId="32" xfId="0" applyNumberFormat="1" applyFont="1" applyBorder="1" applyAlignment="1">
      <alignment vertical="center" shrinkToFit="1"/>
    </xf>
    <xf numFmtId="177" fontId="4" fillId="0" borderId="26" xfId="0" applyNumberFormat="1" applyFont="1" applyBorder="1" applyAlignment="1">
      <alignment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 shrinkToFit="1"/>
    </xf>
    <xf numFmtId="176" fontId="4" fillId="0" borderId="23" xfId="0" applyNumberFormat="1" applyFont="1" applyBorder="1" applyAlignment="1">
      <alignment vertical="center"/>
    </xf>
    <xf numFmtId="176" fontId="4" fillId="0" borderId="36" xfId="0" applyNumberFormat="1" applyFont="1" applyBorder="1" applyAlignment="1">
      <alignment vertical="center"/>
    </xf>
    <xf numFmtId="176" fontId="4" fillId="0" borderId="27" xfId="0" applyNumberFormat="1" applyFont="1" applyBorder="1" applyAlignment="1">
      <alignment vertical="center"/>
    </xf>
    <xf numFmtId="177" fontId="4" fillId="0" borderId="29" xfId="0" applyNumberFormat="1" applyFont="1" applyBorder="1" applyAlignment="1" applyProtection="1">
      <alignment vertical="center"/>
      <protection locked="0"/>
    </xf>
    <xf numFmtId="177" fontId="4" fillId="0" borderId="32" xfId="0" applyNumberFormat="1" applyFont="1" applyBorder="1" applyAlignment="1">
      <alignment vertical="center"/>
    </xf>
    <xf numFmtId="0" fontId="6" fillId="0" borderId="33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177" fontId="4" fillId="0" borderId="29" xfId="0" applyNumberFormat="1" applyFont="1" applyBorder="1" applyAlignment="1">
      <alignment vertical="center" shrinkToFit="1"/>
    </xf>
    <xf numFmtId="177" fontId="4" fillId="0" borderId="31" xfId="0" applyNumberFormat="1" applyFont="1" applyBorder="1" applyAlignment="1">
      <alignment vertical="center" shrinkToFit="1"/>
    </xf>
    <xf numFmtId="177" fontId="4" fillId="0" borderId="37" xfId="0" applyNumberFormat="1" applyFont="1" applyBorder="1" applyAlignment="1" applyProtection="1">
      <alignment vertical="center"/>
      <protection locked="0"/>
    </xf>
    <xf numFmtId="177" fontId="4" fillId="0" borderId="29" xfId="0" applyNumberFormat="1" applyFont="1" applyBorder="1" applyAlignment="1">
      <alignment vertical="center"/>
    </xf>
    <xf numFmtId="177" fontId="4" fillId="0" borderId="30" xfId="0" applyNumberFormat="1" applyFont="1" applyBorder="1" applyAlignment="1">
      <alignment vertical="center"/>
    </xf>
    <xf numFmtId="177" fontId="4" fillId="0" borderId="37" xfId="0" applyNumberFormat="1" applyFont="1" applyBorder="1" applyAlignment="1">
      <alignment vertical="center"/>
    </xf>
    <xf numFmtId="176" fontId="4" fillId="0" borderId="18" xfId="0" applyNumberFormat="1" applyFont="1" applyBorder="1" applyAlignment="1">
      <alignment horizontal="right" vertical="center"/>
    </xf>
    <xf numFmtId="176" fontId="4" fillId="0" borderId="14" xfId="0" applyNumberFormat="1" applyFont="1" applyBorder="1" applyAlignment="1">
      <alignment horizontal="right" vertical="center"/>
    </xf>
    <xf numFmtId="177" fontId="4" fillId="0" borderId="37" xfId="0" applyNumberFormat="1" applyFont="1" applyBorder="1" applyAlignment="1" applyProtection="1">
      <alignment vertical="center" shrinkToFit="1"/>
      <protection locked="0"/>
    </xf>
    <xf numFmtId="177" fontId="4" fillId="0" borderId="38" xfId="0" applyNumberFormat="1" applyFont="1" applyBorder="1" applyAlignment="1">
      <alignment vertical="center" shrinkToFit="1"/>
    </xf>
    <xf numFmtId="177" fontId="4" fillId="0" borderId="39" xfId="0" applyNumberFormat="1" applyFont="1" applyBorder="1" applyAlignment="1">
      <alignment vertical="center" shrinkToFit="1"/>
    </xf>
    <xf numFmtId="176" fontId="4" fillId="0" borderId="25" xfId="0" applyNumberFormat="1" applyFont="1" applyBorder="1" applyAlignment="1">
      <alignment vertical="center"/>
    </xf>
    <xf numFmtId="177" fontId="27" fillId="0" borderId="0" xfId="0" applyNumberFormat="1" applyFont="1" applyBorder="1" applyAlignment="1" applyProtection="1">
      <alignment vertical="center" shrinkToFit="1"/>
      <protection locked="0"/>
    </xf>
    <xf numFmtId="177" fontId="4" fillId="33" borderId="29" xfId="0" applyNumberFormat="1" applyFont="1" applyFill="1" applyBorder="1" applyAlignment="1">
      <alignment vertical="center" shrinkToFit="1"/>
    </xf>
    <xf numFmtId="177" fontId="4" fillId="33" borderId="12" xfId="0" applyNumberFormat="1" applyFont="1" applyFill="1" applyBorder="1" applyAlignment="1">
      <alignment vertical="center" shrinkToFit="1"/>
    </xf>
    <xf numFmtId="0" fontId="5" fillId="0" borderId="40" xfId="0" applyFont="1" applyBorder="1" applyAlignment="1">
      <alignment horizontal="center" vertical="center" shrinkToFit="1"/>
    </xf>
    <xf numFmtId="0" fontId="5" fillId="0" borderId="41" xfId="0" applyFont="1" applyBorder="1" applyAlignment="1">
      <alignment horizontal="center" vertical="center" shrinkToFit="1"/>
    </xf>
    <xf numFmtId="0" fontId="5" fillId="0" borderId="42" xfId="0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center" vertical="center" shrinkToFit="1"/>
    </xf>
    <xf numFmtId="0" fontId="5" fillId="0" borderId="44" xfId="0" applyFont="1" applyBorder="1" applyAlignment="1">
      <alignment horizontal="center" vertical="center" shrinkToFit="1"/>
    </xf>
    <xf numFmtId="0" fontId="5" fillId="0" borderId="45" xfId="0" applyFont="1" applyBorder="1" applyAlignment="1">
      <alignment horizontal="center" vertical="center" shrinkToFit="1"/>
    </xf>
    <xf numFmtId="0" fontId="5" fillId="0" borderId="46" xfId="0" applyFont="1" applyBorder="1" applyAlignment="1">
      <alignment horizontal="center" vertical="center" shrinkToFit="1"/>
    </xf>
    <xf numFmtId="0" fontId="5" fillId="0" borderId="47" xfId="0" applyFont="1" applyBorder="1" applyAlignment="1">
      <alignment horizontal="center" vertical="center" shrinkToFit="1"/>
    </xf>
    <xf numFmtId="0" fontId="5" fillId="0" borderId="48" xfId="0" applyFont="1" applyBorder="1" applyAlignment="1">
      <alignment horizontal="center" vertical="center" shrinkToFit="1"/>
    </xf>
    <xf numFmtId="0" fontId="7" fillId="0" borderId="49" xfId="0" applyFont="1" applyBorder="1" applyAlignment="1" applyProtection="1">
      <alignment horizontal="center" vertical="center"/>
      <protection locked="0"/>
    </xf>
    <xf numFmtId="0" fontId="7" fillId="0" borderId="50" xfId="0" applyFont="1" applyBorder="1" applyAlignment="1" applyProtection="1">
      <alignment horizontal="center" vertical="center"/>
      <protection locked="0"/>
    </xf>
    <xf numFmtId="0" fontId="7" fillId="0" borderId="51" xfId="0" applyFont="1" applyBorder="1" applyAlignment="1" applyProtection="1">
      <alignment horizontal="center" vertical="center"/>
      <protection locked="0"/>
    </xf>
    <xf numFmtId="0" fontId="5" fillId="0" borderId="52" xfId="0" applyFont="1" applyBorder="1" applyAlignment="1">
      <alignment horizontal="center" vertical="center" shrinkToFit="1"/>
    </xf>
    <xf numFmtId="0" fontId="4" fillId="0" borderId="53" xfId="0" applyFont="1" applyBorder="1" applyAlignment="1">
      <alignment horizontal="center" vertical="center" shrinkToFit="1"/>
    </xf>
    <xf numFmtId="0" fontId="4" fillId="0" borderId="54" xfId="0" applyFont="1" applyBorder="1" applyAlignment="1">
      <alignment horizontal="center" vertical="center" shrinkToFit="1"/>
    </xf>
    <xf numFmtId="0" fontId="4" fillId="0" borderId="55" xfId="0" applyFont="1" applyBorder="1" applyAlignment="1">
      <alignment horizontal="center" vertical="center" shrinkToFit="1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 shrinkToFit="1"/>
    </xf>
    <xf numFmtId="0" fontId="5" fillId="0" borderId="58" xfId="0" applyFont="1" applyBorder="1" applyAlignment="1">
      <alignment horizontal="center" vertical="center" shrinkToFit="1"/>
    </xf>
    <xf numFmtId="0" fontId="5" fillId="0" borderId="61" xfId="0" applyFont="1" applyBorder="1" applyAlignment="1">
      <alignment horizontal="center" vertical="center" shrinkToFit="1"/>
    </xf>
    <xf numFmtId="0" fontId="5" fillId="0" borderId="62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63" xfId="0" applyFont="1" applyBorder="1" applyAlignment="1">
      <alignment horizontal="center" vertical="center" shrinkToFit="1"/>
    </xf>
    <xf numFmtId="177" fontId="4" fillId="0" borderId="0" xfId="0" applyNumberFormat="1" applyFont="1" applyBorder="1" applyAlignment="1" applyProtection="1">
      <alignment horizontal="center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総　　計</a:t>
            </a:r>
          </a:p>
        </c:rich>
      </c:tx>
      <c:layout>
        <c:manualLayout>
          <c:xMode val="factor"/>
          <c:yMode val="factor"/>
          <c:x val="0.0065"/>
          <c:y val="0.03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5"/>
          <c:y val="0.30725"/>
          <c:w val="0.97425"/>
          <c:h val="0.68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'利用関係'!$B$22</c:f>
              <c:strCache>
                <c:ptCount val="1"/>
                <c:pt idx="0">
                  <c:v>23年度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'利用関係'!$A$23:$A$34</c:f>
              <c:strCache/>
            </c:strRef>
          </c:cat>
          <c:val>
            <c:numRef>
              <c:f>'利用関係'!$B$23:$B$34</c:f>
              <c:numCache/>
            </c:numRef>
          </c:val>
        </c:ser>
        <c:ser>
          <c:idx val="1"/>
          <c:order val="1"/>
          <c:tx>
            <c:strRef>
              <c:f>'利用関係'!$C$22</c:f>
              <c:strCache>
                <c:ptCount val="1"/>
                <c:pt idx="0">
                  <c:v>22年度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'利用関係'!$A$23:$A$34</c:f>
              <c:strCache/>
            </c:strRef>
          </c:cat>
          <c:val>
            <c:numRef>
              <c:f>'利用関係'!$C$23:$C$34</c:f>
              <c:numCache/>
            </c:numRef>
          </c:val>
        </c:ser>
        <c:axId val="24448097"/>
        <c:axId val="18706282"/>
      </c:barChart>
      <c:catAx>
        <c:axId val="244480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8706282"/>
        <c:crosses val="autoZero"/>
        <c:auto val="1"/>
        <c:lblOffset val="100"/>
        <c:tickLblSkip val="1"/>
        <c:noMultiLvlLbl val="0"/>
      </c:catAx>
      <c:valAx>
        <c:axId val="18706282"/>
        <c:scaling>
          <c:orientation val="minMax"/>
          <c:max val="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47"/>
              <c:y val="0.17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44809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5595"/>
          <c:y val="0.24"/>
          <c:w val="0.40825"/>
          <c:h val="0.05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solidFill>
                  <a:srgbClr val="000000"/>
                </a:solidFill>
              </a:rPr>
              <a:t>非木造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2605"/>
          <c:w val="0.92675"/>
          <c:h val="0.72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'構造別'!$H$23</c:f>
              <c:strCache>
                <c:ptCount val="1"/>
                <c:pt idx="0">
                  <c:v>23年度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'構造別'!$A$24:$A$35</c:f>
              <c:strCache/>
            </c:strRef>
          </c:cat>
          <c:val>
            <c:numRef>
              <c:f>'構造別'!$H$24:$H$35</c:f>
              <c:numCache/>
            </c:numRef>
          </c:val>
        </c:ser>
        <c:ser>
          <c:idx val="1"/>
          <c:order val="1"/>
          <c:tx>
            <c:strRef>
              <c:f>'構造別'!$I$23</c:f>
              <c:strCache>
                <c:ptCount val="1"/>
                <c:pt idx="0">
                  <c:v>22年度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'構造別'!$A$24:$A$35</c:f>
              <c:strCache/>
            </c:strRef>
          </c:cat>
          <c:val>
            <c:numRef>
              <c:f>'構造別'!$I$24:$I$35</c:f>
              <c:numCache/>
            </c:numRef>
          </c:val>
        </c:ser>
        <c:axId val="59070987"/>
        <c:axId val="61876836"/>
      </c:barChart>
      <c:catAx>
        <c:axId val="590709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876836"/>
        <c:crosses val="autoZero"/>
        <c:auto val="1"/>
        <c:lblOffset val="100"/>
        <c:tickLblSkip val="1"/>
        <c:noMultiLvlLbl val="0"/>
      </c:catAx>
      <c:valAx>
        <c:axId val="61876836"/>
        <c:scaling>
          <c:orientation val="minMax"/>
          <c:max val="4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25"/>
              <c:y val="0.15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5907098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6425"/>
          <c:y val="0.192"/>
          <c:w val="0.388"/>
          <c:h val="0.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持　家　計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"/>
          <c:y val="0.27525"/>
          <c:w val="0.979"/>
          <c:h val="0.70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'持家（木造・非木造別）'!$B$22</c:f>
              <c:strCache>
                <c:ptCount val="1"/>
                <c:pt idx="0">
                  <c:v>23年度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'持家（木造・非木造別）'!$A$23:$A$34</c:f>
              <c:strCache/>
            </c:strRef>
          </c:cat>
          <c:val>
            <c:numRef>
              <c:f>'持家（木造・非木造別）'!$B$23:$B$34</c:f>
              <c:numCache/>
            </c:numRef>
          </c:val>
        </c:ser>
        <c:ser>
          <c:idx val="1"/>
          <c:order val="1"/>
          <c:tx>
            <c:strRef>
              <c:f>'持家（木造・非木造別）'!$C$22</c:f>
              <c:strCache>
                <c:ptCount val="1"/>
                <c:pt idx="0">
                  <c:v>22年度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'持家（木造・非木造別）'!$A$23:$A$34</c:f>
              <c:strCache/>
            </c:strRef>
          </c:cat>
          <c:val>
            <c:numRef>
              <c:f>'持家（木造・非木造別）'!$C$23:$C$34</c:f>
              <c:numCache/>
            </c:numRef>
          </c:val>
        </c:ser>
        <c:axId val="20020613"/>
        <c:axId val="45967790"/>
      </c:barChart>
      <c:catAx>
        <c:axId val="200206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967790"/>
        <c:crosses val="autoZero"/>
        <c:auto val="1"/>
        <c:lblOffset val="100"/>
        <c:tickLblSkip val="1"/>
        <c:noMultiLvlLbl val="0"/>
      </c:catAx>
      <c:valAx>
        <c:axId val="4596779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2375"/>
              <c:y val="0.15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2002061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725"/>
          <c:y val="0.213"/>
          <c:w val="0.357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solidFill>
                  <a:srgbClr val="000000"/>
                </a:solidFill>
              </a:rPr>
              <a:t>持家（木造）</a:t>
            </a:r>
          </a:p>
        </c:rich>
      </c:tx>
      <c:layout>
        <c:manualLayout>
          <c:xMode val="factor"/>
          <c:yMode val="factor"/>
          <c:x val="0.01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26"/>
          <c:w val="0.96075"/>
          <c:h val="0.74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'持家（木造・非木造別）'!$E$22</c:f>
              <c:strCache>
                <c:ptCount val="1"/>
                <c:pt idx="0">
                  <c:v>23年度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'持家（木造・非木造別）'!$A$23:$A$34</c:f>
              <c:strCache/>
            </c:strRef>
          </c:cat>
          <c:val>
            <c:numRef>
              <c:f>'持家（木造・非木造別）'!$E$23:$E$34</c:f>
              <c:numCache/>
            </c:numRef>
          </c:val>
        </c:ser>
        <c:ser>
          <c:idx val="1"/>
          <c:order val="1"/>
          <c:tx>
            <c:strRef>
              <c:f>'持家（木造・非木造別）'!$F$22</c:f>
              <c:strCache>
                <c:ptCount val="1"/>
                <c:pt idx="0">
                  <c:v>22年度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'持家（木造・非木造別）'!$A$23:$A$34</c:f>
              <c:strCache/>
            </c:strRef>
          </c:cat>
          <c:val>
            <c:numRef>
              <c:f>'持家（木造・非木造別）'!$F$23:$F$34</c:f>
              <c:numCache/>
            </c:numRef>
          </c:val>
        </c:ser>
        <c:axId val="11056927"/>
        <c:axId val="32403480"/>
      </c:barChart>
      <c:catAx>
        <c:axId val="110569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32403480"/>
        <c:crosses val="autoZero"/>
        <c:auto val="1"/>
        <c:lblOffset val="100"/>
        <c:tickLblSkip val="1"/>
        <c:noMultiLvlLbl val="0"/>
      </c:catAx>
      <c:valAx>
        <c:axId val="32403480"/>
        <c:scaling>
          <c:orientation val="minMax"/>
          <c:max val="1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275"/>
              <c:y val="0.15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1105692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72"/>
          <c:y val="0.1915"/>
          <c:w val="0.329"/>
          <c:h val="0.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solidFill>
                  <a:srgbClr val="000000"/>
                </a:solidFill>
              </a:rPr>
              <a:t>持家（非木造）</a:t>
            </a:r>
          </a:p>
        </c:rich>
      </c:tx>
      <c:layout>
        <c:manualLayout>
          <c:xMode val="factor"/>
          <c:yMode val="factor"/>
          <c:x val="0.06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247"/>
          <c:w val="0.93725"/>
          <c:h val="0.74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'持家（木造・非木造別）'!$H$22</c:f>
              <c:strCache>
                <c:ptCount val="1"/>
                <c:pt idx="0">
                  <c:v>23年度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'持家（木造・非木造別）'!$A$23:$A$34</c:f>
              <c:strCache/>
            </c:strRef>
          </c:cat>
          <c:val>
            <c:numRef>
              <c:f>'持家（木造・非木造別）'!$H$23:$H$34</c:f>
              <c:numCache/>
            </c:numRef>
          </c:val>
        </c:ser>
        <c:ser>
          <c:idx val="1"/>
          <c:order val="1"/>
          <c:tx>
            <c:strRef>
              <c:f>'持家（木造・非木造別）'!$I$22</c:f>
              <c:strCache>
                <c:ptCount val="1"/>
                <c:pt idx="0">
                  <c:v>22年度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'持家（木造・非木造別）'!$A$23:$A$34</c:f>
              <c:strCache/>
            </c:strRef>
          </c:cat>
          <c:val>
            <c:numRef>
              <c:f>'持家（木造・非木造別）'!$I$23:$I$34</c:f>
              <c:numCache/>
            </c:numRef>
          </c:val>
        </c:ser>
        <c:axId val="23195865"/>
        <c:axId val="7436194"/>
      </c:barChart>
      <c:catAx>
        <c:axId val="231958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436194"/>
        <c:crosses val="autoZero"/>
        <c:auto val="1"/>
        <c:lblOffset val="100"/>
        <c:tickLblSkip val="1"/>
        <c:noMultiLvlLbl val="0"/>
      </c:catAx>
      <c:valAx>
        <c:axId val="7436194"/>
        <c:scaling>
          <c:orientation val="minMax"/>
          <c:max val="1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255"/>
              <c:y val="0.14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2319586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7275"/>
          <c:y val="0.192"/>
          <c:w val="0.3535"/>
          <c:h val="0.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分　譲　計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2765"/>
          <c:w val="0.964"/>
          <c:h val="0.70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'分譲（マンション・その他別）'!$B$22</c:f>
              <c:strCache>
                <c:ptCount val="1"/>
                <c:pt idx="0">
                  <c:v>23年度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'分譲（マンション・その他別）'!$A$23:$A$34</c:f>
              <c:strCache/>
            </c:strRef>
          </c:cat>
          <c:val>
            <c:numRef>
              <c:f>'分譲（マンション・その他別）'!$B$23:$B$34</c:f>
              <c:numCache/>
            </c:numRef>
          </c:val>
        </c:ser>
        <c:ser>
          <c:idx val="1"/>
          <c:order val="1"/>
          <c:tx>
            <c:strRef>
              <c:f>'分譲（マンション・その他別）'!$C$22</c:f>
              <c:strCache>
                <c:ptCount val="1"/>
                <c:pt idx="0">
                  <c:v>22年度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'分譲（マンション・その他別）'!$A$23:$A$34</c:f>
              <c:strCache/>
            </c:strRef>
          </c:cat>
          <c:val>
            <c:numRef>
              <c:f>'分譲（マンション・その他別）'!$C$23:$C$34</c:f>
              <c:numCache/>
            </c:numRef>
          </c:val>
        </c:ser>
        <c:axId val="66925747"/>
        <c:axId val="65460812"/>
      </c:barChart>
      <c:catAx>
        <c:axId val="669257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460812"/>
        <c:crosses val="autoZero"/>
        <c:auto val="1"/>
        <c:lblOffset val="100"/>
        <c:tickLblSkip val="1"/>
        <c:noMultiLvlLbl val="0"/>
      </c:catAx>
      <c:valAx>
        <c:axId val="6546081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2375"/>
              <c:y val="0.1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6692574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9275"/>
          <c:y val="0.21425"/>
          <c:w val="0.3422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solidFill>
                  <a:srgbClr val="000000"/>
                </a:solidFill>
              </a:rPr>
              <a:t>分譲（マンション）</a:t>
            </a:r>
          </a:p>
        </c:rich>
      </c:tx>
      <c:layout>
        <c:manualLayout>
          <c:xMode val="factor"/>
          <c:yMode val="factor"/>
          <c:x val="0.02225"/>
          <c:y val="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24325"/>
          <c:w val="0.95925"/>
          <c:h val="0.74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'分譲（マンション・その他別）'!$E$22</c:f>
              <c:strCache>
                <c:ptCount val="1"/>
                <c:pt idx="0">
                  <c:v>23年度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'分譲（マンション・その他別）'!$A$23:$A$34</c:f>
              <c:strCache/>
            </c:strRef>
          </c:cat>
          <c:val>
            <c:numRef>
              <c:f>'分譲（マンション・その他別）'!$E$23:$E$34</c:f>
              <c:numCache/>
            </c:numRef>
          </c:val>
        </c:ser>
        <c:ser>
          <c:idx val="1"/>
          <c:order val="1"/>
          <c:tx>
            <c:strRef>
              <c:f>'分譲（マンション・その他別）'!$F$22</c:f>
              <c:strCache>
                <c:ptCount val="1"/>
                <c:pt idx="0">
                  <c:v>22年度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'分譲（マンション・その他別）'!$A$23:$A$34</c:f>
              <c:strCache/>
            </c:strRef>
          </c:cat>
          <c:val>
            <c:numRef>
              <c:f>'分譲（マンション・その他別）'!$F$23:$F$34</c:f>
              <c:numCache/>
            </c:numRef>
          </c:val>
        </c:ser>
        <c:axId val="52276397"/>
        <c:axId val="725526"/>
      </c:barChart>
      <c:catAx>
        <c:axId val="522763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725526"/>
        <c:crosses val="autoZero"/>
        <c:auto val="1"/>
        <c:lblOffset val="100"/>
        <c:tickLblSkip val="1"/>
        <c:noMultiLvlLbl val="0"/>
      </c:catAx>
      <c:valAx>
        <c:axId val="725526"/>
        <c:scaling>
          <c:orientation val="minMax"/>
          <c:max val="8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2725"/>
              <c:y val="0.15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5227639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225"/>
          <c:y val="0.1915"/>
          <c:w val="0.34"/>
          <c:h val="0.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solidFill>
                  <a:srgbClr val="000000"/>
                </a:solidFill>
              </a:rPr>
              <a:t>分譲（その他）</a:t>
            </a:r>
          </a:p>
        </c:rich>
      </c:tx>
      <c:layout>
        <c:manualLayout>
          <c:xMode val="factor"/>
          <c:yMode val="factor"/>
          <c:x val="0.0417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2405"/>
          <c:w val="0.941"/>
          <c:h val="0.74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'分譲（マンション・その他別）'!$H$22</c:f>
              <c:strCache>
                <c:ptCount val="1"/>
                <c:pt idx="0">
                  <c:v>23年度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'分譲（マンション・その他別）'!$A$23:$A$34</c:f>
              <c:strCache/>
            </c:strRef>
          </c:cat>
          <c:val>
            <c:numRef>
              <c:f>'分譲（マンション・その他別）'!$H$23:$H$34</c:f>
              <c:numCache/>
            </c:numRef>
          </c:val>
        </c:ser>
        <c:ser>
          <c:idx val="1"/>
          <c:order val="1"/>
          <c:tx>
            <c:strRef>
              <c:f>'分譲（マンション・その他別）'!$I$22</c:f>
              <c:strCache>
                <c:ptCount val="1"/>
                <c:pt idx="0">
                  <c:v>22年度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'分譲（マンション・その他別）'!$A$23:$A$34</c:f>
              <c:strCache/>
            </c:strRef>
          </c:cat>
          <c:val>
            <c:numRef>
              <c:f>'分譲（マンション・その他別）'!$I$23:$I$34</c:f>
              <c:numCache/>
            </c:numRef>
          </c:val>
        </c:ser>
        <c:axId val="6529735"/>
        <c:axId val="58767616"/>
      </c:barChart>
      <c:catAx>
        <c:axId val="65297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767616"/>
        <c:crosses val="autoZero"/>
        <c:auto val="1"/>
        <c:lblOffset val="100"/>
        <c:tickLblSkip val="1"/>
        <c:noMultiLvlLbl val="0"/>
      </c:catAx>
      <c:valAx>
        <c:axId val="5876761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3025"/>
              <c:y val="0.14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652973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25"/>
          <c:y val="0.192"/>
          <c:w val="0.35825"/>
          <c:h val="0.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持　　家</a:t>
            </a:r>
          </a:p>
        </c:rich>
      </c:tx>
      <c:layout>
        <c:manualLayout>
          <c:xMode val="factor"/>
          <c:yMode val="factor"/>
          <c:x val="-0.00625"/>
          <c:y val="0.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295"/>
          <c:w val="0.975"/>
          <c:h val="0.69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'利用関係'!$E$22</c:f>
              <c:strCache>
                <c:ptCount val="1"/>
                <c:pt idx="0">
                  <c:v>23年度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'利用関係'!$A$23:$A$34</c:f>
              <c:strCache/>
            </c:strRef>
          </c:cat>
          <c:val>
            <c:numRef>
              <c:f>'利用関係'!$E$23:$E$34</c:f>
              <c:numCache/>
            </c:numRef>
          </c:val>
        </c:ser>
        <c:ser>
          <c:idx val="1"/>
          <c:order val="1"/>
          <c:tx>
            <c:strRef>
              <c:f>'利用関係'!$F$22</c:f>
              <c:strCache>
                <c:ptCount val="1"/>
                <c:pt idx="0">
                  <c:v>22年度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'利用関係'!$A$23:$A$34</c:f>
              <c:strCache/>
            </c:strRef>
          </c:cat>
          <c:val>
            <c:numRef>
              <c:f>'利用関係'!$F$23:$F$34</c:f>
              <c:numCache/>
            </c:numRef>
          </c:val>
        </c:ser>
        <c:axId val="34138811"/>
        <c:axId val="38813844"/>
      </c:barChart>
      <c:catAx>
        <c:axId val="341388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8813844"/>
        <c:crosses val="autoZero"/>
        <c:auto val="1"/>
        <c:lblOffset val="100"/>
        <c:tickLblSkip val="1"/>
        <c:noMultiLvlLbl val="0"/>
      </c:catAx>
      <c:valAx>
        <c:axId val="38813844"/>
        <c:scaling>
          <c:orientation val="minMax"/>
          <c:max val="2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5025"/>
              <c:y val="0.16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34138811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54525"/>
          <c:y val="0.227"/>
          <c:w val="0.39575"/>
          <c:h val="0.05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貸　　家</a:t>
            </a:r>
          </a:p>
        </c:rich>
      </c:tx>
      <c:layout>
        <c:manualLayout>
          <c:xMode val="factor"/>
          <c:yMode val="factor"/>
          <c:x val="0.006"/>
          <c:y val="0.02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283"/>
          <c:w val="0.98775"/>
          <c:h val="0.69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'利用関係'!$H$22</c:f>
              <c:strCache>
                <c:ptCount val="1"/>
                <c:pt idx="0">
                  <c:v>23年度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'利用関係'!$A$23:$A$34</c:f>
              <c:strCache/>
            </c:strRef>
          </c:cat>
          <c:val>
            <c:numRef>
              <c:f>'利用関係'!$H$23:$H$34</c:f>
              <c:numCache/>
            </c:numRef>
          </c:val>
        </c:ser>
        <c:ser>
          <c:idx val="1"/>
          <c:order val="1"/>
          <c:tx>
            <c:strRef>
              <c:f>'利用関係'!$I$22</c:f>
              <c:strCache>
                <c:ptCount val="1"/>
                <c:pt idx="0">
                  <c:v>22年度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'利用関係'!$A$23:$A$34</c:f>
              <c:strCache/>
            </c:strRef>
          </c:cat>
          <c:val>
            <c:numRef>
              <c:f>'利用関係'!$I$23:$I$34</c:f>
              <c:numCache/>
            </c:numRef>
          </c:val>
        </c:ser>
        <c:axId val="13780277"/>
        <c:axId val="56913630"/>
      </c:barChart>
      <c:catAx>
        <c:axId val="137802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6913630"/>
        <c:crosses val="autoZero"/>
        <c:auto val="1"/>
        <c:lblOffset val="100"/>
        <c:tickLblSkip val="1"/>
        <c:noMultiLvlLbl val="0"/>
      </c:catAx>
      <c:valAx>
        <c:axId val="56913630"/>
        <c:scaling>
          <c:orientation val="minMax"/>
          <c:max val="2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515"/>
              <c:y val="0.16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13780277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56225"/>
          <c:y val="0.2185"/>
          <c:w val="0.386"/>
          <c:h val="0.05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分譲住宅</a:t>
            </a:r>
          </a:p>
        </c:rich>
      </c:tx>
      <c:layout>
        <c:manualLayout>
          <c:xMode val="factor"/>
          <c:yMode val="factor"/>
          <c:x val="0.01175"/>
          <c:y val="0.03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27775"/>
          <c:w val="0.97025"/>
          <c:h val="0.70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'利用関係'!$N$22</c:f>
              <c:strCache>
                <c:ptCount val="1"/>
                <c:pt idx="0">
                  <c:v>23年度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'利用関係'!$A$23:$A$34</c:f>
              <c:strCache/>
            </c:strRef>
          </c:cat>
          <c:val>
            <c:numRef>
              <c:f>'利用関係'!$N$23:$N$34</c:f>
              <c:numCache/>
            </c:numRef>
          </c:val>
        </c:ser>
        <c:ser>
          <c:idx val="1"/>
          <c:order val="1"/>
          <c:tx>
            <c:strRef>
              <c:f>'利用関係'!$O$22</c:f>
              <c:strCache>
                <c:ptCount val="1"/>
                <c:pt idx="0">
                  <c:v>22年度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'利用関係'!$A$23:$A$34</c:f>
              <c:strCache/>
            </c:strRef>
          </c:cat>
          <c:val>
            <c:numRef>
              <c:f>'利用関係'!$O$23:$O$34</c:f>
              <c:numCache/>
            </c:numRef>
          </c:val>
        </c:ser>
        <c:axId val="42460623"/>
        <c:axId val="46601288"/>
      </c:barChart>
      <c:catAx>
        <c:axId val="424606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6601288"/>
        <c:crosses val="autoZero"/>
        <c:auto val="1"/>
        <c:lblOffset val="100"/>
        <c:tickLblSkip val="1"/>
        <c:noMultiLvlLbl val="0"/>
      </c:catAx>
      <c:valAx>
        <c:axId val="46601288"/>
        <c:scaling>
          <c:orientation val="minMax"/>
          <c:max val="2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53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42460623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546"/>
          <c:y val="0.213"/>
          <c:w val="0.4005"/>
          <c:h val="0.0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総　　計</a:t>
            </a:r>
          </a:p>
        </c:rich>
      </c:tx>
      <c:layout>
        <c:manualLayout>
          <c:xMode val="factor"/>
          <c:yMode val="factor"/>
          <c:x val="-0.01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28325"/>
          <c:w val="0.96625"/>
          <c:h val="0.6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'資金別'!$B$22</c:f>
              <c:strCache>
                <c:ptCount val="1"/>
                <c:pt idx="0">
                  <c:v>23年度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'資金別'!$A$23:$A$34</c:f>
              <c:strCache/>
            </c:strRef>
          </c:cat>
          <c:val>
            <c:numRef>
              <c:f>'資金別'!$B$23:$B$34</c:f>
              <c:numCache/>
            </c:numRef>
          </c:val>
        </c:ser>
        <c:ser>
          <c:idx val="1"/>
          <c:order val="1"/>
          <c:tx>
            <c:strRef>
              <c:f>'資金別'!$C$22</c:f>
              <c:strCache>
                <c:ptCount val="1"/>
                <c:pt idx="0">
                  <c:v>22年度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'資金別'!$A$23:$A$34</c:f>
              <c:strCache/>
            </c:strRef>
          </c:cat>
          <c:val>
            <c:numRef>
              <c:f>'資金別'!$C$23:$C$34</c:f>
              <c:numCache/>
            </c:numRef>
          </c:val>
        </c:ser>
        <c:axId val="16758409"/>
        <c:axId val="16607954"/>
      </c:barChart>
      <c:catAx>
        <c:axId val="167584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607954"/>
        <c:crosses val="autoZero"/>
        <c:auto val="1"/>
        <c:lblOffset val="100"/>
        <c:tickLblSkip val="1"/>
        <c:noMultiLvlLbl val="0"/>
      </c:catAx>
      <c:valAx>
        <c:axId val="1660795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3475"/>
              <c:y val="0.17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1675840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85"/>
          <c:y val="0.208"/>
          <c:w val="0.366"/>
          <c:h val="0.07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民　　間</a:t>
            </a:r>
          </a:p>
        </c:rich>
      </c:tx>
      <c:layout>
        <c:manualLayout>
          <c:xMode val="factor"/>
          <c:yMode val="factor"/>
          <c:x val="-0.01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27025"/>
          <c:w val="0.932"/>
          <c:h val="0.70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'資金別'!$E$22</c:f>
              <c:strCache>
                <c:ptCount val="1"/>
                <c:pt idx="0">
                  <c:v>23年度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'資金別'!$A$23:$A$34</c:f>
              <c:strCache/>
            </c:strRef>
          </c:cat>
          <c:val>
            <c:numRef>
              <c:f>'資金別'!$E$23:$E$34</c:f>
              <c:numCache/>
            </c:numRef>
          </c:val>
        </c:ser>
        <c:ser>
          <c:idx val="1"/>
          <c:order val="1"/>
          <c:tx>
            <c:strRef>
              <c:f>'資金別'!$F$22</c:f>
              <c:strCache>
                <c:ptCount val="1"/>
                <c:pt idx="0">
                  <c:v>22年度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'資金別'!$A$23:$A$34</c:f>
              <c:strCache/>
            </c:strRef>
          </c:cat>
          <c:val>
            <c:numRef>
              <c:f>'資金別'!$F$23:$F$34</c:f>
              <c:numCache/>
            </c:numRef>
          </c:val>
        </c:ser>
        <c:axId val="15253859"/>
        <c:axId val="3067004"/>
      </c:barChart>
      <c:catAx>
        <c:axId val="152538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3067004"/>
        <c:crosses val="autoZero"/>
        <c:auto val="1"/>
        <c:lblOffset val="100"/>
        <c:tickLblSkip val="1"/>
        <c:noMultiLvlLbl val="0"/>
      </c:catAx>
      <c:valAx>
        <c:axId val="3067004"/>
        <c:scaling>
          <c:orientation val="minMax"/>
          <c:max val="4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405"/>
              <c:y val="0.16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1525385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925"/>
          <c:y val="0.19625"/>
          <c:w val="0.3452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住宅金融支援機構</a:t>
            </a:r>
          </a:p>
        </c:rich>
      </c:tx>
      <c:layout>
        <c:manualLayout>
          <c:xMode val="factor"/>
          <c:yMode val="factor"/>
          <c:x val="-0.02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2675"/>
          <c:w val="0.928"/>
          <c:h val="0.72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'資金別'!$K$22</c:f>
              <c:strCache>
                <c:ptCount val="1"/>
                <c:pt idx="0">
                  <c:v>23年度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'資金別'!$A$23:$A$34</c:f>
              <c:strCache/>
            </c:strRef>
          </c:cat>
          <c:val>
            <c:numRef>
              <c:f>'資金別'!$K$23:$K$34</c:f>
              <c:numCache/>
            </c:numRef>
          </c:val>
        </c:ser>
        <c:ser>
          <c:idx val="1"/>
          <c:order val="1"/>
          <c:tx>
            <c:strRef>
              <c:f>'資金別'!$L$22</c:f>
              <c:strCache>
                <c:ptCount val="1"/>
                <c:pt idx="0">
                  <c:v>22年度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'資金別'!$A$23:$A$34</c:f>
              <c:strCache/>
            </c:strRef>
          </c:cat>
          <c:val>
            <c:numRef>
              <c:f>'資金別'!$L$23:$L$34</c:f>
              <c:numCache/>
            </c:numRef>
          </c:val>
        </c:ser>
        <c:axId val="27603037"/>
        <c:axId val="47100742"/>
      </c:barChart>
      <c:catAx>
        <c:axId val="276030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100742"/>
        <c:crosses val="autoZero"/>
        <c:auto val="1"/>
        <c:lblOffset val="100"/>
        <c:tickLblSkip val="1"/>
        <c:noMultiLvlLbl val="0"/>
      </c:catAx>
      <c:valAx>
        <c:axId val="47100742"/>
        <c:scaling>
          <c:orientation val="minMax"/>
          <c:max val="4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5025"/>
              <c:y val="0.15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2760303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5675"/>
          <c:y val="0.20175"/>
          <c:w val="0.370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総　　計</a:t>
            </a:r>
          </a:p>
        </c:rich>
      </c:tx>
      <c:layout>
        <c:manualLayout>
          <c:xMode val="factor"/>
          <c:yMode val="factor"/>
          <c:x val="-0.01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27325"/>
          <c:w val="0.9645"/>
          <c:h val="0.6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'構造別'!$B$23</c:f>
              <c:strCache>
                <c:ptCount val="1"/>
                <c:pt idx="0">
                  <c:v>23年度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'構造別'!$A$24:$A$35</c:f>
              <c:strCache/>
            </c:strRef>
          </c:cat>
          <c:val>
            <c:numRef>
              <c:f>'構造別'!$B$24:$B$35</c:f>
              <c:numCache/>
            </c:numRef>
          </c:val>
        </c:ser>
        <c:ser>
          <c:idx val="1"/>
          <c:order val="1"/>
          <c:tx>
            <c:strRef>
              <c:f>'構造別'!$C$23</c:f>
              <c:strCache>
                <c:ptCount val="1"/>
                <c:pt idx="0">
                  <c:v>22年度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'構造別'!$A$24:$A$35</c:f>
              <c:strCache/>
            </c:strRef>
          </c:cat>
          <c:val>
            <c:numRef>
              <c:f>'構造別'!$C$24:$C$35</c:f>
              <c:numCache/>
            </c:numRef>
          </c:val>
        </c:ser>
        <c:axId val="21253495"/>
        <c:axId val="57063728"/>
      </c:barChart>
      <c:catAx>
        <c:axId val="212534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063728"/>
        <c:crosses val="autoZero"/>
        <c:auto val="1"/>
        <c:lblOffset val="100"/>
        <c:tickLblSkip val="1"/>
        <c:noMultiLvlLbl val="0"/>
      </c:catAx>
      <c:valAx>
        <c:axId val="5706372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21"/>
              <c:y val="0.15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2125349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05"/>
          <c:y val="0.214"/>
          <c:w val="0.3625"/>
          <c:h val="0.07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solidFill>
                  <a:srgbClr val="000000"/>
                </a:solidFill>
              </a:rPr>
              <a:t>木　　造</a:t>
            </a:r>
          </a:p>
        </c:rich>
      </c:tx>
      <c:layout>
        <c:manualLayout>
          <c:xMode val="factor"/>
          <c:yMode val="factor"/>
          <c:x val="-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75"/>
          <c:y val="0.25675"/>
          <c:w val="0.93425"/>
          <c:h val="0.72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'構造別'!$E$23</c:f>
              <c:strCache>
                <c:ptCount val="1"/>
                <c:pt idx="0">
                  <c:v>23年度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'構造別'!$A$24:$A$35</c:f>
              <c:strCache/>
            </c:strRef>
          </c:cat>
          <c:val>
            <c:numRef>
              <c:f>'構造別'!$E$24:$E$35</c:f>
              <c:numCache/>
            </c:numRef>
          </c:val>
        </c:ser>
        <c:ser>
          <c:idx val="1"/>
          <c:order val="1"/>
          <c:tx>
            <c:strRef>
              <c:f>'構造別'!$F$23</c:f>
              <c:strCache>
                <c:ptCount val="1"/>
                <c:pt idx="0">
                  <c:v>22年度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'構造別'!$A$24:$A$35</c:f>
              <c:strCache/>
            </c:strRef>
          </c:cat>
          <c:val>
            <c:numRef>
              <c:f>'構造別'!$F$24:$F$35</c:f>
              <c:numCache/>
            </c:numRef>
          </c:val>
        </c:ser>
        <c:axId val="43811505"/>
        <c:axId val="58759226"/>
      </c:barChart>
      <c:catAx>
        <c:axId val="438115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58759226"/>
        <c:crosses val="autoZero"/>
        <c:auto val="1"/>
        <c:lblOffset val="100"/>
        <c:tickLblSkip val="1"/>
        <c:noMultiLvlLbl val="0"/>
      </c:catAx>
      <c:valAx>
        <c:axId val="58759226"/>
        <c:scaling>
          <c:orientation val="minMax"/>
          <c:max val="4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2675"/>
              <c:y val="0.1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4381150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56"/>
          <c:y val="0.1915"/>
          <c:w val="0.36525"/>
          <c:h val="0.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3</xdr:row>
      <xdr:rowOff>219075</xdr:rowOff>
    </xdr:from>
    <xdr:to>
      <xdr:col>3</xdr:col>
      <xdr:colOff>685800</xdr:colOff>
      <xdr:row>18</xdr:row>
      <xdr:rowOff>9525</xdr:rowOff>
    </xdr:to>
    <xdr:graphicFrame>
      <xdr:nvGraphicFramePr>
        <xdr:cNvPr id="1" name="Chart 8"/>
        <xdr:cNvGraphicFramePr/>
      </xdr:nvGraphicFramePr>
      <xdr:xfrm>
        <a:off x="0" y="1266825"/>
        <a:ext cx="380047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3</xdr:col>
      <xdr:colOff>809625</xdr:colOff>
      <xdr:row>4</xdr:row>
      <xdr:rowOff>0</xdr:rowOff>
    </xdr:from>
    <xdr:to>
      <xdr:col>7</xdr:col>
      <xdr:colOff>876300</xdr:colOff>
      <xdr:row>17</xdr:row>
      <xdr:rowOff>219075</xdr:rowOff>
    </xdr:to>
    <xdr:graphicFrame>
      <xdr:nvGraphicFramePr>
        <xdr:cNvPr id="2" name="Chart 9"/>
        <xdr:cNvGraphicFramePr/>
      </xdr:nvGraphicFramePr>
      <xdr:xfrm>
        <a:off x="3924300" y="1276350"/>
        <a:ext cx="3914775" cy="3190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8</xdr:col>
      <xdr:colOff>57150</xdr:colOff>
      <xdr:row>4</xdr:row>
      <xdr:rowOff>9525</xdr:rowOff>
    </xdr:from>
    <xdr:to>
      <xdr:col>12</xdr:col>
      <xdr:colOff>228600</xdr:colOff>
      <xdr:row>17</xdr:row>
      <xdr:rowOff>219075</xdr:rowOff>
    </xdr:to>
    <xdr:graphicFrame>
      <xdr:nvGraphicFramePr>
        <xdr:cNvPr id="3" name="Chart 10"/>
        <xdr:cNvGraphicFramePr/>
      </xdr:nvGraphicFramePr>
      <xdr:xfrm>
        <a:off x="7981950" y="1285875"/>
        <a:ext cx="4019550" cy="3181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absolute">
    <xdr:from>
      <xdr:col>12</xdr:col>
      <xdr:colOff>342900</xdr:colOff>
      <xdr:row>4</xdr:row>
      <xdr:rowOff>0</xdr:rowOff>
    </xdr:from>
    <xdr:to>
      <xdr:col>16</xdr:col>
      <xdr:colOff>609600</xdr:colOff>
      <xdr:row>17</xdr:row>
      <xdr:rowOff>200025</xdr:rowOff>
    </xdr:to>
    <xdr:graphicFrame>
      <xdr:nvGraphicFramePr>
        <xdr:cNvPr id="4" name="Chart 11"/>
        <xdr:cNvGraphicFramePr/>
      </xdr:nvGraphicFramePr>
      <xdr:xfrm>
        <a:off x="12115800" y="1276350"/>
        <a:ext cx="4114800" cy="3171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476250</xdr:colOff>
      <xdr:row>4</xdr:row>
      <xdr:rowOff>0</xdr:rowOff>
    </xdr:from>
    <xdr:to>
      <xdr:col>6</xdr:col>
      <xdr:colOff>142875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476250" y="1276350"/>
        <a:ext cx="506730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6</xdr:col>
      <xdr:colOff>628650</xdr:colOff>
      <xdr:row>4</xdr:row>
      <xdr:rowOff>19050</xdr:rowOff>
    </xdr:from>
    <xdr:to>
      <xdr:col>12</xdr:col>
      <xdr:colOff>514350</xdr:colOff>
      <xdr:row>18</xdr:row>
      <xdr:rowOff>9525</xdr:rowOff>
    </xdr:to>
    <xdr:graphicFrame>
      <xdr:nvGraphicFramePr>
        <xdr:cNvPr id="2" name="Chart 2"/>
        <xdr:cNvGraphicFramePr/>
      </xdr:nvGraphicFramePr>
      <xdr:xfrm>
        <a:off x="6029325" y="1295400"/>
        <a:ext cx="5372100" cy="3190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12</xdr:col>
      <xdr:colOff>885825</xdr:colOff>
      <xdr:row>4</xdr:row>
      <xdr:rowOff>19050</xdr:rowOff>
    </xdr:from>
    <xdr:to>
      <xdr:col>18</xdr:col>
      <xdr:colOff>485775</xdr:colOff>
      <xdr:row>17</xdr:row>
      <xdr:rowOff>200025</xdr:rowOff>
    </xdr:to>
    <xdr:graphicFrame>
      <xdr:nvGraphicFramePr>
        <xdr:cNvPr id="3" name="Chart 3"/>
        <xdr:cNvGraphicFramePr/>
      </xdr:nvGraphicFramePr>
      <xdr:xfrm>
        <a:off x="11772900" y="1295400"/>
        <a:ext cx="5343525" cy="3152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4</xdr:row>
      <xdr:rowOff>9525</xdr:rowOff>
    </xdr:from>
    <xdr:to>
      <xdr:col>7</xdr:col>
      <xdr:colOff>228600</xdr:colOff>
      <xdr:row>18</xdr:row>
      <xdr:rowOff>9525</xdr:rowOff>
    </xdr:to>
    <xdr:graphicFrame>
      <xdr:nvGraphicFramePr>
        <xdr:cNvPr id="1" name="Chart 1"/>
        <xdr:cNvGraphicFramePr/>
      </xdr:nvGraphicFramePr>
      <xdr:xfrm>
        <a:off x="0" y="1285875"/>
        <a:ext cx="5114925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8</xdr:col>
      <xdr:colOff>190500</xdr:colOff>
      <xdr:row>4</xdr:row>
      <xdr:rowOff>19050</xdr:rowOff>
    </xdr:from>
    <xdr:to>
      <xdr:col>15</xdr:col>
      <xdr:colOff>533400</xdr:colOff>
      <xdr:row>18</xdr:row>
      <xdr:rowOff>38100</xdr:rowOff>
    </xdr:to>
    <xdr:graphicFrame>
      <xdr:nvGraphicFramePr>
        <xdr:cNvPr id="2" name="Chart 2"/>
        <xdr:cNvGraphicFramePr/>
      </xdr:nvGraphicFramePr>
      <xdr:xfrm>
        <a:off x="5753100" y="1295400"/>
        <a:ext cx="5076825" cy="3219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16</xdr:col>
      <xdr:colOff>485775</xdr:colOff>
      <xdr:row>4</xdr:row>
      <xdr:rowOff>9525</xdr:rowOff>
    </xdr:from>
    <xdr:to>
      <xdr:col>24</xdr:col>
      <xdr:colOff>161925</xdr:colOff>
      <xdr:row>18</xdr:row>
      <xdr:rowOff>19050</xdr:rowOff>
    </xdr:to>
    <xdr:graphicFrame>
      <xdr:nvGraphicFramePr>
        <xdr:cNvPr id="3" name="Chart 3"/>
        <xdr:cNvGraphicFramePr/>
      </xdr:nvGraphicFramePr>
      <xdr:xfrm>
        <a:off x="11458575" y="1285875"/>
        <a:ext cx="5086350" cy="3209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4</xdr:row>
      <xdr:rowOff>38100</xdr:rowOff>
    </xdr:from>
    <xdr:to>
      <xdr:col>7</xdr:col>
      <xdr:colOff>295275</xdr:colOff>
      <xdr:row>18</xdr:row>
      <xdr:rowOff>9525</xdr:rowOff>
    </xdr:to>
    <xdr:graphicFrame>
      <xdr:nvGraphicFramePr>
        <xdr:cNvPr id="1" name="Chart 1"/>
        <xdr:cNvGraphicFramePr/>
      </xdr:nvGraphicFramePr>
      <xdr:xfrm>
        <a:off x="0" y="1314450"/>
        <a:ext cx="5181600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7</xdr:col>
      <xdr:colOff>581025</xdr:colOff>
      <xdr:row>4</xdr:row>
      <xdr:rowOff>19050</xdr:rowOff>
    </xdr:from>
    <xdr:to>
      <xdr:col>16</xdr:col>
      <xdr:colOff>114300</xdr:colOff>
      <xdr:row>18</xdr:row>
      <xdr:rowOff>38100</xdr:rowOff>
    </xdr:to>
    <xdr:graphicFrame>
      <xdr:nvGraphicFramePr>
        <xdr:cNvPr id="2" name="Chart 2"/>
        <xdr:cNvGraphicFramePr/>
      </xdr:nvGraphicFramePr>
      <xdr:xfrm>
        <a:off x="5467350" y="1295400"/>
        <a:ext cx="5619750" cy="3219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16</xdr:col>
      <xdr:colOff>428625</xdr:colOff>
      <xdr:row>4</xdr:row>
      <xdr:rowOff>9525</xdr:rowOff>
    </xdr:from>
    <xdr:to>
      <xdr:col>24</xdr:col>
      <xdr:colOff>590550</xdr:colOff>
      <xdr:row>18</xdr:row>
      <xdr:rowOff>19050</xdr:rowOff>
    </xdr:to>
    <xdr:graphicFrame>
      <xdr:nvGraphicFramePr>
        <xdr:cNvPr id="3" name="Chart 3"/>
        <xdr:cNvGraphicFramePr/>
      </xdr:nvGraphicFramePr>
      <xdr:xfrm>
        <a:off x="11401425" y="1285875"/>
        <a:ext cx="5572125" cy="3209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4</xdr:row>
      <xdr:rowOff>57150</xdr:rowOff>
    </xdr:from>
    <xdr:to>
      <xdr:col>7</xdr:col>
      <xdr:colOff>523875</xdr:colOff>
      <xdr:row>18</xdr:row>
      <xdr:rowOff>9525</xdr:rowOff>
    </xdr:to>
    <xdr:graphicFrame>
      <xdr:nvGraphicFramePr>
        <xdr:cNvPr id="1" name="Chart 1"/>
        <xdr:cNvGraphicFramePr/>
      </xdr:nvGraphicFramePr>
      <xdr:xfrm>
        <a:off x="0" y="1333500"/>
        <a:ext cx="5410200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8</xdr:col>
      <xdr:colOff>190500</xdr:colOff>
      <xdr:row>4</xdr:row>
      <xdr:rowOff>19050</xdr:rowOff>
    </xdr:from>
    <xdr:to>
      <xdr:col>16</xdr:col>
      <xdr:colOff>228600</xdr:colOff>
      <xdr:row>18</xdr:row>
      <xdr:rowOff>38100</xdr:rowOff>
    </xdr:to>
    <xdr:graphicFrame>
      <xdr:nvGraphicFramePr>
        <xdr:cNvPr id="2" name="Chart 2"/>
        <xdr:cNvGraphicFramePr/>
      </xdr:nvGraphicFramePr>
      <xdr:xfrm>
        <a:off x="5753100" y="1295400"/>
        <a:ext cx="5448300" cy="3219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16</xdr:col>
      <xdr:colOff>571500</xdr:colOff>
      <xdr:row>4</xdr:row>
      <xdr:rowOff>19050</xdr:rowOff>
    </xdr:from>
    <xdr:to>
      <xdr:col>24</xdr:col>
      <xdr:colOff>666750</xdr:colOff>
      <xdr:row>18</xdr:row>
      <xdr:rowOff>28575</xdr:rowOff>
    </xdr:to>
    <xdr:graphicFrame>
      <xdr:nvGraphicFramePr>
        <xdr:cNvPr id="3" name="Chart 3"/>
        <xdr:cNvGraphicFramePr/>
      </xdr:nvGraphicFramePr>
      <xdr:xfrm>
        <a:off x="11544300" y="1295400"/>
        <a:ext cx="5505450" cy="3209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5"/>
  <sheetViews>
    <sheetView zoomScale="85" zoomScaleNormal="85" zoomScaleSheetLayoutView="100" zoomScalePageLayoutView="0" workbookViewId="0" topLeftCell="A16">
      <selection activeCell="N35" sqref="N35"/>
    </sheetView>
  </sheetViews>
  <sheetFormatPr defaultColWidth="8.796875" defaultRowHeight="18" customHeight="1"/>
  <cols>
    <col min="1" max="1" width="12.5" style="1" customWidth="1"/>
    <col min="2" max="16" width="10.09765625" style="2" customWidth="1"/>
    <col min="17" max="16384" width="9" style="2" customWidth="1"/>
  </cols>
  <sheetData>
    <row r="1" spans="1:18" ht="32.25" customHeight="1" thickBot="1" thickTop="1">
      <c r="A1" s="105" t="s">
        <v>47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7"/>
      <c r="R1" s="7"/>
    </row>
    <row r="2" spans="1:16" ht="32.25" customHeight="1" thickTop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18" customHeight="1">
      <c r="A3" s="2"/>
    </row>
    <row r="19" ht="18" customHeight="1" thickBot="1"/>
    <row r="20" spans="1:16" ht="18" customHeight="1" thickBot="1">
      <c r="A20" s="109" t="s">
        <v>0</v>
      </c>
      <c r="B20" s="96" t="s">
        <v>28</v>
      </c>
      <c r="C20" s="97"/>
      <c r="D20" s="97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3"/>
    </row>
    <row r="21" spans="1:16" ht="21" customHeight="1">
      <c r="A21" s="110"/>
      <c r="B21" s="98"/>
      <c r="C21" s="99"/>
      <c r="D21" s="99"/>
      <c r="E21" s="98" t="s">
        <v>29</v>
      </c>
      <c r="F21" s="99"/>
      <c r="G21" s="108"/>
      <c r="H21" s="103" t="s">
        <v>30</v>
      </c>
      <c r="I21" s="99"/>
      <c r="J21" s="99"/>
      <c r="K21" s="100" t="s">
        <v>12</v>
      </c>
      <c r="L21" s="101"/>
      <c r="M21" s="102"/>
      <c r="N21" s="103" t="s">
        <v>13</v>
      </c>
      <c r="O21" s="99"/>
      <c r="P21" s="104"/>
    </row>
    <row r="22" spans="1:16" ht="21" customHeight="1">
      <c r="A22" s="111"/>
      <c r="B22" s="62" t="s">
        <v>48</v>
      </c>
      <c r="C22" s="9" t="s">
        <v>46</v>
      </c>
      <c r="D22" s="60" t="s">
        <v>14</v>
      </c>
      <c r="E22" s="63" t="s">
        <v>48</v>
      </c>
      <c r="F22" s="9" t="s">
        <v>46</v>
      </c>
      <c r="G22" s="5" t="s">
        <v>14</v>
      </c>
      <c r="H22" s="8" t="s">
        <v>48</v>
      </c>
      <c r="I22" s="9" t="s">
        <v>46</v>
      </c>
      <c r="J22" s="60" t="s">
        <v>14</v>
      </c>
      <c r="K22" s="8" t="s">
        <v>48</v>
      </c>
      <c r="L22" s="9" t="s">
        <v>46</v>
      </c>
      <c r="M22" s="5" t="s">
        <v>14</v>
      </c>
      <c r="N22" s="8" t="s">
        <v>48</v>
      </c>
      <c r="O22" s="9" t="s">
        <v>46</v>
      </c>
      <c r="P22" s="64" t="s">
        <v>14</v>
      </c>
    </row>
    <row r="23" spans="1:16" ht="21" customHeight="1">
      <c r="A23" s="71" t="s">
        <v>1</v>
      </c>
      <c r="B23" s="54">
        <v>225</v>
      </c>
      <c r="C23" s="54">
        <f>+F23+I23+L23+O23</f>
        <v>201</v>
      </c>
      <c r="D23" s="74">
        <f>+(B23-C23)/C23</f>
        <v>0.11940298507462686</v>
      </c>
      <c r="E23" s="77">
        <v>109</v>
      </c>
      <c r="F23" s="55">
        <v>137</v>
      </c>
      <c r="G23" s="6">
        <f>+(E23-F23)/F23</f>
        <v>-0.20437956204379562</v>
      </c>
      <c r="H23" s="12">
        <v>111</v>
      </c>
      <c r="I23" s="57">
        <v>49</v>
      </c>
      <c r="J23" s="74">
        <f>+(H23-I23)/I23</f>
        <v>1.2653061224489797</v>
      </c>
      <c r="K23" s="12">
        <v>0</v>
      </c>
      <c r="L23" s="57">
        <v>12</v>
      </c>
      <c r="M23" s="53">
        <f>+(K23-L23)/L23</f>
        <v>-1</v>
      </c>
      <c r="N23" s="12">
        <v>5</v>
      </c>
      <c r="O23" s="57">
        <v>3</v>
      </c>
      <c r="P23" s="4">
        <f>+(N23-O23)/O23</f>
        <v>0.6666666666666666</v>
      </c>
    </row>
    <row r="24" spans="1:16" ht="21" customHeight="1">
      <c r="A24" s="71" t="s">
        <v>16</v>
      </c>
      <c r="B24" s="54">
        <v>185</v>
      </c>
      <c r="C24" s="54">
        <f>+F24+I24+L24+O24</f>
        <v>141</v>
      </c>
      <c r="D24" s="74">
        <f aca="true" t="shared" si="0" ref="D24:D35">+(B24-C24)/C24</f>
        <v>0.3120567375886525</v>
      </c>
      <c r="E24" s="77">
        <v>107</v>
      </c>
      <c r="F24" s="55">
        <v>100</v>
      </c>
      <c r="G24" s="6">
        <f>+(E24-F24)/F24</f>
        <v>0.07</v>
      </c>
      <c r="H24" s="12">
        <v>67</v>
      </c>
      <c r="I24" s="57">
        <v>35</v>
      </c>
      <c r="J24" s="74">
        <f aca="true" t="shared" si="1" ref="J24:J35">+(H24-I24)/I24</f>
        <v>0.9142857142857143</v>
      </c>
      <c r="K24" s="12">
        <v>1</v>
      </c>
      <c r="L24" s="57">
        <v>0</v>
      </c>
      <c r="M24" s="53" t="e">
        <f>+(K24-L24)/L24</f>
        <v>#DIV/0!</v>
      </c>
      <c r="N24" s="12">
        <v>10</v>
      </c>
      <c r="O24" s="57">
        <v>6</v>
      </c>
      <c r="P24" s="4">
        <f aca="true" t="shared" si="2" ref="P24:P35">+(N24-O24)/O24</f>
        <v>0.6666666666666666</v>
      </c>
    </row>
    <row r="25" spans="1:16" ht="21" customHeight="1">
      <c r="A25" s="71" t="s">
        <v>2</v>
      </c>
      <c r="B25" s="54">
        <v>217</v>
      </c>
      <c r="C25" s="54">
        <f aca="true" t="shared" si="3" ref="C25:C34">+F25+I25+L25+O25</f>
        <v>191</v>
      </c>
      <c r="D25" s="74">
        <f t="shared" si="0"/>
        <v>0.13612565445026178</v>
      </c>
      <c r="E25" s="77">
        <v>122</v>
      </c>
      <c r="F25" s="55">
        <v>146</v>
      </c>
      <c r="G25" s="6">
        <f aca="true" t="shared" si="4" ref="G25:G35">+(E25-F25)/F25</f>
        <v>-0.1643835616438356</v>
      </c>
      <c r="H25" s="12">
        <v>77</v>
      </c>
      <c r="I25" s="57">
        <v>35</v>
      </c>
      <c r="J25" s="74">
        <f t="shared" si="1"/>
        <v>1.2</v>
      </c>
      <c r="K25" s="12">
        <v>7</v>
      </c>
      <c r="L25" s="57">
        <v>4</v>
      </c>
      <c r="M25" s="53">
        <f aca="true" t="shared" si="5" ref="M25:M35">+(K25-L25)/L25</f>
        <v>0.75</v>
      </c>
      <c r="N25" s="12">
        <v>11</v>
      </c>
      <c r="O25" s="57">
        <v>6</v>
      </c>
      <c r="P25" s="4">
        <f t="shared" si="2"/>
        <v>0.8333333333333334</v>
      </c>
    </row>
    <row r="26" spans="1:16" ht="21" customHeight="1">
      <c r="A26" s="71" t="s">
        <v>3</v>
      </c>
      <c r="B26" s="54">
        <v>413</v>
      </c>
      <c r="C26" s="54">
        <f t="shared" si="3"/>
        <v>298</v>
      </c>
      <c r="D26" s="74">
        <f t="shared" si="0"/>
        <v>0.3859060402684564</v>
      </c>
      <c r="E26" s="77">
        <v>173</v>
      </c>
      <c r="F26" s="55">
        <v>125</v>
      </c>
      <c r="G26" s="6">
        <f t="shared" si="4"/>
        <v>0.384</v>
      </c>
      <c r="H26" s="12">
        <v>225</v>
      </c>
      <c r="I26" s="57">
        <v>141</v>
      </c>
      <c r="J26" s="74">
        <f t="shared" si="1"/>
        <v>0.5957446808510638</v>
      </c>
      <c r="K26" s="12">
        <v>1</v>
      </c>
      <c r="L26" s="57">
        <v>31</v>
      </c>
      <c r="M26" s="53">
        <f t="shared" si="5"/>
        <v>-0.967741935483871</v>
      </c>
      <c r="N26" s="12">
        <v>14</v>
      </c>
      <c r="O26" s="57">
        <v>1</v>
      </c>
      <c r="P26" s="4">
        <f t="shared" si="2"/>
        <v>13</v>
      </c>
    </row>
    <row r="27" spans="1:16" ht="21" customHeight="1">
      <c r="A27" s="71" t="s">
        <v>4</v>
      </c>
      <c r="B27" s="54">
        <v>186</v>
      </c>
      <c r="C27" s="54">
        <f t="shared" si="3"/>
        <v>268</v>
      </c>
      <c r="D27" s="74">
        <f t="shared" si="0"/>
        <v>-0.30597014925373134</v>
      </c>
      <c r="E27" s="77">
        <v>112</v>
      </c>
      <c r="F27" s="55">
        <v>133</v>
      </c>
      <c r="G27" s="6">
        <f t="shared" si="4"/>
        <v>-0.15789473684210525</v>
      </c>
      <c r="H27" s="12">
        <v>69</v>
      </c>
      <c r="I27" s="57">
        <v>130</v>
      </c>
      <c r="J27" s="74">
        <f t="shared" si="1"/>
        <v>-0.46923076923076923</v>
      </c>
      <c r="K27" s="12">
        <v>2</v>
      </c>
      <c r="L27" s="57">
        <v>0</v>
      </c>
      <c r="M27" s="53" t="e">
        <f>+(K27-L27)/L27</f>
        <v>#DIV/0!</v>
      </c>
      <c r="N27" s="12">
        <v>3</v>
      </c>
      <c r="O27" s="57">
        <v>5</v>
      </c>
      <c r="P27" s="4">
        <f t="shared" si="2"/>
        <v>-0.4</v>
      </c>
    </row>
    <row r="28" spans="1:16" ht="21" customHeight="1">
      <c r="A28" s="71" t="s">
        <v>5</v>
      </c>
      <c r="B28" s="54">
        <v>230</v>
      </c>
      <c r="C28" s="54">
        <f t="shared" si="3"/>
        <v>199</v>
      </c>
      <c r="D28" s="74">
        <f t="shared" si="0"/>
        <v>0.15577889447236182</v>
      </c>
      <c r="E28" s="77">
        <v>120</v>
      </c>
      <c r="F28" s="55">
        <v>132</v>
      </c>
      <c r="G28" s="6">
        <f t="shared" si="4"/>
        <v>-0.09090909090909091</v>
      </c>
      <c r="H28" s="12">
        <v>100</v>
      </c>
      <c r="I28" s="57">
        <v>57</v>
      </c>
      <c r="J28" s="74">
        <f t="shared" si="1"/>
        <v>0.7543859649122807</v>
      </c>
      <c r="K28" s="12">
        <v>3</v>
      </c>
      <c r="L28" s="57">
        <v>3</v>
      </c>
      <c r="M28" s="53">
        <f t="shared" si="5"/>
        <v>0</v>
      </c>
      <c r="N28" s="12">
        <v>7</v>
      </c>
      <c r="O28" s="57">
        <v>7</v>
      </c>
      <c r="P28" s="4">
        <f t="shared" si="2"/>
        <v>0</v>
      </c>
    </row>
    <row r="29" spans="1:16" ht="21" customHeight="1">
      <c r="A29" s="71" t="s">
        <v>6</v>
      </c>
      <c r="B29" s="54">
        <v>272</v>
      </c>
      <c r="C29" s="54">
        <f t="shared" si="3"/>
        <v>267</v>
      </c>
      <c r="D29" s="74">
        <f t="shared" si="0"/>
        <v>0.018726591760299626</v>
      </c>
      <c r="E29" s="77">
        <v>125</v>
      </c>
      <c r="F29" s="55">
        <v>123</v>
      </c>
      <c r="G29" s="6">
        <f t="shared" si="4"/>
        <v>0.016260162601626018</v>
      </c>
      <c r="H29" s="12">
        <v>138</v>
      </c>
      <c r="I29" s="57">
        <v>136</v>
      </c>
      <c r="J29" s="74">
        <f t="shared" si="1"/>
        <v>0.014705882352941176</v>
      </c>
      <c r="K29" s="12">
        <v>0</v>
      </c>
      <c r="L29" s="57">
        <v>1</v>
      </c>
      <c r="M29" s="53">
        <f t="shared" si="5"/>
        <v>-1</v>
      </c>
      <c r="N29" s="12">
        <v>9</v>
      </c>
      <c r="O29" s="57">
        <v>7</v>
      </c>
      <c r="P29" s="4">
        <f t="shared" si="2"/>
        <v>0.2857142857142857</v>
      </c>
    </row>
    <row r="30" spans="1:16" ht="21" customHeight="1">
      <c r="A30" s="71" t="s">
        <v>7</v>
      </c>
      <c r="B30" s="54">
        <v>407</v>
      </c>
      <c r="C30" s="54">
        <f t="shared" si="3"/>
        <v>170</v>
      </c>
      <c r="D30" s="74">
        <f t="shared" si="0"/>
        <v>1.3941176470588235</v>
      </c>
      <c r="E30" s="77">
        <v>130</v>
      </c>
      <c r="F30" s="55">
        <v>130</v>
      </c>
      <c r="G30" s="6">
        <f t="shared" si="4"/>
        <v>0</v>
      </c>
      <c r="H30" s="12">
        <v>201</v>
      </c>
      <c r="I30" s="57">
        <v>25</v>
      </c>
      <c r="J30" s="74">
        <f t="shared" si="1"/>
        <v>7.04</v>
      </c>
      <c r="K30" s="12">
        <v>5</v>
      </c>
      <c r="L30" s="57">
        <v>5</v>
      </c>
      <c r="M30" s="53">
        <f t="shared" si="5"/>
        <v>0</v>
      </c>
      <c r="N30" s="12">
        <v>71</v>
      </c>
      <c r="O30" s="57">
        <v>10</v>
      </c>
      <c r="P30" s="4">
        <f t="shared" si="2"/>
        <v>6.1</v>
      </c>
    </row>
    <row r="31" spans="1:16" ht="21" customHeight="1">
      <c r="A31" s="71" t="s">
        <v>8</v>
      </c>
      <c r="B31" s="54">
        <v>260</v>
      </c>
      <c r="C31" s="54">
        <f t="shared" si="3"/>
        <v>269</v>
      </c>
      <c r="D31" s="74">
        <f t="shared" si="0"/>
        <v>-0.03345724907063197</v>
      </c>
      <c r="E31" s="77">
        <v>130</v>
      </c>
      <c r="F31" s="55">
        <v>122</v>
      </c>
      <c r="G31" s="6">
        <f t="shared" si="4"/>
        <v>0.06557377049180328</v>
      </c>
      <c r="H31" s="12">
        <v>125</v>
      </c>
      <c r="I31" s="57">
        <v>127</v>
      </c>
      <c r="J31" s="74">
        <f t="shared" si="1"/>
        <v>-0.015748031496062992</v>
      </c>
      <c r="K31" s="12">
        <v>0</v>
      </c>
      <c r="L31" s="57">
        <v>12</v>
      </c>
      <c r="M31" s="53">
        <f t="shared" si="5"/>
        <v>-1</v>
      </c>
      <c r="N31" s="12">
        <v>5</v>
      </c>
      <c r="O31" s="57">
        <v>8</v>
      </c>
      <c r="P31" s="4">
        <f t="shared" si="2"/>
        <v>-0.375</v>
      </c>
    </row>
    <row r="32" spans="1:16" ht="21" customHeight="1">
      <c r="A32" s="71" t="s">
        <v>9</v>
      </c>
      <c r="B32" s="54">
        <v>175</v>
      </c>
      <c r="C32" s="54">
        <f t="shared" si="3"/>
        <v>132</v>
      </c>
      <c r="D32" s="74">
        <f t="shared" si="0"/>
        <v>0.32575757575757575</v>
      </c>
      <c r="E32" s="77">
        <v>96</v>
      </c>
      <c r="F32" s="55">
        <v>65</v>
      </c>
      <c r="G32" s="6">
        <f t="shared" si="4"/>
        <v>0.47692307692307695</v>
      </c>
      <c r="H32" s="12">
        <v>75</v>
      </c>
      <c r="I32" s="57">
        <v>60</v>
      </c>
      <c r="J32" s="74">
        <f t="shared" si="1"/>
        <v>0.25</v>
      </c>
      <c r="K32" s="12">
        <v>0</v>
      </c>
      <c r="L32" s="57">
        <v>1</v>
      </c>
      <c r="M32" s="53">
        <f t="shared" si="5"/>
        <v>-1</v>
      </c>
      <c r="N32" s="12">
        <v>4</v>
      </c>
      <c r="O32" s="57">
        <v>6</v>
      </c>
      <c r="P32" s="4">
        <f t="shared" si="2"/>
        <v>-0.3333333333333333</v>
      </c>
    </row>
    <row r="33" spans="1:16" ht="21" customHeight="1">
      <c r="A33" s="71" t="s">
        <v>10</v>
      </c>
      <c r="B33" s="54">
        <v>249</v>
      </c>
      <c r="C33" s="54">
        <f t="shared" si="3"/>
        <v>183</v>
      </c>
      <c r="D33" s="74">
        <f t="shared" si="0"/>
        <v>0.36065573770491804</v>
      </c>
      <c r="E33" s="77">
        <v>84</v>
      </c>
      <c r="F33" s="55">
        <v>87</v>
      </c>
      <c r="G33" s="6">
        <f t="shared" si="4"/>
        <v>-0.034482758620689655</v>
      </c>
      <c r="H33" s="12">
        <v>98</v>
      </c>
      <c r="I33" s="57">
        <v>91</v>
      </c>
      <c r="J33" s="74">
        <f t="shared" si="1"/>
        <v>0.07692307692307693</v>
      </c>
      <c r="K33" s="12">
        <v>12</v>
      </c>
      <c r="L33" s="57">
        <v>2</v>
      </c>
      <c r="M33" s="53">
        <f t="shared" si="5"/>
        <v>5</v>
      </c>
      <c r="N33" s="12">
        <v>55</v>
      </c>
      <c r="O33" s="57">
        <v>3</v>
      </c>
      <c r="P33" s="4">
        <f t="shared" si="2"/>
        <v>17.333333333333332</v>
      </c>
    </row>
    <row r="34" spans="1:16" ht="21" customHeight="1" thickBot="1">
      <c r="A34" s="72" t="s">
        <v>11</v>
      </c>
      <c r="B34" s="54">
        <v>269</v>
      </c>
      <c r="C34" s="54">
        <f t="shared" si="3"/>
        <v>314</v>
      </c>
      <c r="D34" s="75">
        <f t="shared" si="0"/>
        <v>-0.14331210191082802</v>
      </c>
      <c r="E34" s="65">
        <v>85</v>
      </c>
      <c r="F34" s="83">
        <v>134</v>
      </c>
      <c r="G34" s="10">
        <f t="shared" si="4"/>
        <v>-0.3656716417910448</v>
      </c>
      <c r="H34" s="59">
        <v>145</v>
      </c>
      <c r="I34" s="58">
        <v>172</v>
      </c>
      <c r="J34" s="92">
        <f t="shared" si="1"/>
        <v>-0.1569767441860465</v>
      </c>
      <c r="K34" s="18">
        <v>0</v>
      </c>
      <c r="L34" s="58">
        <v>0</v>
      </c>
      <c r="M34" s="53" t="e">
        <f t="shared" si="5"/>
        <v>#DIV/0!</v>
      </c>
      <c r="N34" s="18">
        <v>39</v>
      </c>
      <c r="O34" s="58">
        <v>8</v>
      </c>
      <c r="P34" s="19">
        <f t="shared" si="2"/>
        <v>3.875</v>
      </c>
    </row>
    <row r="35" spans="1:25" ht="21" customHeight="1" thickBot="1" thickTop="1">
      <c r="A35" s="73" t="s">
        <v>15</v>
      </c>
      <c r="B35" s="70">
        <f>SUM(B23:B34)</f>
        <v>3088</v>
      </c>
      <c r="C35" s="22">
        <f>SUM(C23:C34)</f>
        <v>2633</v>
      </c>
      <c r="D35" s="76">
        <f t="shared" si="0"/>
        <v>0.17280668439042918</v>
      </c>
      <c r="E35" s="78">
        <f>SUM(E23:E34)</f>
        <v>1393</v>
      </c>
      <c r="F35" s="22">
        <f>SUM(F23:F34)</f>
        <v>1434</v>
      </c>
      <c r="G35" s="23">
        <f t="shared" si="4"/>
        <v>-0.028591352859135284</v>
      </c>
      <c r="H35" s="21">
        <f>SUM(H23:H34)</f>
        <v>1431</v>
      </c>
      <c r="I35" s="22">
        <f>SUM(I23:I34)</f>
        <v>1058</v>
      </c>
      <c r="J35" s="76">
        <f t="shared" si="1"/>
        <v>0.35255198487712663</v>
      </c>
      <c r="K35" s="21">
        <f>SUM(K23:K34)</f>
        <v>31</v>
      </c>
      <c r="L35" s="22">
        <f>SUM(L23:L34)</f>
        <v>71</v>
      </c>
      <c r="M35" s="23">
        <f t="shared" si="5"/>
        <v>-0.5633802816901409</v>
      </c>
      <c r="N35" s="21">
        <f>SUM(N23:N34)</f>
        <v>233</v>
      </c>
      <c r="O35" s="70">
        <f>SUM(O23:O34)</f>
        <v>70</v>
      </c>
      <c r="P35" s="11">
        <f t="shared" si="2"/>
        <v>2.3285714285714287</v>
      </c>
      <c r="Y35" s="16"/>
    </row>
  </sheetData>
  <sheetProtection/>
  <mergeCells count="8">
    <mergeCell ref="B20:D21"/>
    <mergeCell ref="K21:M21"/>
    <mergeCell ref="N21:P21"/>
    <mergeCell ref="A1:Q1"/>
    <mergeCell ref="E21:G21"/>
    <mergeCell ref="H21:J21"/>
    <mergeCell ref="A20:A22"/>
    <mergeCell ref="E20:P20"/>
  </mergeCells>
  <printOptions/>
  <pageMargins left="0.7874015748031497" right="0.5905511811023623" top="0.5905511811023623" bottom="0.5905511811023623" header="0.5118110236220472" footer="0.5118110236220472"/>
  <pageSetup errors="dash" fitToHeight="3" fitToWidth="1" horizontalDpi="600" verticalDpi="600" orientation="landscape" paperSize="9" scale="76" r:id="rId2"/>
  <headerFooter alignWithMargins="0">
    <oddFooter>&amp;R（単位：戸）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5"/>
  <sheetViews>
    <sheetView zoomScale="85" zoomScaleNormal="85" zoomScaleSheetLayoutView="75" zoomScalePageLayoutView="0" workbookViewId="0" topLeftCell="A16">
      <selection activeCell="B35" sqref="B35"/>
    </sheetView>
  </sheetViews>
  <sheetFormatPr defaultColWidth="8.796875" defaultRowHeight="18" customHeight="1"/>
  <cols>
    <col min="1" max="1" width="8.69921875" style="1" customWidth="1"/>
    <col min="2" max="15" width="9.59765625" style="2" customWidth="1"/>
    <col min="16" max="19" width="10.5" style="2" customWidth="1"/>
    <col min="20" max="16384" width="9" style="2" customWidth="1"/>
  </cols>
  <sheetData>
    <row r="1" spans="1:19" ht="32.25" customHeight="1" thickBot="1" thickTop="1">
      <c r="A1" s="105" t="s">
        <v>49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7"/>
    </row>
    <row r="2" spans="1:16" ht="32.25" customHeight="1" thickTop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18" customHeight="1">
      <c r="A3" s="2"/>
    </row>
    <row r="19" ht="18" customHeight="1" thickBot="1"/>
    <row r="20" spans="1:19" ht="18" customHeight="1" thickBot="1">
      <c r="A20" s="109" t="s">
        <v>17</v>
      </c>
      <c r="B20" s="96" t="s">
        <v>28</v>
      </c>
      <c r="C20" s="97"/>
      <c r="D20" s="97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3"/>
    </row>
    <row r="21" spans="1:19" ht="21" customHeight="1">
      <c r="A21" s="110"/>
      <c r="B21" s="98"/>
      <c r="C21" s="99"/>
      <c r="D21" s="99"/>
      <c r="E21" s="117" t="s">
        <v>26</v>
      </c>
      <c r="F21" s="101"/>
      <c r="G21" s="102"/>
      <c r="H21" s="100" t="s">
        <v>27</v>
      </c>
      <c r="I21" s="101"/>
      <c r="J21" s="102"/>
      <c r="K21" s="100" t="s">
        <v>34</v>
      </c>
      <c r="L21" s="101"/>
      <c r="M21" s="102"/>
      <c r="N21" s="101" t="s">
        <v>33</v>
      </c>
      <c r="O21" s="101"/>
      <c r="P21" s="101"/>
      <c r="Q21" s="114" t="s">
        <v>22</v>
      </c>
      <c r="R21" s="115"/>
      <c r="S21" s="116"/>
    </row>
    <row r="22" spans="1:19" ht="21" customHeight="1">
      <c r="A22" s="111"/>
      <c r="B22" s="63" t="s">
        <v>48</v>
      </c>
      <c r="C22" s="9" t="s">
        <v>46</v>
      </c>
      <c r="D22" s="60" t="s">
        <v>19</v>
      </c>
      <c r="E22" s="63" t="s">
        <v>48</v>
      </c>
      <c r="F22" s="9" t="s">
        <v>46</v>
      </c>
      <c r="G22" s="5" t="s">
        <v>19</v>
      </c>
      <c r="H22" s="8" t="s">
        <v>48</v>
      </c>
      <c r="I22" s="9" t="s">
        <v>46</v>
      </c>
      <c r="J22" s="5" t="s">
        <v>19</v>
      </c>
      <c r="K22" s="8" t="s">
        <v>48</v>
      </c>
      <c r="L22" s="9" t="s">
        <v>46</v>
      </c>
      <c r="M22" s="5" t="s">
        <v>19</v>
      </c>
      <c r="N22" s="8" t="s">
        <v>48</v>
      </c>
      <c r="O22" s="9" t="s">
        <v>46</v>
      </c>
      <c r="P22" s="5" t="s">
        <v>19</v>
      </c>
      <c r="Q22" s="8" t="s">
        <v>48</v>
      </c>
      <c r="R22" s="9" t="s">
        <v>46</v>
      </c>
      <c r="S22" s="5" t="s">
        <v>19</v>
      </c>
    </row>
    <row r="23" spans="1:19" ht="21" customHeight="1">
      <c r="A23" s="71" t="s">
        <v>20</v>
      </c>
      <c r="B23" s="84">
        <v>225</v>
      </c>
      <c r="C23" s="54">
        <f>+F23+I23+L23+O23+R23</f>
        <v>201</v>
      </c>
      <c r="D23" s="4">
        <f>+(B23-C23)/C23</f>
        <v>0.11940298507462686</v>
      </c>
      <c r="E23" s="55">
        <v>207</v>
      </c>
      <c r="F23" s="55">
        <v>186</v>
      </c>
      <c r="G23" s="6">
        <f>+(E23-F23)/F23</f>
        <v>0.11290322580645161</v>
      </c>
      <c r="H23" s="12">
        <v>0</v>
      </c>
      <c r="I23" s="57">
        <v>0</v>
      </c>
      <c r="J23" s="53" t="e">
        <f>+(H23-I23)/I23</f>
        <v>#DIV/0!</v>
      </c>
      <c r="K23" s="13">
        <v>6</v>
      </c>
      <c r="L23" s="55">
        <v>4</v>
      </c>
      <c r="M23" s="53">
        <f>+(K23-L23)/L23</f>
        <v>0.5</v>
      </c>
      <c r="N23" s="12">
        <v>0</v>
      </c>
      <c r="O23" s="57">
        <v>0</v>
      </c>
      <c r="P23" s="24" t="e">
        <f>+(N23-O23)/O23</f>
        <v>#DIV/0!</v>
      </c>
      <c r="Q23" s="12">
        <v>12</v>
      </c>
      <c r="R23" s="57">
        <v>11</v>
      </c>
      <c r="S23" s="50">
        <f>+(Q23-R23)/R23</f>
        <v>0.09090909090909091</v>
      </c>
    </row>
    <row r="24" spans="1:19" ht="21" customHeight="1">
      <c r="A24" s="71" t="s">
        <v>21</v>
      </c>
      <c r="B24" s="84">
        <v>185</v>
      </c>
      <c r="C24" s="54">
        <f>+F24+I24+L24+O24+R24</f>
        <v>141</v>
      </c>
      <c r="D24" s="4">
        <f aca="true" t="shared" si="0" ref="D24:D35">+(B24-C24)/C24</f>
        <v>0.3120567375886525</v>
      </c>
      <c r="E24" s="55">
        <v>163</v>
      </c>
      <c r="F24" s="55">
        <v>126</v>
      </c>
      <c r="G24" s="6">
        <f aca="true" t="shared" si="1" ref="G24:G35">+(E24-F24)/F24</f>
        <v>0.29365079365079366</v>
      </c>
      <c r="H24" s="12">
        <v>4</v>
      </c>
      <c r="I24" s="57">
        <v>0</v>
      </c>
      <c r="J24" s="53" t="e">
        <f aca="true" t="shared" si="2" ref="J24:J35">+(H24-I24)/I24</f>
        <v>#DIV/0!</v>
      </c>
      <c r="K24" s="13">
        <v>6</v>
      </c>
      <c r="L24" s="55">
        <v>8</v>
      </c>
      <c r="M24" s="53">
        <f aca="true" t="shared" si="3" ref="M24:M35">+(K24-L24)/L24</f>
        <v>-0.25</v>
      </c>
      <c r="N24" s="12">
        <v>0</v>
      </c>
      <c r="O24" s="57">
        <v>0</v>
      </c>
      <c r="P24" s="24" t="e">
        <f aca="true" t="shared" si="4" ref="P24:P35">+(N24-O24)/O24</f>
        <v>#DIV/0!</v>
      </c>
      <c r="Q24" s="12">
        <v>12</v>
      </c>
      <c r="R24" s="57">
        <v>7</v>
      </c>
      <c r="S24" s="50">
        <f aca="true" t="shared" si="5" ref="S24:S35">+(Q24-R24)/R24</f>
        <v>0.7142857142857143</v>
      </c>
    </row>
    <row r="25" spans="1:19" ht="21" customHeight="1">
      <c r="A25" s="71" t="s">
        <v>31</v>
      </c>
      <c r="B25" s="84">
        <v>217</v>
      </c>
      <c r="C25" s="54">
        <f aca="true" t="shared" si="6" ref="C25:C34">+F25+I25+L25+O25+R25</f>
        <v>191</v>
      </c>
      <c r="D25" s="4">
        <f t="shared" si="0"/>
        <v>0.13612565445026178</v>
      </c>
      <c r="E25" s="55">
        <v>190</v>
      </c>
      <c r="F25" s="55">
        <v>147</v>
      </c>
      <c r="G25" s="6">
        <f t="shared" si="1"/>
        <v>0.2925170068027211</v>
      </c>
      <c r="H25" s="12">
        <v>0</v>
      </c>
      <c r="I25" s="57">
        <v>18</v>
      </c>
      <c r="J25" s="53">
        <f t="shared" si="2"/>
        <v>-1</v>
      </c>
      <c r="K25" s="13">
        <v>14</v>
      </c>
      <c r="L25" s="55">
        <v>6</v>
      </c>
      <c r="M25" s="53">
        <f t="shared" si="3"/>
        <v>1.3333333333333333</v>
      </c>
      <c r="N25" s="12">
        <v>0</v>
      </c>
      <c r="O25" s="57">
        <v>0</v>
      </c>
      <c r="P25" s="24" t="e">
        <f t="shared" si="4"/>
        <v>#DIV/0!</v>
      </c>
      <c r="Q25" s="12">
        <v>13</v>
      </c>
      <c r="R25" s="57">
        <v>20</v>
      </c>
      <c r="S25" s="50">
        <f t="shared" si="5"/>
        <v>-0.35</v>
      </c>
    </row>
    <row r="26" spans="1:19" ht="21" customHeight="1">
      <c r="A26" s="71" t="s">
        <v>3</v>
      </c>
      <c r="B26" s="84">
        <v>413</v>
      </c>
      <c r="C26" s="54">
        <f t="shared" si="6"/>
        <v>298</v>
      </c>
      <c r="D26" s="4">
        <f t="shared" si="0"/>
        <v>0.3859060402684564</v>
      </c>
      <c r="E26" s="55">
        <v>379</v>
      </c>
      <c r="F26" s="55">
        <v>254</v>
      </c>
      <c r="G26" s="6">
        <f t="shared" si="1"/>
        <v>0.4921259842519685</v>
      </c>
      <c r="H26" s="12">
        <v>2</v>
      </c>
      <c r="I26" s="57">
        <v>0</v>
      </c>
      <c r="J26" s="53" t="e">
        <f t="shared" si="2"/>
        <v>#DIV/0!</v>
      </c>
      <c r="K26" s="13">
        <v>21</v>
      </c>
      <c r="L26" s="55">
        <v>11</v>
      </c>
      <c r="M26" s="53">
        <f t="shared" si="3"/>
        <v>0.9090909090909091</v>
      </c>
      <c r="N26" s="12">
        <v>0</v>
      </c>
      <c r="O26" s="57">
        <v>0</v>
      </c>
      <c r="P26" s="24" t="e">
        <f t="shared" si="4"/>
        <v>#DIV/0!</v>
      </c>
      <c r="Q26" s="12">
        <v>11</v>
      </c>
      <c r="R26" s="57">
        <v>33</v>
      </c>
      <c r="S26" s="50">
        <f t="shared" si="5"/>
        <v>-0.6666666666666666</v>
      </c>
    </row>
    <row r="27" spans="1:19" ht="21" customHeight="1">
      <c r="A27" s="71" t="s">
        <v>4</v>
      </c>
      <c r="B27" s="84">
        <v>186</v>
      </c>
      <c r="C27" s="54">
        <f t="shared" si="6"/>
        <v>268</v>
      </c>
      <c r="D27" s="4">
        <f t="shared" si="0"/>
        <v>-0.30597014925373134</v>
      </c>
      <c r="E27" s="55">
        <v>167</v>
      </c>
      <c r="F27" s="55">
        <v>224</v>
      </c>
      <c r="G27" s="6">
        <f t="shared" si="1"/>
        <v>-0.2544642857142857</v>
      </c>
      <c r="H27" s="12">
        <v>0</v>
      </c>
      <c r="I27" s="57">
        <v>6</v>
      </c>
      <c r="J27" s="53">
        <f t="shared" si="2"/>
        <v>-1</v>
      </c>
      <c r="K27" s="13">
        <v>6</v>
      </c>
      <c r="L27" s="55">
        <v>27</v>
      </c>
      <c r="M27" s="53">
        <f t="shared" si="3"/>
        <v>-0.7777777777777778</v>
      </c>
      <c r="N27" s="12">
        <v>0</v>
      </c>
      <c r="O27" s="57">
        <v>0</v>
      </c>
      <c r="P27" s="24" t="e">
        <f t="shared" si="4"/>
        <v>#DIV/0!</v>
      </c>
      <c r="Q27" s="12">
        <v>13</v>
      </c>
      <c r="R27" s="57">
        <v>11</v>
      </c>
      <c r="S27" s="50">
        <f t="shared" si="5"/>
        <v>0.18181818181818182</v>
      </c>
    </row>
    <row r="28" spans="1:19" ht="21" customHeight="1">
      <c r="A28" s="71" t="s">
        <v>5</v>
      </c>
      <c r="B28" s="84">
        <v>230</v>
      </c>
      <c r="C28" s="54">
        <f t="shared" si="6"/>
        <v>199</v>
      </c>
      <c r="D28" s="4">
        <f t="shared" si="0"/>
        <v>0.15577889447236182</v>
      </c>
      <c r="E28" s="55">
        <v>178</v>
      </c>
      <c r="F28" s="55">
        <v>146</v>
      </c>
      <c r="G28" s="6">
        <f t="shared" si="1"/>
        <v>0.2191780821917808</v>
      </c>
      <c r="H28" s="12">
        <v>10</v>
      </c>
      <c r="I28" s="57">
        <v>8</v>
      </c>
      <c r="J28" s="53">
        <f t="shared" si="2"/>
        <v>0.25</v>
      </c>
      <c r="K28" s="13">
        <v>12</v>
      </c>
      <c r="L28" s="55">
        <v>37</v>
      </c>
      <c r="M28" s="53">
        <f t="shared" si="3"/>
        <v>-0.6756756756756757</v>
      </c>
      <c r="N28" s="12">
        <v>0</v>
      </c>
      <c r="O28" s="57">
        <v>0</v>
      </c>
      <c r="P28" s="24" t="e">
        <f t="shared" si="4"/>
        <v>#DIV/0!</v>
      </c>
      <c r="Q28" s="12">
        <v>30</v>
      </c>
      <c r="R28" s="57">
        <v>8</v>
      </c>
      <c r="S28" s="50">
        <f t="shared" si="5"/>
        <v>2.75</v>
      </c>
    </row>
    <row r="29" spans="1:19" ht="21" customHeight="1">
      <c r="A29" s="71" t="s">
        <v>6</v>
      </c>
      <c r="B29" s="84">
        <v>272</v>
      </c>
      <c r="C29" s="54">
        <f t="shared" si="6"/>
        <v>267</v>
      </c>
      <c r="D29" s="4">
        <f t="shared" si="0"/>
        <v>0.018726591760299626</v>
      </c>
      <c r="E29" s="55">
        <v>243</v>
      </c>
      <c r="F29" s="55">
        <v>234</v>
      </c>
      <c r="G29" s="6">
        <f t="shared" si="1"/>
        <v>0.038461538461538464</v>
      </c>
      <c r="H29" s="12">
        <v>3</v>
      </c>
      <c r="I29" s="57">
        <v>11</v>
      </c>
      <c r="J29" s="53">
        <f t="shared" si="2"/>
        <v>-0.7272727272727273</v>
      </c>
      <c r="K29" s="13">
        <v>13</v>
      </c>
      <c r="L29" s="55">
        <v>17</v>
      </c>
      <c r="M29" s="53">
        <f t="shared" si="3"/>
        <v>-0.23529411764705882</v>
      </c>
      <c r="N29" s="12">
        <v>0</v>
      </c>
      <c r="O29" s="57">
        <v>0</v>
      </c>
      <c r="P29" s="24" t="e">
        <f t="shared" si="4"/>
        <v>#DIV/0!</v>
      </c>
      <c r="Q29" s="12">
        <v>13</v>
      </c>
      <c r="R29" s="57">
        <v>5</v>
      </c>
      <c r="S29" s="50">
        <f t="shared" si="5"/>
        <v>1.6</v>
      </c>
    </row>
    <row r="30" spans="1:19" ht="21" customHeight="1">
      <c r="A30" s="71" t="s">
        <v>7</v>
      </c>
      <c r="B30" s="84">
        <v>407</v>
      </c>
      <c r="C30" s="54">
        <f t="shared" si="6"/>
        <v>170</v>
      </c>
      <c r="D30" s="4">
        <f t="shared" si="0"/>
        <v>1.3941176470588235</v>
      </c>
      <c r="E30" s="55">
        <v>371</v>
      </c>
      <c r="F30" s="55">
        <v>134</v>
      </c>
      <c r="G30" s="6">
        <f t="shared" si="1"/>
        <v>1.7686567164179106</v>
      </c>
      <c r="H30" s="12">
        <v>18</v>
      </c>
      <c r="I30" s="57">
        <v>8</v>
      </c>
      <c r="J30" s="53">
        <f t="shared" si="2"/>
        <v>1.25</v>
      </c>
      <c r="K30" s="13">
        <v>6</v>
      </c>
      <c r="L30" s="55">
        <v>18</v>
      </c>
      <c r="M30" s="53">
        <f t="shared" si="3"/>
        <v>-0.6666666666666666</v>
      </c>
      <c r="N30" s="12">
        <v>0</v>
      </c>
      <c r="O30" s="57">
        <v>0</v>
      </c>
      <c r="P30" s="24" t="e">
        <f t="shared" si="4"/>
        <v>#DIV/0!</v>
      </c>
      <c r="Q30" s="12">
        <v>12</v>
      </c>
      <c r="R30" s="57">
        <v>10</v>
      </c>
      <c r="S30" s="50">
        <f t="shared" si="5"/>
        <v>0.2</v>
      </c>
    </row>
    <row r="31" spans="1:19" ht="21" customHeight="1">
      <c r="A31" s="71" t="s">
        <v>8</v>
      </c>
      <c r="B31" s="84">
        <v>260</v>
      </c>
      <c r="C31" s="54">
        <f t="shared" si="6"/>
        <v>269</v>
      </c>
      <c r="D31" s="4">
        <f t="shared" si="0"/>
        <v>-0.03345724907063197</v>
      </c>
      <c r="E31" s="55">
        <v>230</v>
      </c>
      <c r="F31" s="55">
        <v>247</v>
      </c>
      <c r="G31" s="6">
        <f t="shared" si="1"/>
        <v>-0.06882591093117409</v>
      </c>
      <c r="H31" s="12">
        <v>9</v>
      </c>
      <c r="I31" s="57">
        <v>0</v>
      </c>
      <c r="J31" s="53" t="e">
        <f t="shared" si="2"/>
        <v>#DIV/0!</v>
      </c>
      <c r="K31" s="13">
        <v>14</v>
      </c>
      <c r="L31" s="55">
        <v>17</v>
      </c>
      <c r="M31" s="53">
        <f t="shared" si="3"/>
        <v>-0.17647058823529413</v>
      </c>
      <c r="N31" s="12">
        <v>0</v>
      </c>
      <c r="O31" s="57">
        <v>0</v>
      </c>
      <c r="P31" s="24" t="e">
        <f t="shared" si="4"/>
        <v>#DIV/0!</v>
      </c>
      <c r="Q31" s="12">
        <v>7</v>
      </c>
      <c r="R31" s="57">
        <v>5</v>
      </c>
      <c r="S31" s="50">
        <f t="shared" si="5"/>
        <v>0.4</v>
      </c>
    </row>
    <row r="32" spans="1:19" ht="21" customHeight="1">
      <c r="A32" s="71" t="s">
        <v>9</v>
      </c>
      <c r="B32" s="84">
        <v>175</v>
      </c>
      <c r="C32" s="54">
        <f t="shared" si="6"/>
        <v>132</v>
      </c>
      <c r="D32" s="4">
        <f>+(B32-C32)/C32</f>
        <v>0.32575757575757575</v>
      </c>
      <c r="E32" s="55">
        <v>170</v>
      </c>
      <c r="F32" s="55">
        <v>100</v>
      </c>
      <c r="G32" s="6">
        <f t="shared" si="1"/>
        <v>0.7</v>
      </c>
      <c r="H32" s="12">
        <v>0</v>
      </c>
      <c r="I32" s="57">
        <v>0</v>
      </c>
      <c r="J32" s="53" t="e">
        <f t="shared" si="2"/>
        <v>#DIV/0!</v>
      </c>
      <c r="K32" s="13">
        <v>3</v>
      </c>
      <c r="L32" s="55">
        <v>32</v>
      </c>
      <c r="M32" s="53">
        <f t="shared" si="3"/>
        <v>-0.90625</v>
      </c>
      <c r="N32" s="12">
        <v>0</v>
      </c>
      <c r="O32" s="57">
        <v>0</v>
      </c>
      <c r="P32" s="24" t="e">
        <f t="shared" si="4"/>
        <v>#DIV/0!</v>
      </c>
      <c r="Q32" s="12">
        <v>2</v>
      </c>
      <c r="R32" s="57">
        <v>0</v>
      </c>
      <c r="S32" s="50" t="e">
        <f t="shared" si="5"/>
        <v>#DIV/0!</v>
      </c>
    </row>
    <row r="33" spans="1:19" ht="21" customHeight="1">
      <c r="A33" s="71" t="s">
        <v>10</v>
      </c>
      <c r="B33" s="84">
        <v>249</v>
      </c>
      <c r="C33" s="54">
        <f t="shared" si="6"/>
        <v>182</v>
      </c>
      <c r="D33" s="4">
        <f t="shared" si="0"/>
        <v>0.36813186813186816</v>
      </c>
      <c r="E33" s="55">
        <v>229</v>
      </c>
      <c r="F33" s="55">
        <v>145</v>
      </c>
      <c r="G33" s="6">
        <f t="shared" si="1"/>
        <v>0.5793103448275863</v>
      </c>
      <c r="H33" s="12">
        <v>0</v>
      </c>
      <c r="I33" s="57">
        <v>34</v>
      </c>
      <c r="J33" s="53">
        <f t="shared" si="2"/>
        <v>-1</v>
      </c>
      <c r="K33" s="13">
        <v>5</v>
      </c>
      <c r="L33" s="55">
        <v>3</v>
      </c>
      <c r="M33" s="53">
        <f t="shared" si="3"/>
        <v>0.6666666666666666</v>
      </c>
      <c r="N33" s="12">
        <v>0</v>
      </c>
      <c r="O33" s="57">
        <v>0</v>
      </c>
      <c r="P33" s="24" t="e">
        <f t="shared" si="4"/>
        <v>#DIV/0!</v>
      </c>
      <c r="Q33" s="12">
        <v>15</v>
      </c>
      <c r="R33" s="57">
        <v>0</v>
      </c>
      <c r="S33" s="50" t="e">
        <f t="shared" si="5"/>
        <v>#DIV/0!</v>
      </c>
    </row>
    <row r="34" spans="1:19" ht="21" customHeight="1" thickBot="1">
      <c r="A34" s="72" t="s">
        <v>11</v>
      </c>
      <c r="B34" s="85">
        <v>269</v>
      </c>
      <c r="C34" s="86">
        <f t="shared" si="6"/>
        <v>314</v>
      </c>
      <c r="D34" s="19">
        <f t="shared" si="0"/>
        <v>-0.14331210191082802</v>
      </c>
      <c r="E34" s="83">
        <v>249</v>
      </c>
      <c r="F34" s="83">
        <v>282</v>
      </c>
      <c r="G34" s="10">
        <f t="shared" si="1"/>
        <v>-0.11702127659574468</v>
      </c>
      <c r="H34" s="59">
        <v>0</v>
      </c>
      <c r="I34" s="89">
        <v>0</v>
      </c>
      <c r="J34" s="88" t="e">
        <f t="shared" si="2"/>
        <v>#DIV/0!</v>
      </c>
      <c r="K34" s="56">
        <v>2</v>
      </c>
      <c r="L34" s="83">
        <v>23</v>
      </c>
      <c r="M34" s="53">
        <f t="shared" si="3"/>
        <v>-0.9130434782608695</v>
      </c>
      <c r="N34" s="59">
        <v>0</v>
      </c>
      <c r="O34" s="58">
        <v>0</v>
      </c>
      <c r="P34" s="24" t="e">
        <f t="shared" si="4"/>
        <v>#DIV/0!</v>
      </c>
      <c r="Q34" s="59">
        <v>18</v>
      </c>
      <c r="R34" s="89">
        <v>9</v>
      </c>
      <c r="S34" s="87">
        <f t="shared" si="5"/>
        <v>1</v>
      </c>
    </row>
    <row r="35" spans="1:19" s="16" customFormat="1" ht="21" customHeight="1" thickBot="1" thickTop="1">
      <c r="A35" s="73" t="s">
        <v>15</v>
      </c>
      <c r="B35" s="78">
        <f>SUM(B23:B34)</f>
        <v>3088</v>
      </c>
      <c r="C35" s="22">
        <f>SUM(C23:C34)</f>
        <v>2632</v>
      </c>
      <c r="D35" s="11">
        <f t="shared" si="0"/>
        <v>0.17325227963525835</v>
      </c>
      <c r="E35" s="70">
        <f>SUM(E23:E34)</f>
        <v>2776</v>
      </c>
      <c r="F35" s="22">
        <f>SUM(F23:F34)</f>
        <v>2225</v>
      </c>
      <c r="G35" s="23">
        <f t="shared" si="1"/>
        <v>0.24764044943820224</v>
      </c>
      <c r="H35" s="21">
        <f>SUM(H23:H34)</f>
        <v>46</v>
      </c>
      <c r="I35" s="70">
        <f>SUM(I23:I34)</f>
        <v>85</v>
      </c>
      <c r="J35" s="11">
        <f t="shared" si="2"/>
        <v>-0.4588235294117647</v>
      </c>
      <c r="K35" s="21">
        <f>SUM(K23:K34)</f>
        <v>108</v>
      </c>
      <c r="L35" s="22">
        <f>SUM(L23:L34)</f>
        <v>203</v>
      </c>
      <c r="M35" s="23">
        <f t="shared" si="3"/>
        <v>-0.46798029556650245</v>
      </c>
      <c r="N35" s="21">
        <f>SUM(N23:N34)</f>
        <v>0</v>
      </c>
      <c r="O35" s="22">
        <f>SUM(O23:O34)</f>
        <v>0</v>
      </c>
      <c r="P35" s="11" t="e">
        <f t="shared" si="4"/>
        <v>#DIV/0!</v>
      </c>
      <c r="Q35" s="21">
        <f>SUM(Q23:Q34)</f>
        <v>158</v>
      </c>
      <c r="R35" s="70">
        <f>SUM(R23:R34)</f>
        <v>119</v>
      </c>
      <c r="S35" s="11">
        <f t="shared" si="5"/>
        <v>0.3277310924369748</v>
      </c>
    </row>
  </sheetData>
  <sheetProtection/>
  <mergeCells count="9">
    <mergeCell ref="E20:S20"/>
    <mergeCell ref="Q21:S21"/>
    <mergeCell ref="A1:S1"/>
    <mergeCell ref="K21:M21"/>
    <mergeCell ref="N21:P21"/>
    <mergeCell ref="E21:G21"/>
    <mergeCell ref="H21:J21"/>
    <mergeCell ref="A20:A22"/>
    <mergeCell ref="B20:D21"/>
  </mergeCells>
  <printOptions/>
  <pageMargins left="0.7874015748031497" right="0.5905511811023623" top="0.5905511811023623" bottom="0.5905511811023623" header="0.5118110236220472" footer="0.5118110236220472"/>
  <pageSetup errors="dash" fitToHeight="3" fitToWidth="1" horizontalDpi="600" verticalDpi="600" orientation="landscape" paperSize="9" scale="72" r:id="rId2"/>
  <headerFooter alignWithMargins="0">
    <oddFooter>&amp;R（単位：戸）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6"/>
  <sheetViews>
    <sheetView tabSelected="1" zoomScaleSheetLayoutView="50" zoomScalePageLayoutView="0" workbookViewId="0" topLeftCell="A1">
      <selection activeCell="E39" sqref="E39"/>
    </sheetView>
  </sheetViews>
  <sheetFormatPr defaultColWidth="8.796875" defaultRowHeight="18" customHeight="1"/>
  <cols>
    <col min="1" max="1" width="8.69921875" style="1" customWidth="1"/>
    <col min="2" max="28" width="7.09765625" style="2" customWidth="1"/>
    <col min="29" max="16384" width="9" style="2" customWidth="1"/>
  </cols>
  <sheetData>
    <row r="1" spans="1:26" ht="32.25" customHeight="1" thickBot="1" thickTop="1">
      <c r="A1" s="105" t="s">
        <v>52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7"/>
    </row>
    <row r="2" spans="1:16" ht="32.25" customHeight="1" thickTop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18" customHeight="1">
      <c r="A3" s="2"/>
    </row>
    <row r="19" ht="18" customHeight="1" thickBot="1"/>
    <row r="20" spans="1:25" ht="18" customHeight="1" thickBot="1">
      <c r="A20" s="109" t="s">
        <v>17</v>
      </c>
      <c r="B20" s="96" t="s">
        <v>18</v>
      </c>
      <c r="C20" s="97"/>
      <c r="D20" s="97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3"/>
    </row>
    <row r="21" spans="1:25" ht="18" customHeight="1" thickBot="1">
      <c r="A21" s="110"/>
      <c r="B21" s="120"/>
      <c r="C21" s="121"/>
      <c r="D21" s="121"/>
      <c r="E21" s="96" t="s">
        <v>25</v>
      </c>
      <c r="F21" s="97"/>
      <c r="G21" s="119"/>
      <c r="H21" s="118" t="s">
        <v>23</v>
      </c>
      <c r="I21" s="97"/>
      <c r="J21" s="97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3"/>
    </row>
    <row r="22" spans="1:26" s="26" customFormat="1" ht="21" customHeight="1">
      <c r="A22" s="110"/>
      <c r="B22" s="98"/>
      <c r="C22" s="99"/>
      <c r="D22" s="99"/>
      <c r="E22" s="98"/>
      <c r="F22" s="99"/>
      <c r="G22" s="108"/>
      <c r="H22" s="103"/>
      <c r="I22" s="99"/>
      <c r="J22" s="99"/>
      <c r="K22" s="117" t="s">
        <v>41</v>
      </c>
      <c r="L22" s="101"/>
      <c r="M22" s="102"/>
      <c r="N22" s="100" t="s">
        <v>42</v>
      </c>
      <c r="O22" s="101"/>
      <c r="P22" s="102"/>
      <c r="Q22" s="100" t="s">
        <v>43</v>
      </c>
      <c r="R22" s="101"/>
      <c r="S22" s="101"/>
      <c r="T22" s="100" t="s">
        <v>44</v>
      </c>
      <c r="U22" s="101"/>
      <c r="V22" s="102"/>
      <c r="W22" s="101" t="s">
        <v>24</v>
      </c>
      <c r="X22" s="101"/>
      <c r="Y22" s="122"/>
      <c r="Z22" s="25"/>
    </row>
    <row r="23" spans="1:26" s="26" customFormat="1" ht="21" customHeight="1">
      <c r="A23" s="111"/>
      <c r="B23" s="62" t="s">
        <v>48</v>
      </c>
      <c r="C23" s="9" t="s">
        <v>46</v>
      </c>
      <c r="D23" s="60" t="s">
        <v>19</v>
      </c>
      <c r="E23" s="63" t="s">
        <v>48</v>
      </c>
      <c r="F23" s="9" t="s">
        <v>46</v>
      </c>
      <c r="G23" s="5" t="s">
        <v>19</v>
      </c>
      <c r="H23" s="8" t="s">
        <v>48</v>
      </c>
      <c r="I23" s="9" t="s">
        <v>46</v>
      </c>
      <c r="J23" s="60" t="s">
        <v>19</v>
      </c>
      <c r="K23" s="63" t="s">
        <v>48</v>
      </c>
      <c r="L23" s="9" t="s">
        <v>46</v>
      </c>
      <c r="M23" s="5" t="s">
        <v>19</v>
      </c>
      <c r="N23" s="8" t="s">
        <v>48</v>
      </c>
      <c r="O23" s="9" t="s">
        <v>46</v>
      </c>
      <c r="P23" s="5" t="s">
        <v>19</v>
      </c>
      <c r="Q23" s="8" t="s">
        <v>48</v>
      </c>
      <c r="R23" s="9" t="s">
        <v>46</v>
      </c>
      <c r="S23" s="5" t="s">
        <v>19</v>
      </c>
      <c r="T23" s="8" t="s">
        <v>48</v>
      </c>
      <c r="U23" s="9" t="s">
        <v>46</v>
      </c>
      <c r="V23" s="5" t="s">
        <v>19</v>
      </c>
      <c r="W23" s="8" t="s">
        <v>48</v>
      </c>
      <c r="X23" s="9" t="s">
        <v>46</v>
      </c>
      <c r="Y23" s="64" t="s">
        <v>19</v>
      </c>
      <c r="Z23" s="27"/>
    </row>
    <row r="24" spans="1:26" s="26" customFormat="1" ht="21" customHeight="1">
      <c r="A24" s="79" t="s">
        <v>32</v>
      </c>
      <c r="B24" s="29">
        <v>225</v>
      </c>
      <c r="C24" s="29">
        <f aca="true" t="shared" si="0" ref="C24:C35">F24+I24</f>
        <v>201</v>
      </c>
      <c r="D24" s="30">
        <f>+(B24-C24)/C24</f>
        <v>0.11940298507462686</v>
      </c>
      <c r="E24" s="66">
        <v>146</v>
      </c>
      <c r="F24" s="14">
        <v>171</v>
      </c>
      <c r="G24" s="31">
        <f>+(E24-F24)/F24</f>
        <v>-0.14619883040935672</v>
      </c>
      <c r="H24" s="28">
        <v>79</v>
      </c>
      <c r="I24" s="90">
        <f aca="true" t="shared" si="1" ref="I24:I35">L24+O24+R24+U24+X24</f>
        <v>30</v>
      </c>
      <c r="J24" s="34">
        <f>+(H24-I24)/I24</f>
        <v>1.6333333333333333</v>
      </c>
      <c r="K24" s="57">
        <v>5</v>
      </c>
      <c r="L24" s="14">
        <v>0</v>
      </c>
      <c r="M24" s="32" t="e">
        <f>+(K24-L24)/L24</f>
        <v>#DIV/0!</v>
      </c>
      <c r="N24" s="12">
        <v>60</v>
      </c>
      <c r="O24" s="14">
        <v>1</v>
      </c>
      <c r="P24" s="32">
        <f>+(N24-O24)/O24</f>
        <v>59</v>
      </c>
      <c r="Q24" s="12">
        <v>14</v>
      </c>
      <c r="R24" s="14">
        <v>29</v>
      </c>
      <c r="S24" s="31">
        <f>+(Q24-R24)/R24</f>
        <v>-0.5172413793103449</v>
      </c>
      <c r="T24" s="12">
        <v>0</v>
      </c>
      <c r="U24" s="14">
        <v>0</v>
      </c>
      <c r="V24" s="32" t="e">
        <f>+(T24-U24)/U24</f>
        <v>#DIV/0!</v>
      </c>
      <c r="W24" s="12">
        <v>0</v>
      </c>
      <c r="X24" s="57">
        <v>0</v>
      </c>
      <c r="Y24" s="33" t="e">
        <f>+(W24-X24)/X24</f>
        <v>#DIV/0!</v>
      </c>
      <c r="Z24" s="27"/>
    </row>
    <row r="25" spans="1:26" s="26" customFormat="1" ht="21" customHeight="1">
      <c r="A25" s="79" t="s">
        <v>21</v>
      </c>
      <c r="B25" s="29">
        <v>185</v>
      </c>
      <c r="C25" s="29">
        <f t="shared" si="0"/>
        <v>141</v>
      </c>
      <c r="D25" s="30">
        <f aca="true" t="shared" si="2" ref="D25:D36">+(B25-C25)/C25</f>
        <v>0.3120567375886525</v>
      </c>
      <c r="E25" s="66">
        <v>136</v>
      </c>
      <c r="F25" s="14">
        <v>114</v>
      </c>
      <c r="G25" s="31">
        <f aca="true" t="shared" si="3" ref="G25:G36">+(E25-F25)/F25</f>
        <v>0.19298245614035087</v>
      </c>
      <c r="H25" s="28">
        <v>49</v>
      </c>
      <c r="I25" s="29">
        <f t="shared" si="1"/>
        <v>27</v>
      </c>
      <c r="J25" s="34">
        <f aca="true" t="shared" si="4" ref="J25:J36">+(H25-I25)/I25</f>
        <v>0.8148148148148148</v>
      </c>
      <c r="K25" s="57">
        <v>2</v>
      </c>
      <c r="L25" s="14">
        <v>0</v>
      </c>
      <c r="M25" s="32" t="e">
        <f aca="true" t="shared" si="5" ref="M25:M36">+(K25-L25)/L25</f>
        <v>#DIV/0!</v>
      </c>
      <c r="N25" s="12">
        <v>17</v>
      </c>
      <c r="O25" s="14">
        <v>0</v>
      </c>
      <c r="P25" s="31" t="e">
        <f aca="true" t="shared" si="6" ref="P25:P36">+(N25-O25)/O25</f>
        <v>#DIV/0!</v>
      </c>
      <c r="Q25" s="12">
        <v>29</v>
      </c>
      <c r="R25" s="14">
        <v>27</v>
      </c>
      <c r="S25" s="31">
        <f aca="true" t="shared" si="7" ref="S25:S36">+(Q25-R25)/R25</f>
        <v>0.07407407407407407</v>
      </c>
      <c r="T25" s="12">
        <v>0</v>
      </c>
      <c r="U25" s="14">
        <v>0</v>
      </c>
      <c r="V25" s="32" t="e">
        <f aca="true" t="shared" si="8" ref="V25:V36">+(T25-U25)/U25</f>
        <v>#DIV/0!</v>
      </c>
      <c r="W25" s="12">
        <v>1</v>
      </c>
      <c r="X25" s="57">
        <v>0</v>
      </c>
      <c r="Y25" s="34" t="e">
        <f aca="true" t="shared" si="9" ref="Y25:Y36">+(W25-X25)/X25</f>
        <v>#DIV/0!</v>
      </c>
      <c r="Z25" s="27"/>
    </row>
    <row r="26" spans="1:26" s="26" customFormat="1" ht="21" customHeight="1">
      <c r="A26" s="79" t="s">
        <v>2</v>
      </c>
      <c r="B26" s="29">
        <v>217</v>
      </c>
      <c r="C26" s="29">
        <f t="shared" si="0"/>
        <v>191</v>
      </c>
      <c r="D26" s="30">
        <f t="shared" si="2"/>
        <v>0.13612565445026178</v>
      </c>
      <c r="E26" s="66">
        <v>169</v>
      </c>
      <c r="F26" s="14">
        <v>168</v>
      </c>
      <c r="G26" s="31">
        <f t="shared" si="3"/>
        <v>0.005952380952380952</v>
      </c>
      <c r="H26" s="28">
        <v>48</v>
      </c>
      <c r="I26" s="29">
        <f t="shared" si="1"/>
        <v>23</v>
      </c>
      <c r="J26" s="34">
        <f t="shared" si="4"/>
        <v>1.0869565217391304</v>
      </c>
      <c r="K26" s="57">
        <v>3</v>
      </c>
      <c r="L26" s="14">
        <v>0</v>
      </c>
      <c r="M26" s="32" t="e">
        <f t="shared" si="5"/>
        <v>#DIV/0!</v>
      </c>
      <c r="N26" s="12">
        <v>1</v>
      </c>
      <c r="O26" s="14">
        <v>12</v>
      </c>
      <c r="P26" s="31">
        <f t="shared" si="6"/>
        <v>-0.9166666666666666</v>
      </c>
      <c r="Q26" s="12">
        <v>44</v>
      </c>
      <c r="R26" s="14">
        <v>10</v>
      </c>
      <c r="S26" s="31">
        <f t="shared" si="7"/>
        <v>3.4</v>
      </c>
      <c r="T26" s="12">
        <v>0</v>
      </c>
      <c r="U26" s="14">
        <v>0</v>
      </c>
      <c r="V26" s="32" t="e">
        <f t="shared" si="8"/>
        <v>#DIV/0!</v>
      </c>
      <c r="W26" s="12">
        <v>0</v>
      </c>
      <c r="X26" s="57">
        <v>1</v>
      </c>
      <c r="Y26" s="33">
        <f t="shared" si="9"/>
        <v>-1</v>
      </c>
      <c r="Z26" s="27"/>
    </row>
    <row r="27" spans="1:26" s="26" customFormat="1" ht="21" customHeight="1">
      <c r="A27" s="79" t="s">
        <v>3</v>
      </c>
      <c r="B27" s="29">
        <v>413</v>
      </c>
      <c r="C27" s="29">
        <f t="shared" si="0"/>
        <v>298</v>
      </c>
      <c r="D27" s="30">
        <f t="shared" si="2"/>
        <v>0.3859060402684564</v>
      </c>
      <c r="E27" s="66">
        <v>289</v>
      </c>
      <c r="F27" s="14">
        <v>166</v>
      </c>
      <c r="G27" s="31">
        <f t="shared" si="3"/>
        <v>0.7409638554216867</v>
      </c>
      <c r="H27" s="28">
        <v>124</v>
      </c>
      <c r="I27" s="29">
        <f t="shared" si="1"/>
        <v>132</v>
      </c>
      <c r="J27" s="34">
        <f t="shared" si="4"/>
        <v>-0.06060606060606061</v>
      </c>
      <c r="K27" s="57">
        <v>15</v>
      </c>
      <c r="L27" s="14">
        <v>0</v>
      </c>
      <c r="M27" s="32" t="e">
        <f t="shared" si="5"/>
        <v>#DIV/0!</v>
      </c>
      <c r="N27" s="12">
        <v>10</v>
      </c>
      <c r="O27" s="14">
        <v>30</v>
      </c>
      <c r="P27" s="31">
        <f t="shared" si="6"/>
        <v>-0.6666666666666666</v>
      </c>
      <c r="Q27" s="12">
        <v>99</v>
      </c>
      <c r="R27" s="14">
        <v>102</v>
      </c>
      <c r="S27" s="31">
        <f t="shared" si="7"/>
        <v>-0.029411764705882353</v>
      </c>
      <c r="T27" s="12">
        <v>0</v>
      </c>
      <c r="U27" s="14">
        <v>0</v>
      </c>
      <c r="V27" s="32" t="e">
        <f t="shared" si="8"/>
        <v>#DIV/0!</v>
      </c>
      <c r="W27" s="12">
        <v>0</v>
      </c>
      <c r="X27" s="57">
        <v>0</v>
      </c>
      <c r="Y27" s="33" t="e">
        <f t="shared" si="9"/>
        <v>#DIV/0!</v>
      </c>
      <c r="Z27" s="27"/>
    </row>
    <row r="28" spans="1:26" s="26" customFormat="1" ht="21" customHeight="1">
      <c r="A28" s="79" t="s">
        <v>4</v>
      </c>
      <c r="B28" s="29">
        <v>186</v>
      </c>
      <c r="C28" s="29">
        <f t="shared" si="0"/>
        <v>268</v>
      </c>
      <c r="D28" s="30">
        <f t="shared" si="2"/>
        <v>-0.30597014925373134</v>
      </c>
      <c r="E28" s="66">
        <v>122</v>
      </c>
      <c r="F28" s="14">
        <v>212</v>
      </c>
      <c r="G28" s="31">
        <f t="shared" si="3"/>
        <v>-0.42452830188679247</v>
      </c>
      <c r="H28" s="28">
        <v>64</v>
      </c>
      <c r="I28" s="29">
        <f t="shared" si="1"/>
        <v>56</v>
      </c>
      <c r="J28" s="34">
        <f t="shared" si="4"/>
        <v>0.14285714285714285</v>
      </c>
      <c r="K28" s="57">
        <v>1</v>
      </c>
      <c r="L28" s="14">
        <v>0</v>
      </c>
      <c r="M28" s="32" t="e">
        <f t="shared" si="5"/>
        <v>#DIV/0!</v>
      </c>
      <c r="N28" s="12">
        <v>8</v>
      </c>
      <c r="O28" s="14">
        <v>21</v>
      </c>
      <c r="P28" s="31">
        <f t="shared" si="6"/>
        <v>-0.6190476190476191</v>
      </c>
      <c r="Q28" s="12">
        <v>55</v>
      </c>
      <c r="R28" s="14">
        <v>35</v>
      </c>
      <c r="S28" s="31">
        <f t="shared" si="7"/>
        <v>0.5714285714285714</v>
      </c>
      <c r="T28" s="12">
        <v>0</v>
      </c>
      <c r="U28" s="14">
        <v>0</v>
      </c>
      <c r="V28" s="32" t="e">
        <f t="shared" si="8"/>
        <v>#DIV/0!</v>
      </c>
      <c r="W28" s="12">
        <v>0</v>
      </c>
      <c r="X28" s="57">
        <v>0</v>
      </c>
      <c r="Y28" s="33" t="e">
        <f t="shared" si="9"/>
        <v>#DIV/0!</v>
      </c>
      <c r="Z28" s="27"/>
    </row>
    <row r="29" spans="1:26" s="26" customFormat="1" ht="21" customHeight="1">
      <c r="A29" s="79" t="s">
        <v>5</v>
      </c>
      <c r="B29" s="29">
        <v>230</v>
      </c>
      <c r="C29" s="29">
        <f t="shared" si="0"/>
        <v>199</v>
      </c>
      <c r="D29" s="30">
        <f t="shared" si="2"/>
        <v>0.15577889447236182</v>
      </c>
      <c r="E29" s="66">
        <v>204</v>
      </c>
      <c r="F29" s="14">
        <v>165</v>
      </c>
      <c r="G29" s="31">
        <f t="shared" si="3"/>
        <v>0.23636363636363636</v>
      </c>
      <c r="H29" s="28">
        <v>26</v>
      </c>
      <c r="I29" s="29">
        <f t="shared" si="1"/>
        <v>34</v>
      </c>
      <c r="J29" s="34">
        <f t="shared" si="4"/>
        <v>-0.23529411764705882</v>
      </c>
      <c r="K29" s="57">
        <v>0</v>
      </c>
      <c r="L29" s="14">
        <v>0</v>
      </c>
      <c r="M29" s="32" t="e">
        <f t="shared" si="5"/>
        <v>#DIV/0!</v>
      </c>
      <c r="N29" s="12">
        <v>0</v>
      </c>
      <c r="O29" s="14">
        <v>0</v>
      </c>
      <c r="P29" s="31" t="e">
        <f t="shared" si="6"/>
        <v>#DIV/0!</v>
      </c>
      <c r="Q29" s="12">
        <v>26</v>
      </c>
      <c r="R29" s="14">
        <v>34</v>
      </c>
      <c r="S29" s="31">
        <f t="shared" si="7"/>
        <v>-0.23529411764705882</v>
      </c>
      <c r="T29" s="12">
        <v>0</v>
      </c>
      <c r="U29" s="14">
        <v>0</v>
      </c>
      <c r="V29" s="32" t="e">
        <f t="shared" si="8"/>
        <v>#DIV/0!</v>
      </c>
      <c r="W29" s="12">
        <v>0</v>
      </c>
      <c r="X29" s="57">
        <v>0</v>
      </c>
      <c r="Y29" s="33" t="e">
        <f t="shared" si="9"/>
        <v>#DIV/0!</v>
      </c>
      <c r="Z29" s="27"/>
    </row>
    <row r="30" spans="1:26" s="26" customFormat="1" ht="21" customHeight="1">
      <c r="A30" s="79" t="s">
        <v>6</v>
      </c>
      <c r="B30" s="29">
        <v>272</v>
      </c>
      <c r="C30" s="29">
        <f t="shared" si="0"/>
        <v>267</v>
      </c>
      <c r="D30" s="30">
        <f t="shared" si="2"/>
        <v>0.018726591760299626</v>
      </c>
      <c r="E30" s="66">
        <v>223</v>
      </c>
      <c r="F30" s="14">
        <v>210</v>
      </c>
      <c r="G30" s="31">
        <f t="shared" si="3"/>
        <v>0.06190476190476191</v>
      </c>
      <c r="H30" s="28">
        <f>49</f>
        <v>49</v>
      </c>
      <c r="I30" s="29">
        <f t="shared" si="1"/>
        <v>57</v>
      </c>
      <c r="J30" s="34">
        <f t="shared" si="4"/>
        <v>-0.14035087719298245</v>
      </c>
      <c r="K30" s="57">
        <v>0</v>
      </c>
      <c r="L30" s="14">
        <v>0</v>
      </c>
      <c r="M30" s="32" t="e">
        <f t="shared" si="5"/>
        <v>#DIV/0!</v>
      </c>
      <c r="N30" s="12">
        <v>33</v>
      </c>
      <c r="O30" s="14">
        <v>0</v>
      </c>
      <c r="P30" s="31" t="e">
        <f t="shared" si="6"/>
        <v>#DIV/0!</v>
      </c>
      <c r="Q30" s="12">
        <v>16</v>
      </c>
      <c r="R30" s="14">
        <v>57</v>
      </c>
      <c r="S30" s="31">
        <f t="shared" si="7"/>
        <v>-0.7192982456140351</v>
      </c>
      <c r="T30" s="12">
        <v>0</v>
      </c>
      <c r="U30" s="14">
        <v>0</v>
      </c>
      <c r="V30" s="32" t="e">
        <f t="shared" si="8"/>
        <v>#DIV/0!</v>
      </c>
      <c r="W30" s="12">
        <v>0</v>
      </c>
      <c r="X30" s="57">
        <v>0</v>
      </c>
      <c r="Y30" s="33" t="e">
        <f t="shared" si="9"/>
        <v>#DIV/0!</v>
      </c>
      <c r="Z30" s="27"/>
    </row>
    <row r="31" spans="1:26" s="26" customFormat="1" ht="21" customHeight="1">
      <c r="A31" s="79" t="s">
        <v>7</v>
      </c>
      <c r="B31" s="29">
        <v>407</v>
      </c>
      <c r="C31" s="29">
        <f t="shared" si="0"/>
        <v>170</v>
      </c>
      <c r="D31" s="30">
        <f t="shared" si="2"/>
        <v>1.3941176470588235</v>
      </c>
      <c r="E31" s="66">
        <v>302</v>
      </c>
      <c r="F31" s="14">
        <v>148</v>
      </c>
      <c r="G31" s="31">
        <f t="shared" si="3"/>
        <v>1.0405405405405406</v>
      </c>
      <c r="H31" s="28">
        <v>105</v>
      </c>
      <c r="I31" s="29">
        <f t="shared" si="1"/>
        <v>22</v>
      </c>
      <c r="J31" s="34">
        <f t="shared" si="4"/>
        <v>3.772727272727273</v>
      </c>
      <c r="K31" s="57">
        <v>0</v>
      </c>
      <c r="L31" s="14">
        <v>0</v>
      </c>
      <c r="M31" s="32" t="e">
        <f t="shared" si="5"/>
        <v>#DIV/0!</v>
      </c>
      <c r="N31" s="12">
        <v>65</v>
      </c>
      <c r="O31" s="14">
        <v>0</v>
      </c>
      <c r="P31" s="31" t="e">
        <f t="shared" si="6"/>
        <v>#DIV/0!</v>
      </c>
      <c r="Q31" s="12">
        <v>40</v>
      </c>
      <c r="R31" s="14">
        <v>22</v>
      </c>
      <c r="S31" s="31">
        <f t="shared" si="7"/>
        <v>0.8181818181818182</v>
      </c>
      <c r="T31" s="12">
        <v>0</v>
      </c>
      <c r="U31" s="14">
        <v>0</v>
      </c>
      <c r="V31" s="32" t="e">
        <f t="shared" si="8"/>
        <v>#DIV/0!</v>
      </c>
      <c r="W31" s="12">
        <v>0</v>
      </c>
      <c r="X31" s="57">
        <v>0</v>
      </c>
      <c r="Y31" s="33" t="e">
        <f t="shared" si="9"/>
        <v>#DIV/0!</v>
      </c>
      <c r="Z31" s="27"/>
    </row>
    <row r="32" spans="1:26" s="26" customFormat="1" ht="21" customHeight="1">
      <c r="A32" s="79" t="s">
        <v>8</v>
      </c>
      <c r="B32" s="29">
        <v>260</v>
      </c>
      <c r="C32" s="29">
        <f t="shared" si="0"/>
        <v>269</v>
      </c>
      <c r="D32" s="30">
        <f t="shared" si="2"/>
        <v>-0.03345724907063197</v>
      </c>
      <c r="E32" s="66">
        <v>238</v>
      </c>
      <c r="F32" s="14">
        <v>183</v>
      </c>
      <c r="G32" s="31">
        <f t="shared" si="3"/>
        <v>0.3005464480874317</v>
      </c>
      <c r="H32" s="28">
        <v>22</v>
      </c>
      <c r="I32" s="29">
        <f t="shared" si="1"/>
        <v>86</v>
      </c>
      <c r="J32" s="34">
        <f t="shared" si="4"/>
        <v>-0.7441860465116279</v>
      </c>
      <c r="K32" s="57">
        <v>0</v>
      </c>
      <c r="L32" s="14">
        <v>0</v>
      </c>
      <c r="M32" s="32" t="e">
        <f t="shared" si="5"/>
        <v>#DIV/0!</v>
      </c>
      <c r="N32" s="12">
        <v>0</v>
      </c>
      <c r="O32" s="14">
        <v>22</v>
      </c>
      <c r="P32" s="31">
        <f t="shared" si="6"/>
        <v>-1</v>
      </c>
      <c r="Q32" s="12">
        <v>22</v>
      </c>
      <c r="R32" s="14">
        <v>64</v>
      </c>
      <c r="S32" s="31">
        <f t="shared" si="7"/>
        <v>-0.65625</v>
      </c>
      <c r="T32" s="12">
        <v>0</v>
      </c>
      <c r="U32" s="14">
        <v>0</v>
      </c>
      <c r="V32" s="32" t="e">
        <f t="shared" si="8"/>
        <v>#DIV/0!</v>
      </c>
      <c r="W32" s="12">
        <v>0</v>
      </c>
      <c r="X32" s="57">
        <v>0</v>
      </c>
      <c r="Y32" s="33" t="e">
        <f t="shared" si="9"/>
        <v>#DIV/0!</v>
      </c>
      <c r="Z32" s="27"/>
    </row>
    <row r="33" spans="1:26" s="26" customFormat="1" ht="21" customHeight="1">
      <c r="A33" s="79" t="s">
        <v>9</v>
      </c>
      <c r="B33" s="29">
        <v>175</v>
      </c>
      <c r="C33" s="29">
        <f t="shared" si="0"/>
        <v>132</v>
      </c>
      <c r="D33" s="30">
        <f t="shared" si="2"/>
        <v>0.32575757575757575</v>
      </c>
      <c r="E33" s="66">
        <v>127</v>
      </c>
      <c r="F33" s="14">
        <v>98</v>
      </c>
      <c r="G33" s="31">
        <f t="shared" si="3"/>
        <v>0.29591836734693877</v>
      </c>
      <c r="H33" s="28">
        <v>48</v>
      </c>
      <c r="I33" s="29">
        <f t="shared" si="1"/>
        <v>34</v>
      </c>
      <c r="J33" s="34">
        <f t="shared" si="4"/>
        <v>0.4117647058823529</v>
      </c>
      <c r="K33" s="57">
        <v>0</v>
      </c>
      <c r="L33" s="14">
        <v>0</v>
      </c>
      <c r="M33" s="32" t="e">
        <f t="shared" si="5"/>
        <v>#DIV/0!</v>
      </c>
      <c r="N33" s="12">
        <v>7</v>
      </c>
      <c r="O33" s="14">
        <v>12</v>
      </c>
      <c r="P33" s="31">
        <f t="shared" si="6"/>
        <v>-0.4166666666666667</v>
      </c>
      <c r="Q33" s="12">
        <v>41</v>
      </c>
      <c r="R33" s="14">
        <v>22</v>
      </c>
      <c r="S33" s="31">
        <f t="shared" si="7"/>
        <v>0.8636363636363636</v>
      </c>
      <c r="T33" s="12">
        <v>0</v>
      </c>
      <c r="U33" s="14">
        <v>0</v>
      </c>
      <c r="V33" s="32" t="e">
        <f t="shared" si="8"/>
        <v>#DIV/0!</v>
      </c>
      <c r="W33" s="12">
        <v>0</v>
      </c>
      <c r="X33" s="57">
        <v>0</v>
      </c>
      <c r="Y33" s="33" t="e">
        <f t="shared" si="9"/>
        <v>#DIV/0!</v>
      </c>
      <c r="Z33" s="27"/>
    </row>
    <row r="34" spans="1:26" s="26" customFormat="1" ht="21" customHeight="1">
      <c r="A34" s="79" t="s">
        <v>10</v>
      </c>
      <c r="B34" s="29">
        <v>249</v>
      </c>
      <c r="C34" s="29">
        <f t="shared" si="0"/>
        <v>183</v>
      </c>
      <c r="D34" s="30">
        <f t="shared" si="2"/>
        <v>0.36065573770491804</v>
      </c>
      <c r="E34" s="66">
        <v>167</v>
      </c>
      <c r="F34" s="14">
        <v>102</v>
      </c>
      <c r="G34" s="31">
        <f t="shared" si="3"/>
        <v>0.6372549019607843</v>
      </c>
      <c r="H34" s="28">
        <v>82</v>
      </c>
      <c r="I34" s="29">
        <f t="shared" si="1"/>
        <v>81</v>
      </c>
      <c r="J34" s="34">
        <f t="shared" si="4"/>
        <v>0.012345679012345678</v>
      </c>
      <c r="K34" s="57">
        <v>1</v>
      </c>
      <c r="L34" s="14">
        <v>0</v>
      </c>
      <c r="M34" s="32" t="e">
        <f t="shared" si="5"/>
        <v>#DIV/0!</v>
      </c>
      <c r="N34" s="12">
        <v>61</v>
      </c>
      <c r="O34" s="14">
        <v>55</v>
      </c>
      <c r="P34" s="31">
        <f t="shared" si="6"/>
        <v>0.10909090909090909</v>
      </c>
      <c r="Q34" s="12">
        <v>20</v>
      </c>
      <c r="R34" s="14">
        <v>16</v>
      </c>
      <c r="S34" s="31">
        <f t="shared" si="7"/>
        <v>0.25</v>
      </c>
      <c r="T34" s="12">
        <v>0</v>
      </c>
      <c r="U34" s="14">
        <v>0</v>
      </c>
      <c r="V34" s="32" t="e">
        <f t="shared" si="8"/>
        <v>#DIV/0!</v>
      </c>
      <c r="W34" s="12">
        <v>0</v>
      </c>
      <c r="X34" s="57">
        <v>10</v>
      </c>
      <c r="Y34" s="33">
        <f t="shared" si="9"/>
        <v>-1</v>
      </c>
      <c r="Z34" s="27"/>
    </row>
    <row r="35" spans="1:26" s="26" customFormat="1" ht="21" customHeight="1" thickBot="1">
      <c r="A35" s="80" t="s">
        <v>11</v>
      </c>
      <c r="B35" s="29">
        <v>269</v>
      </c>
      <c r="C35" s="35">
        <f t="shared" si="0"/>
        <v>314</v>
      </c>
      <c r="D35" s="36">
        <f t="shared" si="2"/>
        <v>-0.14331210191082802</v>
      </c>
      <c r="E35" s="67">
        <v>163</v>
      </c>
      <c r="F35" s="17">
        <v>281</v>
      </c>
      <c r="G35" s="37">
        <f t="shared" si="3"/>
        <v>-0.4199288256227758</v>
      </c>
      <c r="H35" s="28">
        <v>106</v>
      </c>
      <c r="I35" s="91">
        <f t="shared" si="1"/>
        <v>33</v>
      </c>
      <c r="J35" s="68">
        <f t="shared" si="4"/>
        <v>2.212121212121212</v>
      </c>
      <c r="K35" s="58">
        <v>1</v>
      </c>
      <c r="L35" s="17">
        <v>0</v>
      </c>
      <c r="M35" s="32" t="e">
        <f t="shared" si="5"/>
        <v>#DIV/0!</v>
      </c>
      <c r="N35" s="18">
        <v>88</v>
      </c>
      <c r="O35" s="17">
        <v>0</v>
      </c>
      <c r="P35" s="37" t="e">
        <f t="shared" si="6"/>
        <v>#DIV/0!</v>
      </c>
      <c r="Q35" s="18">
        <v>17</v>
      </c>
      <c r="R35" s="17">
        <v>33</v>
      </c>
      <c r="S35" s="37">
        <f t="shared" si="7"/>
        <v>-0.48484848484848486</v>
      </c>
      <c r="T35" s="18">
        <v>0</v>
      </c>
      <c r="U35" s="17">
        <v>0</v>
      </c>
      <c r="V35" s="42" t="e">
        <f t="shared" si="8"/>
        <v>#DIV/0!</v>
      </c>
      <c r="W35" s="59">
        <v>0</v>
      </c>
      <c r="X35" s="58">
        <v>0</v>
      </c>
      <c r="Y35" s="33" t="e">
        <f t="shared" si="9"/>
        <v>#DIV/0!</v>
      </c>
      <c r="Z35" s="27"/>
    </row>
    <row r="36" spans="1:26" s="26" customFormat="1" ht="21" customHeight="1" thickBot="1" thickTop="1">
      <c r="A36" s="73" t="s">
        <v>15</v>
      </c>
      <c r="B36" s="39">
        <f>SUM(B24:B35)</f>
        <v>3088</v>
      </c>
      <c r="C36" s="39">
        <f>SUM(C24:C35)</f>
        <v>2633</v>
      </c>
      <c r="D36" s="61">
        <f t="shared" si="2"/>
        <v>0.17280668439042918</v>
      </c>
      <c r="E36" s="69">
        <f>SUM(E24:E35)</f>
        <v>2286</v>
      </c>
      <c r="F36" s="39">
        <f>SUM(F24:F35)</f>
        <v>2018</v>
      </c>
      <c r="G36" s="41">
        <f t="shared" si="3"/>
        <v>0.13280475718533202</v>
      </c>
      <c r="H36" s="38">
        <f>SUM(H24:H35)</f>
        <v>802</v>
      </c>
      <c r="I36" s="39">
        <f>SUM(I24:I35)</f>
        <v>615</v>
      </c>
      <c r="J36" s="40">
        <f t="shared" si="4"/>
        <v>0.3040650406504065</v>
      </c>
      <c r="K36" s="39">
        <f>SUM(K24:K35)</f>
        <v>28</v>
      </c>
      <c r="L36" s="39">
        <f>SUM(L24:L35)</f>
        <v>0</v>
      </c>
      <c r="M36" s="51" t="e">
        <f t="shared" si="5"/>
        <v>#DIV/0!</v>
      </c>
      <c r="N36" s="38">
        <f>SUM(N24:N35)</f>
        <v>350</v>
      </c>
      <c r="O36" s="39">
        <f>SUM(O24:O35)</f>
        <v>153</v>
      </c>
      <c r="P36" s="41">
        <f t="shared" si="6"/>
        <v>1.2875816993464053</v>
      </c>
      <c r="Q36" s="38">
        <f>SUM(Q24:Q35)</f>
        <v>423</v>
      </c>
      <c r="R36" s="39">
        <f>SUM(R24:R35)</f>
        <v>451</v>
      </c>
      <c r="S36" s="41">
        <f t="shared" si="7"/>
        <v>-0.06208425720620843</v>
      </c>
      <c r="T36" s="38">
        <f>SUM(T24:T35)</f>
        <v>0</v>
      </c>
      <c r="U36" s="39">
        <f>SUM(U24:U35)</f>
        <v>0</v>
      </c>
      <c r="V36" s="43" t="e">
        <f t="shared" si="8"/>
        <v>#DIV/0!</v>
      </c>
      <c r="W36" s="38">
        <f>SUM(W24:W35)</f>
        <v>1</v>
      </c>
      <c r="X36" s="39">
        <f>SUM(X24:X35)</f>
        <v>11</v>
      </c>
      <c r="Y36" s="40">
        <f t="shared" si="9"/>
        <v>-0.9090909090909091</v>
      </c>
      <c r="Z36" s="27"/>
    </row>
  </sheetData>
  <sheetProtection/>
  <mergeCells count="12">
    <mergeCell ref="A1:Z1"/>
    <mergeCell ref="T22:V22"/>
    <mergeCell ref="W22:Y22"/>
    <mergeCell ref="K22:M22"/>
    <mergeCell ref="N22:P22"/>
    <mergeCell ref="Q22:S22"/>
    <mergeCell ref="A20:A23"/>
    <mergeCell ref="K21:Y21"/>
    <mergeCell ref="H21:J22"/>
    <mergeCell ref="E21:G22"/>
    <mergeCell ref="B20:D22"/>
    <mergeCell ref="E20:Y20"/>
  </mergeCells>
  <printOptions/>
  <pageMargins left="0.7874015748031497" right="0.5905511811023623" top="0.5905511811023623" bottom="0.5905511811023623" header="0.5118110236220472" footer="0.5118110236220472"/>
  <pageSetup errors="dash" fitToHeight="3" fitToWidth="1" horizontalDpi="600" verticalDpi="600" orientation="landscape" paperSize="9" scale="72" r:id="rId2"/>
  <headerFooter alignWithMargins="0">
    <oddFooter>&amp;R（単位：戸）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5"/>
  <sheetViews>
    <sheetView zoomScaleSheetLayoutView="50" zoomScalePageLayoutView="0" workbookViewId="0" topLeftCell="A34">
      <selection activeCell="I34" sqref="I34"/>
    </sheetView>
  </sheetViews>
  <sheetFormatPr defaultColWidth="8.796875" defaultRowHeight="18" customHeight="1"/>
  <cols>
    <col min="1" max="1" width="8.69921875" style="1" customWidth="1"/>
    <col min="2" max="28" width="7.09765625" style="2" customWidth="1"/>
    <col min="29" max="16384" width="9" style="2" customWidth="1"/>
  </cols>
  <sheetData>
    <row r="1" spans="1:26" ht="32.25" customHeight="1" thickBot="1" thickTop="1">
      <c r="A1" s="105" t="s">
        <v>51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7"/>
    </row>
    <row r="2" spans="1:16" ht="32.25" customHeight="1" thickTop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18" customHeight="1">
      <c r="A3" s="2"/>
    </row>
    <row r="19" ht="18" customHeight="1" thickBot="1"/>
    <row r="20" spans="1:10" ht="18" customHeight="1" thickBot="1">
      <c r="A20" s="109" t="s">
        <v>0</v>
      </c>
      <c r="B20" s="96" t="s">
        <v>35</v>
      </c>
      <c r="C20" s="97"/>
      <c r="D20" s="97"/>
      <c r="E20" s="112"/>
      <c r="F20" s="112"/>
      <c r="G20" s="112"/>
      <c r="H20" s="112"/>
      <c r="I20" s="112"/>
      <c r="J20" s="113"/>
    </row>
    <row r="21" spans="1:26" s="26" customFormat="1" ht="21" customHeight="1">
      <c r="A21" s="110"/>
      <c r="B21" s="98"/>
      <c r="C21" s="99"/>
      <c r="D21" s="99"/>
      <c r="E21" s="117" t="s">
        <v>37</v>
      </c>
      <c r="F21" s="101"/>
      <c r="G21" s="102"/>
      <c r="H21" s="100" t="s">
        <v>38</v>
      </c>
      <c r="I21" s="101"/>
      <c r="J21" s="12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25"/>
    </row>
    <row r="22" spans="1:26" s="26" customFormat="1" ht="21" customHeight="1">
      <c r="A22" s="111"/>
      <c r="B22" s="62" t="s">
        <v>48</v>
      </c>
      <c r="C22" s="9" t="s">
        <v>46</v>
      </c>
      <c r="D22" s="64" t="s">
        <v>19</v>
      </c>
      <c r="E22" s="62" t="s">
        <v>48</v>
      </c>
      <c r="F22" s="9" t="s">
        <v>46</v>
      </c>
      <c r="G22" s="5" t="s">
        <v>19</v>
      </c>
      <c r="H22" s="8" t="s">
        <v>48</v>
      </c>
      <c r="I22" s="9" t="s">
        <v>46</v>
      </c>
      <c r="J22" s="64" t="s">
        <v>19</v>
      </c>
      <c r="K22" s="44"/>
      <c r="L22" s="44"/>
      <c r="M22" s="45"/>
      <c r="N22" s="44"/>
      <c r="O22" s="44"/>
      <c r="P22" s="45"/>
      <c r="Q22" s="44"/>
      <c r="R22" s="44"/>
      <c r="S22" s="45"/>
      <c r="T22" s="44"/>
      <c r="U22" s="44"/>
      <c r="V22" s="45"/>
      <c r="W22" s="44"/>
      <c r="X22" s="44"/>
      <c r="Y22" s="45"/>
      <c r="Z22" s="27"/>
    </row>
    <row r="23" spans="1:26" s="26" customFormat="1" ht="21" customHeight="1">
      <c r="A23" s="79" t="s">
        <v>32</v>
      </c>
      <c r="B23" s="81">
        <v>109</v>
      </c>
      <c r="C23" s="29">
        <f>+F23+I23</f>
        <v>137</v>
      </c>
      <c r="D23" s="34">
        <f>+(B23-C23)/C23</f>
        <v>-0.20437956204379562</v>
      </c>
      <c r="E23" s="57">
        <v>102</v>
      </c>
      <c r="F23" s="14">
        <v>130</v>
      </c>
      <c r="G23" s="31">
        <f>+(E23-F23)/F23</f>
        <v>-0.2153846153846154</v>
      </c>
      <c r="H23" s="28">
        <v>7</v>
      </c>
      <c r="I23" s="15">
        <v>7</v>
      </c>
      <c r="J23" s="34">
        <f>+(H23-I23)/I23</f>
        <v>0</v>
      </c>
      <c r="K23" s="46"/>
      <c r="L23" s="46"/>
      <c r="M23" s="47"/>
      <c r="N23" s="46"/>
      <c r="O23" s="46"/>
      <c r="P23" s="48"/>
      <c r="Q23" s="46"/>
      <c r="R23" s="46"/>
      <c r="S23" s="48"/>
      <c r="T23" s="46"/>
      <c r="U23" s="46"/>
      <c r="V23" s="47"/>
      <c r="W23" s="46"/>
      <c r="X23" s="46"/>
      <c r="Y23" s="47"/>
      <c r="Z23" s="27"/>
    </row>
    <row r="24" spans="1:26" s="26" customFormat="1" ht="21" customHeight="1">
      <c r="A24" s="79" t="s">
        <v>21</v>
      </c>
      <c r="B24" s="81">
        <v>107</v>
      </c>
      <c r="C24" s="29">
        <f>+F24+I24</f>
        <v>100</v>
      </c>
      <c r="D24" s="34">
        <f aca="true" t="shared" si="0" ref="D24:D35">+(B24-C24)/C24</f>
        <v>0.07</v>
      </c>
      <c r="E24" s="57">
        <v>99</v>
      </c>
      <c r="F24" s="14">
        <v>95</v>
      </c>
      <c r="G24" s="31">
        <f aca="true" t="shared" si="1" ref="G24:G35">+(E24-F24)/F24</f>
        <v>0.042105263157894736</v>
      </c>
      <c r="H24" s="28">
        <v>8</v>
      </c>
      <c r="I24" s="15">
        <v>5</v>
      </c>
      <c r="J24" s="34">
        <f aca="true" t="shared" si="2" ref="J24:J35">+(H24-I24)/I24</f>
        <v>0.6</v>
      </c>
      <c r="K24" s="93"/>
      <c r="L24" s="46"/>
      <c r="M24" s="47"/>
      <c r="N24" s="46"/>
      <c r="O24" s="46"/>
      <c r="P24" s="48"/>
      <c r="Q24" s="46"/>
      <c r="R24" s="46"/>
      <c r="S24" s="48"/>
      <c r="T24" s="46"/>
      <c r="U24" s="46"/>
      <c r="V24" s="47"/>
      <c r="W24" s="46"/>
      <c r="X24" s="46"/>
      <c r="Y24" s="48"/>
      <c r="Z24" s="27"/>
    </row>
    <row r="25" spans="1:26" s="26" customFormat="1" ht="21" customHeight="1">
      <c r="A25" s="79" t="s">
        <v>2</v>
      </c>
      <c r="B25" s="81">
        <v>122</v>
      </c>
      <c r="C25" s="29">
        <f aca="true" t="shared" si="3" ref="C25:C34">+F25+I25</f>
        <v>146</v>
      </c>
      <c r="D25" s="34">
        <f t="shared" si="0"/>
        <v>-0.1643835616438356</v>
      </c>
      <c r="E25" s="57">
        <v>114</v>
      </c>
      <c r="F25" s="14">
        <v>143</v>
      </c>
      <c r="G25" s="31">
        <f t="shared" si="1"/>
        <v>-0.20279720279720279</v>
      </c>
      <c r="H25" s="28">
        <v>8</v>
      </c>
      <c r="I25" s="15">
        <v>3</v>
      </c>
      <c r="J25" s="34">
        <f t="shared" si="2"/>
        <v>1.6666666666666667</v>
      </c>
      <c r="K25" s="93"/>
      <c r="L25" s="46"/>
      <c r="M25" s="47"/>
      <c r="N25" s="46"/>
      <c r="O25" s="46"/>
      <c r="P25" s="48"/>
      <c r="Q25" s="46"/>
      <c r="R25" s="46"/>
      <c r="S25" s="48"/>
      <c r="T25" s="46"/>
      <c r="U25" s="46"/>
      <c r="V25" s="47"/>
      <c r="W25" s="46"/>
      <c r="X25" s="46"/>
      <c r="Y25" s="47"/>
      <c r="Z25" s="27"/>
    </row>
    <row r="26" spans="1:26" s="26" customFormat="1" ht="21" customHeight="1">
      <c r="A26" s="79" t="s">
        <v>3</v>
      </c>
      <c r="B26" s="81">
        <v>173</v>
      </c>
      <c r="C26" s="29">
        <f t="shared" si="3"/>
        <v>125</v>
      </c>
      <c r="D26" s="34">
        <f t="shared" si="0"/>
        <v>0.384</v>
      </c>
      <c r="E26" s="57">
        <v>156</v>
      </c>
      <c r="F26" s="14">
        <v>117</v>
      </c>
      <c r="G26" s="31">
        <f t="shared" si="1"/>
        <v>0.3333333333333333</v>
      </c>
      <c r="H26" s="28">
        <v>17</v>
      </c>
      <c r="I26" s="15">
        <v>8</v>
      </c>
      <c r="J26" s="34">
        <f t="shared" si="2"/>
        <v>1.125</v>
      </c>
      <c r="K26" s="93"/>
      <c r="L26" s="46"/>
      <c r="M26" s="47"/>
      <c r="N26" s="46"/>
      <c r="O26" s="46"/>
      <c r="P26" s="48"/>
      <c r="Q26" s="46"/>
      <c r="R26" s="46"/>
      <c r="S26" s="48"/>
      <c r="T26" s="46"/>
      <c r="U26" s="46"/>
      <c r="V26" s="47"/>
      <c r="W26" s="46"/>
      <c r="X26" s="46"/>
      <c r="Y26" s="47"/>
      <c r="Z26" s="27"/>
    </row>
    <row r="27" spans="1:26" s="26" customFormat="1" ht="21" customHeight="1">
      <c r="A27" s="79" t="s">
        <v>4</v>
      </c>
      <c r="B27" s="81">
        <v>112</v>
      </c>
      <c r="C27" s="29">
        <f t="shared" si="3"/>
        <v>133</v>
      </c>
      <c r="D27" s="34">
        <f t="shared" si="0"/>
        <v>-0.15789473684210525</v>
      </c>
      <c r="E27" s="57">
        <v>103</v>
      </c>
      <c r="F27" s="14">
        <v>124</v>
      </c>
      <c r="G27" s="31">
        <f t="shared" si="1"/>
        <v>-0.1693548387096774</v>
      </c>
      <c r="H27" s="28">
        <v>9</v>
      </c>
      <c r="I27" s="15">
        <v>9</v>
      </c>
      <c r="J27" s="34">
        <f t="shared" si="2"/>
        <v>0</v>
      </c>
      <c r="K27" s="93"/>
      <c r="L27" s="46"/>
      <c r="M27" s="47"/>
      <c r="N27" s="46"/>
      <c r="O27" s="46"/>
      <c r="P27" s="48"/>
      <c r="Q27" s="46"/>
      <c r="R27" s="46"/>
      <c r="S27" s="48"/>
      <c r="T27" s="46"/>
      <c r="U27" s="46"/>
      <c r="V27" s="47"/>
      <c r="W27" s="46"/>
      <c r="X27" s="46"/>
      <c r="Y27" s="47"/>
      <c r="Z27" s="27"/>
    </row>
    <row r="28" spans="1:26" s="26" customFormat="1" ht="21" customHeight="1">
      <c r="A28" s="79" t="s">
        <v>5</v>
      </c>
      <c r="B28" s="81">
        <v>120</v>
      </c>
      <c r="C28" s="29">
        <f t="shared" si="3"/>
        <v>132</v>
      </c>
      <c r="D28" s="34">
        <f t="shared" si="0"/>
        <v>-0.09090909090909091</v>
      </c>
      <c r="E28" s="57">
        <v>113</v>
      </c>
      <c r="F28" s="14">
        <v>125</v>
      </c>
      <c r="G28" s="31">
        <f t="shared" si="1"/>
        <v>-0.096</v>
      </c>
      <c r="H28" s="28">
        <v>7</v>
      </c>
      <c r="I28" s="15">
        <v>7</v>
      </c>
      <c r="J28" s="34">
        <f t="shared" si="2"/>
        <v>0</v>
      </c>
      <c r="K28" s="93"/>
      <c r="L28" s="46"/>
      <c r="M28" s="47"/>
      <c r="N28" s="46"/>
      <c r="O28" s="46"/>
      <c r="P28" s="48"/>
      <c r="Q28" s="46"/>
      <c r="R28" s="46"/>
      <c r="S28" s="48"/>
      <c r="T28" s="46"/>
      <c r="U28" s="46"/>
      <c r="V28" s="47"/>
      <c r="W28" s="46"/>
      <c r="X28" s="46"/>
      <c r="Y28" s="47"/>
      <c r="Z28" s="27"/>
    </row>
    <row r="29" spans="1:26" s="26" customFormat="1" ht="21" customHeight="1">
      <c r="A29" s="79" t="s">
        <v>6</v>
      </c>
      <c r="B29" s="81">
        <v>125</v>
      </c>
      <c r="C29" s="29">
        <f t="shared" si="3"/>
        <v>123</v>
      </c>
      <c r="D29" s="34">
        <f t="shared" si="0"/>
        <v>0.016260162601626018</v>
      </c>
      <c r="E29" s="57">
        <v>122</v>
      </c>
      <c r="F29" s="14">
        <v>114</v>
      </c>
      <c r="G29" s="31">
        <f t="shared" si="1"/>
        <v>0.07017543859649122</v>
      </c>
      <c r="H29" s="28">
        <v>3</v>
      </c>
      <c r="I29" s="15">
        <v>9</v>
      </c>
      <c r="J29" s="34">
        <f t="shared" si="2"/>
        <v>-0.6666666666666666</v>
      </c>
      <c r="K29" s="93"/>
      <c r="L29" s="46"/>
      <c r="M29" s="47"/>
      <c r="N29" s="46"/>
      <c r="O29" s="46"/>
      <c r="P29" s="48"/>
      <c r="Q29" s="46"/>
      <c r="R29" s="46"/>
      <c r="S29" s="48"/>
      <c r="T29" s="46"/>
      <c r="U29" s="46"/>
      <c r="V29" s="47"/>
      <c r="W29" s="46"/>
      <c r="X29" s="46"/>
      <c r="Y29" s="47"/>
      <c r="Z29" s="27"/>
    </row>
    <row r="30" spans="1:26" s="26" customFormat="1" ht="21" customHeight="1">
      <c r="A30" s="79" t="s">
        <v>7</v>
      </c>
      <c r="B30" s="94">
        <v>120</v>
      </c>
      <c r="C30" s="29">
        <f t="shared" si="3"/>
        <v>130</v>
      </c>
      <c r="D30" s="34">
        <f t="shared" si="0"/>
        <v>-0.07692307692307693</v>
      </c>
      <c r="E30" s="57">
        <v>120</v>
      </c>
      <c r="F30" s="14">
        <v>124</v>
      </c>
      <c r="G30" s="31">
        <f t="shared" si="1"/>
        <v>-0.03225806451612903</v>
      </c>
      <c r="H30" s="95">
        <v>0</v>
      </c>
      <c r="I30" s="15">
        <v>6</v>
      </c>
      <c r="J30" s="34">
        <f t="shared" si="2"/>
        <v>-1</v>
      </c>
      <c r="K30" s="93"/>
      <c r="L30" s="46"/>
      <c r="M30" s="47"/>
      <c r="N30" s="46"/>
      <c r="O30" s="46"/>
      <c r="P30" s="48"/>
      <c r="Q30" s="46"/>
      <c r="R30" s="46"/>
      <c r="S30" s="48"/>
      <c r="T30" s="46"/>
      <c r="U30" s="46"/>
      <c r="V30" s="47"/>
      <c r="W30" s="46"/>
      <c r="X30" s="46"/>
      <c r="Y30" s="47"/>
      <c r="Z30" s="27"/>
    </row>
    <row r="31" spans="1:26" s="26" customFormat="1" ht="21" customHeight="1">
      <c r="A31" s="79" t="s">
        <v>8</v>
      </c>
      <c r="B31" s="81">
        <v>130</v>
      </c>
      <c r="C31" s="29">
        <f t="shared" si="3"/>
        <v>122</v>
      </c>
      <c r="D31" s="34">
        <f t="shared" si="0"/>
        <v>0.06557377049180328</v>
      </c>
      <c r="E31" s="57">
        <v>120</v>
      </c>
      <c r="F31" s="14">
        <v>116</v>
      </c>
      <c r="G31" s="31">
        <f t="shared" si="1"/>
        <v>0.034482758620689655</v>
      </c>
      <c r="H31" s="28">
        <v>10</v>
      </c>
      <c r="I31" s="15">
        <v>6</v>
      </c>
      <c r="J31" s="34">
        <f t="shared" si="2"/>
        <v>0.6666666666666666</v>
      </c>
      <c r="K31" s="93"/>
      <c r="L31" s="46"/>
      <c r="M31" s="47"/>
      <c r="N31" s="46"/>
      <c r="O31" s="46"/>
      <c r="P31" s="48"/>
      <c r="Q31" s="46"/>
      <c r="R31" s="46"/>
      <c r="S31" s="48"/>
      <c r="T31" s="46"/>
      <c r="U31" s="46"/>
      <c r="V31" s="47"/>
      <c r="W31" s="46"/>
      <c r="X31" s="46"/>
      <c r="Y31" s="47"/>
      <c r="Z31" s="27"/>
    </row>
    <row r="32" spans="1:26" s="26" customFormat="1" ht="21" customHeight="1">
      <c r="A32" s="79" t="s">
        <v>9</v>
      </c>
      <c r="B32" s="81">
        <v>96</v>
      </c>
      <c r="C32" s="29">
        <f t="shared" si="3"/>
        <v>65</v>
      </c>
      <c r="D32" s="34">
        <f t="shared" si="0"/>
        <v>0.47692307692307695</v>
      </c>
      <c r="E32" s="57">
        <v>92</v>
      </c>
      <c r="F32" s="14">
        <v>59</v>
      </c>
      <c r="G32" s="31">
        <f t="shared" si="1"/>
        <v>0.559322033898305</v>
      </c>
      <c r="H32" s="28">
        <v>4</v>
      </c>
      <c r="I32" s="15">
        <v>6</v>
      </c>
      <c r="J32" s="34">
        <f t="shared" si="2"/>
        <v>-0.3333333333333333</v>
      </c>
      <c r="K32" s="93"/>
      <c r="L32" s="46"/>
      <c r="M32" s="47"/>
      <c r="N32" s="46"/>
      <c r="O32" s="46"/>
      <c r="P32" s="48"/>
      <c r="Q32" s="46"/>
      <c r="R32" s="46"/>
      <c r="S32" s="48"/>
      <c r="T32" s="46"/>
      <c r="U32" s="46"/>
      <c r="V32" s="47"/>
      <c r="W32" s="46"/>
      <c r="X32" s="46"/>
      <c r="Y32" s="47"/>
      <c r="Z32" s="27"/>
    </row>
    <row r="33" spans="1:26" s="26" customFormat="1" ht="21" customHeight="1">
      <c r="A33" s="79" t="s">
        <v>10</v>
      </c>
      <c r="B33" s="81">
        <v>84</v>
      </c>
      <c r="C33" s="29">
        <f t="shared" si="3"/>
        <v>87</v>
      </c>
      <c r="D33" s="34">
        <f t="shared" si="0"/>
        <v>-0.034482758620689655</v>
      </c>
      <c r="E33" s="57">
        <v>79</v>
      </c>
      <c r="F33" s="14">
        <v>81</v>
      </c>
      <c r="G33" s="31">
        <f t="shared" si="1"/>
        <v>-0.024691358024691357</v>
      </c>
      <c r="H33" s="28">
        <v>5</v>
      </c>
      <c r="I33" s="15">
        <v>6</v>
      </c>
      <c r="J33" s="34">
        <f t="shared" si="2"/>
        <v>-0.16666666666666666</v>
      </c>
      <c r="K33" s="93"/>
      <c r="L33" s="46"/>
      <c r="M33" s="47"/>
      <c r="N33" s="46"/>
      <c r="O33" s="46"/>
      <c r="P33" s="48"/>
      <c r="Q33" s="46"/>
      <c r="R33" s="46"/>
      <c r="S33" s="48"/>
      <c r="T33" s="46"/>
      <c r="U33" s="46"/>
      <c r="V33" s="47"/>
      <c r="W33" s="46"/>
      <c r="X33" s="46"/>
      <c r="Y33" s="47"/>
      <c r="Z33" s="27"/>
    </row>
    <row r="34" spans="1:26" s="26" customFormat="1" ht="21" customHeight="1" thickBot="1">
      <c r="A34" s="80" t="s">
        <v>11</v>
      </c>
      <c r="B34" s="82">
        <v>85</v>
      </c>
      <c r="C34" s="29">
        <f t="shared" si="3"/>
        <v>134</v>
      </c>
      <c r="D34" s="68">
        <f t="shared" si="0"/>
        <v>-0.3656716417910448</v>
      </c>
      <c r="E34" s="58">
        <v>78</v>
      </c>
      <c r="F34" s="17">
        <v>129</v>
      </c>
      <c r="G34" s="37">
        <f t="shared" si="1"/>
        <v>-0.3953488372093023</v>
      </c>
      <c r="H34" s="28">
        <v>7</v>
      </c>
      <c r="I34" s="20">
        <v>5</v>
      </c>
      <c r="J34" s="68">
        <f t="shared" si="2"/>
        <v>0.4</v>
      </c>
      <c r="K34" s="93"/>
      <c r="L34" s="46"/>
      <c r="M34" s="47"/>
      <c r="N34" s="46"/>
      <c r="O34" s="46"/>
      <c r="P34" s="48"/>
      <c r="Q34" s="46"/>
      <c r="R34" s="46"/>
      <c r="S34" s="48"/>
      <c r="T34" s="46"/>
      <c r="U34" s="46"/>
      <c r="V34" s="47"/>
      <c r="W34" s="46"/>
      <c r="X34" s="46"/>
      <c r="Y34" s="47"/>
      <c r="Z34" s="27"/>
    </row>
    <row r="35" spans="1:26" s="26" customFormat="1" ht="21" customHeight="1" thickBot="1" thickTop="1">
      <c r="A35" s="73" t="s">
        <v>15</v>
      </c>
      <c r="B35" s="69">
        <f>SUM(B23:B34)</f>
        <v>1383</v>
      </c>
      <c r="C35" s="39">
        <f>SUM(C23:C34)</f>
        <v>1434</v>
      </c>
      <c r="D35" s="40">
        <f t="shared" si="0"/>
        <v>-0.03556485355648536</v>
      </c>
      <c r="E35" s="39">
        <f>SUM(E23:E34)</f>
        <v>1298</v>
      </c>
      <c r="F35" s="39">
        <f>SUM(F23:F34)</f>
        <v>1357</v>
      </c>
      <c r="G35" s="41">
        <f t="shared" si="1"/>
        <v>-0.043478260869565216</v>
      </c>
      <c r="H35" s="38">
        <f>SUM(H23:H34)</f>
        <v>85</v>
      </c>
      <c r="I35" s="39">
        <f>SUM(I23:I34)</f>
        <v>77</v>
      </c>
      <c r="J35" s="40">
        <f t="shared" si="2"/>
        <v>0.1038961038961039</v>
      </c>
      <c r="K35" s="49"/>
      <c r="L35" s="49"/>
      <c r="M35" s="48"/>
      <c r="N35" s="49"/>
      <c r="O35" s="49"/>
      <c r="P35" s="48"/>
      <c r="Q35" s="49"/>
      <c r="R35" s="49"/>
      <c r="S35" s="48"/>
      <c r="T35" s="49"/>
      <c r="U35" s="49"/>
      <c r="V35" s="47"/>
      <c r="W35" s="49"/>
      <c r="X35" s="49"/>
      <c r="Y35" s="48"/>
      <c r="Z35" s="27"/>
    </row>
  </sheetData>
  <sheetProtection/>
  <mergeCells count="6">
    <mergeCell ref="A1:Z1"/>
    <mergeCell ref="E21:G21"/>
    <mergeCell ref="H21:J21"/>
    <mergeCell ref="B20:D21"/>
    <mergeCell ref="E20:J20"/>
    <mergeCell ref="A20:A22"/>
  </mergeCells>
  <printOptions/>
  <pageMargins left="0.7874015748031497" right="0.5905511811023623" top="0.5905511811023623" bottom="0.5905511811023623" header="0.5118110236220472" footer="0.5118110236220472"/>
  <pageSetup errors="dash" fitToHeight="3" fitToWidth="1" horizontalDpi="600" verticalDpi="600" orientation="landscape" paperSize="9" scale="72" r:id="rId4"/>
  <headerFooter alignWithMargins="0">
    <oddFooter>&amp;R（単位：戸）</oddFoot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5"/>
  <sheetViews>
    <sheetView zoomScale="90" zoomScaleNormal="90" zoomScaleSheetLayoutView="50" zoomScalePageLayoutView="0" workbookViewId="0" topLeftCell="A19">
      <selection activeCell="H35" sqref="H35"/>
    </sheetView>
  </sheetViews>
  <sheetFormatPr defaultColWidth="8.796875" defaultRowHeight="18" customHeight="1"/>
  <cols>
    <col min="1" max="1" width="8.69921875" style="1" customWidth="1"/>
    <col min="2" max="28" width="7.09765625" style="2" customWidth="1"/>
    <col min="29" max="16384" width="9" style="2" customWidth="1"/>
  </cols>
  <sheetData>
    <row r="1" spans="1:26" ht="32.25" customHeight="1" thickBot="1" thickTop="1">
      <c r="A1" s="105" t="s">
        <v>50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7"/>
    </row>
    <row r="2" spans="1:16" ht="32.25" customHeight="1" thickTop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18" customHeight="1">
      <c r="A3" s="2"/>
    </row>
    <row r="19" ht="18" customHeight="1" thickBot="1"/>
    <row r="20" spans="1:10" ht="18" customHeight="1" thickBot="1">
      <c r="A20" s="109" t="s">
        <v>0</v>
      </c>
      <c r="B20" s="96" t="s">
        <v>36</v>
      </c>
      <c r="C20" s="97"/>
      <c r="D20" s="97"/>
      <c r="E20" s="112"/>
      <c r="F20" s="112"/>
      <c r="G20" s="112"/>
      <c r="H20" s="112"/>
      <c r="I20" s="112"/>
      <c r="J20" s="113"/>
    </row>
    <row r="21" spans="1:26" s="26" customFormat="1" ht="21" customHeight="1">
      <c r="A21" s="110"/>
      <c r="B21" s="98"/>
      <c r="C21" s="99"/>
      <c r="D21" s="99"/>
      <c r="E21" s="117" t="s">
        <v>39</v>
      </c>
      <c r="F21" s="101"/>
      <c r="G21" s="102"/>
      <c r="H21" s="100" t="s">
        <v>40</v>
      </c>
      <c r="I21" s="101"/>
      <c r="J21" s="12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25"/>
    </row>
    <row r="22" spans="1:26" s="26" customFormat="1" ht="21" customHeight="1">
      <c r="A22" s="111"/>
      <c r="B22" s="63" t="s">
        <v>48</v>
      </c>
      <c r="C22" s="9" t="s">
        <v>46</v>
      </c>
      <c r="D22" s="60" t="s">
        <v>19</v>
      </c>
      <c r="E22" s="63" t="s">
        <v>48</v>
      </c>
      <c r="F22" s="9" t="s">
        <v>46</v>
      </c>
      <c r="G22" s="5" t="s">
        <v>19</v>
      </c>
      <c r="H22" s="8" t="s">
        <v>48</v>
      </c>
      <c r="I22" s="9" t="s">
        <v>46</v>
      </c>
      <c r="J22" s="64" t="s">
        <v>19</v>
      </c>
      <c r="K22" s="44"/>
      <c r="L22" s="44"/>
      <c r="M22" s="45"/>
      <c r="N22" s="44"/>
      <c r="O22" s="44"/>
      <c r="P22" s="45"/>
      <c r="Q22" s="44"/>
      <c r="R22" s="44"/>
      <c r="S22" s="45"/>
      <c r="T22" s="44"/>
      <c r="U22" s="44"/>
      <c r="V22" s="45"/>
      <c r="W22" s="44"/>
      <c r="X22" s="44"/>
      <c r="Y22" s="45"/>
      <c r="Z22" s="27"/>
    </row>
    <row r="23" spans="1:26" s="26" customFormat="1" ht="21" customHeight="1">
      <c r="A23" s="79" t="s">
        <v>32</v>
      </c>
      <c r="B23" s="81">
        <v>5</v>
      </c>
      <c r="C23" s="29">
        <f aca="true" t="shared" si="0" ref="C23:C34">+F23+I23</f>
        <v>3</v>
      </c>
      <c r="D23" s="30">
        <f>+(B23-C23)/C23</f>
        <v>0.6666666666666666</v>
      </c>
      <c r="E23" s="66">
        <v>0</v>
      </c>
      <c r="F23" s="14">
        <v>0</v>
      </c>
      <c r="G23" s="31" t="e">
        <f>+(E23-F23)/F23</f>
        <v>#DIV/0!</v>
      </c>
      <c r="H23" s="28">
        <v>5</v>
      </c>
      <c r="I23" s="15">
        <v>3</v>
      </c>
      <c r="J23" s="34">
        <f>+(H23-I23)/I23</f>
        <v>0.6666666666666666</v>
      </c>
      <c r="K23" s="46"/>
      <c r="L23" s="123" t="s">
        <v>45</v>
      </c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47"/>
      <c r="Z23" s="27"/>
    </row>
    <row r="24" spans="1:26" s="26" customFormat="1" ht="21" customHeight="1">
      <c r="A24" s="79" t="s">
        <v>21</v>
      </c>
      <c r="B24" s="81">
        <v>10</v>
      </c>
      <c r="C24" s="29">
        <f t="shared" si="0"/>
        <v>6</v>
      </c>
      <c r="D24" s="30">
        <f aca="true" t="shared" si="1" ref="D24:D35">+(B24-C24)/C24</f>
        <v>0.6666666666666666</v>
      </c>
      <c r="E24" s="66">
        <v>0</v>
      </c>
      <c r="F24" s="14">
        <v>0</v>
      </c>
      <c r="G24" s="31" t="e">
        <f aca="true" t="shared" si="2" ref="G24:G35">+(E24-F24)/F24</f>
        <v>#DIV/0!</v>
      </c>
      <c r="H24" s="28">
        <v>10</v>
      </c>
      <c r="I24" s="15">
        <v>6</v>
      </c>
      <c r="J24" s="34">
        <f aca="true" t="shared" si="3" ref="J24:J35">+(H24-I24)/I24</f>
        <v>0.6666666666666666</v>
      </c>
      <c r="K24" s="46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48"/>
      <c r="Z24" s="27"/>
    </row>
    <row r="25" spans="1:26" s="26" customFormat="1" ht="21" customHeight="1">
      <c r="A25" s="79" t="s">
        <v>2</v>
      </c>
      <c r="B25" s="81">
        <v>11</v>
      </c>
      <c r="C25" s="29">
        <f t="shared" si="0"/>
        <v>6</v>
      </c>
      <c r="D25" s="30">
        <f t="shared" si="1"/>
        <v>0.8333333333333334</v>
      </c>
      <c r="E25" s="66">
        <v>0</v>
      </c>
      <c r="F25" s="14">
        <v>0</v>
      </c>
      <c r="G25" s="31" t="e">
        <f t="shared" si="2"/>
        <v>#DIV/0!</v>
      </c>
      <c r="H25" s="28">
        <v>11</v>
      </c>
      <c r="I25" s="15">
        <v>6</v>
      </c>
      <c r="J25" s="34">
        <f t="shared" si="3"/>
        <v>0.8333333333333334</v>
      </c>
      <c r="K25" s="46"/>
      <c r="L25" s="46"/>
      <c r="M25" s="47"/>
      <c r="N25" s="46"/>
      <c r="O25" s="46"/>
      <c r="P25" s="48"/>
      <c r="Q25" s="46"/>
      <c r="R25" s="46"/>
      <c r="S25" s="48"/>
      <c r="T25" s="46"/>
      <c r="U25" s="46"/>
      <c r="V25" s="47"/>
      <c r="W25" s="46"/>
      <c r="X25" s="46"/>
      <c r="Y25" s="47"/>
      <c r="Z25" s="27"/>
    </row>
    <row r="26" spans="1:26" s="26" customFormat="1" ht="21" customHeight="1">
      <c r="A26" s="79" t="s">
        <v>3</v>
      </c>
      <c r="B26" s="81">
        <v>14</v>
      </c>
      <c r="C26" s="29">
        <f t="shared" si="0"/>
        <v>1</v>
      </c>
      <c r="D26" s="30">
        <f t="shared" si="1"/>
        <v>13</v>
      </c>
      <c r="E26" s="66">
        <v>0</v>
      </c>
      <c r="F26" s="14">
        <v>0</v>
      </c>
      <c r="G26" s="31" t="e">
        <f t="shared" si="2"/>
        <v>#DIV/0!</v>
      </c>
      <c r="H26" s="28">
        <v>14</v>
      </c>
      <c r="I26" s="15">
        <v>1</v>
      </c>
      <c r="J26" s="34">
        <f t="shared" si="3"/>
        <v>13</v>
      </c>
      <c r="K26" s="46"/>
      <c r="L26" s="46"/>
      <c r="M26" s="47"/>
      <c r="N26" s="46"/>
      <c r="O26" s="46"/>
      <c r="P26" s="48"/>
      <c r="Q26" s="46"/>
      <c r="R26" s="46"/>
      <c r="S26" s="48"/>
      <c r="T26" s="46"/>
      <c r="U26" s="46"/>
      <c r="V26" s="47"/>
      <c r="W26" s="46"/>
      <c r="X26" s="46"/>
      <c r="Y26" s="47"/>
      <c r="Z26" s="27"/>
    </row>
    <row r="27" spans="1:26" s="26" customFormat="1" ht="21" customHeight="1">
      <c r="A27" s="79" t="s">
        <v>4</v>
      </c>
      <c r="B27" s="81">
        <v>3</v>
      </c>
      <c r="C27" s="29">
        <f t="shared" si="0"/>
        <v>5</v>
      </c>
      <c r="D27" s="30">
        <f t="shared" si="1"/>
        <v>-0.4</v>
      </c>
      <c r="E27" s="66">
        <v>0</v>
      </c>
      <c r="F27" s="14">
        <v>0</v>
      </c>
      <c r="G27" s="31" t="e">
        <f t="shared" si="2"/>
        <v>#DIV/0!</v>
      </c>
      <c r="H27" s="28">
        <v>3</v>
      </c>
      <c r="I27" s="15">
        <v>5</v>
      </c>
      <c r="J27" s="34">
        <f t="shared" si="3"/>
        <v>-0.4</v>
      </c>
      <c r="K27" s="46"/>
      <c r="L27" s="46"/>
      <c r="M27" s="47"/>
      <c r="N27" s="46"/>
      <c r="O27" s="46"/>
      <c r="P27" s="48"/>
      <c r="Q27" s="46"/>
      <c r="R27" s="46"/>
      <c r="S27" s="48"/>
      <c r="T27" s="46"/>
      <c r="U27" s="46"/>
      <c r="V27" s="47"/>
      <c r="W27" s="46"/>
      <c r="X27" s="46"/>
      <c r="Y27" s="47"/>
      <c r="Z27" s="27"/>
    </row>
    <row r="28" spans="1:26" s="26" customFormat="1" ht="21" customHeight="1">
      <c r="A28" s="79" t="s">
        <v>5</v>
      </c>
      <c r="B28" s="81">
        <v>7</v>
      </c>
      <c r="C28" s="29">
        <f t="shared" si="0"/>
        <v>7</v>
      </c>
      <c r="D28" s="30">
        <f t="shared" si="1"/>
        <v>0</v>
      </c>
      <c r="E28" s="66">
        <v>0</v>
      </c>
      <c r="F28" s="14">
        <v>0</v>
      </c>
      <c r="G28" s="31" t="e">
        <f t="shared" si="2"/>
        <v>#DIV/0!</v>
      </c>
      <c r="H28" s="28">
        <v>7</v>
      </c>
      <c r="I28" s="15">
        <v>7</v>
      </c>
      <c r="J28" s="34">
        <f t="shared" si="3"/>
        <v>0</v>
      </c>
      <c r="K28" s="46"/>
      <c r="L28" s="46"/>
      <c r="M28" s="47"/>
      <c r="N28" s="46"/>
      <c r="O28" s="46"/>
      <c r="P28" s="48"/>
      <c r="Q28" s="46"/>
      <c r="R28" s="46"/>
      <c r="S28" s="48"/>
      <c r="T28" s="46"/>
      <c r="U28" s="46"/>
      <c r="V28" s="47"/>
      <c r="W28" s="46"/>
      <c r="X28" s="46"/>
      <c r="Y28" s="47"/>
      <c r="Z28" s="27"/>
    </row>
    <row r="29" spans="1:26" s="26" customFormat="1" ht="21" customHeight="1">
      <c r="A29" s="79" t="s">
        <v>6</v>
      </c>
      <c r="B29" s="81">
        <v>9</v>
      </c>
      <c r="C29" s="29">
        <f t="shared" si="0"/>
        <v>7</v>
      </c>
      <c r="D29" s="30">
        <f t="shared" si="1"/>
        <v>0.2857142857142857</v>
      </c>
      <c r="E29" s="66">
        <v>0</v>
      </c>
      <c r="F29" s="14">
        <v>0</v>
      </c>
      <c r="G29" s="31" t="e">
        <f t="shared" si="2"/>
        <v>#DIV/0!</v>
      </c>
      <c r="H29" s="28">
        <v>9</v>
      </c>
      <c r="I29" s="15">
        <v>7</v>
      </c>
      <c r="J29" s="34">
        <f t="shared" si="3"/>
        <v>0.2857142857142857</v>
      </c>
      <c r="K29" s="46"/>
      <c r="L29" s="46"/>
      <c r="M29" s="47"/>
      <c r="N29" s="46"/>
      <c r="O29" s="46"/>
      <c r="P29" s="48"/>
      <c r="Q29" s="46"/>
      <c r="R29" s="46"/>
      <c r="S29" s="48"/>
      <c r="T29" s="46"/>
      <c r="U29" s="46"/>
      <c r="V29" s="47"/>
      <c r="W29" s="46"/>
      <c r="X29" s="46"/>
      <c r="Y29" s="47"/>
      <c r="Z29" s="27"/>
    </row>
    <row r="30" spans="1:26" s="26" customFormat="1" ht="21" customHeight="1">
      <c r="A30" s="79" t="s">
        <v>7</v>
      </c>
      <c r="B30" s="81">
        <v>71</v>
      </c>
      <c r="C30" s="29">
        <f t="shared" si="0"/>
        <v>10</v>
      </c>
      <c r="D30" s="30">
        <f t="shared" si="1"/>
        <v>6.1</v>
      </c>
      <c r="E30" s="66">
        <v>65</v>
      </c>
      <c r="F30" s="14">
        <v>0</v>
      </c>
      <c r="G30" s="31" t="e">
        <f t="shared" si="2"/>
        <v>#DIV/0!</v>
      </c>
      <c r="H30" s="28">
        <v>6</v>
      </c>
      <c r="I30" s="15">
        <v>10</v>
      </c>
      <c r="J30" s="34">
        <f t="shared" si="3"/>
        <v>-0.4</v>
      </c>
      <c r="K30" s="46"/>
      <c r="L30" s="46"/>
      <c r="M30" s="47"/>
      <c r="N30" s="46"/>
      <c r="O30" s="46"/>
      <c r="P30" s="48"/>
      <c r="Q30" s="46"/>
      <c r="R30" s="46"/>
      <c r="S30" s="48"/>
      <c r="T30" s="46"/>
      <c r="U30" s="46"/>
      <c r="V30" s="47"/>
      <c r="W30" s="46"/>
      <c r="X30" s="46"/>
      <c r="Y30" s="47"/>
      <c r="Z30" s="27"/>
    </row>
    <row r="31" spans="1:26" s="26" customFormat="1" ht="21" customHeight="1">
      <c r="A31" s="79" t="s">
        <v>8</v>
      </c>
      <c r="B31" s="81">
        <v>5</v>
      </c>
      <c r="C31" s="29">
        <f t="shared" si="0"/>
        <v>8</v>
      </c>
      <c r="D31" s="30">
        <f t="shared" si="1"/>
        <v>-0.375</v>
      </c>
      <c r="E31" s="66">
        <v>0</v>
      </c>
      <c r="F31" s="14">
        <v>0</v>
      </c>
      <c r="G31" s="31" t="e">
        <f t="shared" si="2"/>
        <v>#DIV/0!</v>
      </c>
      <c r="H31" s="28">
        <v>5</v>
      </c>
      <c r="I31" s="15">
        <v>8</v>
      </c>
      <c r="J31" s="34">
        <f t="shared" si="3"/>
        <v>-0.375</v>
      </c>
      <c r="K31" s="46"/>
      <c r="L31" s="46"/>
      <c r="M31" s="47"/>
      <c r="N31" s="46"/>
      <c r="O31" s="46"/>
      <c r="P31" s="48"/>
      <c r="Q31" s="46"/>
      <c r="R31" s="46"/>
      <c r="S31" s="48"/>
      <c r="T31" s="46"/>
      <c r="U31" s="46"/>
      <c r="V31" s="47"/>
      <c r="W31" s="46"/>
      <c r="X31" s="46"/>
      <c r="Y31" s="47"/>
      <c r="Z31" s="27"/>
    </row>
    <row r="32" spans="1:26" s="26" customFormat="1" ht="21" customHeight="1">
      <c r="A32" s="79" t="s">
        <v>9</v>
      </c>
      <c r="B32" s="81">
        <v>4</v>
      </c>
      <c r="C32" s="29">
        <f t="shared" si="0"/>
        <v>6</v>
      </c>
      <c r="D32" s="30">
        <f>+(B32-C32)/C32</f>
        <v>-0.3333333333333333</v>
      </c>
      <c r="E32" s="66">
        <v>0</v>
      </c>
      <c r="F32" s="14">
        <v>0</v>
      </c>
      <c r="G32" s="31" t="e">
        <f t="shared" si="2"/>
        <v>#DIV/0!</v>
      </c>
      <c r="H32" s="28">
        <v>4</v>
      </c>
      <c r="I32" s="15">
        <v>6</v>
      </c>
      <c r="J32" s="34">
        <f>+(H32-I32)/I32</f>
        <v>-0.3333333333333333</v>
      </c>
      <c r="K32" s="46"/>
      <c r="L32" s="46"/>
      <c r="M32" s="47"/>
      <c r="N32" s="46"/>
      <c r="O32" s="46"/>
      <c r="P32" s="48"/>
      <c r="Q32" s="46"/>
      <c r="R32" s="46"/>
      <c r="S32" s="48"/>
      <c r="T32" s="46"/>
      <c r="U32" s="46"/>
      <c r="V32" s="47"/>
      <c r="W32" s="46"/>
      <c r="X32" s="46"/>
      <c r="Y32" s="47"/>
      <c r="Z32" s="27"/>
    </row>
    <row r="33" spans="1:26" s="26" customFormat="1" ht="21" customHeight="1">
      <c r="A33" s="79" t="s">
        <v>10</v>
      </c>
      <c r="B33" s="81">
        <v>55</v>
      </c>
      <c r="C33" s="29">
        <f t="shared" si="0"/>
        <v>3</v>
      </c>
      <c r="D33" s="30">
        <f t="shared" si="1"/>
        <v>17.333333333333332</v>
      </c>
      <c r="E33" s="66">
        <v>49</v>
      </c>
      <c r="F33" s="14">
        <v>0</v>
      </c>
      <c r="G33" s="31" t="e">
        <f t="shared" si="2"/>
        <v>#DIV/0!</v>
      </c>
      <c r="H33" s="28">
        <v>6</v>
      </c>
      <c r="I33" s="15">
        <v>3</v>
      </c>
      <c r="J33" s="34">
        <f t="shared" si="3"/>
        <v>1</v>
      </c>
      <c r="K33" s="46"/>
      <c r="L33" s="46"/>
      <c r="M33" s="47"/>
      <c r="N33" s="46"/>
      <c r="O33" s="46"/>
      <c r="P33" s="48"/>
      <c r="Q33" s="46"/>
      <c r="R33" s="46"/>
      <c r="S33" s="48"/>
      <c r="T33" s="46"/>
      <c r="U33" s="46"/>
      <c r="V33" s="47"/>
      <c r="W33" s="46"/>
      <c r="X33" s="46"/>
      <c r="Y33" s="47"/>
      <c r="Z33" s="27"/>
    </row>
    <row r="34" spans="1:26" s="26" customFormat="1" ht="21" customHeight="1" thickBot="1">
      <c r="A34" s="80" t="s">
        <v>11</v>
      </c>
      <c r="B34" s="81">
        <v>39</v>
      </c>
      <c r="C34" s="29">
        <f t="shared" si="0"/>
        <v>8</v>
      </c>
      <c r="D34" s="36">
        <f t="shared" si="1"/>
        <v>3.875</v>
      </c>
      <c r="E34" s="67">
        <v>38</v>
      </c>
      <c r="F34" s="17">
        <v>0</v>
      </c>
      <c r="G34" s="37" t="e">
        <f t="shared" si="2"/>
        <v>#DIV/0!</v>
      </c>
      <c r="H34" s="28">
        <v>1</v>
      </c>
      <c r="I34" s="20">
        <v>8</v>
      </c>
      <c r="J34" s="68">
        <f t="shared" si="3"/>
        <v>-0.875</v>
      </c>
      <c r="K34" s="46"/>
      <c r="L34" s="46"/>
      <c r="M34" s="47"/>
      <c r="N34" s="46"/>
      <c r="O34" s="46"/>
      <c r="P34" s="48"/>
      <c r="Q34" s="46"/>
      <c r="R34" s="46"/>
      <c r="S34" s="48"/>
      <c r="T34" s="46"/>
      <c r="U34" s="46"/>
      <c r="V34" s="47"/>
      <c r="W34" s="46"/>
      <c r="X34" s="46"/>
      <c r="Y34" s="47"/>
      <c r="Z34" s="27"/>
    </row>
    <row r="35" spans="1:26" s="26" customFormat="1" ht="21" customHeight="1" thickBot="1" thickTop="1">
      <c r="A35" s="73" t="s">
        <v>15</v>
      </c>
      <c r="B35" s="69">
        <f>SUM(B23:B34)</f>
        <v>233</v>
      </c>
      <c r="C35" s="39">
        <f>SUM(C23:C34)</f>
        <v>70</v>
      </c>
      <c r="D35" s="61">
        <f t="shared" si="1"/>
        <v>2.3285714285714287</v>
      </c>
      <c r="E35" s="69">
        <f>SUM(E23:E34)</f>
        <v>152</v>
      </c>
      <c r="F35" s="39">
        <f>SUM(F23:F34)</f>
        <v>0</v>
      </c>
      <c r="G35" s="41" t="e">
        <f t="shared" si="2"/>
        <v>#DIV/0!</v>
      </c>
      <c r="H35" s="38">
        <f>SUM(H23:H34)</f>
        <v>81</v>
      </c>
      <c r="I35" s="39">
        <f>SUM(I23:I34)</f>
        <v>70</v>
      </c>
      <c r="J35" s="40">
        <f t="shared" si="3"/>
        <v>0.15714285714285714</v>
      </c>
      <c r="K35" s="49"/>
      <c r="L35" s="49"/>
      <c r="M35" s="48"/>
      <c r="N35" s="49"/>
      <c r="O35" s="49"/>
      <c r="P35" s="48"/>
      <c r="Q35" s="49"/>
      <c r="R35" s="49"/>
      <c r="S35" s="48"/>
      <c r="T35" s="49"/>
      <c r="U35" s="49"/>
      <c r="V35" s="47"/>
      <c r="W35" s="49"/>
      <c r="X35" s="49"/>
      <c r="Y35" s="48"/>
      <c r="Z35" s="27"/>
    </row>
  </sheetData>
  <sheetProtection/>
  <mergeCells count="7">
    <mergeCell ref="L23:X24"/>
    <mergeCell ref="A1:Z1"/>
    <mergeCell ref="E21:G21"/>
    <mergeCell ref="H21:J21"/>
    <mergeCell ref="B20:D21"/>
    <mergeCell ref="E20:J20"/>
    <mergeCell ref="A20:A22"/>
  </mergeCells>
  <printOptions/>
  <pageMargins left="0.7874015748031497" right="0.5905511811023623" top="0.5905511811023623" bottom="0.5905511811023623" header="0.5118110236220472" footer="0.5118110236220472"/>
  <pageSetup errors="dash" fitToHeight="3" fitToWidth="1" horizontalDpi="600" verticalDpi="600" orientation="landscape" paperSize="9" scale="72" r:id="rId2"/>
  <headerFooter alignWithMargins="0">
    <oddFooter>&amp;R（単位：戸）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島根県庁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建築住宅課</dc:creator>
  <cp:keywords/>
  <dc:description/>
  <cp:lastModifiedBy>高橋　伸明</cp:lastModifiedBy>
  <cp:lastPrinted>2012-04-06T07:08:37Z</cp:lastPrinted>
  <dcterms:created xsi:type="dcterms:W3CDTF">2000-12-22T00:50:27Z</dcterms:created>
  <dcterms:modified xsi:type="dcterms:W3CDTF">2012-07-17T02:29:39Z</dcterms:modified>
  <cp:category/>
  <cp:version/>
  <cp:contentType/>
  <cp:contentStatus/>
</cp:coreProperties>
</file>