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農林水産部\林業課\木材振興室\110_県産木材利用促進事業\○○例規\03_「しまねの木」活用建築士・認定制度実施要領\03_0303_R3改正\HP用\"/>
    </mc:Choice>
  </mc:AlternateContent>
  <bookViews>
    <workbookView xWindow="0" yWindow="0" windowWidth="19740" windowHeight="7095"/>
  </bookViews>
  <sheets>
    <sheet name="様式８別添" sheetId="4" r:id="rId1"/>
    <sheet name="様式８別添（記載例）" sheetId="1" r:id="rId2"/>
  </sheets>
  <definedNames>
    <definedName name="_xlnm.Print_Area" localSheetId="0">様式８別添!$A$1:$K$29</definedName>
    <definedName name="_xlnm.Print_Area" localSheetId="1">'様式８別添（記載例）'!$A$1:$K$29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4" l="1"/>
  <c r="F23" i="4"/>
  <c r="D23" i="4"/>
  <c r="C23" i="4"/>
  <c r="M22" i="4"/>
  <c r="E22" i="4" s="1"/>
  <c r="G22" i="4"/>
  <c r="M21" i="4"/>
  <c r="G21" i="4"/>
  <c r="E21" i="4"/>
  <c r="M20" i="4"/>
  <c r="G20" i="4"/>
  <c r="E20" i="4"/>
  <c r="M19" i="4"/>
  <c r="E19" i="4" s="1"/>
  <c r="G19" i="4"/>
  <c r="M18" i="4"/>
  <c r="E18" i="4" s="1"/>
  <c r="G18" i="4"/>
  <c r="M17" i="4"/>
  <c r="E17" i="4" s="1"/>
  <c r="G17" i="4"/>
  <c r="M16" i="4"/>
  <c r="E16" i="4" s="1"/>
  <c r="G16" i="4"/>
  <c r="M15" i="4"/>
  <c r="E15" i="4" s="1"/>
  <c r="G15" i="4"/>
  <c r="M14" i="4"/>
  <c r="E14" i="4" s="1"/>
  <c r="G14" i="4"/>
  <c r="M13" i="4"/>
  <c r="E13" i="4" s="1"/>
  <c r="G13" i="4" s="1"/>
  <c r="M12" i="4"/>
  <c r="E12" i="4" s="1"/>
  <c r="G12" i="4" s="1"/>
  <c r="M11" i="4"/>
  <c r="E11" i="4" s="1"/>
  <c r="G11" i="4" s="1"/>
  <c r="M10" i="4"/>
  <c r="E10" i="4" s="1"/>
  <c r="G10" i="4"/>
  <c r="M9" i="4"/>
  <c r="E9" i="4" s="1"/>
  <c r="G9" i="4" s="1"/>
  <c r="M8" i="4"/>
  <c r="E8" i="4" s="1"/>
  <c r="G8" i="4" s="1"/>
  <c r="M7" i="4"/>
  <c r="E7" i="4" s="1"/>
  <c r="M6" i="4"/>
  <c r="E6" i="4" s="1"/>
  <c r="G6" i="4" s="1"/>
  <c r="G7" i="4" l="1"/>
  <c r="E23" i="4"/>
  <c r="G23" i="4" s="1"/>
  <c r="M22" i="1"/>
  <c r="E22" i="1" s="1"/>
  <c r="M21" i="1"/>
  <c r="E21" i="1" s="1"/>
  <c r="M20" i="1"/>
  <c r="E20" i="1" s="1"/>
  <c r="M19" i="1"/>
  <c r="E19" i="1" s="1"/>
  <c r="M18" i="1"/>
  <c r="E18" i="1" s="1"/>
  <c r="M17" i="1"/>
  <c r="E17" i="1" s="1"/>
  <c r="M16" i="1"/>
  <c r="E16" i="1" s="1"/>
  <c r="M15" i="1"/>
  <c r="E15" i="1" s="1"/>
  <c r="M14" i="1"/>
  <c r="E14" i="1" s="1"/>
  <c r="M13" i="1"/>
  <c r="E13" i="1" s="1"/>
  <c r="M12" i="1"/>
  <c r="E12" i="1" s="1"/>
  <c r="M11" i="1"/>
  <c r="E11" i="1" s="1"/>
  <c r="M10" i="1"/>
  <c r="E10" i="1" s="1"/>
  <c r="M9" i="1"/>
  <c r="E9" i="1" s="1"/>
  <c r="M8" i="1"/>
  <c r="E8" i="1" s="1"/>
  <c r="M7" i="1"/>
  <c r="E7" i="1" s="1"/>
  <c r="M6" i="1"/>
  <c r="E6" i="1" s="1"/>
  <c r="G6" i="1" s="1"/>
  <c r="G17" i="1" l="1"/>
  <c r="G16" i="1"/>
  <c r="G15" i="1"/>
  <c r="G14" i="1"/>
  <c r="G19" i="1"/>
  <c r="G18" i="1"/>
  <c r="G13" i="1" l="1"/>
  <c r="G20" i="1"/>
  <c r="G22" i="1" l="1"/>
  <c r="G21" i="1"/>
  <c r="G12" i="1"/>
  <c r="G11" i="1"/>
  <c r="G10" i="1"/>
  <c r="G9" i="1"/>
  <c r="G8" i="1"/>
  <c r="G7" i="1"/>
  <c r="E23" i="1" l="1"/>
  <c r="K23" i="1"/>
  <c r="F23" i="1"/>
  <c r="D23" i="1"/>
  <c r="C23" i="1"/>
  <c r="G23" i="1" l="1"/>
</calcChain>
</file>

<file path=xl/comments1.xml><?xml version="1.0" encoding="utf-8"?>
<comments xmlns="http://schemas.openxmlformats.org/spreadsheetml/2006/main">
  <authors>
    <author>Windows ユーザー</author>
  </authors>
  <commentList>
    <comment ref="A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必ず入力してください
</t>
        </r>
      </text>
    </comment>
  </commentList>
</comments>
</file>

<file path=xl/comments2.xml><?xml version="1.0" encoding="utf-8"?>
<comments xmlns="http://schemas.openxmlformats.org/spreadsheetml/2006/main">
  <authors>
    <author>Windows ユーザー</author>
  </authors>
  <commentList>
    <comment ref="A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必ず入力してください</t>
        </r>
      </text>
    </comment>
  </commentList>
</comments>
</file>

<file path=xl/sharedStrings.xml><?xml version="1.0" encoding="utf-8"?>
<sst xmlns="http://schemas.openxmlformats.org/spreadsheetml/2006/main" count="81" uniqueCount="36">
  <si>
    <t>番号</t>
    <rPh sb="0" eb="2">
      <t>バンゴウ</t>
    </rPh>
    <phoneticPr fontId="1"/>
  </si>
  <si>
    <t>区分</t>
    <rPh sb="0" eb="2">
      <t>クブン</t>
    </rPh>
    <phoneticPr fontId="1"/>
  </si>
  <si>
    <t>建築場所</t>
    <rPh sb="0" eb="2">
      <t>ケンチク</t>
    </rPh>
    <rPh sb="2" eb="4">
      <t>バショ</t>
    </rPh>
    <phoneticPr fontId="1"/>
  </si>
  <si>
    <t>延床面積</t>
    <rPh sb="0" eb="1">
      <t>ノベ</t>
    </rPh>
    <rPh sb="1" eb="4">
      <t>ユカメンセキ</t>
    </rPh>
    <phoneticPr fontId="1"/>
  </si>
  <si>
    <t>着工日</t>
    <rPh sb="0" eb="2">
      <t>チャッコウ</t>
    </rPh>
    <rPh sb="2" eb="3">
      <t>ビ</t>
    </rPh>
    <phoneticPr fontId="1"/>
  </si>
  <si>
    <t>完了日</t>
    <rPh sb="0" eb="3">
      <t>カンリョウビ</t>
    </rPh>
    <phoneticPr fontId="1"/>
  </si>
  <si>
    <t>納材業者</t>
    <rPh sb="0" eb="2">
      <t>ノウザイ</t>
    </rPh>
    <rPh sb="2" eb="4">
      <t>ギョウシャ</t>
    </rPh>
    <phoneticPr fontId="1"/>
  </si>
  <si>
    <t>使用量(A)</t>
    <phoneticPr fontId="1"/>
  </si>
  <si>
    <t>使用量(B)</t>
    <phoneticPr fontId="1"/>
  </si>
  <si>
    <t>県産木材使用</t>
    <rPh sb="0" eb="2">
      <t>ケンサン</t>
    </rPh>
    <rPh sb="2" eb="4">
      <t>モクザイ</t>
    </rPh>
    <rPh sb="4" eb="6">
      <t>シヨウ</t>
    </rPh>
    <phoneticPr fontId="1"/>
  </si>
  <si>
    <t>割合(B/A)</t>
    <phoneticPr fontId="1"/>
  </si>
  <si>
    <t>事業</t>
    <rPh sb="0" eb="2">
      <t>ジギョウ</t>
    </rPh>
    <phoneticPr fontId="1"/>
  </si>
  <si>
    <t>実施</t>
    <phoneticPr fontId="1"/>
  </si>
  <si>
    <t xml:space="preserve">標準木材 </t>
    <rPh sb="0" eb="2">
      <t>ヒョウジュン</t>
    </rPh>
    <rPh sb="2" eb="4">
      <t>モクザイ</t>
    </rPh>
    <phoneticPr fontId="1"/>
  </si>
  <si>
    <t xml:space="preserve">県産木材 </t>
    <rPh sb="0" eb="2">
      <t>ケンサン</t>
    </rPh>
    <rPh sb="2" eb="4">
      <t>モクザイ</t>
    </rPh>
    <phoneticPr fontId="1"/>
  </si>
  <si>
    <t>合計</t>
    <rPh sb="0" eb="2">
      <t>ゴウケイ</t>
    </rPh>
    <phoneticPr fontId="1"/>
  </si>
  <si>
    <t>新築</t>
    <rPh sb="0" eb="2">
      <t>シンチク</t>
    </rPh>
    <phoneticPr fontId="1"/>
  </si>
  <si>
    <t>○○市</t>
    <rPh sb="2" eb="3">
      <t>シ</t>
    </rPh>
    <phoneticPr fontId="1"/>
  </si>
  <si>
    <t>△△町</t>
    <rPh sb="2" eb="3">
      <t>マチ</t>
    </rPh>
    <phoneticPr fontId="1"/>
  </si>
  <si>
    <t>□□市</t>
    <rPh sb="2" eb="3">
      <t>シ</t>
    </rPh>
    <phoneticPr fontId="1"/>
  </si>
  <si>
    <t>※「標準木材使用量」及び「県産木材使用量」は、小数第2位以下を切り捨てて第1位までで記載してください。</t>
    <rPh sb="2" eb="4">
      <t>ヒョウジュン</t>
    </rPh>
    <rPh sb="4" eb="6">
      <t>モクザイ</t>
    </rPh>
    <rPh sb="6" eb="9">
      <t>シヨウリョウ</t>
    </rPh>
    <rPh sb="10" eb="11">
      <t>オヨ</t>
    </rPh>
    <rPh sb="13" eb="15">
      <t>ケンサン</t>
    </rPh>
    <rPh sb="15" eb="17">
      <t>モクザイ</t>
    </rPh>
    <rPh sb="17" eb="20">
      <t>シヨウリョウ</t>
    </rPh>
    <rPh sb="23" eb="25">
      <t>ショウスウ</t>
    </rPh>
    <rPh sb="25" eb="26">
      <t>ダイ</t>
    </rPh>
    <rPh sb="27" eb="28">
      <t>イ</t>
    </rPh>
    <rPh sb="28" eb="30">
      <t>イカ</t>
    </rPh>
    <rPh sb="31" eb="32">
      <t>キ</t>
    </rPh>
    <rPh sb="33" eb="34">
      <t>ス</t>
    </rPh>
    <rPh sb="36" eb="37">
      <t>ダイ</t>
    </rPh>
    <rPh sb="38" eb="39">
      <t>イ</t>
    </rPh>
    <rPh sb="42" eb="44">
      <t>キサイ</t>
    </rPh>
    <phoneticPr fontId="1"/>
  </si>
  <si>
    <t>※「納材業者」は、県産木材を納材した製材工場等を記載してください。複数社ある場合は全て記載してください。</t>
    <rPh sb="2" eb="4">
      <t>ノウザイ</t>
    </rPh>
    <rPh sb="4" eb="6">
      <t>ギョウシャ</t>
    </rPh>
    <rPh sb="9" eb="11">
      <t>ケンサン</t>
    </rPh>
    <rPh sb="11" eb="13">
      <t>モクザイ</t>
    </rPh>
    <rPh sb="14" eb="16">
      <t>ノウザイ</t>
    </rPh>
    <rPh sb="18" eb="20">
      <t>セイザイ</t>
    </rPh>
    <rPh sb="20" eb="22">
      <t>コウジョウ</t>
    </rPh>
    <rPh sb="22" eb="23">
      <t>トウ</t>
    </rPh>
    <rPh sb="24" eb="26">
      <t>キサイ</t>
    </rPh>
    <rPh sb="33" eb="36">
      <t>フクスウシャ</t>
    </rPh>
    <rPh sb="38" eb="40">
      <t>バアイ</t>
    </rPh>
    <rPh sb="41" eb="42">
      <t>スベ</t>
    </rPh>
    <rPh sb="43" eb="45">
      <t>キサイ</t>
    </rPh>
    <phoneticPr fontId="1"/>
  </si>
  <si>
    <t>※「建築場所」、「延床面積」は建築確認済証や建築工事届等から転記してください。なお、「建築場所」は市町村名のみ記載してください。</t>
    <rPh sb="15" eb="17">
      <t>ケンチク</t>
    </rPh>
    <rPh sb="17" eb="19">
      <t>カクニン</t>
    </rPh>
    <rPh sb="19" eb="21">
      <t>スミショウ</t>
    </rPh>
    <rPh sb="22" eb="24">
      <t>ケンチク</t>
    </rPh>
    <rPh sb="24" eb="26">
      <t>コウジ</t>
    </rPh>
    <rPh sb="26" eb="27">
      <t>トド</t>
    </rPh>
    <rPh sb="27" eb="28">
      <t>トウ</t>
    </rPh>
    <rPh sb="30" eb="32">
      <t>テンキ</t>
    </rPh>
    <rPh sb="43" eb="45">
      <t>ケンチク</t>
    </rPh>
    <rPh sb="45" eb="47">
      <t>バショ</t>
    </rPh>
    <rPh sb="49" eb="53">
      <t>シチョウソンメイ</t>
    </rPh>
    <rPh sb="55" eb="57">
      <t>キサイ</t>
    </rPh>
    <phoneticPr fontId="1"/>
  </si>
  <si>
    <t>※「事業実施」は、「しまねの木」いきいき暮らし応援事業を活用した場合、「○」を記載してください。</t>
    <rPh sb="2" eb="4">
      <t>ジギョウ</t>
    </rPh>
    <rPh sb="4" eb="6">
      <t>ジッシ</t>
    </rPh>
    <rPh sb="14" eb="15">
      <t>キ</t>
    </rPh>
    <rPh sb="20" eb="21">
      <t>ク</t>
    </rPh>
    <rPh sb="23" eb="27">
      <t>オウエンジギョウ</t>
    </rPh>
    <rPh sb="28" eb="30">
      <t>カツヨウ</t>
    </rPh>
    <rPh sb="32" eb="34">
      <t>バアイ</t>
    </rPh>
    <rPh sb="39" eb="41">
      <t>キサイ</t>
    </rPh>
    <phoneticPr fontId="1"/>
  </si>
  <si>
    <t>○○製材所</t>
    <rPh sb="2" eb="5">
      <t>セイザイショ</t>
    </rPh>
    <phoneticPr fontId="1"/>
  </si>
  <si>
    <t>○製材所、△木材</t>
    <rPh sb="1" eb="4">
      <t>セイザイショ</t>
    </rPh>
    <rPh sb="6" eb="8">
      <t>モクザイ</t>
    </rPh>
    <phoneticPr fontId="1"/>
  </si>
  <si>
    <t>○製材所、□工場</t>
    <rPh sb="1" eb="4">
      <t>セイザイショ</t>
    </rPh>
    <rPh sb="6" eb="8">
      <t>コウジョウ</t>
    </rPh>
    <phoneticPr fontId="1"/>
  </si>
  <si>
    <t>※前年度に建築した木造住宅を全て記載してください。</t>
    <rPh sb="1" eb="4">
      <t>ゼンネンド</t>
    </rPh>
    <rPh sb="5" eb="7">
      <t>ケンチク</t>
    </rPh>
    <rPh sb="9" eb="11">
      <t>モクゾウ</t>
    </rPh>
    <rPh sb="11" eb="13">
      <t>ジュウタク</t>
    </rPh>
    <rPh sb="14" eb="15">
      <t>スベ</t>
    </rPh>
    <rPh sb="16" eb="18">
      <t>キサイ</t>
    </rPh>
    <phoneticPr fontId="1"/>
  </si>
  <si>
    <t>様式第８号　別添　県産木材使用状況内訳書</t>
    <rPh sb="0" eb="2">
      <t>ヨウシキ</t>
    </rPh>
    <rPh sb="2" eb="3">
      <t>ダイ</t>
    </rPh>
    <rPh sb="4" eb="5">
      <t>ゴウ</t>
    </rPh>
    <rPh sb="6" eb="8">
      <t>ベッテン</t>
    </rPh>
    <rPh sb="9" eb="11">
      <t>ケンサン</t>
    </rPh>
    <rPh sb="11" eb="13">
      <t>モクザイ</t>
    </rPh>
    <rPh sb="13" eb="15">
      <t>シヨウ</t>
    </rPh>
    <rPh sb="15" eb="17">
      <t>ジョウキョウ</t>
    </rPh>
    <rPh sb="17" eb="20">
      <t>ウチワケショ</t>
    </rPh>
    <phoneticPr fontId="1"/>
  </si>
  <si>
    <t>□製材所</t>
    <rPh sb="1" eb="4">
      <t>セイザイショ</t>
    </rPh>
    <phoneticPr fontId="1"/>
  </si>
  <si>
    <t>１．前年度（Ｒ２年度）県産木材使用実績</t>
    <rPh sb="2" eb="5">
      <t>ゼンネンド</t>
    </rPh>
    <rPh sb="8" eb="10">
      <t>ネンド</t>
    </rPh>
    <rPh sb="11" eb="13">
      <t>ケンサン</t>
    </rPh>
    <rPh sb="13" eb="15">
      <t>モクザイ</t>
    </rPh>
    <rPh sb="15" eb="17">
      <t>シヨウ</t>
    </rPh>
    <rPh sb="17" eb="19">
      <t>ジッセキ</t>
    </rPh>
    <phoneticPr fontId="1"/>
  </si>
  <si>
    <t>※「標準木材使用量」は記載例の計算式、又は県産木材使用割合計算シートにより算定してください。</t>
    <rPh sb="2" eb="9">
      <t>ヒョウジュンモクザイシヨウリョウ</t>
    </rPh>
    <rPh sb="11" eb="14">
      <t>キサイレイ</t>
    </rPh>
    <rPh sb="15" eb="18">
      <t>ケイサンシキ</t>
    </rPh>
    <rPh sb="19" eb="20">
      <t>マタ</t>
    </rPh>
    <rPh sb="21" eb="23">
      <t>ケンサン</t>
    </rPh>
    <rPh sb="23" eb="25">
      <t>モクザイ</t>
    </rPh>
    <rPh sb="25" eb="27">
      <t>シヨウ</t>
    </rPh>
    <rPh sb="27" eb="29">
      <t>ワリアイ</t>
    </rPh>
    <rPh sb="29" eb="31">
      <t>ケイサン</t>
    </rPh>
    <rPh sb="37" eb="39">
      <t>サンテイ</t>
    </rPh>
    <phoneticPr fontId="1"/>
  </si>
  <si>
    <t>新築</t>
    <rPh sb="0" eb="2">
      <t>シンチク</t>
    </rPh>
    <phoneticPr fontId="1"/>
  </si>
  <si>
    <t>増改築</t>
    <rPh sb="0" eb="3">
      <t>ゾウカイチク</t>
    </rPh>
    <phoneticPr fontId="1"/>
  </si>
  <si>
    <t>○</t>
  </si>
  <si>
    <t>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</si>
</sst>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General&quot;戸&quot;"/>
    <numFmt numFmtId="177" formatCode="0.0_ "/>
    <numFmt numFmtId="178" formatCode="0.0%"/>
    <numFmt numFmtId="179" formatCode="0.00_ "/>
  </numFmts>
  <fonts count="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>
      <alignment vertical="center"/>
    </xf>
    <xf numFmtId="178" fontId="0" fillId="0" borderId="1" xfId="0" applyNumberFormat="1" applyBorder="1">
      <alignment vertical="center"/>
    </xf>
    <xf numFmtId="179" fontId="0" fillId="0" borderId="1" xfId="0" applyNumberFormat="1" applyBorder="1">
      <alignment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9" fontId="0" fillId="0" borderId="0" xfId="0" applyNumberFormat="1" applyBorder="1">
      <alignment vertical="center"/>
    </xf>
    <xf numFmtId="177" fontId="0" fillId="0" borderId="0" xfId="0" applyNumberFormat="1" applyBorder="1">
      <alignment vertical="center"/>
    </xf>
    <xf numFmtId="178" fontId="0" fillId="0" borderId="0" xfId="0" applyNumberFormat="1" applyBorder="1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4" xfId="0" applyBorder="1" applyAlignment="1">
      <alignment vertical="center" shrinkToFit="1"/>
    </xf>
    <xf numFmtId="0" fontId="0" fillId="2" borderId="1" xfId="0" applyFill="1" applyBorder="1">
      <alignment vertical="center"/>
    </xf>
    <xf numFmtId="179" fontId="0" fillId="2" borderId="1" xfId="0" applyNumberFormat="1" applyFill="1" applyBorder="1">
      <alignment vertical="center"/>
    </xf>
    <xf numFmtId="177" fontId="0" fillId="2" borderId="1" xfId="0" applyNumberFormat="1" applyFill="1" applyBorder="1">
      <alignment vertical="center"/>
    </xf>
    <xf numFmtId="57" fontId="0" fillId="2" borderId="1" xfId="0" applyNumberFormat="1" applyFill="1" applyBorder="1">
      <alignment vertical="center"/>
    </xf>
    <xf numFmtId="0" fontId="0" fillId="2" borderId="1" xfId="0" applyFill="1" applyBorder="1" applyAlignment="1">
      <alignment vertical="center" shrinkToFit="1"/>
    </xf>
    <xf numFmtId="0" fontId="0" fillId="2" borderId="1" xfId="0" applyFill="1" applyBorder="1" applyAlignment="1">
      <alignment horizontal="center" vertical="center"/>
    </xf>
    <xf numFmtId="177" fontId="0" fillId="0" borderId="5" xfId="0" applyNumberFormat="1" applyBorder="1">
      <alignment vertical="center"/>
    </xf>
    <xf numFmtId="0" fontId="0" fillId="0" borderId="8" xfId="0" applyBorder="1">
      <alignment vertical="center"/>
    </xf>
    <xf numFmtId="178" fontId="0" fillId="0" borderId="2" xfId="0" applyNumberFormat="1" applyBorder="1">
      <alignment vertical="center"/>
    </xf>
    <xf numFmtId="178" fontId="0" fillId="0" borderId="7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9"/>
  <sheetViews>
    <sheetView showGridLines="0" tabSelected="1" view="pageBreakPreview" zoomScaleNormal="100" zoomScaleSheetLayoutView="100" workbookViewId="0">
      <selection activeCell="Q16" sqref="Q16"/>
    </sheetView>
  </sheetViews>
  <sheetFormatPr defaultRowHeight="18.75"/>
  <cols>
    <col min="1" max="1" width="4.625" customWidth="1"/>
    <col min="2" max="2" width="6.625" customWidth="1"/>
    <col min="3" max="7" width="12.625" customWidth="1"/>
    <col min="8" max="9" width="10.625" customWidth="1"/>
    <col min="10" max="10" width="20.625" customWidth="1"/>
    <col min="11" max="11" width="6.625" customWidth="1"/>
  </cols>
  <sheetData>
    <row r="1" spans="1:19">
      <c r="A1" t="s">
        <v>28</v>
      </c>
    </row>
    <row r="2" spans="1:19" ht="12" customHeight="1"/>
    <row r="3" spans="1:19">
      <c r="A3" t="s">
        <v>30</v>
      </c>
    </row>
    <row r="4" spans="1:19" ht="15.95" customHeight="1">
      <c r="A4" s="34" t="s">
        <v>0</v>
      </c>
      <c r="B4" s="34" t="s">
        <v>1</v>
      </c>
      <c r="C4" s="34" t="s">
        <v>2</v>
      </c>
      <c r="D4" s="34" t="s">
        <v>3</v>
      </c>
      <c r="E4" s="28" t="s">
        <v>13</v>
      </c>
      <c r="F4" s="28" t="s">
        <v>14</v>
      </c>
      <c r="G4" s="28" t="s">
        <v>9</v>
      </c>
      <c r="H4" s="30" t="s">
        <v>4</v>
      </c>
      <c r="I4" s="30" t="s">
        <v>5</v>
      </c>
      <c r="J4" s="30" t="s">
        <v>6</v>
      </c>
      <c r="K4" s="28" t="s">
        <v>11</v>
      </c>
    </row>
    <row r="5" spans="1:19" ht="15.95" customHeight="1">
      <c r="A5" s="30"/>
      <c r="B5" s="30"/>
      <c r="C5" s="30"/>
      <c r="D5" s="30"/>
      <c r="E5" s="29" t="s">
        <v>7</v>
      </c>
      <c r="F5" s="29" t="s">
        <v>8</v>
      </c>
      <c r="G5" s="29" t="s">
        <v>10</v>
      </c>
      <c r="H5" s="31"/>
      <c r="I5" s="31"/>
      <c r="J5" s="31"/>
      <c r="K5" s="29" t="s">
        <v>12</v>
      </c>
      <c r="P5" s="35"/>
      <c r="Q5" s="35"/>
      <c r="R5" s="35"/>
    </row>
    <row r="6" spans="1:19" ht="15.95" customHeight="1">
      <c r="A6" s="18"/>
      <c r="B6" s="18"/>
      <c r="C6" s="18"/>
      <c r="D6" s="19"/>
      <c r="E6" s="5">
        <f>IF(M6&lt;F6,F6,M6)</f>
        <v>0</v>
      </c>
      <c r="F6" s="20"/>
      <c r="G6" s="6" t="str">
        <f>IF(A6="","",ROUND(F6/E6,3))</f>
        <v/>
      </c>
      <c r="H6" s="21"/>
      <c r="I6" s="21"/>
      <c r="J6" s="22"/>
      <c r="K6" s="23"/>
      <c r="M6">
        <f>ROUNDDOWN(IF(D6&lt;50,D6*0.2,IF(D6&lt;70,D6*0.19,IF(D6&lt;100,D6*0.18,IF(D6&lt;130,D6*0.17,IF(D6&lt;180,D6*0.16,IF(D6&lt;250,D6*0.14,D6*0.13)))))),1)</f>
        <v>0</v>
      </c>
      <c r="N6" t="s">
        <v>32</v>
      </c>
      <c r="O6" t="s">
        <v>35</v>
      </c>
      <c r="P6" s="36"/>
      <c r="Q6" s="36"/>
      <c r="R6" s="37"/>
      <c r="S6" s="14"/>
    </row>
    <row r="7" spans="1:19" ht="15.95" customHeight="1">
      <c r="A7" s="18"/>
      <c r="B7" s="18"/>
      <c r="C7" s="18"/>
      <c r="D7" s="19"/>
      <c r="E7" s="5">
        <f t="shared" ref="E7:E22" si="0">IF(M7&lt;F7,F7,M7)</f>
        <v>0</v>
      </c>
      <c r="F7" s="20"/>
      <c r="G7" s="6" t="str">
        <f t="shared" ref="G7:G12" si="1">IF(A7="","",ROUND(F7/E7,3))</f>
        <v/>
      </c>
      <c r="H7" s="21"/>
      <c r="I7" s="21"/>
      <c r="J7" s="22"/>
      <c r="K7" s="23"/>
      <c r="M7">
        <f t="shared" ref="M7:M22" si="2">ROUNDDOWN(IF(D7&lt;50,D7*0.2,IF(D7&lt;70,D7*0.19,IF(D7&lt;100,D7*0.18,IF(D7&lt;130,D7*0.17,IF(D7&lt;180,D7*0.16,IF(D7&lt;250,D7*0.14,D7*0.13)))))),1)</f>
        <v>0</v>
      </c>
      <c r="N7" t="s">
        <v>33</v>
      </c>
      <c r="P7" s="36"/>
      <c r="Q7" s="36"/>
      <c r="R7" s="37"/>
      <c r="S7" s="14"/>
    </row>
    <row r="8" spans="1:19" ht="15.95" customHeight="1">
      <c r="A8" s="18"/>
      <c r="B8" s="18"/>
      <c r="C8" s="18"/>
      <c r="D8" s="19"/>
      <c r="E8" s="5">
        <f t="shared" si="0"/>
        <v>0</v>
      </c>
      <c r="F8" s="20"/>
      <c r="G8" s="6" t="str">
        <f t="shared" si="1"/>
        <v/>
      </c>
      <c r="H8" s="21"/>
      <c r="I8" s="21"/>
      <c r="J8" s="22"/>
      <c r="K8" s="23"/>
      <c r="M8">
        <f t="shared" si="2"/>
        <v>0</v>
      </c>
      <c r="P8" s="36"/>
      <c r="Q8" s="36"/>
      <c r="R8" s="37"/>
      <c r="S8" s="14"/>
    </row>
    <row r="9" spans="1:19" ht="15.95" customHeight="1">
      <c r="A9" s="18"/>
      <c r="B9" s="18"/>
      <c r="C9" s="18"/>
      <c r="D9" s="19"/>
      <c r="E9" s="5">
        <f t="shared" si="0"/>
        <v>0</v>
      </c>
      <c r="F9" s="20"/>
      <c r="G9" s="6" t="str">
        <f t="shared" si="1"/>
        <v/>
      </c>
      <c r="H9" s="21"/>
      <c r="I9" s="21"/>
      <c r="J9" s="22"/>
      <c r="K9" s="23"/>
      <c r="M9">
        <f t="shared" si="2"/>
        <v>0</v>
      </c>
      <c r="P9" s="36"/>
      <c r="Q9" s="36"/>
      <c r="R9" s="37"/>
      <c r="S9" s="14"/>
    </row>
    <row r="10" spans="1:19" ht="15.95" customHeight="1">
      <c r="A10" s="18"/>
      <c r="B10" s="18"/>
      <c r="C10" s="18"/>
      <c r="D10" s="19"/>
      <c r="E10" s="5">
        <f t="shared" si="0"/>
        <v>0</v>
      </c>
      <c r="F10" s="20"/>
      <c r="G10" s="6" t="str">
        <f t="shared" si="1"/>
        <v/>
      </c>
      <c r="H10" s="21"/>
      <c r="I10" s="21"/>
      <c r="J10" s="22"/>
      <c r="K10" s="23"/>
      <c r="M10">
        <f t="shared" si="2"/>
        <v>0</v>
      </c>
      <c r="P10" s="36"/>
      <c r="Q10" s="36"/>
      <c r="R10" s="37"/>
      <c r="S10" s="14"/>
    </row>
    <row r="11" spans="1:19" ht="15.95" customHeight="1">
      <c r="A11" s="18"/>
      <c r="B11" s="18"/>
      <c r="C11" s="18"/>
      <c r="D11" s="19"/>
      <c r="E11" s="5">
        <f t="shared" si="0"/>
        <v>0</v>
      </c>
      <c r="F11" s="20"/>
      <c r="G11" s="6" t="str">
        <f t="shared" si="1"/>
        <v/>
      </c>
      <c r="H11" s="21"/>
      <c r="I11" s="21"/>
      <c r="J11" s="22"/>
      <c r="K11" s="23"/>
      <c r="M11">
        <f t="shared" si="2"/>
        <v>0</v>
      </c>
      <c r="P11" s="36"/>
      <c r="Q11" s="36"/>
      <c r="R11" s="37"/>
      <c r="S11" s="14"/>
    </row>
    <row r="12" spans="1:19" ht="15.95" customHeight="1">
      <c r="A12" s="18"/>
      <c r="B12" s="18"/>
      <c r="C12" s="18"/>
      <c r="D12" s="19"/>
      <c r="E12" s="5">
        <f t="shared" si="0"/>
        <v>0</v>
      </c>
      <c r="F12" s="20"/>
      <c r="G12" s="6" t="str">
        <f t="shared" si="1"/>
        <v/>
      </c>
      <c r="H12" s="21"/>
      <c r="I12" s="21"/>
      <c r="J12" s="22"/>
      <c r="K12" s="23"/>
      <c r="M12">
        <f t="shared" si="2"/>
        <v>0</v>
      </c>
      <c r="P12" s="36"/>
      <c r="Q12" s="36"/>
      <c r="R12" s="37"/>
      <c r="S12" s="14"/>
    </row>
    <row r="13" spans="1:19" ht="15.95" customHeight="1">
      <c r="A13" s="18"/>
      <c r="B13" s="18"/>
      <c r="C13" s="18"/>
      <c r="D13" s="19"/>
      <c r="E13" s="5">
        <f t="shared" si="0"/>
        <v>0</v>
      </c>
      <c r="F13" s="20"/>
      <c r="G13" s="6" t="str">
        <f>IF(A13="","",ROUND(F13/E13,3))</f>
        <v/>
      </c>
      <c r="H13" s="21"/>
      <c r="I13" s="21"/>
      <c r="J13" s="22"/>
      <c r="K13" s="23"/>
      <c r="M13">
        <f t="shared" si="2"/>
        <v>0</v>
      </c>
      <c r="P13" s="36"/>
      <c r="Q13" s="36"/>
      <c r="R13" s="37"/>
      <c r="S13" s="14"/>
    </row>
    <row r="14" spans="1:19" ht="15.95" customHeight="1">
      <c r="A14" s="18"/>
      <c r="B14" s="18"/>
      <c r="C14" s="18"/>
      <c r="D14" s="19"/>
      <c r="E14" s="5">
        <f t="shared" si="0"/>
        <v>0</v>
      </c>
      <c r="F14" s="20"/>
      <c r="G14" s="6" t="str">
        <f t="shared" ref="G14" si="3">IF(A14="","",ROUND(F14/E14,3))</f>
        <v/>
      </c>
      <c r="H14" s="18"/>
      <c r="I14" s="18"/>
      <c r="J14" s="22"/>
      <c r="K14" s="23"/>
      <c r="M14">
        <f t="shared" si="2"/>
        <v>0</v>
      </c>
      <c r="P14" s="35"/>
      <c r="Q14" s="35"/>
      <c r="R14" s="35"/>
    </row>
    <row r="15" spans="1:19" ht="15.95" customHeight="1">
      <c r="A15" s="18"/>
      <c r="B15" s="18"/>
      <c r="C15" s="18"/>
      <c r="D15" s="19"/>
      <c r="E15" s="5">
        <f t="shared" si="0"/>
        <v>0</v>
      </c>
      <c r="F15" s="20"/>
      <c r="G15" s="6" t="str">
        <f>IF(A15="","",ROUND(F15/E15,3))</f>
        <v/>
      </c>
      <c r="H15" s="18"/>
      <c r="I15" s="18"/>
      <c r="J15" s="22"/>
      <c r="K15" s="23"/>
      <c r="M15">
        <f t="shared" si="2"/>
        <v>0</v>
      </c>
    </row>
    <row r="16" spans="1:19" ht="15.95" customHeight="1">
      <c r="A16" s="18"/>
      <c r="B16" s="18"/>
      <c r="C16" s="18"/>
      <c r="D16" s="19"/>
      <c r="E16" s="5">
        <f t="shared" si="0"/>
        <v>0</v>
      </c>
      <c r="F16" s="20"/>
      <c r="G16" s="6" t="str">
        <f t="shared" ref="G16" si="4">IF(A16="","",ROUND(F16/E16,3))</f>
        <v/>
      </c>
      <c r="H16" s="18"/>
      <c r="I16" s="18"/>
      <c r="J16" s="22"/>
      <c r="K16" s="23"/>
      <c r="M16">
        <f t="shared" si="2"/>
        <v>0</v>
      </c>
    </row>
    <row r="17" spans="1:13" ht="15.95" customHeight="1">
      <c r="A17" s="18"/>
      <c r="B17" s="18"/>
      <c r="C17" s="18"/>
      <c r="D17" s="19"/>
      <c r="E17" s="5">
        <f t="shared" si="0"/>
        <v>0</v>
      </c>
      <c r="F17" s="20"/>
      <c r="G17" s="6" t="str">
        <f>IF(A17="","",ROUND(F17/E17,3))</f>
        <v/>
      </c>
      <c r="H17" s="18"/>
      <c r="I17" s="18"/>
      <c r="J17" s="22"/>
      <c r="K17" s="23"/>
      <c r="M17">
        <f t="shared" si="2"/>
        <v>0</v>
      </c>
    </row>
    <row r="18" spans="1:13" ht="15.95" customHeight="1">
      <c r="A18" s="18"/>
      <c r="B18" s="18"/>
      <c r="C18" s="18"/>
      <c r="D18" s="19"/>
      <c r="E18" s="5">
        <f t="shared" si="0"/>
        <v>0</v>
      </c>
      <c r="F18" s="20"/>
      <c r="G18" s="6" t="str">
        <f t="shared" ref="G18" si="5">IF(A18="","",ROUND(F18/E18,3))</f>
        <v/>
      </c>
      <c r="H18" s="18"/>
      <c r="I18" s="18"/>
      <c r="J18" s="22"/>
      <c r="K18" s="23"/>
      <c r="M18">
        <f t="shared" si="2"/>
        <v>0</v>
      </c>
    </row>
    <row r="19" spans="1:13" ht="15.95" customHeight="1">
      <c r="A19" s="18"/>
      <c r="B19" s="18"/>
      <c r="C19" s="18"/>
      <c r="D19" s="19"/>
      <c r="E19" s="5">
        <f t="shared" si="0"/>
        <v>0</v>
      </c>
      <c r="F19" s="20"/>
      <c r="G19" s="6" t="str">
        <f>IF(A19="","",ROUND(F19/E19,3))</f>
        <v/>
      </c>
      <c r="H19" s="18"/>
      <c r="I19" s="18"/>
      <c r="J19" s="22"/>
      <c r="K19" s="23"/>
      <c r="M19">
        <f t="shared" si="2"/>
        <v>0</v>
      </c>
    </row>
    <row r="20" spans="1:13" ht="15.95" customHeight="1">
      <c r="A20" s="18"/>
      <c r="B20" s="18"/>
      <c r="C20" s="18"/>
      <c r="D20" s="19"/>
      <c r="E20" s="5">
        <f t="shared" si="0"/>
        <v>0</v>
      </c>
      <c r="F20" s="20"/>
      <c r="G20" s="6" t="str">
        <f t="shared" ref="G20" si="6">IF(A20="","",ROUND(F20/E20,3))</f>
        <v/>
      </c>
      <c r="H20" s="18"/>
      <c r="I20" s="18"/>
      <c r="J20" s="22"/>
      <c r="K20" s="23"/>
      <c r="M20">
        <f t="shared" si="2"/>
        <v>0</v>
      </c>
    </row>
    <row r="21" spans="1:13" ht="15.95" customHeight="1">
      <c r="A21" s="18"/>
      <c r="B21" s="18"/>
      <c r="C21" s="18"/>
      <c r="D21" s="19"/>
      <c r="E21" s="5">
        <f t="shared" si="0"/>
        <v>0</v>
      </c>
      <c r="F21" s="20"/>
      <c r="G21" s="6" t="str">
        <f>IF(A21="","",ROUND(F21/E21,3))</f>
        <v/>
      </c>
      <c r="H21" s="18"/>
      <c r="I21" s="18"/>
      <c r="J21" s="22"/>
      <c r="K21" s="23"/>
      <c r="M21">
        <f t="shared" si="2"/>
        <v>0</v>
      </c>
    </row>
    <row r="22" spans="1:13" ht="15.95" customHeight="1" thickBot="1">
      <c r="A22" s="18"/>
      <c r="B22" s="18"/>
      <c r="C22" s="18"/>
      <c r="D22" s="19"/>
      <c r="E22" s="5">
        <f t="shared" si="0"/>
        <v>0</v>
      </c>
      <c r="F22" s="20"/>
      <c r="G22" s="26" t="str">
        <f t="shared" ref="G22" si="7">IF(A22="","",ROUND(F22/E22,3))</f>
        <v/>
      </c>
      <c r="H22" s="18"/>
      <c r="I22" s="18"/>
      <c r="J22" s="22"/>
      <c r="K22" s="23"/>
      <c r="M22">
        <f t="shared" si="2"/>
        <v>0</v>
      </c>
    </row>
    <row r="23" spans="1:13" ht="15.95" customHeight="1" thickBot="1">
      <c r="A23" s="32" t="s">
        <v>15</v>
      </c>
      <c r="B23" s="33"/>
      <c r="C23" s="8">
        <f>COUNTA(C6:C22)</f>
        <v>0</v>
      </c>
      <c r="D23" s="7">
        <f>SUM(D6:D22)</f>
        <v>0</v>
      </c>
      <c r="E23" s="5">
        <f>SUM(E6:E22)</f>
        <v>0</v>
      </c>
      <c r="F23" s="24">
        <f>SUM(F6:F22)</f>
        <v>0</v>
      </c>
      <c r="G23" s="27" t="e">
        <f t="shared" ref="G23" si="8">ROUND(F23/E23,3)</f>
        <v>#DIV/0!</v>
      </c>
      <c r="H23" s="25"/>
      <c r="I23" s="3"/>
      <c r="J23" s="17"/>
      <c r="K23" s="8">
        <f>COUNTA(K6:K22)</f>
        <v>0</v>
      </c>
    </row>
    <row r="24" spans="1:13" ht="15.95" customHeight="1">
      <c r="A24" s="15" t="s">
        <v>27</v>
      </c>
      <c r="B24" s="9"/>
      <c r="C24" s="10"/>
      <c r="D24" s="11"/>
      <c r="E24" s="12"/>
      <c r="F24" s="12"/>
      <c r="G24" s="13"/>
      <c r="H24" s="14"/>
      <c r="I24" s="14"/>
      <c r="J24" s="14"/>
      <c r="K24" s="10"/>
    </row>
    <row r="25" spans="1:13" ht="15.95" customHeight="1">
      <c r="A25" s="16" t="s">
        <v>22</v>
      </c>
      <c r="B25" s="9"/>
      <c r="C25" s="10"/>
      <c r="D25" s="11"/>
      <c r="E25" s="12"/>
      <c r="F25" s="12"/>
      <c r="G25" s="13"/>
      <c r="H25" s="14"/>
      <c r="I25" s="14"/>
      <c r="J25" s="14"/>
      <c r="K25" s="10"/>
    </row>
    <row r="26" spans="1:13" ht="15.95" customHeight="1">
      <c r="A26" s="16" t="s">
        <v>20</v>
      </c>
      <c r="B26" s="9"/>
      <c r="C26" s="10"/>
      <c r="D26" s="11"/>
      <c r="E26" s="12"/>
      <c r="F26" s="12"/>
      <c r="G26" s="13"/>
      <c r="H26" s="14"/>
      <c r="I26" s="14"/>
      <c r="J26" s="14"/>
      <c r="K26" s="10"/>
    </row>
    <row r="27" spans="1:13" ht="15.95" customHeight="1">
      <c r="A27" s="16" t="s">
        <v>31</v>
      </c>
      <c r="B27" s="9"/>
      <c r="C27" s="10"/>
      <c r="D27" s="11"/>
      <c r="E27" s="12"/>
      <c r="F27" s="12"/>
      <c r="G27" s="13"/>
      <c r="H27" s="14"/>
      <c r="I27" s="14"/>
      <c r="J27" s="14"/>
      <c r="K27" s="10"/>
    </row>
    <row r="28" spans="1:13" ht="15.95" customHeight="1">
      <c r="A28" s="16" t="s">
        <v>21</v>
      </c>
      <c r="B28" s="9"/>
      <c r="C28" s="10"/>
      <c r="D28" s="11"/>
      <c r="E28" s="12"/>
      <c r="F28" s="12"/>
      <c r="G28" s="13"/>
      <c r="H28" s="14"/>
      <c r="I28" s="14"/>
      <c r="J28" s="14"/>
      <c r="K28" s="10"/>
    </row>
    <row r="29" spans="1:13" ht="15.95" customHeight="1">
      <c r="A29" s="16" t="s">
        <v>23</v>
      </c>
      <c r="B29" s="9"/>
      <c r="C29" s="10"/>
      <c r="D29" s="11"/>
      <c r="E29" s="12"/>
      <c r="F29" s="12"/>
      <c r="G29" s="13"/>
      <c r="H29" s="14"/>
      <c r="I29" s="14"/>
      <c r="J29" s="14"/>
      <c r="K29" s="10"/>
    </row>
  </sheetData>
  <mergeCells count="8">
    <mergeCell ref="J4:J5"/>
    <mergeCell ref="A23:B23"/>
    <mergeCell ref="A4:A5"/>
    <mergeCell ref="B4:B5"/>
    <mergeCell ref="C4:C5"/>
    <mergeCell ref="D4:D5"/>
    <mergeCell ref="H4:H5"/>
    <mergeCell ref="I4:I5"/>
  </mergeCells>
  <phoneticPr fontId="1"/>
  <dataValidations count="2">
    <dataValidation type="list" allowBlank="1" showInputMessage="1" showErrorMessage="1" sqref="K6:K22">
      <formula1>$O$6</formula1>
    </dataValidation>
    <dataValidation type="list" allowBlank="1" showInputMessage="1" showErrorMessage="1" sqref="B6:B22">
      <formula1>$N$6:$N$7</formula1>
    </dataValidation>
  </dataValidations>
  <pageMargins left="0.39370078740157483" right="0.39370078740157483" top="0.59055118110236227" bottom="0.39370078740157483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9"/>
  <sheetViews>
    <sheetView showGridLines="0" view="pageBreakPreview" zoomScaleNormal="100" zoomScaleSheetLayoutView="100" workbookViewId="0">
      <selection activeCell="J25" sqref="J25"/>
    </sheetView>
  </sheetViews>
  <sheetFormatPr defaultRowHeight="18.75"/>
  <cols>
    <col min="1" max="1" width="4.625" customWidth="1"/>
    <col min="2" max="2" width="6.625" customWidth="1"/>
    <col min="3" max="7" width="12.625" customWidth="1"/>
    <col min="8" max="9" width="10.625" customWidth="1"/>
    <col min="10" max="10" width="20.625" customWidth="1"/>
    <col min="11" max="11" width="6.625" customWidth="1"/>
  </cols>
  <sheetData>
    <row r="1" spans="1:19">
      <c r="A1" t="s">
        <v>28</v>
      </c>
    </row>
    <row r="2" spans="1:19" ht="12" customHeight="1"/>
    <row r="3" spans="1:19">
      <c r="A3" t="s">
        <v>30</v>
      </c>
    </row>
    <row r="4" spans="1:19" ht="15.95" customHeight="1">
      <c r="A4" s="34" t="s">
        <v>0</v>
      </c>
      <c r="B4" s="34" t="s">
        <v>1</v>
      </c>
      <c r="C4" s="34" t="s">
        <v>2</v>
      </c>
      <c r="D4" s="34" t="s">
        <v>3</v>
      </c>
      <c r="E4" s="1" t="s">
        <v>13</v>
      </c>
      <c r="F4" s="1" t="s">
        <v>14</v>
      </c>
      <c r="G4" s="1" t="s">
        <v>9</v>
      </c>
      <c r="H4" s="30" t="s">
        <v>4</v>
      </c>
      <c r="I4" s="30" t="s">
        <v>5</v>
      </c>
      <c r="J4" s="30" t="s">
        <v>6</v>
      </c>
      <c r="K4" s="1" t="s">
        <v>11</v>
      </c>
    </row>
    <row r="5" spans="1:19" ht="15.95" customHeight="1">
      <c r="A5" s="30"/>
      <c r="B5" s="30"/>
      <c r="C5" s="30"/>
      <c r="D5" s="30"/>
      <c r="E5" s="2" t="s">
        <v>7</v>
      </c>
      <c r="F5" s="2" t="s">
        <v>8</v>
      </c>
      <c r="G5" s="2" t="s">
        <v>10</v>
      </c>
      <c r="H5" s="31"/>
      <c r="I5" s="31"/>
      <c r="J5" s="31"/>
      <c r="K5" s="2" t="s">
        <v>12</v>
      </c>
    </row>
    <row r="6" spans="1:19" ht="15.95" customHeight="1">
      <c r="A6" s="18">
        <v>1</v>
      </c>
      <c r="B6" s="18" t="s">
        <v>16</v>
      </c>
      <c r="C6" s="18" t="s">
        <v>17</v>
      </c>
      <c r="D6" s="19">
        <v>111.25</v>
      </c>
      <c r="E6" s="5">
        <f>IF(M6&lt;F6,F6,M6)</f>
        <v>18.899999999999999</v>
      </c>
      <c r="F6" s="20">
        <v>12.5</v>
      </c>
      <c r="G6" s="6">
        <f>IF(A6="","",ROUND(F6/E6,3))</f>
        <v>0.66100000000000003</v>
      </c>
      <c r="H6" s="21">
        <v>43871</v>
      </c>
      <c r="I6" s="21">
        <v>43987</v>
      </c>
      <c r="J6" s="22" t="s">
        <v>24</v>
      </c>
      <c r="K6" s="23"/>
      <c r="M6">
        <f>ROUNDDOWN(IF(D6&lt;50,D6*0.2,IF(D6&lt;70,D6*0.19,IF(D6&lt;100,D6*0.18,IF(D6&lt;130,D6*0.17,IF(D6&lt;180,D6*0.16,IF(D6&lt;250,D6*0.14,D6*0.13)))))),1)</f>
        <v>18.899999999999999</v>
      </c>
      <c r="N6" t="s">
        <v>32</v>
      </c>
      <c r="O6" s="35" t="s">
        <v>35</v>
      </c>
      <c r="P6" s="36"/>
      <c r="Q6" s="36"/>
      <c r="R6" s="37"/>
      <c r="S6" s="14"/>
    </row>
    <row r="7" spans="1:19" ht="15.95" customHeight="1">
      <c r="A7" s="18">
        <v>2</v>
      </c>
      <c r="B7" s="18" t="s">
        <v>16</v>
      </c>
      <c r="C7" s="18" t="s">
        <v>18</v>
      </c>
      <c r="D7" s="19">
        <v>85.15</v>
      </c>
      <c r="E7" s="5">
        <f t="shared" ref="E7:E22" si="0">IF(M7&lt;F7,F7,M7)</f>
        <v>15.3</v>
      </c>
      <c r="F7" s="20">
        <v>14.1</v>
      </c>
      <c r="G7" s="6">
        <f t="shared" ref="G7:G12" si="1">IF(A7="","",ROUND(F7/E7,3))</f>
        <v>0.92200000000000004</v>
      </c>
      <c r="H7" s="21">
        <v>43891</v>
      </c>
      <c r="I7" s="21">
        <v>44013</v>
      </c>
      <c r="J7" s="22" t="s">
        <v>24</v>
      </c>
      <c r="K7" s="23"/>
      <c r="M7">
        <f t="shared" ref="M7:M22" si="2">ROUNDDOWN(IF(D7&lt;50,D7*0.2,IF(D7&lt;70,D7*0.19,IF(D7&lt;100,D7*0.18,IF(D7&lt;130,D7*0.17,IF(D7&lt;180,D7*0.16,IF(D7&lt;250,D7*0.14,D7*0.13)))))),1)</f>
        <v>15.3</v>
      </c>
      <c r="N7" t="s">
        <v>33</v>
      </c>
      <c r="O7" s="35"/>
      <c r="P7" s="36"/>
      <c r="Q7" s="36"/>
      <c r="R7" s="37"/>
      <c r="S7" s="14"/>
    </row>
    <row r="8" spans="1:19" ht="15.95" customHeight="1">
      <c r="A8" s="18">
        <v>3</v>
      </c>
      <c r="B8" s="18" t="s">
        <v>16</v>
      </c>
      <c r="C8" s="18" t="s">
        <v>19</v>
      </c>
      <c r="D8" s="19">
        <v>70.400000000000006</v>
      </c>
      <c r="E8" s="5">
        <f t="shared" si="0"/>
        <v>15</v>
      </c>
      <c r="F8" s="20">
        <v>15</v>
      </c>
      <c r="G8" s="6">
        <f t="shared" si="1"/>
        <v>1</v>
      </c>
      <c r="H8" s="21">
        <v>43931</v>
      </c>
      <c r="I8" s="21">
        <v>44053</v>
      </c>
      <c r="J8" s="22" t="s">
        <v>24</v>
      </c>
      <c r="K8" s="23" t="s">
        <v>34</v>
      </c>
      <c r="M8">
        <f t="shared" si="2"/>
        <v>12.6</v>
      </c>
      <c r="O8" s="35"/>
      <c r="P8" s="36"/>
      <c r="Q8" s="36"/>
      <c r="R8" s="37"/>
      <c r="S8" s="14"/>
    </row>
    <row r="9" spans="1:19" ht="15.95" customHeight="1">
      <c r="A9" s="18">
        <v>4</v>
      </c>
      <c r="B9" s="18" t="s">
        <v>16</v>
      </c>
      <c r="C9" s="18" t="s">
        <v>17</v>
      </c>
      <c r="D9" s="19">
        <v>152.44999999999999</v>
      </c>
      <c r="E9" s="5">
        <f t="shared" si="0"/>
        <v>24.3</v>
      </c>
      <c r="F9" s="20">
        <v>20.100000000000001</v>
      </c>
      <c r="G9" s="6">
        <f t="shared" si="1"/>
        <v>0.82699999999999996</v>
      </c>
      <c r="H9" s="21">
        <v>43987</v>
      </c>
      <c r="I9" s="21">
        <v>44105</v>
      </c>
      <c r="J9" s="22" t="s">
        <v>25</v>
      </c>
      <c r="K9" s="23" t="s">
        <v>34</v>
      </c>
      <c r="M9">
        <f t="shared" si="2"/>
        <v>24.3</v>
      </c>
      <c r="O9" s="35"/>
      <c r="P9" s="36"/>
      <c r="Q9" s="36"/>
      <c r="R9" s="37"/>
      <c r="S9" s="14"/>
    </row>
    <row r="10" spans="1:19" ht="15.95" customHeight="1">
      <c r="A10" s="18">
        <v>5</v>
      </c>
      <c r="B10" s="18" t="s">
        <v>33</v>
      </c>
      <c r="C10" s="18" t="s">
        <v>19</v>
      </c>
      <c r="D10" s="19">
        <v>20.5</v>
      </c>
      <c r="E10" s="5">
        <f t="shared" si="0"/>
        <v>4.0999999999999996</v>
      </c>
      <c r="F10" s="20">
        <v>2</v>
      </c>
      <c r="G10" s="6">
        <f t="shared" si="1"/>
        <v>0.48799999999999999</v>
      </c>
      <c r="H10" s="21">
        <v>44027</v>
      </c>
      <c r="I10" s="21">
        <v>44140</v>
      </c>
      <c r="J10" s="22" t="s">
        <v>26</v>
      </c>
      <c r="K10" s="23"/>
      <c r="M10">
        <f t="shared" si="2"/>
        <v>4.0999999999999996</v>
      </c>
      <c r="O10" s="35"/>
      <c r="P10" s="36"/>
      <c r="Q10" s="36"/>
      <c r="R10" s="37"/>
      <c r="S10" s="14"/>
    </row>
    <row r="11" spans="1:19" ht="15.95" customHeight="1">
      <c r="A11" s="18">
        <v>6</v>
      </c>
      <c r="B11" s="18" t="s">
        <v>16</v>
      </c>
      <c r="C11" s="18" t="s">
        <v>18</v>
      </c>
      <c r="D11" s="19">
        <v>131.35</v>
      </c>
      <c r="E11" s="5">
        <f t="shared" si="0"/>
        <v>24</v>
      </c>
      <c r="F11" s="20">
        <v>24</v>
      </c>
      <c r="G11" s="6">
        <f t="shared" si="1"/>
        <v>1</v>
      </c>
      <c r="H11" s="21">
        <v>44105</v>
      </c>
      <c r="I11" s="21">
        <v>44242</v>
      </c>
      <c r="J11" s="22" t="s">
        <v>24</v>
      </c>
      <c r="K11" s="23" t="s">
        <v>34</v>
      </c>
      <c r="M11">
        <f t="shared" si="2"/>
        <v>21</v>
      </c>
      <c r="O11" s="35"/>
      <c r="P11" s="36"/>
      <c r="Q11" s="36"/>
      <c r="R11" s="37"/>
      <c r="S11" s="14"/>
    </row>
    <row r="12" spans="1:19" ht="15.95" customHeight="1">
      <c r="A12" s="18">
        <v>7</v>
      </c>
      <c r="B12" s="18" t="s">
        <v>33</v>
      </c>
      <c r="C12" s="18" t="s">
        <v>17</v>
      </c>
      <c r="D12" s="19">
        <v>48.25</v>
      </c>
      <c r="E12" s="5">
        <f t="shared" si="0"/>
        <v>9.6</v>
      </c>
      <c r="F12" s="20">
        <v>8</v>
      </c>
      <c r="G12" s="6">
        <f t="shared" si="1"/>
        <v>0.83299999999999996</v>
      </c>
      <c r="H12" s="21">
        <v>44150</v>
      </c>
      <c r="I12" s="21">
        <v>44252</v>
      </c>
      <c r="J12" s="22" t="s">
        <v>25</v>
      </c>
      <c r="K12" s="23"/>
      <c r="M12">
        <f t="shared" si="2"/>
        <v>9.6</v>
      </c>
      <c r="O12" s="35"/>
      <c r="P12" s="36"/>
      <c r="Q12" s="36"/>
      <c r="R12" s="37"/>
      <c r="S12" s="14"/>
    </row>
    <row r="13" spans="1:19" ht="15.95" customHeight="1">
      <c r="A13" s="18">
        <v>8</v>
      </c>
      <c r="B13" s="18" t="s">
        <v>16</v>
      </c>
      <c r="C13" s="18" t="s">
        <v>19</v>
      </c>
      <c r="D13" s="19">
        <v>125.3</v>
      </c>
      <c r="E13" s="5">
        <f t="shared" si="0"/>
        <v>21.3</v>
      </c>
      <c r="F13" s="20">
        <v>0</v>
      </c>
      <c r="G13" s="6">
        <f>IF(A13="","",ROUND(F13/E13,3))</f>
        <v>0</v>
      </c>
      <c r="H13" s="21">
        <v>44211</v>
      </c>
      <c r="I13" s="21">
        <v>44280</v>
      </c>
      <c r="J13" s="22" t="s">
        <v>29</v>
      </c>
      <c r="K13" s="23"/>
      <c r="M13">
        <f t="shared" si="2"/>
        <v>21.3</v>
      </c>
      <c r="O13" s="35"/>
      <c r="P13" s="36"/>
      <c r="Q13" s="36"/>
      <c r="R13" s="37"/>
      <c r="S13" s="14"/>
    </row>
    <row r="14" spans="1:19" ht="15.95" customHeight="1">
      <c r="A14" s="18"/>
      <c r="B14" s="18"/>
      <c r="C14" s="18"/>
      <c r="D14" s="19"/>
      <c r="E14" s="5">
        <f t="shared" si="0"/>
        <v>0</v>
      </c>
      <c r="F14" s="20"/>
      <c r="G14" s="6" t="str">
        <f t="shared" ref="G14" si="3">IF(A14="","",ROUND(F14/E14,3))</f>
        <v/>
      </c>
      <c r="H14" s="18"/>
      <c r="I14" s="18"/>
      <c r="J14" s="22"/>
      <c r="K14" s="23"/>
      <c r="M14">
        <f t="shared" si="2"/>
        <v>0</v>
      </c>
      <c r="O14" s="35"/>
      <c r="P14" s="35"/>
      <c r="Q14" s="35"/>
      <c r="R14" s="35"/>
    </row>
    <row r="15" spans="1:19" ht="15.95" customHeight="1">
      <c r="A15" s="18"/>
      <c r="B15" s="18"/>
      <c r="C15" s="18"/>
      <c r="D15" s="19"/>
      <c r="E15" s="5">
        <f t="shared" si="0"/>
        <v>0</v>
      </c>
      <c r="F15" s="20"/>
      <c r="G15" s="6" t="str">
        <f>IF(A15="","",ROUND(F15/E15,3))</f>
        <v/>
      </c>
      <c r="H15" s="18"/>
      <c r="I15" s="18"/>
      <c r="J15" s="22"/>
      <c r="K15" s="23"/>
      <c r="M15">
        <f t="shared" si="2"/>
        <v>0</v>
      </c>
      <c r="O15" s="35"/>
      <c r="P15" s="35"/>
      <c r="Q15" s="35"/>
      <c r="R15" s="35"/>
    </row>
    <row r="16" spans="1:19" ht="15.95" customHeight="1">
      <c r="A16" s="18"/>
      <c r="B16" s="18"/>
      <c r="C16" s="18"/>
      <c r="D16" s="19"/>
      <c r="E16" s="5">
        <f t="shared" si="0"/>
        <v>0</v>
      </c>
      <c r="F16" s="20"/>
      <c r="G16" s="6" t="str">
        <f t="shared" ref="G16" si="4">IF(A16="","",ROUND(F16/E16,3))</f>
        <v/>
      </c>
      <c r="H16" s="18"/>
      <c r="I16" s="18"/>
      <c r="J16" s="22"/>
      <c r="K16" s="23"/>
      <c r="M16">
        <f t="shared" si="2"/>
        <v>0</v>
      </c>
    </row>
    <row r="17" spans="1:13" ht="15.95" customHeight="1">
      <c r="A17" s="18"/>
      <c r="B17" s="18"/>
      <c r="C17" s="18"/>
      <c r="D17" s="19"/>
      <c r="E17" s="5">
        <f t="shared" si="0"/>
        <v>0</v>
      </c>
      <c r="F17" s="20"/>
      <c r="G17" s="6" t="str">
        <f>IF(A17="","",ROUND(F17/E17,3))</f>
        <v/>
      </c>
      <c r="H17" s="18"/>
      <c r="I17" s="18"/>
      <c r="J17" s="22"/>
      <c r="K17" s="23"/>
      <c r="M17">
        <f t="shared" si="2"/>
        <v>0</v>
      </c>
    </row>
    <row r="18" spans="1:13" ht="15.95" customHeight="1">
      <c r="A18" s="18"/>
      <c r="B18" s="18"/>
      <c r="C18" s="18"/>
      <c r="D18" s="19"/>
      <c r="E18" s="5">
        <f t="shared" si="0"/>
        <v>0</v>
      </c>
      <c r="F18" s="20"/>
      <c r="G18" s="6" t="str">
        <f t="shared" ref="G18" si="5">IF(A18="","",ROUND(F18/E18,3))</f>
        <v/>
      </c>
      <c r="H18" s="18"/>
      <c r="I18" s="18"/>
      <c r="J18" s="22"/>
      <c r="K18" s="23"/>
      <c r="M18">
        <f t="shared" si="2"/>
        <v>0</v>
      </c>
    </row>
    <row r="19" spans="1:13" ht="15.95" customHeight="1">
      <c r="A19" s="18"/>
      <c r="B19" s="18"/>
      <c r="C19" s="18"/>
      <c r="D19" s="19"/>
      <c r="E19" s="5">
        <f t="shared" si="0"/>
        <v>0</v>
      </c>
      <c r="F19" s="20"/>
      <c r="G19" s="6" t="str">
        <f>IF(A19="","",ROUND(F19/E19,3))</f>
        <v/>
      </c>
      <c r="H19" s="18"/>
      <c r="I19" s="18"/>
      <c r="J19" s="22"/>
      <c r="K19" s="23"/>
      <c r="M19">
        <f t="shared" si="2"/>
        <v>0</v>
      </c>
    </row>
    <row r="20" spans="1:13" ht="15.95" customHeight="1">
      <c r="A20" s="18"/>
      <c r="B20" s="18"/>
      <c r="C20" s="18"/>
      <c r="D20" s="19"/>
      <c r="E20" s="5">
        <f t="shared" si="0"/>
        <v>0</v>
      </c>
      <c r="F20" s="20"/>
      <c r="G20" s="6" t="str">
        <f t="shared" ref="G20" si="6">IF(A20="","",ROUND(F20/E20,3))</f>
        <v/>
      </c>
      <c r="H20" s="18"/>
      <c r="I20" s="18"/>
      <c r="J20" s="22"/>
      <c r="K20" s="23"/>
      <c r="M20">
        <f t="shared" si="2"/>
        <v>0</v>
      </c>
    </row>
    <row r="21" spans="1:13" ht="15.95" customHeight="1">
      <c r="A21" s="18"/>
      <c r="B21" s="18"/>
      <c r="C21" s="18"/>
      <c r="D21" s="19"/>
      <c r="E21" s="5">
        <f t="shared" si="0"/>
        <v>0</v>
      </c>
      <c r="F21" s="20"/>
      <c r="G21" s="6" t="str">
        <f>IF(A21="","",ROUND(F21/E21,3))</f>
        <v/>
      </c>
      <c r="H21" s="18"/>
      <c r="I21" s="18"/>
      <c r="J21" s="22"/>
      <c r="K21" s="23"/>
      <c r="M21">
        <f t="shared" si="2"/>
        <v>0</v>
      </c>
    </row>
    <row r="22" spans="1:13" ht="15.95" customHeight="1" thickBot="1">
      <c r="A22" s="18"/>
      <c r="B22" s="18"/>
      <c r="C22" s="18"/>
      <c r="D22" s="19"/>
      <c r="E22" s="5">
        <f t="shared" si="0"/>
        <v>0</v>
      </c>
      <c r="F22" s="20"/>
      <c r="G22" s="26" t="str">
        <f t="shared" ref="G22" si="7">IF(A22="","",ROUND(F22/E22,3))</f>
        <v/>
      </c>
      <c r="H22" s="18"/>
      <c r="I22" s="18"/>
      <c r="J22" s="22"/>
      <c r="K22" s="23"/>
      <c r="M22">
        <f t="shared" si="2"/>
        <v>0</v>
      </c>
    </row>
    <row r="23" spans="1:13" ht="15.95" customHeight="1" thickBot="1">
      <c r="A23" s="32" t="s">
        <v>15</v>
      </c>
      <c r="B23" s="33"/>
      <c r="C23" s="4">
        <f>COUNTA(C6:C22)</f>
        <v>8</v>
      </c>
      <c r="D23" s="7">
        <f>SUM(D6:D22)</f>
        <v>744.65</v>
      </c>
      <c r="E23" s="5">
        <f>SUM(E6:E22)</f>
        <v>132.5</v>
      </c>
      <c r="F23" s="24">
        <f>SUM(F6:F22)</f>
        <v>95.7</v>
      </c>
      <c r="G23" s="27">
        <f t="shared" ref="G23" si="8">ROUND(F23/E23,3)</f>
        <v>0.72199999999999998</v>
      </c>
      <c r="H23" s="25"/>
      <c r="I23" s="3"/>
      <c r="J23" s="17"/>
      <c r="K23" s="8">
        <f>COUNTA(K6:K22)</f>
        <v>3</v>
      </c>
    </row>
    <row r="24" spans="1:13" ht="15.95" customHeight="1">
      <c r="A24" s="15" t="s">
        <v>27</v>
      </c>
      <c r="B24" s="9"/>
      <c r="C24" s="10"/>
      <c r="D24" s="11"/>
      <c r="E24" s="12"/>
      <c r="F24" s="12"/>
      <c r="G24" s="13"/>
      <c r="H24" s="14"/>
      <c r="I24" s="14"/>
      <c r="J24" s="14"/>
      <c r="K24" s="10"/>
    </row>
    <row r="25" spans="1:13" ht="15.95" customHeight="1">
      <c r="A25" s="16" t="s">
        <v>22</v>
      </c>
      <c r="B25" s="9"/>
      <c r="C25" s="10"/>
      <c r="D25" s="11"/>
      <c r="E25" s="12"/>
      <c r="F25" s="12"/>
      <c r="G25" s="13"/>
      <c r="H25" s="14"/>
      <c r="I25" s="14"/>
      <c r="J25" s="14"/>
      <c r="K25" s="10"/>
    </row>
    <row r="26" spans="1:13" ht="15.95" customHeight="1">
      <c r="A26" s="16" t="s">
        <v>20</v>
      </c>
      <c r="B26" s="9"/>
      <c r="C26" s="10"/>
      <c r="D26" s="11"/>
      <c r="E26" s="12"/>
      <c r="F26" s="12"/>
      <c r="G26" s="13"/>
      <c r="H26" s="14"/>
      <c r="I26" s="14"/>
      <c r="J26" s="14"/>
      <c r="K26" s="10"/>
    </row>
    <row r="27" spans="1:13" ht="15.95" customHeight="1">
      <c r="A27" s="16" t="s">
        <v>31</v>
      </c>
      <c r="B27" s="9"/>
      <c r="C27" s="10"/>
      <c r="D27" s="11"/>
      <c r="E27" s="12"/>
      <c r="F27" s="12"/>
      <c r="G27" s="13"/>
      <c r="H27" s="14"/>
      <c r="I27" s="14"/>
      <c r="J27" s="14"/>
      <c r="K27" s="10"/>
    </row>
    <row r="28" spans="1:13" ht="15.95" customHeight="1">
      <c r="A28" s="16" t="s">
        <v>21</v>
      </c>
      <c r="B28" s="9"/>
      <c r="C28" s="10"/>
      <c r="D28" s="11"/>
      <c r="E28" s="12"/>
      <c r="F28" s="12"/>
      <c r="G28" s="13"/>
      <c r="H28" s="14"/>
      <c r="I28" s="14"/>
      <c r="J28" s="14"/>
      <c r="K28" s="10"/>
    </row>
    <row r="29" spans="1:13" ht="15.95" customHeight="1">
      <c r="A29" s="16" t="s">
        <v>23</v>
      </c>
      <c r="B29" s="9"/>
      <c r="C29" s="10"/>
      <c r="D29" s="11"/>
      <c r="E29" s="12"/>
      <c r="F29" s="12"/>
      <c r="G29" s="13"/>
      <c r="H29" s="14"/>
      <c r="I29" s="14"/>
      <c r="J29" s="14"/>
      <c r="K29" s="10"/>
    </row>
  </sheetData>
  <mergeCells count="8">
    <mergeCell ref="J4:J5"/>
    <mergeCell ref="A23:B23"/>
    <mergeCell ref="A4:A5"/>
    <mergeCell ref="B4:B5"/>
    <mergeCell ref="C4:C5"/>
    <mergeCell ref="D4:D5"/>
    <mergeCell ref="H4:H5"/>
    <mergeCell ref="I4:I5"/>
  </mergeCells>
  <phoneticPr fontId="1"/>
  <dataValidations count="2">
    <dataValidation type="list" allowBlank="1" showInputMessage="1" showErrorMessage="1" sqref="B6:B22">
      <formula1>$N$6:$N$7</formula1>
    </dataValidation>
    <dataValidation type="list" allowBlank="1" showInputMessage="1" showErrorMessage="1" sqref="K6:K22">
      <formula1>$O$6</formula1>
    </dataValidation>
  </dataValidations>
  <pageMargins left="0.39370078740157483" right="0.39370078740157483" top="0.59055118110236227" bottom="0.3937007874015748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様式８別添</vt:lpstr>
      <vt:lpstr>様式８別添（記載例）</vt:lpstr>
      <vt:lpstr>様式８別添!Print_Area</vt:lpstr>
      <vt:lpstr>'様式８別添（記載例）'!Print_Area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2021-04-07T04:58:01Z</cp:lastPrinted>
  <dcterms:created xsi:type="dcterms:W3CDTF">2021-02-17T10:29:02Z</dcterms:created>
  <dcterms:modified xsi:type="dcterms:W3CDTF">2021-04-07T05:46:52Z</dcterms:modified>
</cp:coreProperties>
</file>