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木材振興室\110_県産木材利用促進事業\○○例規\03_「しまねの木」活用建築士・認定制度実施要領\03_0303_R3改正\HP用\"/>
    </mc:Choice>
  </mc:AlternateContent>
  <bookViews>
    <workbookView xWindow="0" yWindow="0" windowWidth="20490" windowHeight="7530" activeTab="1"/>
  </bookViews>
  <sheets>
    <sheet name="標準木材使用量" sheetId="13" r:id="rId1"/>
    <sheet name="計算シート【設計】" sheetId="14" r:id="rId2"/>
  </sheets>
  <definedNames>
    <definedName name="_xlnm.Print_Area" localSheetId="1">計算シート【設計】!$A$1:$E$15</definedName>
    <definedName name="_xlnm.Print_Area" localSheetId="0">標準木材使用量!$A$1:$H$30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3" l="1"/>
  <c r="J5" i="14" l="1"/>
  <c r="I5" i="14"/>
  <c r="H5" i="14"/>
  <c r="G5" i="14" l="1"/>
  <c r="C5" i="14" s="1"/>
  <c r="C7" i="14" s="1"/>
  <c r="C29" i="13"/>
  <c r="C30" i="13" s="1"/>
  <c r="C19" i="13"/>
  <c r="C24" i="13" l="1"/>
  <c r="C25" i="13" s="1"/>
</calcChain>
</file>

<file path=xl/sharedStrings.xml><?xml version="1.0" encoding="utf-8"?>
<sst xmlns="http://schemas.openxmlformats.org/spreadsheetml/2006/main" count="71" uniqueCount="51">
  <si>
    <t>←入力してください</t>
    <rPh sb="1" eb="3">
      <t>ニュウリョク</t>
    </rPh>
    <phoneticPr fontId="2"/>
  </si>
  <si>
    <t>←自動計算</t>
    <rPh sb="1" eb="3">
      <t>ジドウ</t>
    </rPh>
    <rPh sb="3" eb="5">
      <t>ケイサン</t>
    </rPh>
    <phoneticPr fontId="2"/>
  </si>
  <si>
    <t>延べ床面積</t>
    <rPh sb="0" eb="1">
      <t>ノ</t>
    </rPh>
    <rPh sb="2" eb="5">
      <t>ユカメンセキ</t>
    </rPh>
    <phoneticPr fontId="2"/>
  </si>
  <si>
    <t>50㎡未満</t>
    <rPh sb="3" eb="5">
      <t>ミマン</t>
    </rPh>
    <phoneticPr fontId="6"/>
  </si>
  <si>
    <t>50㎡以上</t>
    <rPh sb="3" eb="5">
      <t>イジョウ</t>
    </rPh>
    <phoneticPr fontId="6"/>
  </si>
  <si>
    <t>70㎡以上</t>
    <rPh sb="3" eb="5">
      <t>イジョウ</t>
    </rPh>
    <phoneticPr fontId="6"/>
  </si>
  <si>
    <t>100㎡以上</t>
    <rPh sb="4" eb="6">
      <t>イジョウ</t>
    </rPh>
    <phoneticPr fontId="6"/>
  </si>
  <si>
    <t>130㎡以上</t>
    <rPh sb="4" eb="6">
      <t>イジョウ</t>
    </rPh>
    <phoneticPr fontId="6"/>
  </si>
  <si>
    <t>180㎡以上</t>
    <rPh sb="4" eb="6">
      <t>イジョウ</t>
    </rPh>
    <phoneticPr fontId="6"/>
  </si>
  <si>
    <t>250㎡以上</t>
    <rPh sb="4" eb="6">
      <t>イジョウ</t>
    </rPh>
    <phoneticPr fontId="6"/>
  </si>
  <si>
    <t>70㎡未満</t>
    <rPh sb="3" eb="5">
      <t>ミマン</t>
    </rPh>
    <phoneticPr fontId="6"/>
  </si>
  <si>
    <t>100㎡未満</t>
    <rPh sb="4" eb="6">
      <t>ミマン</t>
    </rPh>
    <phoneticPr fontId="6"/>
  </si>
  <si>
    <t>130㎡未満</t>
    <rPh sb="4" eb="6">
      <t>ミマン</t>
    </rPh>
    <phoneticPr fontId="6"/>
  </si>
  <si>
    <t>180㎡未満</t>
    <rPh sb="4" eb="6">
      <t>ミマン</t>
    </rPh>
    <phoneticPr fontId="6"/>
  </si>
  <si>
    <t>250㎡未満</t>
    <rPh sb="4" eb="6">
      <t>ミマン</t>
    </rPh>
    <phoneticPr fontId="6"/>
  </si>
  <si>
    <t>単位：㎥/㎡</t>
    <rPh sb="0" eb="2">
      <t>タンイ</t>
    </rPh>
    <phoneticPr fontId="6"/>
  </si>
  <si>
    <t>建築物</t>
    <rPh sb="0" eb="3">
      <t>ケンチクブツ</t>
    </rPh>
    <phoneticPr fontId="2"/>
  </si>
  <si>
    <t>　標準木材使用量＝延床面積に下表の係数をかけたものとする</t>
    <rPh sb="1" eb="3">
      <t>ヒョウジュン</t>
    </rPh>
    <rPh sb="3" eb="5">
      <t>モクザイ</t>
    </rPh>
    <rPh sb="5" eb="8">
      <t>シヨウリョウ</t>
    </rPh>
    <rPh sb="9" eb="10">
      <t>ノベ</t>
    </rPh>
    <rPh sb="10" eb="13">
      <t>ユカメンセキ</t>
    </rPh>
    <rPh sb="14" eb="16">
      <t>カヒョウ</t>
    </rPh>
    <rPh sb="17" eb="19">
      <t>ケイスウ</t>
    </rPh>
    <phoneticPr fontId="2"/>
  </si>
  <si>
    <t>○標準木材使用量の計算について</t>
    <rPh sb="1" eb="8">
      <t>ヒョウジュンモクザイシヨウリョウ</t>
    </rPh>
    <rPh sb="9" eb="11">
      <t>ケイサン</t>
    </rPh>
    <phoneticPr fontId="2"/>
  </si>
  <si>
    <t>【計算の例】</t>
    <rPh sb="1" eb="3">
      <t>ケイサン</t>
    </rPh>
    <rPh sb="4" eb="5">
      <t>レイ</t>
    </rPh>
    <phoneticPr fontId="2"/>
  </si>
  <si>
    <t>標準木材使用量＝</t>
    <rPh sb="0" eb="2">
      <t>ヒョウジュン</t>
    </rPh>
    <rPh sb="2" eb="4">
      <t>モクザイ</t>
    </rPh>
    <rPh sb="4" eb="7">
      <t>シヨウリョウ</t>
    </rPh>
    <phoneticPr fontId="2"/>
  </si>
  <si>
    <t>＝</t>
    <phoneticPr fontId="2"/>
  </si>
  <si>
    <t>㎥</t>
    <phoneticPr fontId="2"/>
  </si>
  <si>
    <t>延床面積</t>
    <rPh sb="0" eb="4">
      <t>ノベユカメンセキ</t>
    </rPh>
    <phoneticPr fontId="2"/>
  </si>
  <si>
    <t>【入力方法】</t>
    <rPh sb="1" eb="3">
      <t>ニュウリョク</t>
    </rPh>
    <rPh sb="3" eb="5">
      <t>ホウホウ</t>
    </rPh>
    <phoneticPr fontId="2"/>
  </si>
  <si>
    <t>標準木材使用量</t>
    <rPh sb="0" eb="2">
      <t>ヒョウジュン</t>
    </rPh>
    <rPh sb="2" eb="4">
      <t>モクザイ</t>
    </rPh>
    <rPh sb="4" eb="7">
      <t>シヨウリョウ</t>
    </rPh>
    <phoneticPr fontId="2"/>
  </si>
  <si>
    <t>㎥（小数第２位以下を切り捨てて第１位まで）</t>
    <phoneticPr fontId="2"/>
  </si>
  <si>
    <t>共同住宅</t>
    <rPh sb="0" eb="2">
      <t>キョウドウ</t>
    </rPh>
    <rPh sb="2" eb="4">
      <t>ジュウタク</t>
    </rPh>
    <phoneticPr fontId="2"/>
  </si>
  <si>
    <t>店舗・事務所</t>
    <rPh sb="0" eb="2">
      <t>テンポ</t>
    </rPh>
    <rPh sb="3" eb="6">
      <t>ジムショ</t>
    </rPh>
    <phoneticPr fontId="2"/>
  </si>
  <si>
    <t>工場・倉庫</t>
    <rPh sb="0" eb="2">
      <t>コウジョウ</t>
    </rPh>
    <rPh sb="3" eb="5">
      <t>ソウコ</t>
    </rPh>
    <phoneticPr fontId="2"/>
  </si>
  <si>
    <t>　（２）延床面積を入力してください。</t>
    <rPh sb="4" eb="5">
      <t>ノベ</t>
    </rPh>
    <rPh sb="5" eb="8">
      <t>ユカメンセキ</t>
    </rPh>
    <rPh sb="9" eb="11">
      <t>ニュウリョク</t>
    </rPh>
    <phoneticPr fontId="2"/>
  </si>
  <si>
    <t>　（３）県産木材使用量を入力してください。</t>
    <rPh sb="4" eb="6">
      <t>ケンサン</t>
    </rPh>
    <rPh sb="6" eb="8">
      <t>モクザイ</t>
    </rPh>
    <rPh sb="8" eb="11">
      <t>シヨウリョウ</t>
    </rPh>
    <rPh sb="12" eb="14">
      <t>ニュウリョク</t>
    </rPh>
    <phoneticPr fontId="2"/>
  </si>
  <si>
    <t>　（１）区分について、共同住宅、店舗・事務所または工場・倉庫から選んでください。</t>
    <rPh sb="4" eb="6">
      <t>クブン</t>
    </rPh>
    <rPh sb="11" eb="13">
      <t>キョウドウ</t>
    </rPh>
    <rPh sb="13" eb="15">
      <t>ジュウタク</t>
    </rPh>
    <rPh sb="16" eb="18">
      <t>テンポ</t>
    </rPh>
    <rPh sb="19" eb="21">
      <t>ジム</t>
    </rPh>
    <rPh sb="21" eb="22">
      <t>ショ</t>
    </rPh>
    <rPh sb="25" eb="27">
      <t>コウジョウ</t>
    </rPh>
    <rPh sb="28" eb="30">
      <t>ソウコ</t>
    </rPh>
    <rPh sb="32" eb="33">
      <t>エラ</t>
    </rPh>
    <phoneticPr fontId="2"/>
  </si>
  <si>
    <t>区　　分</t>
    <rPh sb="0" eb="1">
      <t>ク</t>
    </rPh>
    <rPh sb="3" eb="4">
      <t>ブン</t>
    </rPh>
    <phoneticPr fontId="2"/>
  </si>
  <si>
    <t>適用する建物</t>
    <rPh sb="0" eb="2">
      <t>テキヨウ</t>
    </rPh>
    <rPh sb="4" eb="6">
      <t>タテモノ</t>
    </rPh>
    <phoneticPr fontId="2"/>
  </si>
  <si>
    <t>アパートのほか、病院、社会福祉施設等で構造及び間取りの形状が共同住宅に類似するもの</t>
    <rPh sb="8" eb="10">
      <t>ビョウイン</t>
    </rPh>
    <rPh sb="11" eb="13">
      <t>シャカイ</t>
    </rPh>
    <rPh sb="13" eb="15">
      <t>フクシ</t>
    </rPh>
    <rPh sb="15" eb="17">
      <t>シセツ</t>
    </rPh>
    <rPh sb="17" eb="18">
      <t>トウ</t>
    </rPh>
    <rPh sb="19" eb="21">
      <t>コウゾウ</t>
    </rPh>
    <rPh sb="21" eb="22">
      <t>オヨ</t>
    </rPh>
    <rPh sb="23" eb="25">
      <t>マド</t>
    </rPh>
    <rPh sb="27" eb="29">
      <t>ケイジョウ</t>
    </rPh>
    <rPh sb="30" eb="32">
      <t>キョウドウ</t>
    </rPh>
    <rPh sb="32" eb="34">
      <t>ジュウタク</t>
    </rPh>
    <rPh sb="35" eb="37">
      <t>ルイジ</t>
    </rPh>
    <phoneticPr fontId="2"/>
  </si>
  <si>
    <t>店舗、事務所のほか、信用金庫、公民館、校舎等で構造及び間取りの形状が店舗・事務所に類似するもの</t>
    <rPh sb="0" eb="2">
      <t>テンポ</t>
    </rPh>
    <rPh sb="3" eb="6">
      <t>ジムショ</t>
    </rPh>
    <rPh sb="10" eb="12">
      <t>シンヨウ</t>
    </rPh>
    <rPh sb="12" eb="14">
      <t>キンコ</t>
    </rPh>
    <rPh sb="15" eb="18">
      <t>コウミンカン</t>
    </rPh>
    <rPh sb="19" eb="21">
      <t>コウシャ</t>
    </rPh>
    <rPh sb="21" eb="22">
      <t>トウ</t>
    </rPh>
    <rPh sb="23" eb="26">
      <t>コウゾウオヨ</t>
    </rPh>
    <rPh sb="27" eb="29">
      <t>マド</t>
    </rPh>
    <rPh sb="31" eb="33">
      <t>ケイジョウ</t>
    </rPh>
    <rPh sb="34" eb="36">
      <t>テンポ</t>
    </rPh>
    <rPh sb="37" eb="40">
      <t>ジムショ</t>
    </rPh>
    <rPh sb="41" eb="43">
      <t>ルイジ</t>
    </rPh>
    <phoneticPr fontId="2"/>
  </si>
  <si>
    <t>工場、倉庫のほか、作業所等で構造及び間取りの形状が工場・倉庫に類似するもの</t>
    <rPh sb="0" eb="2">
      <t>コウジョウ</t>
    </rPh>
    <rPh sb="3" eb="5">
      <t>ソウコ</t>
    </rPh>
    <rPh sb="9" eb="12">
      <t>サギョウショ</t>
    </rPh>
    <rPh sb="12" eb="13">
      <t>トウ</t>
    </rPh>
    <rPh sb="14" eb="17">
      <t>コウゾウオヨ</t>
    </rPh>
    <rPh sb="18" eb="20">
      <t>マド</t>
    </rPh>
    <rPh sb="22" eb="24">
      <t>ケイジョウ</t>
    </rPh>
    <rPh sb="25" eb="27">
      <t>コウジョウ</t>
    </rPh>
    <rPh sb="28" eb="30">
      <t>ソウコ</t>
    </rPh>
    <rPh sb="31" eb="33">
      <t>ルイジ</t>
    </rPh>
    <phoneticPr fontId="2"/>
  </si>
  <si>
    <t>県産木材使用割合</t>
    <rPh sb="0" eb="2">
      <t>ケンサン</t>
    </rPh>
    <rPh sb="2" eb="4">
      <t>モクザイ</t>
    </rPh>
    <rPh sb="4" eb="6">
      <t>シヨウ</t>
    </rPh>
    <rPh sb="6" eb="8">
      <t>ワリアイ</t>
    </rPh>
    <phoneticPr fontId="2"/>
  </si>
  <si>
    <t>　（４）算定した標準木材使用量が県産木材総使用量より小さい場合は</t>
    <rPh sb="4" eb="6">
      <t>サンテイ</t>
    </rPh>
    <rPh sb="8" eb="15">
      <t>ヒョウジュンモクザイシヨウリョウ</t>
    </rPh>
    <rPh sb="20" eb="21">
      <t>ソウ</t>
    </rPh>
    <rPh sb="26" eb="27">
      <t>チイ</t>
    </rPh>
    <rPh sb="29" eb="31">
      <t>バアイ</t>
    </rPh>
    <phoneticPr fontId="2"/>
  </si>
  <si>
    <t>　　　　「標準木材使用量＝県産木材総使用量」としてください。</t>
    <rPh sb="17" eb="18">
      <t>ソウ</t>
    </rPh>
    <phoneticPr fontId="2"/>
  </si>
  <si>
    <t>1）延床面積　211.22㎡のアパート（係数は共同住宅の180㎡以上250㎡未満の0.13を適用）</t>
    <rPh sb="2" eb="6">
      <t>ノベユカメンセキ</t>
    </rPh>
    <rPh sb="20" eb="22">
      <t>ケイスウ</t>
    </rPh>
    <rPh sb="23" eb="25">
      <t>キョウドウ</t>
    </rPh>
    <rPh sb="25" eb="27">
      <t>ジュウタク</t>
    </rPh>
    <rPh sb="32" eb="34">
      <t>イジョウ</t>
    </rPh>
    <rPh sb="38" eb="40">
      <t>ミマン</t>
    </rPh>
    <rPh sb="46" eb="48">
      <t>テキヨウ</t>
    </rPh>
    <phoneticPr fontId="2"/>
  </si>
  <si>
    <t>2）延床面積　131.54㎡の店舗（係数は店舗・事務所の130㎡以上180㎡未満の0.13を適用）</t>
    <rPh sb="2" eb="6">
      <t>ノベユカメンセキ</t>
    </rPh>
    <rPh sb="15" eb="17">
      <t>テンポ</t>
    </rPh>
    <rPh sb="18" eb="20">
      <t>ケイスウ</t>
    </rPh>
    <rPh sb="21" eb="23">
      <t>テンポ</t>
    </rPh>
    <rPh sb="24" eb="27">
      <t>ジムショ</t>
    </rPh>
    <rPh sb="46" eb="48">
      <t>テキヨウ</t>
    </rPh>
    <phoneticPr fontId="2"/>
  </si>
  <si>
    <t>3）延床面積　265.37㎡の倉庫（係数は工場・倉庫の250㎡以上の0.09を適用）</t>
    <rPh sb="2" eb="6">
      <t>ノベユカメンセキ</t>
    </rPh>
    <rPh sb="15" eb="17">
      <t>ソウコ</t>
    </rPh>
    <rPh sb="18" eb="20">
      <t>ケイスウ</t>
    </rPh>
    <rPh sb="21" eb="23">
      <t>コウジョウ</t>
    </rPh>
    <rPh sb="24" eb="26">
      <t>ソウコ</t>
    </rPh>
    <rPh sb="39" eb="41">
      <t>テキヨウ</t>
    </rPh>
    <phoneticPr fontId="2"/>
  </si>
  <si>
    <t>うち、県産木材使用量</t>
    <rPh sb="3" eb="5">
      <t>ケンサン</t>
    </rPh>
    <rPh sb="5" eb="7">
      <t>モクザイ</t>
    </rPh>
    <rPh sb="7" eb="10">
      <t>シヨウリョウ</t>
    </rPh>
    <phoneticPr fontId="2"/>
  </si>
  <si>
    <t>　（注１）県産木材使用量は、小数第２位以下を切り捨てて第１位まで記載してください。</t>
    <rPh sb="2" eb="3">
      <t>チュウ</t>
    </rPh>
    <phoneticPr fontId="2"/>
  </si>
  <si>
    <t>　ただし、算定した標準木材使用量が県産木材総使用量より小さい場合は「標準木材使用量＝県産木材総使用量」とする</t>
    <phoneticPr fontId="2"/>
  </si>
  <si>
    <t>別紙　県産木材使用割合計算シート（非住宅建築物設計）</t>
    <rPh sb="0" eb="2">
      <t>ベッシ</t>
    </rPh>
    <rPh sb="3" eb="5">
      <t>ケンサン</t>
    </rPh>
    <rPh sb="5" eb="7">
      <t>モクザイ</t>
    </rPh>
    <rPh sb="7" eb="9">
      <t>シヨウ</t>
    </rPh>
    <rPh sb="9" eb="11">
      <t>ワリアイ</t>
    </rPh>
    <rPh sb="11" eb="13">
      <t>ケイサン</t>
    </rPh>
    <rPh sb="17" eb="18">
      <t>ヒ</t>
    </rPh>
    <rPh sb="18" eb="20">
      <t>ジュウタク</t>
    </rPh>
    <rPh sb="20" eb="23">
      <t>ケンチクブツ</t>
    </rPh>
    <rPh sb="23" eb="25">
      <t>セッケイ</t>
    </rPh>
    <phoneticPr fontId="2"/>
  </si>
  <si>
    <t>補助の区分（共同住宅、店舗・事務所、工場・倉庫）</t>
    <rPh sb="0" eb="2">
      <t>ホジョ</t>
    </rPh>
    <rPh sb="3" eb="5">
      <t>クブン</t>
    </rPh>
    <rPh sb="6" eb="8">
      <t>キョウドウ</t>
    </rPh>
    <rPh sb="8" eb="10">
      <t>ジュウタク</t>
    </rPh>
    <rPh sb="11" eb="13">
      <t>テンポ</t>
    </rPh>
    <rPh sb="14" eb="17">
      <t>ジムショ</t>
    </rPh>
    <rPh sb="18" eb="20">
      <t>コウジョウ</t>
    </rPh>
    <rPh sb="21" eb="23">
      <t>ソウコ</t>
    </rPh>
    <phoneticPr fontId="2"/>
  </si>
  <si>
    <t>←選んでください</t>
    <rPh sb="1" eb="2">
      <t>エラ</t>
    </rPh>
    <phoneticPr fontId="2"/>
  </si>
  <si>
    <t>　（注２）県産木材使用量は、県産木材使用証明書（様式第１２号）より転記してください。</t>
    <rPh sb="2" eb="3">
      <t>チュウ</t>
    </rPh>
    <rPh sb="5" eb="7">
      <t>ケンサン</t>
    </rPh>
    <rPh sb="7" eb="9">
      <t>モクザイ</t>
    </rPh>
    <rPh sb="9" eb="12">
      <t>シヨウリョウ</t>
    </rPh>
    <rPh sb="26" eb="27">
      <t>ダイ</t>
    </rPh>
    <rPh sb="29" eb="3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</si>
</sst>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quot;㎥&quot;"/>
    <numFmt numFmtId="177" formatCode="0.0%"/>
    <numFmt numFmtId="178" formatCode="#,##0.00&quot;㎡&quot;"/>
    <numFmt numFmtId="179" formatCode="0.000"/>
    <numFmt numFmtId="180" formatCode="General&quot;㎡×&quot;"/>
    <numFmt numFmtId="181" formatCode="0.000_);[Red]\(0.000\)"/>
    <numFmt numFmtId="182" formatCode="0.0_);[Red]\(0.0\)"/>
    <numFmt numFmtId="183" formatCode="General&quot;㎥/㎡&quot;"/>
    <numFmt numFmtId="184"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sz val="6"/>
      <name val="游ゴシック"/>
      <family val="3"/>
      <charset val="128"/>
      <scheme val="minor"/>
    </font>
    <font>
      <b/>
      <sz val="11"/>
      <color indexed="8"/>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6">
    <border>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176" fontId="4" fillId="0" borderId="6" xfId="0" applyNumberFormat="1" applyFont="1" applyBorder="1">
      <alignment vertical="center"/>
    </xf>
    <xf numFmtId="179" fontId="0" fillId="0" borderId="0" xfId="0" applyNumberFormat="1">
      <alignment vertical="center"/>
    </xf>
    <xf numFmtId="0" fontId="5" fillId="0" borderId="7" xfId="0" applyFont="1" applyBorder="1">
      <alignment vertical="center"/>
    </xf>
    <xf numFmtId="0" fontId="5" fillId="0" borderId="0" xfId="0" applyFont="1">
      <alignment vertical="center"/>
    </xf>
    <xf numFmtId="0" fontId="3" fillId="0" borderId="0" xfId="0" applyFont="1" applyAlignment="1">
      <alignment horizontal="left" vertical="center" wrapText="1"/>
    </xf>
    <xf numFmtId="2" fontId="7" fillId="0" borderId="11" xfId="0" applyNumberFormat="1" applyFont="1" applyBorder="1">
      <alignment vertical="center"/>
    </xf>
    <xf numFmtId="0" fontId="0" fillId="0" borderId="0" xfId="0" applyAlignment="1">
      <alignment horizontal="right" vertical="center"/>
    </xf>
    <xf numFmtId="0" fontId="8" fillId="0" borderId="0" xfId="0" applyFont="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right" vertical="center"/>
    </xf>
    <xf numFmtId="180" fontId="0" fillId="0" borderId="0" xfId="0" applyNumberFormat="1">
      <alignment vertical="center"/>
    </xf>
    <xf numFmtId="181" fontId="0" fillId="0" borderId="0" xfId="0" applyNumberFormat="1">
      <alignment vertical="center"/>
    </xf>
    <xf numFmtId="183" fontId="0" fillId="0" borderId="0" xfId="0" applyNumberFormat="1" applyAlignment="1">
      <alignment horizontal="left" vertical="center"/>
    </xf>
    <xf numFmtId="0" fontId="8" fillId="0" borderId="9" xfId="0" applyFont="1" applyBorder="1" applyAlignment="1">
      <alignment horizontal="right" vertical="center"/>
    </xf>
    <xf numFmtId="0" fontId="8" fillId="0" borderId="10" xfId="0" applyFont="1" applyBorder="1" applyAlignment="1">
      <alignment horizontal="left" vertical="center"/>
    </xf>
    <xf numFmtId="0" fontId="3" fillId="0" borderId="0" xfId="0" applyFont="1" applyAlignment="1">
      <alignment horizontal="left" vertical="center"/>
    </xf>
    <xf numFmtId="182" fontId="8" fillId="0" borderId="12" xfId="0" applyNumberFormat="1" applyFont="1" applyBorder="1">
      <alignment vertical="center"/>
    </xf>
    <xf numFmtId="0" fontId="8" fillId="0" borderId="0" xfId="0" applyFont="1" applyBorder="1" applyAlignment="1">
      <alignment horizontal="center" vertical="center"/>
    </xf>
    <xf numFmtId="2" fontId="7" fillId="0" borderId="0" xfId="0" applyNumberFormat="1" applyFont="1" applyBorder="1">
      <alignment vertical="center"/>
    </xf>
    <xf numFmtId="182" fontId="8" fillId="0" borderId="0" xfId="0" applyNumberFormat="1" applyFont="1" applyBorder="1">
      <alignment vertical="center"/>
    </xf>
    <xf numFmtId="0" fontId="4" fillId="0" borderId="0" xfId="0" applyFont="1">
      <alignment vertical="center"/>
    </xf>
    <xf numFmtId="184" fontId="4" fillId="0" borderId="0" xfId="0" applyNumberFormat="1" applyFont="1">
      <alignment vertical="center"/>
    </xf>
    <xf numFmtId="2" fontId="7" fillId="0" borderId="13" xfId="0" applyNumberFormat="1" applyFont="1" applyBorder="1">
      <alignment vertical="center"/>
    </xf>
    <xf numFmtId="2" fontId="7" fillId="0" borderId="14" xfId="0" applyNumberFormat="1" applyFont="1" applyBorder="1">
      <alignment vertical="center"/>
    </xf>
    <xf numFmtId="2" fontId="7" fillId="0" borderId="15" xfId="0" applyNumberFormat="1" applyFont="1" applyBorder="1">
      <alignment vertical="center"/>
    </xf>
    <xf numFmtId="177" fontId="5" fillId="0" borderId="4" xfId="1" applyNumberFormat="1" applyFont="1" applyBorder="1">
      <alignment vertical="center"/>
    </xf>
    <xf numFmtId="184" fontId="5" fillId="0" borderId="0" xfId="0" applyNumberFormat="1" applyFont="1">
      <alignment vertical="center"/>
    </xf>
    <xf numFmtId="0" fontId="5" fillId="2" borderId="8" xfId="0" applyFont="1" applyFill="1" applyBorder="1" applyAlignment="1" applyProtection="1">
      <alignment horizontal="center" vertical="center"/>
      <protection locked="0"/>
    </xf>
    <xf numFmtId="178" fontId="4" fillId="2" borderId="6" xfId="0" applyNumberFormat="1" applyFont="1" applyFill="1" applyBorder="1" applyProtection="1">
      <alignment vertical="center"/>
      <protection locked="0"/>
    </xf>
    <xf numFmtId="176" fontId="4" fillId="2" borderId="2" xfId="0" applyNumberFormat="1" applyFont="1" applyFill="1" applyBorder="1" applyProtection="1">
      <alignment vertical="center"/>
      <protection locked="0"/>
    </xf>
    <xf numFmtId="2" fontId="7" fillId="0" borderId="11"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5" name="直線コネクタ 4"/>
        <xdr:cNvCxnSpPr/>
      </xdr:nvCxnSpPr>
      <xdr:spPr>
        <a:xfrm>
          <a:off x="19050" y="809625"/>
          <a:ext cx="109537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H32"/>
  <sheetViews>
    <sheetView view="pageBreakPreview" zoomScaleNormal="100" zoomScaleSheetLayoutView="100" workbookViewId="0">
      <selection activeCell="C20" sqref="C20"/>
    </sheetView>
  </sheetViews>
  <sheetFormatPr defaultRowHeight="18.75" x14ac:dyDescent="0.4"/>
  <cols>
    <col min="1" max="1" width="14.625" customWidth="1"/>
    <col min="2" max="8" width="12.625" customWidth="1"/>
  </cols>
  <sheetData>
    <row r="1" spans="1:8" ht="24" x14ac:dyDescent="0.4">
      <c r="A1" s="8" t="s">
        <v>18</v>
      </c>
    </row>
    <row r="2" spans="1:8" ht="15.95" customHeight="1" x14ac:dyDescent="0.4">
      <c r="A2" s="12" t="s">
        <v>17</v>
      </c>
    </row>
    <row r="3" spans="1:8" ht="15.95" customHeight="1" x14ac:dyDescent="0.4">
      <c r="A3" s="12" t="s">
        <v>46</v>
      </c>
    </row>
    <row r="4" spans="1:8" ht="20.100000000000001" customHeight="1" x14ac:dyDescent="0.4">
      <c r="H4" s="16" t="s">
        <v>15</v>
      </c>
    </row>
    <row r="5" spans="1:8" ht="18" customHeight="1" x14ac:dyDescent="0.4">
      <c r="A5" s="20" t="s">
        <v>23</v>
      </c>
      <c r="B5" s="13" t="s">
        <v>3</v>
      </c>
      <c r="C5" s="13" t="s">
        <v>4</v>
      </c>
      <c r="D5" s="13" t="s">
        <v>5</v>
      </c>
      <c r="E5" s="13" t="s">
        <v>6</v>
      </c>
      <c r="F5" s="13" t="s">
        <v>7</v>
      </c>
      <c r="G5" s="13" t="s">
        <v>8</v>
      </c>
      <c r="H5" s="13" t="s">
        <v>9</v>
      </c>
    </row>
    <row r="6" spans="1:8" ht="18" customHeight="1" x14ac:dyDescent="0.4">
      <c r="A6" s="21" t="s">
        <v>16</v>
      </c>
      <c r="B6" s="14"/>
      <c r="C6" s="14" t="s">
        <v>10</v>
      </c>
      <c r="D6" s="14" t="s">
        <v>11</v>
      </c>
      <c r="E6" s="14" t="s">
        <v>12</v>
      </c>
      <c r="F6" s="14" t="s">
        <v>13</v>
      </c>
      <c r="G6" s="14" t="s">
        <v>14</v>
      </c>
      <c r="H6" s="14"/>
    </row>
    <row r="7" spans="1:8" ht="21.95" customHeight="1" x14ac:dyDescent="0.4">
      <c r="A7" s="15" t="s">
        <v>27</v>
      </c>
      <c r="B7" s="10">
        <v>0.2</v>
      </c>
      <c r="C7" s="10">
        <v>0.19</v>
      </c>
      <c r="D7" s="10">
        <v>0.18</v>
      </c>
      <c r="E7" s="10">
        <v>0.17</v>
      </c>
      <c r="F7" s="10">
        <v>0.15</v>
      </c>
      <c r="G7" s="10">
        <v>0.13</v>
      </c>
      <c r="H7" s="10">
        <v>0.12</v>
      </c>
    </row>
    <row r="8" spans="1:8" ht="21.95" customHeight="1" x14ac:dyDescent="0.4">
      <c r="A8" s="15" t="s">
        <v>28</v>
      </c>
      <c r="B8" s="10">
        <v>0.17</v>
      </c>
      <c r="C8" s="10">
        <v>0.16</v>
      </c>
      <c r="D8" s="10">
        <v>0.16</v>
      </c>
      <c r="E8" s="10">
        <v>0.15</v>
      </c>
      <c r="F8" s="10">
        <v>0.13</v>
      </c>
      <c r="G8" s="10">
        <v>0.11</v>
      </c>
      <c r="H8" s="10">
        <v>0.1</v>
      </c>
    </row>
    <row r="9" spans="1:8" ht="21.95" customHeight="1" x14ac:dyDescent="0.4">
      <c r="A9" s="15" t="s">
        <v>29</v>
      </c>
      <c r="B9" s="10">
        <v>0.16</v>
      </c>
      <c r="C9" s="10">
        <v>0.15</v>
      </c>
      <c r="D9" s="10">
        <v>0.15</v>
      </c>
      <c r="E9" s="10">
        <v>0.14000000000000001</v>
      </c>
      <c r="F9" s="10">
        <v>0.12</v>
      </c>
      <c r="G9" s="10">
        <v>0.1</v>
      </c>
      <c r="H9" s="10">
        <v>0.09</v>
      </c>
    </row>
    <row r="10" spans="1:8" ht="9.9499999999999993" customHeight="1" x14ac:dyDescent="0.4">
      <c r="A10" s="24"/>
      <c r="B10" s="25"/>
      <c r="C10" s="25"/>
      <c r="D10" s="25"/>
      <c r="E10" s="25"/>
      <c r="F10" s="25"/>
      <c r="G10" s="25"/>
      <c r="H10" s="25"/>
    </row>
    <row r="11" spans="1:8" ht="21.95" customHeight="1" x14ac:dyDescent="0.4">
      <c r="A11" s="15" t="s">
        <v>33</v>
      </c>
      <c r="B11" s="37" t="s">
        <v>34</v>
      </c>
      <c r="C11" s="37"/>
      <c r="D11" s="37"/>
      <c r="E11" s="37"/>
      <c r="F11" s="37"/>
      <c r="G11" s="37"/>
      <c r="H11" s="37"/>
    </row>
    <row r="12" spans="1:8" ht="21.95" customHeight="1" x14ac:dyDescent="0.4">
      <c r="A12" s="15" t="s">
        <v>27</v>
      </c>
      <c r="B12" s="29" t="s">
        <v>35</v>
      </c>
      <c r="C12" s="30"/>
      <c r="D12" s="30"/>
      <c r="E12" s="30"/>
      <c r="F12" s="30"/>
      <c r="G12" s="30"/>
      <c r="H12" s="31"/>
    </row>
    <row r="13" spans="1:8" ht="21.95" customHeight="1" x14ac:dyDescent="0.4">
      <c r="A13" s="15" t="s">
        <v>28</v>
      </c>
      <c r="B13" s="29" t="s">
        <v>36</v>
      </c>
      <c r="C13" s="30"/>
      <c r="D13" s="30"/>
      <c r="E13" s="30"/>
      <c r="F13" s="30"/>
      <c r="G13" s="30"/>
      <c r="H13" s="31"/>
    </row>
    <row r="14" spans="1:8" ht="21.95" customHeight="1" x14ac:dyDescent="0.4">
      <c r="A14" s="15" t="s">
        <v>29</v>
      </c>
      <c r="B14" s="29" t="s">
        <v>37</v>
      </c>
      <c r="C14" s="30"/>
      <c r="D14" s="30"/>
      <c r="E14" s="30"/>
      <c r="F14" s="30"/>
      <c r="G14" s="30"/>
      <c r="H14" s="31"/>
    </row>
    <row r="15" spans="1:8" ht="9.9499999999999993" customHeight="1" x14ac:dyDescent="0.4"/>
    <row r="16" spans="1:8" ht="14.1" customHeight="1" x14ac:dyDescent="0.4">
      <c r="A16" t="s">
        <v>19</v>
      </c>
    </row>
    <row r="17" spans="1:4" ht="14.1" customHeight="1" x14ac:dyDescent="0.4">
      <c r="A17" t="s">
        <v>41</v>
      </c>
    </row>
    <row r="18" spans="1:4" ht="14.1" customHeight="1" x14ac:dyDescent="0.4">
      <c r="B18" s="11" t="s">
        <v>20</v>
      </c>
      <c r="C18" s="17">
        <v>211.22</v>
      </c>
      <c r="D18" s="19">
        <v>0.13</v>
      </c>
    </row>
    <row r="19" spans="1:4" ht="14.1" customHeight="1" x14ac:dyDescent="0.4">
      <c r="B19" s="11" t="s">
        <v>21</v>
      </c>
      <c r="C19" s="18">
        <f>C18*D18</f>
        <v>27.458600000000001</v>
      </c>
      <c r="D19" t="s">
        <v>22</v>
      </c>
    </row>
    <row r="20" spans="1:4" ht="14.1" customHeight="1" x14ac:dyDescent="0.4">
      <c r="B20" s="11"/>
      <c r="C20" s="23">
        <f>ROUNDDOWN(C19,1)</f>
        <v>27.4</v>
      </c>
      <c r="D20" t="s">
        <v>26</v>
      </c>
    </row>
    <row r="21" spans="1:4" ht="14.1" customHeight="1" x14ac:dyDescent="0.4">
      <c r="B21" s="11"/>
      <c r="C21" s="26"/>
    </row>
    <row r="22" spans="1:4" ht="14.1" customHeight="1" x14ac:dyDescent="0.4">
      <c r="A22" t="s">
        <v>42</v>
      </c>
    </row>
    <row r="23" spans="1:4" ht="14.1" customHeight="1" x14ac:dyDescent="0.4">
      <c r="B23" s="11" t="s">
        <v>20</v>
      </c>
      <c r="C23" s="17">
        <v>131.54</v>
      </c>
      <c r="D23" s="19">
        <v>0.13</v>
      </c>
    </row>
    <row r="24" spans="1:4" ht="14.1" customHeight="1" x14ac:dyDescent="0.4">
      <c r="B24" s="11" t="s">
        <v>21</v>
      </c>
      <c r="C24" s="18">
        <f>C23*D23</f>
        <v>17.100200000000001</v>
      </c>
      <c r="D24" t="s">
        <v>22</v>
      </c>
    </row>
    <row r="25" spans="1:4" ht="14.1" customHeight="1" x14ac:dyDescent="0.4">
      <c r="B25" s="11"/>
      <c r="C25" s="23">
        <f>ROUNDDOWN(C24,1)</f>
        <v>17.100000000000001</v>
      </c>
      <c r="D25" t="s">
        <v>26</v>
      </c>
    </row>
    <row r="26" spans="1:4" ht="14.1" customHeight="1" x14ac:dyDescent="0.4">
      <c r="B26" s="11"/>
      <c r="C26" s="26"/>
    </row>
    <row r="27" spans="1:4" ht="14.1" customHeight="1" x14ac:dyDescent="0.4">
      <c r="A27" t="s">
        <v>43</v>
      </c>
    </row>
    <row r="28" spans="1:4" ht="14.1" customHeight="1" x14ac:dyDescent="0.4">
      <c r="B28" s="11" t="s">
        <v>20</v>
      </c>
      <c r="C28" s="17">
        <v>265.37</v>
      </c>
      <c r="D28" s="19">
        <v>0.09</v>
      </c>
    </row>
    <row r="29" spans="1:4" ht="14.1" customHeight="1" x14ac:dyDescent="0.4">
      <c r="B29" s="11" t="s">
        <v>21</v>
      </c>
      <c r="C29" s="18">
        <f>C28*D28</f>
        <v>23.883299999999998</v>
      </c>
      <c r="D29" t="s">
        <v>22</v>
      </c>
    </row>
    <row r="30" spans="1:4" ht="14.1" customHeight="1" x14ac:dyDescent="0.4">
      <c r="B30" s="11"/>
      <c r="C30" s="23">
        <f>ROUNDDOWN(C29,1)</f>
        <v>23.8</v>
      </c>
      <c r="D30" t="s">
        <v>26</v>
      </c>
    </row>
    <row r="31" spans="1:4" ht="18" customHeight="1" x14ac:dyDescent="0.4">
      <c r="B31" s="11"/>
      <c r="C31" s="26"/>
    </row>
    <row r="32" spans="1:4" ht="18" customHeight="1" x14ac:dyDescent="0.4"/>
  </sheetData>
  <sheetProtection sheet="1" objects="1" scenarios="1" selectLockedCells="1"/>
  <mergeCells count="1">
    <mergeCell ref="B11:H11"/>
  </mergeCells>
  <phoneticPr fontId="2"/>
  <pageMargins left="0.98425196850393704" right="0.98425196850393704" top="0.78740157480314965"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J19"/>
  <sheetViews>
    <sheetView tabSelected="1" view="pageBreakPreview" zoomScaleNormal="100" zoomScaleSheetLayoutView="100" workbookViewId="0">
      <selection activeCell="C4" sqref="C4"/>
    </sheetView>
  </sheetViews>
  <sheetFormatPr defaultRowHeight="24" x14ac:dyDescent="0.4"/>
  <cols>
    <col min="1" max="1" width="1.5" customWidth="1"/>
    <col min="2" max="2" width="65.375" style="1" customWidth="1"/>
    <col min="3" max="3" width="20.5" style="1" customWidth="1"/>
    <col min="4" max="4" width="12" style="1" customWidth="1"/>
    <col min="5" max="5" width="12" customWidth="1"/>
    <col min="6" max="6" width="4.625" customWidth="1"/>
    <col min="7" max="7" width="10.625" customWidth="1"/>
    <col min="8" max="8" width="11.375" bestFit="1" customWidth="1"/>
    <col min="9" max="9" width="16.625" bestFit="1" customWidth="1"/>
    <col min="10" max="10" width="14" bestFit="1" customWidth="1"/>
  </cols>
  <sheetData>
    <row r="1" spans="2:10" ht="32.25" customHeight="1" x14ac:dyDescent="0.4">
      <c r="B1" s="8" t="s">
        <v>47</v>
      </c>
    </row>
    <row r="2" spans="2:10" ht="12" customHeight="1" thickBot="1" x14ac:dyDescent="0.45">
      <c r="B2" s="8"/>
    </row>
    <row r="3" spans="2:10" ht="32.1" customHeight="1" thickBot="1" x14ac:dyDescent="0.45">
      <c r="B3" s="7" t="s">
        <v>48</v>
      </c>
      <c r="C3" s="34" t="s">
        <v>27</v>
      </c>
      <c r="D3" s="1" t="s">
        <v>49</v>
      </c>
    </row>
    <row r="4" spans="2:10" ht="32.1" customHeight="1" thickTop="1" x14ac:dyDescent="0.4">
      <c r="B4" s="4" t="s">
        <v>2</v>
      </c>
      <c r="C4" s="35">
        <v>400</v>
      </c>
      <c r="D4" s="1" t="s">
        <v>0</v>
      </c>
      <c r="H4" s="27" t="s">
        <v>27</v>
      </c>
      <c r="I4" s="27" t="s">
        <v>28</v>
      </c>
      <c r="J4" s="27" t="s">
        <v>29</v>
      </c>
    </row>
    <row r="5" spans="2:10" ht="32.1" customHeight="1" x14ac:dyDescent="0.4">
      <c r="B5" s="4" t="s">
        <v>25</v>
      </c>
      <c r="C5" s="5">
        <f>IF(C6&gt;G5,C6,G5)</f>
        <v>48</v>
      </c>
      <c r="D5" s="1" t="s">
        <v>1</v>
      </c>
      <c r="F5" s="6"/>
      <c r="G5" s="33">
        <f>MAX(H5:J5)</f>
        <v>48</v>
      </c>
      <c r="H5" s="28">
        <f>IF(C3=H4,ROUNDDOWN(IF(C4&lt;50,C4*0.2,IF(C4&lt;70,C4*0.19,IF(C4&lt;100,C4*0.18,IF(C4&lt;130,C4*0.17,IF(C4&lt;180,C4*0.15,IF(C4&lt;250,C4*0.13,C4*0.12)))))),1),0)</f>
        <v>48</v>
      </c>
      <c r="I5" s="27">
        <f>IF(C3=I4,ROUNDDOWN(IF(C4&lt;50,C4*0.17,IF(C4&lt;70,C4*0.16,IF(C4&lt;100,C4*0.16,IF(C4&lt;130,C4*0.15,IF(C4&lt;180,C4*0.13,IF(C4&lt;250,C4*0.11,C4*0.1)))))),1),0)</f>
        <v>0</v>
      </c>
      <c r="J5" s="27">
        <f>IF(C3=J4,ROUNDDOWN(IF(C4&lt;50,C4*0.16,IF(C4&lt;70,C4*0.15,IF(C4&lt;100,C4*0.15,IF(C4&lt;130,C4*0.14,IF(C4&lt;180,C4*0.12,IF(C4&lt;250,C4*0.1,C4*0.09)))))),1),0)</f>
        <v>0</v>
      </c>
    </row>
    <row r="6" spans="2:10" ht="32.1" customHeight="1" thickBot="1" x14ac:dyDescent="0.45">
      <c r="B6" s="2" t="s">
        <v>44</v>
      </c>
      <c r="C6" s="36">
        <v>28</v>
      </c>
      <c r="D6" s="1" t="s">
        <v>0</v>
      </c>
    </row>
    <row r="7" spans="2:10" ht="32.1" customHeight="1" thickTop="1" thickBot="1" x14ac:dyDescent="0.45">
      <c r="B7" s="3" t="s">
        <v>38</v>
      </c>
      <c r="C7" s="32">
        <f>MIN(ROUND(C6/C5,3),1)</f>
        <v>0.58299999999999996</v>
      </c>
      <c r="D7" s="1" t="s">
        <v>1</v>
      </c>
    </row>
    <row r="8" spans="2:10" ht="20.100000000000001" customHeight="1" x14ac:dyDescent="0.4">
      <c r="B8" s="1" t="s">
        <v>24</v>
      </c>
    </row>
    <row r="9" spans="2:10" ht="20.100000000000001" customHeight="1" x14ac:dyDescent="0.4">
      <c r="B9" s="1" t="s">
        <v>32</v>
      </c>
    </row>
    <row r="10" spans="2:10" ht="20.100000000000001" customHeight="1" x14ac:dyDescent="0.4">
      <c r="B10" s="1" t="s">
        <v>30</v>
      </c>
    </row>
    <row r="11" spans="2:10" ht="20.100000000000001" customHeight="1" x14ac:dyDescent="0.4">
      <c r="B11" s="1" t="s">
        <v>31</v>
      </c>
    </row>
    <row r="12" spans="2:10" ht="20.100000000000001" customHeight="1" x14ac:dyDescent="0.4">
      <c r="B12" s="1" t="s">
        <v>45</v>
      </c>
    </row>
    <row r="13" spans="2:10" s="1" customFormat="1" ht="20.100000000000001" customHeight="1" x14ac:dyDescent="0.4">
      <c r="B13" s="22" t="s">
        <v>50</v>
      </c>
      <c r="C13" s="9"/>
      <c r="E13"/>
      <c r="F13"/>
      <c r="G13"/>
      <c r="H13"/>
      <c r="I13"/>
      <c r="J13"/>
    </row>
    <row r="14" spans="2:10" ht="18" customHeight="1" x14ac:dyDescent="0.4">
      <c r="B14" s="8" t="s">
        <v>39</v>
      </c>
      <c r="C14" s="9"/>
    </row>
    <row r="15" spans="2:10" ht="18" customHeight="1" x14ac:dyDescent="0.4">
      <c r="B15" s="8" t="s">
        <v>40</v>
      </c>
    </row>
    <row r="17" spans="3:10" s="1" customFormat="1" x14ac:dyDescent="0.4">
      <c r="C17" s="1" t="s">
        <v>27</v>
      </c>
      <c r="E17"/>
      <c r="F17"/>
      <c r="G17"/>
      <c r="H17"/>
      <c r="I17"/>
      <c r="J17"/>
    </row>
    <row r="18" spans="3:10" s="1" customFormat="1" x14ac:dyDescent="0.4">
      <c r="C18" s="1" t="s">
        <v>28</v>
      </c>
      <c r="E18"/>
      <c r="F18"/>
      <c r="G18"/>
      <c r="H18"/>
      <c r="I18"/>
      <c r="J18"/>
    </row>
    <row r="19" spans="3:10" s="1" customFormat="1" x14ac:dyDescent="0.4">
      <c r="C19" s="1" t="s">
        <v>29</v>
      </c>
      <c r="E19"/>
      <c r="F19"/>
      <c r="G19"/>
      <c r="H19"/>
      <c r="I19"/>
      <c r="J19"/>
    </row>
  </sheetData>
  <sheetProtection sheet="1" objects="1" scenarios="1" selectLockedCells="1"/>
  <phoneticPr fontId="2"/>
  <dataValidations count="1">
    <dataValidation type="list" allowBlank="1" showInputMessage="1" showErrorMessage="1" sqref="C3">
      <formula1>$C$17:$C$19</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標準木材使用量</vt:lpstr>
      <vt:lpstr>計算シート【設計】</vt:lpstr>
      <vt:lpstr>計算シート【設計】!Print_Area</vt:lpstr>
      <vt:lpstr>標準木材使用量!Print_Area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2021-03-25T10:50:18Z</cp:lastPrinted>
  <dcterms:created xsi:type="dcterms:W3CDTF">2019-11-14T04:55:20Z</dcterms:created>
  <dcterms:modified xsi:type="dcterms:W3CDTF">2021-03-29T06:25:49Z</dcterms:modified>
</cp:coreProperties>
</file>