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農林水産部\林業課\木材振興室\110_県産木材利用促進事業\99_HP\R4\しまねの木活用建築士工務店認定制度ページ\"/>
    </mc:Choice>
  </mc:AlternateContent>
  <bookViews>
    <workbookView xWindow="0" yWindow="0" windowWidth="19740" windowHeight="7095"/>
  </bookViews>
  <sheets>
    <sheet name="様式８別添（木造住宅）" sheetId="2" r:id="rId1"/>
    <sheet name="様式８別添（非住宅）" sheetId="3" r:id="rId2"/>
    <sheet name="様式８別添（記載例・木造住宅）" sheetId="1" r:id="rId3"/>
    <sheet name="様式８別添（記載例・非住宅）" sheetId="4" r:id="rId4"/>
  </sheets>
  <definedNames>
    <definedName name="_xlnm.Print_Area" localSheetId="3">'様式８別添（記載例・非住宅）'!$A$1:$M$29</definedName>
    <definedName name="_xlnm.Print_Area" localSheetId="2">'様式８別添（記載例・木造住宅）'!$A$1:$L$29</definedName>
    <definedName name="_xlnm.Print_Area" localSheetId="1">'様式８別添（非住宅）'!$A$1:$M$29</definedName>
    <definedName name="_xlnm.Print_Area" localSheetId="0">'様式８別添（木造住宅）'!$A$1:$K$29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3" l="1"/>
  <c r="H23" i="2"/>
  <c r="F23" i="4"/>
  <c r="G23" i="4"/>
  <c r="H23" i="4"/>
  <c r="E23" i="4"/>
  <c r="D23" i="4"/>
  <c r="G23" i="1"/>
  <c r="F23" i="1"/>
  <c r="E23" i="1"/>
  <c r="D23" i="1"/>
  <c r="G23" i="2"/>
  <c r="C23" i="2"/>
  <c r="D23" i="3"/>
  <c r="E23" i="3"/>
  <c r="G23" i="3"/>
  <c r="H22" i="3"/>
  <c r="H21" i="3"/>
  <c r="H20" i="3"/>
  <c r="H19" i="3"/>
  <c r="H18" i="3"/>
  <c r="H17" i="3"/>
  <c r="H16" i="3"/>
  <c r="H15" i="3"/>
  <c r="F22" i="3"/>
  <c r="F21" i="3"/>
  <c r="F20" i="3"/>
  <c r="F19" i="3"/>
  <c r="F18" i="3"/>
  <c r="F17" i="3"/>
  <c r="F16" i="3"/>
  <c r="F15" i="3"/>
  <c r="Q14" i="3"/>
  <c r="P14" i="3"/>
  <c r="N14" i="3" s="1"/>
  <c r="F14" i="3" s="1"/>
  <c r="H14" i="3" s="1"/>
  <c r="O14" i="3"/>
  <c r="Q13" i="3"/>
  <c r="P13" i="3"/>
  <c r="O13" i="3"/>
  <c r="N13" i="3" s="1"/>
  <c r="F13" i="3" s="1"/>
  <c r="H13" i="3" s="1"/>
  <c r="Q12" i="3"/>
  <c r="P12" i="3"/>
  <c r="O12" i="3"/>
  <c r="N12" i="3" s="1"/>
  <c r="F12" i="3" s="1"/>
  <c r="H12" i="3" s="1"/>
  <c r="Q11" i="3"/>
  <c r="P11" i="3"/>
  <c r="O11" i="3"/>
  <c r="N11" i="3" s="1"/>
  <c r="F11" i="3" s="1"/>
  <c r="H11" i="3" s="1"/>
  <c r="Q10" i="3"/>
  <c r="P10" i="3"/>
  <c r="O10" i="3"/>
  <c r="Q9" i="3"/>
  <c r="P9" i="3"/>
  <c r="N9" i="3" s="1"/>
  <c r="F9" i="3" s="1"/>
  <c r="H9" i="3" s="1"/>
  <c r="O9" i="3"/>
  <c r="Q8" i="3"/>
  <c r="P8" i="3"/>
  <c r="O8" i="3"/>
  <c r="Q7" i="3"/>
  <c r="P7" i="3"/>
  <c r="N7" i="3" s="1"/>
  <c r="F7" i="3" s="1"/>
  <c r="H7" i="3" s="1"/>
  <c r="O7" i="3"/>
  <c r="Q6" i="3"/>
  <c r="P6" i="3"/>
  <c r="O6" i="3"/>
  <c r="N6" i="3" s="1"/>
  <c r="F6" i="3" s="1"/>
  <c r="H6" i="3" s="1"/>
  <c r="H23" i="3" s="1"/>
  <c r="F23" i="2"/>
  <c r="D23" i="2"/>
  <c r="E23" i="2"/>
  <c r="G7" i="2"/>
  <c r="G8" i="2"/>
  <c r="G9" i="2"/>
  <c r="G10" i="2"/>
  <c r="G11" i="2"/>
  <c r="G12" i="2"/>
  <c r="G13" i="2"/>
  <c r="G14" i="2"/>
  <c r="G15" i="2"/>
  <c r="G16" i="2"/>
  <c r="G17" i="2"/>
  <c r="G18" i="2"/>
  <c r="G19" i="2"/>
  <c r="G20" i="2"/>
  <c r="G21" i="2"/>
  <c r="G22" i="2"/>
  <c r="E7" i="2"/>
  <c r="E8" i="2"/>
  <c r="E9" i="2"/>
  <c r="E10" i="2"/>
  <c r="E11" i="2"/>
  <c r="E12" i="2"/>
  <c r="E13" i="2"/>
  <c r="E14" i="2"/>
  <c r="E15" i="2"/>
  <c r="E16" i="2"/>
  <c r="E17" i="2"/>
  <c r="E18" i="2"/>
  <c r="E19" i="2"/>
  <c r="E20" i="2"/>
  <c r="E21" i="2"/>
  <c r="E22" i="2"/>
  <c r="L7" i="2"/>
  <c r="L8" i="2"/>
  <c r="L9" i="2"/>
  <c r="L10" i="2"/>
  <c r="L11" i="2"/>
  <c r="L12" i="2"/>
  <c r="L13" i="2"/>
  <c r="L14" i="2"/>
  <c r="L15" i="2"/>
  <c r="L16" i="2"/>
  <c r="L17" i="2"/>
  <c r="L18" i="2"/>
  <c r="L19" i="2"/>
  <c r="L20" i="2"/>
  <c r="L21" i="2"/>
  <c r="L22" i="2"/>
  <c r="L6" i="2"/>
  <c r="E6" i="2" s="1"/>
  <c r="G6" i="2" s="1"/>
  <c r="F23" i="3" l="1"/>
  <c r="N8" i="3"/>
  <c r="F8" i="3" s="1"/>
  <c r="H8" i="3" s="1"/>
  <c r="N10" i="3"/>
  <c r="F10" i="3" s="1"/>
  <c r="H10" i="3" s="1"/>
  <c r="O6" i="4"/>
  <c r="F15" i="4" l="1"/>
  <c r="F16" i="4"/>
  <c r="F17" i="4"/>
  <c r="F18" i="4"/>
  <c r="F19" i="4"/>
  <c r="F20" i="4"/>
  <c r="F21" i="4"/>
  <c r="F22" i="4"/>
  <c r="Q7" i="4"/>
  <c r="Q8" i="4"/>
  <c r="Q9" i="4"/>
  <c r="Q10" i="4"/>
  <c r="Q11" i="4"/>
  <c r="Q12" i="4"/>
  <c r="Q13" i="4"/>
  <c r="N13" i="4" s="1"/>
  <c r="F13" i="4" s="1"/>
  <c r="Q14" i="4"/>
  <c r="Q6" i="4"/>
  <c r="P7" i="4"/>
  <c r="P8" i="4"/>
  <c r="P9" i="4"/>
  <c r="P10" i="4"/>
  <c r="P11" i="4"/>
  <c r="P12" i="4"/>
  <c r="P13" i="4"/>
  <c r="P14" i="4"/>
  <c r="P6" i="4"/>
  <c r="O7" i="4"/>
  <c r="O8" i="4"/>
  <c r="O9" i="4"/>
  <c r="O10" i="4"/>
  <c r="O11" i="4"/>
  <c r="O12" i="4"/>
  <c r="N12" i="4" s="1"/>
  <c r="F12" i="4" s="1"/>
  <c r="O13" i="4"/>
  <c r="O14" i="4"/>
  <c r="N14" i="4" s="1"/>
  <c r="F14" i="4" s="1"/>
  <c r="N6" i="4" l="1"/>
  <c r="F6" i="4" s="1"/>
  <c r="N7" i="4"/>
  <c r="F7" i="4" s="1"/>
  <c r="N10" i="4"/>
  <c r="F10" i="4" s="1"/>
  <c r="N9" i="4"/>
  <c r="F9" i="4" s="1"/>
  <c r="N8" i="4"/>
  <c r="F8" i="4" s="1"/>
  <c r="N11" i="4"/>
  <c r="F11" i="4" s="1"/>
  <c r="M23" i="4" l="1"/>
  <c r="H22" i="4"/>
  <c r="H21" i="4"/>
  <c r="H20" i="4"/>
  <c r="H19" i="4"/>
  <c r="H18" i="4"/>
  <c r="H17" i="4"/>
  <c r="H16" i="4"/>
  <c r="H15" i="4"/>
  <c r="H14" i="4"/>
  <c r="H13" i="4"/>
  <c r="H12" i="4"/>
  <c r="H11" i="4"/>
  <c r="H10" i="4"/>
  <c r="H9" i="4"/>
  <c r="H8" i="4"/>
  <c r="H7" i="4"/>
  <c r="H6" i="4" l="1"/>
  <c r="E14" i="1"/>
  <c r="G14" i="1" s="1"/>
  <c r="M22" i="1" l="1"/>
  <c r="E22" i="1" s="1"/>
  <c r="M21" i="1"/>
  <c r="E21" i="1" s="1"/>
  <c r="M20" i="1"/>
  <c r="E20" i="1" s="1"/>
  <c r="M19" i="1"/>
  <c r="E19" i="1" s="1"/>
  <c r="M18" i="1"/>
  <c r="E18" i="1" s="1"/>
  <c r="M17" i="1"/>
  <c r="E17" i="1" s="1"/>
  <c r="M16" i="1"/>
  <c r="E16" i="1" s="1"/>
  <c r="M15" i="1"/>
  <c r="E15" i="1" s="1"/>
  <c r="M14" i="1"/>
  <c r="M13" i="1"/>
  <c r="E13" i="1" s="1"/>
  <c r="M12" i="1"/>
  <c r="E12" i="1" s="1"/>
  <c r="M11" i="1"/>
  <c r="E11" i="1" s="1"/>
  <c r="M10" i="1"/>
  <c r="E10" i="1" s="1"/>
  <c r="M9" i="1"/>
  <c r="E9" i="1" s="1"/>
  <c r="M8" i="1"/>
  <c r="E8" i="1" s="1"/>
  <c r="M7" i="1"/>
  <c r="E7" i="1" s="1"/>
  <c r="M6" i="1"/>
  <c r="E6" i="1" s="1"/>
  <c r="G6" i="1" s="1"/>
  <c r="G17" i="1" l="1"/>
  <c r="G16" i="1"/>
  <c r="G15" i="1"/>
  <c r="G19" i="1"/>
  <c r="G18" i="1"/>
  <c r="G13" i="1" l="1"/>
  <c r="G20" i="1"/>
  <c r="G22" i="1" l="1"/>
  <c r="G21" i="1"/>
  <c r="G12" i="1"/>
  <c r="G11" i="1"/>
  <c r="G10" i="1"/>
  <c r="G9" i="1"/>
  <c r="G8" i="1"/>
  <c r="G7" i="1"/>
  <c r="L23" i="1" l="1"/>
</calcChain>
</file>

<file path=xl/comments1.xml><?xml version="1.0" encoding="utf-8"?>
<comments xmlns="http://schemas.openxmlformats.org/spreadsheetml/2006/main">
  <authors>
    <author>Windows ユーザー</author>
  </authors>
  <commentList>
    <comment ref="D4" authorId="0" shapeId="0">
      <text>
        <r>
          <rPr>
            <b/>
            <sz val="8"/>
            <color indexed="81"/>
            <rFont val="MS P ゴシック"/>
            <family val="3"/>
            <charset val="128"/>
          </rPr>
          <t>③：共同住宅
④：店舗・事務所
⑤：工場・倉庫
を選択してくださ</t>
        </r>
        <r>
          <rPr>
            <b/>
            <sz val="9"/>
            <color indexed="81"/>
            <rFont val="MS P ゴシック"/>
            <family val="3"/>
            <charset val="128"/>
          </rPr>
          <t>い</t>
        </r>
      </text>
    </comment>
  </commentList>
</comments>
</file>

<file path=xl/comments2.xml><?xml version="1.0" encoding="utf-8"?>
<comments xmlns="http://schemas.openxmlformats.org/spreadsheetml/2006/main">
  <authors>
    <author>Windows ユーザー</author>
  </authors>
  <commentList>
    <comment ref="D4" authorId="0" shapeId="0">
      <text>
        <r>
          <rPr>
            <b/>
            <sz val="9"/>
            <color indexed="81"/>
            <rFont val="MS P ゴシック"/>
            <family val="3"/>
            <charset val="128"/>
          </rPr>
          <t>③：共同住宅
④：店舗・事務所
⑤：工場・倉庫</t>
        </r>
        <r>
          <rPr>
            <sz val="9"/>
            <color indexed="81"/>
            <rFont val="MS P ゴシック"/>
            <family val="3"/>
            <charset val="128"/>
          </rPr>
          <t xml:space="preserve">
</t>
        </r>
      </text>
    </comment>
  </commentList>
</comments>
</file>

<file path=xl/sharedStrings.xml><?xml version="1.0" encoding="utf-8"?>
<sst xmlns="http://schemas.openxmlformats.org/spreadsheetml/2006/main" count="185" uniqueCount="54">
  <si>
    <t>番号</t>
    <rPh sb="0" eb="2">
      <t>バンゴウ</t>
    </rPh>
    <phoneticPr fontId="1"/>
  </si>
  <si>
    <t>区分</t>
    <rPh sb="0" eb="2">
      <t>クブン</t>
    </rPh>
    <phoneticPr fontId="1"/>
  </si>
  <si>
    <t>建築場所</t>
    <rPh sb="0" eb="2">
      <t>ケンチク</t>
    </rPh>
    <rPh sb="2" eb="4">
      <t>バショ</t>
    </rPh>
    <phoneticPr fontId="1"/>
  </si>
  <si>
    <t>延床面積</t>
    <rPh sb="0" eb="1">
      <t>ノベ</t>
    </rPh>
    <rPh sb="1" eb="4">
      <t>ユカメンセキ</t>
    </rPh>
    <phoneticPr fontId="1"/>
  </si>
  <si>
    <t>着工日</t>
    <rPh sb="0" eb="2">
      <t>チャッコウ</t>
    </rPh>
    <rPh sb="2" eb="3">
      <t>ビ</t>
    </rPh>
    <phoneticPr fontId="1"/>
  </si>
  <si>
    <t>完了日</t>
    <rPh sb="0" eb="3">
      <t>カンリョウビ</t>
    </rPh>
    <phoneticPr fontId="1"/>
  </si>
  <si>
    <t>納材業者</t>
    <rPh sb="0" eb="2">
      <t>ノウザイ</t>
    </rPh>
    <rPh sb="2" eb="4">
      <t>ギョウシャ</t>
    </rPh>
    <phoneticPr fontId="1"/>
  </si>
  <si>
    <t>使用量(A)</t>
    <phoneticPr fontId="1"/>
  </si>
  <si>
    <t>使用量(B)</t>
    <phoneticPr fontId="1"/>
  </si>
  <si>
    <t>県産木材使用</t>
    <rPh sb="0" eb="2">
      <t>ケンサン</t>
    </rPh>
    <rPh sb="2" eb="4">
      <t>モクザイ</t>
    </rPh>
    <rPh sb="4" eb="6">
      <t>シヨウ</t>
    </rPh>
    <phoneticPr fontId="1"/>
  </si>
  <si>
    <t>割合(B/A)</t>
    <phoneticPr fontId="1"/>
  </si>
  <si>
    <t>事業</t>
    <rPh sb="0" eb="2">
      <t>ジギョウ</t>
    </rPh>
    <phoneticPr fontId="1"/>
  </si>
  <si>
    <t>実施</t>
    <phoneticPr fontId="1"/>
  </si>
  <si>
    <t xml:space="preserve">標準木材 </t>
    <rPh sb="0" eb="2">
      <t>ヒョウジュン</t>
    </rPh>
    <rPh sb="2" eb="4">
      <t>モクザイ</t>
    </rPh>
    <phoneticPr fontId="1"/>
  </si>
  <si>
    <t xml:space="preserve">県産木材 </t>
    <rPh sb="0" eb="2">
      <t>ケンサン</t>
    </rPh>
    <rPh sb="2" eb="4">
      <t>モクザイ</t>
    </rPh>
    <phoneticPr fontId="1"/>
  </si>
  <si>
    <t>合計</t>
    <rPh sb="0" eb="2">
      <t>ゴウケイ</t>
    </rPh>
    <phoneticPr fontId="1"/>
  </si>
  <si>
    <t>新築</t>
    <rPh sb="0" eb="2">
      <t>シンチク</t>
    </rPh>
    <phoneticPr fontId="1"/>
  </si>
  <si>
    <t>増改築</t>
    <rPh sb="0" eb="3">
      <t>ゾウカイチク</t>
    </rPh>
    <phoneticPr fontId="1"/>
  </si>
  <si>
    <t>○○市</t>
    <rPh sb="2" eb="3">
      <t>シ</t>
    </rPh>
    <phoneticPr fontId="1"/>
  </si>
  <si>
    <t>△△町</t>
    <rPh sb="2" eb="3">
      <t>マチ</t>
    </rPh>
    <phoneticPr fontId="1"/>
  </si>
  <si>
    <t>□□市</t>
    <rPh sb="2" eb="3">
      <t>シ</t>
    </rPh>
    <phoneticPr fontId="1"/>
  </si>
  <si>
    <t>○</t>
    <phoneticPr fontId="1"/>
  </si>
  <si>
    <t>※「標準木材使用量」及び「県産木材使用量」は、小数第2位以下を切り捨てて第1位までで記載してください。</t>
    <rPh sb="2" eb="4">
      <t>ヒョウジュン</t>
    </rPh>
    <rPh sb="4" eb="6">
      <t>モクザイ</t>
    </rPh>
    <rPh sb="6" eb="9">
      <t>シヨウリョウ</t>
    </rPh>
    <rPh sb="10" eb="11">
      <t>オヨ</t>
    </rPh>
    <rPh sb="13" eb="15">
      <t>ケンサン</t>
    </rPh>
    <rPh sb="15" eb="17">
      <t>モクザイ</t>
    </rPh>
    <rPh sb="17" eb="20">
      <t>シヨウリョウ</t>
    </rPh>
    <rPh sb="23" eb="25">
      <t>ショウスウ</t>
    </rPh>
    <rPh sb="25" eb="26">
      <t>ダイ</t>
    </rPh>
    <rPh sb="27" eb="28">
      <t>イ</t>
    </rPh>
    <rPh sb="28" eb="30">
      <t>イカ</t>
    </rPh>
    <rPh sb="31" eb="32">
      <t>キ</t>
    </rPh>
    <rPh sb="33" eb="34">
      <t>ス</t>
    </rPh>
    <rPh sb="36" eb="37">
      <t>ダイ</t>
    </rPh>
    <rPh sb="38" eb="39">
      <t>イ</t>
    </rPh>
    <rPh sb="42" eb="44">
      <t>キサイ</t>
    </rPh>
    <phoneticPr fontId="1"/>
  </si>
  <si>
    <t>※「納材業者」は、県産木材を納材した製材工場等を記載してください。複数社ある場合は全て記載してください。</t>
    <rPh sb="2" eb="4">
      <t>ノウザイ</t>
    </rPh>
    <rPh sb="4" eb="6">
      <t>ギョウシャ</t>
    </rPh>
    <rPh sb="9" eb="11">
      <t>ケンサン</t>
    </rPh>
    <rPh sb="11" eb="13">
      <t>モクザイ</t>
    </rPh>
    <rPh sb="14" eb="16">
      <t>ノウザイ</t>
    </rPh>
    <rPh sb="18" eb="20">
      <t>セイザイ</t>
    </rPh>
    <rPh sb="20" eb="22">
      <t>コウジョウ</t>
    </rPh>
    <rPh sb="22" eb="23">
      <t>トウ</t>
    </rPh>
    <rPh sb="24" eb="26">
      <t>キサイ</t>
    </rPh>
    <rPh sb="33" eb="36">
      <t>フクスウシャ</t>
    </rPh>
    <rPh sb="38" eb="40">
      <t>バアイ</t>
    </rPh>
    <rPh sb="41" eb="42">
      <t>スベ</t>
    </rPh>
    <rPh sb="43" eb="45">
      <t>キサイ</t>
    </rPh>
    <phoneticPr fontId="1"/>
  </si>
  <si>
    <t>※「建築場所」、「延床面積」は建築確認済証や建築工事届等から転記してください。なお、「建築場所」は市町村名のみ記載してください。</t>
    <rPh sb="15" eb="17">
      <t>ケンチク</t>
    </rPh>
    <rPh sb="17" eb="19">
      <t>カクニン</t>
    </rPh>
    <rPh sb="19" eb="21">
      <t>スミショウ</t>
    </rPh>
    <rPh sb="22" eb="24">
      <t>ケンチク</t>
    </rPh>
    <rPh sb="24" eb="26">
      <t>コウジ</t>
    </rPh>
    <rPh sb="26" eb="27">
      <t>トド</t>
    </rPh>
    <rPh sb="27" eb="28">
      <t>トウ</t>
    </rPh>
    <rPh sb="30" eb="32">
      <t>テンキ</t>
    </rPh>
    <rPh sb="43" eb="45">
      <t>ケンチク</t>
    </rPh>
    <rPh sb="45" eb="47">
      <t>バショ</t>
    </rPh>
    <rPh sb="49" eb="53">
      <t>シチョウソンメイ</t>
    </rPh>
    <rPh sb="55" eb="57">
      <t>キサイ</t>
    </rPh>
    <phoneticPr fontId="1"/>
  </si>
  <si>
    <t>○</t>
    <phoneticPr fontId="1"/>
  </si>
  <si>
    <t>○○製材所</t>
    <rPh sb="2" eb="5">
      <t>セイザイショ</t>
    </rPh>
    <phoneticPr fontId="1"/>
  </si>
  <si>
    <t>○製材所、△木材</t>
    <rPh sb="1" eb="4">
      <t>セイザイショ</t>
    </rPh>
    <rPh sb="6" eb="8">
      <t>モクザイ</t>
    </rPh>
    <phoneticPr fontId="1"/>
  </si>
  <si>
    <t>○製材所、□工場</t>
    <rPh sb="1" eb="4">
      <t>セイザイショ</t>
    </rPh>
    <rPh sb="6" eb="8">
      <t>コウジョウ</t>
    </rPh>
    <phoneticPr fontId="1"/>
  </si>
  <si>
    <t>様式第８号　別添　県産木材使用状況内訳書</t>
    <rPh sb="0" eb="2">
      <t>ヨウシキ</t>
    </rPh>
    <rPh sb="2" eb="3">
      <t>ダイ</t>
    </rPh>
    <rPh sb="4" eb="5">
      <t>ゴウ</t>
    </rPh>
    <rPh sb="6" eb="8">
      <t>ベッテン</t>
    </rPh>
    <rPh sb="9" eb="11">
      <t>ケンサン</t>
    </rPh>
    <rPh sb="11" eb="13">
      <t>モクザイ</t>
    </rPh>
    <rPh sb="13" eb="15">
      <t>シヨウ</t>
    </rPh>
    <rPh sb="15" eb="17">
      <t>ジョウキョウ</t>
    </rPh>
    <rPh sb="17" eb="20">
      <t>ウチワケショ</t>
    </rPh>
    <phoneticPr fontId="1"/>
  </si>
  <si>
    <t>□製材所</t>
    <rPh sb="1" eb="4">
      <t>セイザイショ</t>
    </rPh>
    <phoneticPr fontId="1"/>
  </si>
  <si>
    <t>※「標準木材使用量」は記載例の計算式、又は県産木材使用割合計算シートにより算定してください。</t>
    <rPh sb="2" eb="9">
      <t>ヒョウジュンモクザイシヨウリョウ</t>
    </rPh>
    <rPh sb="11" eb="14">
      <t>キサイレイ</t>
    </rPh>
    <rPh sb="15" eb="18">
      <t>ケイサンシキ</t>
    </rPh>
    <rPh sb="19" eb="20">
      <t>マタ</t>
    </rPh>
    <rPh sb="21" eb="22">
      <t>ケン</t>
    </rPh>
    <rPh sb="22" eb="23">
      <t>サン</t>
    </rPh>
    <rPh sb="23" eb="25">
      <t>モクザイ</t>
    </rPh>
    <rPh sb="25" eb="27">
      <t>シヨウ</t>
    </rPh>
    <rPh sb="27" eb="29">
      <t>ワリアイ</t>
    </rPh>
    <rPh sb="29" eb="31">
      <t>ケイサン</t>
    </rPh>
    <rPh sb="37" eb="39">
      <t>サンテイ</t>
    </rPh>
    <phoneticPr fontId="1"/>
  </si>
  <si>
    <t>〇</t>
    <phoneticPr fontId="1"/>
  </si>
  <si>
    <t>※「事業実施」は、県産木材建築利用促進事業を活用した場合、「〇」を記載してください。</t>
    <rPh sb="2" eb="4">
      <t>ジギョウ</t>
    </rPh>
    <rPh sb="4" eb="6">
      <t>ジッシ</t>
    </rPh>
    <rPh sb="9" eb="11">
      <t>ケンサン</t>
    </rPh>
    <rPh sb="11" eb="13">
      <t>モクザイ</t>
    </rPh>
    <rPh sb="13" eb="15">
      <t>ケンチク</t>
    </rPh>
    <rPh sb="15" eb="17">
      <t>リヨウ</t>
    </rPh>
    <rPh sb="17" eb="19">
      <t>ソクシン</t>
    </rPh>
    <rPh sb="19" eb="21">
      <t>ジギョウ</t>
    </rPh>
    <rPh sb="22" eb="24">
      <t>カツヨウ</t>
    </rPh>
    <rPh sb="26" eb="28">
      <t>バアイ</t>
    </rPh>
    <rPh sb="33" eb="35">
      <t>キサイ</t>
    </rPh>
    <phoneticPr fontId="1"/>
  </si>
  <si>
    <t>※前年度に建築した木造住宅及び木造新築の非住宅建築物を全て記載してください。</t>
    <rPh sb="1" eb="4">
      <t>ゼンネンド</t>
    </rPh>
    <rPh sb="5" eb="7">
      <t>ケンチク</t>
    </rPh>
    <rPh sb="9" eb="11">
      <t>モクゾウ</t>
    </rPh>
    <rPh sb="11" eb="13">
      <t>ジュウタク</t>
    </rPh>
    <rPh sb="13" eb="14">
      <t>オヨ</t>
    </rPh>
    <rPh sb="15" eb="17">
      <t>モクゾウ</t>
    </rPh>
    <rPh sb="17" eb="19">
      <t>シンチク</t>
    </rPh>
    <rPh sb="20" eb="21">
      <t>ヒ</t>
    </rPh>
    <rPh sb="21" eb="23">
      <t>ジュウタク</t>
    </rPh>
    <rPh sb="23" eb="26">
      <t>ケンチクブツ</t>
    </rPh>
    <rPh sb="27" eb="28">
      <t>スベ</t>
    </rPh>
    <rPh sb="29" eb="31">
      <t>キサイ</t>
    </rPh>
    <phoneticPr fontId="1"/>
  </si>
  <si>
    <t>【木造住宅】</t>
    <rPh sb="1" eb="3">
      <t>モクゾウ</t>
    </rPh>
    <rPh sb="3" eb="5">
      <t>ジュウタク</t>
    </rPh>
    <phoneticPr fontId="1"/>
  </si>
  <si>
    <r>
      <t>※前年度に建築した全ての木造住宅</t>
    </r>
    <r>
      <rPr>
        <sz val="10"/>
        <color theme="1"/>
        <rFont val="游ゴシック"/>
        <family val="2"/>
        <charset val="128"/>
        <scheme val="minor"/>
      </rPr>
      <t>を記載してください。</t>
    </r>
    <rPh sb="1" eb="4">
      <t>ゼンネンド</t>
    </rPh>
    <rPh sb="5" eb="7">
      <t>ケンチク</t>
    </rPh>
    <rPh sb="9" eb="10">
      <t>スベ</t>
    </rPh>
    <rPh sb="12" eb="14">
      <t>モクゾウ</t>
    </rPh>
    <rPh sb="14" eb="16">
      <t>ジュウタク</t>
    </rPh>
    <rPh sb="17" eb="19">
      <t>キサイ</t>
    </rPh>
    <phoneticPr fontId="1"/>
  </si>
  <si>
    <r>
      <t>１．前年度（</t>
    </r>
    <r>
      <rPr>
        <sz val="11"/>
        <color theme="1"/>
        <rFont val="游ゴシック"/>
        <family val="2"/>
        <charset val="128"/>
        <scheme val="minor"/>
      </rPr>
      <t>　年度）県産木材使用実績</t>
    </r>
    <rPh sb="2" eb="5">
      <t>ゼンネンド</t>
    </rPh>
    <rPh sb="7" eb="9">
      <t>ネンド</t>
    </rPh>
    <rPh sb="10" eb="12">
      <t>ケンサン</t>
    </rPh>
    <rPh sb="12" eb="14">
      <t>モクザイ</t>
    </rPh>
    <rPh sb="14" eb="16">
      <t>シヨウ</t>
    </rPh>
    <rPh sb="16" eb="18">
      <t>ジッセキ</t>
    </rPh>
    <phoneticPr fontId="1"/>
  </si>
  <si>
    <r>
      <t>※前年度に建築した全ての</t>
    </r>
    <r>
      <rPr>
        <sz val="10"/>
        <rFont val="游ゴシック"/>
        <family val="3"/>
        <charset val="128"/>
        <scheme val="minor"/>
      </rPr>
      <t>木造新築の非住宅建築物</t>
    </r>
    <r>
      <rPr>
        <sz val="10"/>
        <color theme="1"/>
        <rFont val="游ゴシック"/>
        <family val="2"/>
        <charset val="128"/>
        <scheme val="minor"/>
      </rPr>
      <t>を記載してください。</t>
    </r>
    <rPh sb="1" eb="4">
      <t>ゼンネンド</t>
    </rPh>
    <rPh sb="5" eb="7">
      <t>ケンチク</t>
    </rPh>
    <rPh sb="9" eb="10">
      <t>スベ</t>
    </rPh>
    <rPh sb="12" eb="14">
      <t>モクゾウ</t>
    </rPh>
    <rPh sb="14" eb="16">
      <t>シンチク</t>
    </rPh>
    <rPh sb="17" eb="18">
      <t>ヒ</t>
    </rPh>
    <rPh sb="18" eb="20">
      <t>ジュウタク</t>
    </rPh>
    <rPh sb="20" eb="23">
      <t>ケンチクブツ</t>
    </rPh>
    <rPh sb="24" eb="26">
      <t>キサイ</t>
    </rPh>
    <phoneticPr fontId="1"/>
  </si>
  <si>
    <r>
      <t>１．前年度（Ｒ</t>
    </r>
    <r>
      <rPr>
        <u/>
        <sz val="11"/>
        <rFont val="游ゴシック"/>
        <family val="3"/>
        <charset val="128"/>
        <scheme val="minor"/>
      </rPr>
      <t>３</t>
    </r>
    <r>
      <rPr>
        <sz val="11"/>
        <rFont val="游ゴシック"/>
        <family val="3"/>
        <charset val="128"/>
        <scheme val="minor"/>
      </rPr>
      <t>年度）県産木材使用実績</t>
    </r>
    <rPh sb="2" eb="5">
      <t>ゼンネンド</t>
    </rPh>
    <rPh sb="8" eb="10">
      <t>ネンド</t>
    </rPh>
    <rPh sb="11" eb="13">
      <t>ケンサン</t>
    </rPh>
    <rPh sb="13" eb="15">
      <t>モクザイ</t>
    </rPh>
    <rPh sb="15" eb="17">
      <t>シヨウ</t>
    </rPh>
    <rPh sb="17" eb="19">
      <t>ジッセキ</t>
    </rPh>
    <phoneticPr fontId="1"/>
  </si>
  <si>
    <t>共同住宅</t>
    <rPh sb="0" eb="2">
      <t>キョウドウ</t>
    </rPh>
    <rPh sb="2" eb="4">
      <t>ジュウタク</t>
    </rPh>
    <phoneticPr fontId="9"/>
  </si>
  <si>
    <t>店舗・事務所</t>
    <rPh sb="0" eb="2">
      <t>テンポ</t>
    </rPh>
    <rPh sb="3" eb="6">
      <t>ジムショ</t>
    </rPh>
    <phoneticPr fontId="9"/>
  </si>
  <si>
    <t>工場・倉庫</t>
    <rPh sb="0" eb="2">
      <t>コウジョウ</t>
    </rPh>
    <rPh sb="3" eb="5">
      <t>ソウコ</t>
    </rPh>
    <phoneticPr fontId="9"/>
  </si>
  <si>
    <t>③</t>
    <phoneticPr fontId="9"/>
  </si>
  <si>
    <t>④</t>
    <phoneticPr fontId="9"/>
  </si>
  <si>
    <t>⑤</t>
    <phoneticPr fontId="9"/>
  </si>
  <si>
    <t>③</t>
  </si>
  <si>
    <t>④</t>
  </si>
  <si>
    <t>⑤</t>
  </si>
  <si>
    <t>【非住宅】</t>
    <rPh sb="1" eb="2">
      <t>ヒ</t>
    </rPh>
    <rPh sb="2" eb="4">
      <t>ジュウタク</t>
    </rPh>
    <phoneticPr fontId="1"/>
  </si>
  <si>
    <t>【木造住宅】</t>
    <rPh sb="1" eb="3">
      <t>モクゾウ</t>
    </rPh>
    <rPh sb="3" eb="5">
      <t>ジュウタク</t>
    </rPh>
    <phoneticPr fontId="1"/>
  </si>
  <si>
    <t>建築物</t>
    <rPh sb="0" eb="3">
      <t>ケンチクブツ</t>
    </rPh>
    <phoneticPr fontId="1"/>
  </si>
  <si>
    <t>建築物</t>
    <rPh sb="0" eb="3">
      <t>ケンチクブツ</t>
    </rPh>
    <phoneticPr fontId="1"/>
  </si>
  <si>
    <t>【非住宅建築物】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</si>
</sst>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quot;戸&quot;"/>
    <numFmt numFmtId="177" formatCode="0.0_ "/>
    <numFmt numFmtId="178" formatCode="0.0%"/>
    <numFmt numFmtId="179" formatCode="0.00_ "/>
  </numFmts>
  <fonts count="15">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0"/>
      <name val="游ゴシック"/>
      <family val="3"/>
      <charset val="128"/>
      <scheme val="minor"/>
    </font>
    <font>
      <sz val="11"/>
      <name val="游ゴシック"/>
      <family val="2"/>
      <charset val="128"/>
      <scheme val="minor"/>
    </font>
    <font>
      <u/>
      <sz val="11"/>
      <name val="游ゴシック"/>
      <family val="3"/>
      <charset val="128"/>
      <scheme val="minor"/>
    </font>
    <font>
      <sz val="11"/>
      <name val="游ゴシック"/>
      <family val="3"/>
      <charset val="128"/>
      <scheme val="minor"/>
    </font>
    <font>
      <sz val="14"/>
      <color indexed="8"/>
      <name val="游ゴシック"/>
      <family val="3"/>
      <charset val="128"/>
      <scheme val="minor"/>
    </font>
    <font>
      <sz val="6"/>
      <name val="游ゴシック"/>
      <family val="3"/>
      <charset val="128"/>
    </font>
    <font>
      <sz val="11"/>
      <color indexed="8"/>
      <name val="游ゴシック"/>
      <family val="3"/>
      <charset val="128"/>
      <scheme val="minor"/>
    </font>
    <font>
      <sz val="12"/>
      <color indexed="8"/>
      <name val="游ゴシック"/>
      <family val="3"/>
      <charset val="128"/>
      <scheme val="minor"/>
    </font>
    <font>
      <sz val="9"/>
      <color indexed="81"/>
      <name val="MS P ゴシック"/>
      <family val="3"/>
      <charset val="128"/>
    </font>
    <font>
      <b/>
      <sz val="9"/>
      <color indexed="81"/>
      <name val="MS P ゴシック"/>
      <family val="3"/>
      <charset val="128"/>
    </font>
    <font>
      <b/>
      <sz val="8"/>
      <color indexed="81"/>
      <name val="MS P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2">
    <xf numFmtId="0" fontId="0" fillId="0" borderId="0">
      <alignment vertical="center"/>
    </xf>
    <xf numFmtId="0" fontId="10" fillId="0" borderId="0">
      <alignment vertical="center"/>
    </xf>
  </cellStyleXfs>
  <cellXfs count="76">
    <xf numFmtId="0" fontId="0" fillId="0" borderId="0" xfId="0">
      <alignment vertical="center"/>
    </xf>
    <xf numFmtId="0" fontId="0" fillId="0" borderId="4" xfId="0" applyBorder="1">
      <alignment vertical="center"/>
    </xf>
    <xf numFmtId="179" fontId="0" fillId="0" borderId="1" xfId="0" applyNumberFormat="1" applyBorder="1">
      <alignment vertical="center"/>
    </xf>
    <xf numFmtId="176"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176" fontId="0" fillId="0" borderId="0" xfId="0" applyNumberFormat="1" applyBorder="1" applyAlignment="1">
      <alignment horizontal="center" vertical="center"/>
    </xf>
    <xf numFmtId="179" fontId="0" fillId="0" borderId="0" xfId="0" applyNumberFormat="1" applyBorder="1">
      <alignment vertical="center"/>
    </xf>
    <xf numFmtId="177" fontId="0" fillId="0" borderId="0" xfId="0" applyNumberFormat="1" applyBorder="1">
      <alignment vertical="center"/>
    </xf>
    <xf numFmtId="178" fontId="0" fillId="0" borderId="0" xfId="0" applyNumberFormat="1" applyBorder="1">
      <alignment vertical="center"/>
    </xf>
    <xf numFmtId="0" fontId="0" fillId="0" borderId="0" xfId="0" applyBorder="1">
      <alignment vertical="center"/>
    </xf>
    <xf numFmtId="0" fontId="2" fillId="0" borderId="0" xfId="0" applyFont="1" applyBorder="1" applyAlignment="1">
      <alignment vertical="center"/>
    </xf>
    <xf numFmtId="0" fontId="3" fillId="0" borderId="0" xfId="0" applyFont="1" applyBorder="1" applyAlignment="1">
      <alignment vertical="center"/>
    </xf>
    <xf numFmtId="0" fontId="0" fillId="0" borderId="8" xfId="0" applyBorder="1">
      <alignment vertical="center"/>
    </xf>
    <xf numFmtId="178" fontId="0" fillId="0" borderId="7" xfId="0" applyNumberFormat="1"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0" borderId="0" xfId="0" applyFont="1" applyBorder="1" applyAlignment="1">
      <alignment vertical="center"/>
    </xf>
    <xf numFmtId="0" fontId="0" fillId="0" borderId="6" xfId="0" applyBorder="1" applyAlignment="1">
      <alignment horizontal="center" vertical="center"/>
    </xf>
    <xf numFmtId="0" fontId="5" fillId="0" borderId="0" xfId="0" applyFont="1">
      <alignment vertical="center"/>
    </xf>
    <xf numFmtId="0" fontId="7" fillId="0" borderId="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center" vertical="center"/>
    </xf>
    <xf numFmtId="177" fontId="7" fillId="0" borderId="1" xfId="0" applyNumberFormat="1" applyFont="1" applyBorder="1">
      <alignment vertical="center"/>
    </xf>
    <xf numFmtId="178" fontId="7" fillId="0" borderId="1" xfId="0" applyNumberFormat="1" applyFont="1" applyBorder="1">
      <alignment vertical="center"/>
    </xf>
    <xf numFmtId="177" fontId="6" fillId="0" borderId="1" xfId="0" applyNumberFormat="1" applyFont="1" applyBorder="1">
      <alignment vertical="center"/>
    </xf>
    <xf numFmtId="178" fontId="6" fillId="0" borderId="1" xfId="0" applyNumberFormat="1" applyFont="1" applyBorder="1">
      <alignment vertical="center"/>
    </xf>
    <xf numFmtId="178" fontId="7" fillId="0" borderId="2" xfId="0" applyNumberFormat="1" applyFont="1" applyBorder="1">
      <alignment vertical="center"/>
    </xf>
    <xf numFmtId="176" fontId="7" fillId="0" borderId="1" xfId="0" applyNumberFormat="1" applyFont="1" applyBorder="1" applyAlignment="1">
      <alignment horizontal="center" vertical="center"/>
    </xf>
    <xf numFmtId="179" fontId="7" fillId="0" borderId="1" xfId="0" applyNumberFormat="1" applyFont="1" applyBorder="1">
      <alignment vertical="center"/>
    </xf>
    <xf numFmtId="177" fontId="7" fillId="0" borderId="5" xfId="0" applyNumberFormat="1" applyFont="1" applyBorder="1">
      <alignment vertical="center"/>
    </xf>
    <xf numFmtId="178" fontId="7" fillId="0" borderId="7" xfId="0" applyNumberFormat="1" applyFont="1" applyBorder="1">
      <alignment vertical="center"/>
    </xf>
    <xf numFmtId="0" fontId="7" fillId="0" borderId="8" xfId="0" applyFont="1" applyBorder="1">
      <alignment vertical="center"/>
    </xf>
    <xf numFmtId="0" fontId="7" fillId="0" borderId="4" xfId="0" applyFont="1" applyBorder="1">
      <alignment vertical="center"/>
    </xf>
    <xf numFmtId="0" fontId="7" fillId="0" borderId="4" xfId="0" applyFont="1" applyBorder="1" applyAlignment="1">
      <alignment vertical="center" shrinkToFit="1"/>
    </xf>
    <xf numFmtId="0" fontId="7" fillId="0" borderId="0" xfId="0" applyFont="1" applyBorder="1" applyAlignment="1">
      <alignment horizontal="center" vertical="center"/>
    </xf>
    <xf numFmtId="176" fontId="7" fillId="0" borderId="0" xfId="0" applyNumberFormat="1" applyFont="1" applyBorder="1" applyAlignment="1">
      <alignment horizontal="center" vertical="center"/>
    </xf>
    <xf numFmtId="179" fontId="7" fillId="0" borderId="0" xfId="0" applyNumberFormat="1" applyFont="1" applyBorder="1">
      <alignment vertical="center"/>
    </xf>
    <xf numFmtId="177" fontId="7" fillId="0" borderId="0" xfId="0" applyNumberFormat="1" applyFont="1" applyBorder="1">
      <alignment vertical="center"/>
    </xf>
    <xf numFmtId="178" fontId="7" fillId="0" borderId="0" xfId="0" applyNumberFormat="1" applyFont="1" applyBorder="1">
      <alignment vertical="center"/>
    </xf>
    <xf numFmtId="0" fontId="7" fillId="0" borderId="0" xfId="0" applyFont="1" applyBorder="1">
      <alignment vertical="center"/>
    </xf>
    <xf numFmtId="0" fontId="8" fillId="0" borderId="0" xfId="0" applyFont="1" applyAlignment="1">
      <alignment vertical="center"/>
    </xf>
    <xf numFmtId="0" fontId="11" fillId="0" borderId="0" xfId="1" applyFont="1" applyAlignment="1">
      <alignment horizontal="center" vertical="center"/>
    </xf>
    <xf numFmtId="0" fontId="7" fillId="2" borderId="1" xfId="0" applyFont="1" applyFill="1" applyBorder="1" applyProtection="1">
      <alignment vertical="center"/>
      <protection locked="0"/>
    </xf>
    <xf numFmtId="179" fontId="7" fillId="2" borderId="1" xfId="0" applyNumberFormat="1" applyFont="1" applyFill="1" applyBorder="1" applyProtection="1">
      <alignment vertical="center"/>
      <protection locked="0"/>
    </xf>
    <xf numFmtId="0" fontId="6" fillId="2" borderId="1" xfId="0" applyFont="1" applyFill="1" applyBorder="1" applyProtection="1">
      <alignment vertical="center"/>
      <protection locked="0"/>
    </xf>
    <xf numFmtId="179" fontId="6" fillId="2" borderId="1" xfId="0" applyNumberFormat="1" applyFont="1" applyFill="1" applyBorder="1" applyProtection="1">
      <alignment vertical="center"/>
      <protection locked="0"/>
    </xf>
    <xf numFmtId="177" fontId="7" fillId="2" borderId="1" xfId="0" applyNumberFormat="1" applyFont="1" applyFill="1" applyBorder="1" applyProtection="1">
      <alignment vertical="center"/>
      <protection locked="0"/>
    </xf>
    <xf numFmtId="177" fontId="6" fillId="2" borderId="1" xfId="0" applyNumberFormat="1" applyFont="1" applyFill="1" applyBorder="1" applyProtection="1">
      <alignment vertical="center"/>
      <protection locked="0"/>
    </xf>
    <xf numFmtId="57" fontId="6" fillId="2" borderId="1" xfId="0" applyNumberFormat="1" applyFont="1" applyFill="1" applyBorder="1" applyProtection="1">
      <alignment vertical="center"/>
      <protection locked="0"/>
    </xf>
    <xf numFmtId="0" fontId="7" fillId="2" borderId="1" xfId="0" applyFont="1" applyFill="1" applyBorder="1" applyAlignment="1" applyProtection="1">
      <alignment vertical="center" shrinkToFit="1"/>
      <protection locked="0"/>
    </xf>
    <xf numFmtId="0" fontId="7"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vertical="center" shrinkToFit="1"/>
      <protection locked="0"/>
    </xf>
    <xf numFmtId="0" fontId="6" fillId="2" borderId="1" xfId="0" applyFont="1" applyFill="1" applyBorder="1" applyAlignment="1" applyProtection="1">
      <alignment horizontal="center" vertical="center"/>
      <protection locked="0"/>
    </xf>
    <xf numFmtId="0" fontId="0" fillId="0" borderId="6" xfId="0"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3" borderId="2" xfId="0" applyFont="1" applyFill="1" applyBorder="1" applyAlignment="1">
      <alignment horizontal="center" vertical="center"/>
    </xf>
    <xf numFmtId="0" fontId="7" fillId="3" borderId="9" xfId="0" applyFont="1" applyFill="1" applyBorder="1" applyAlignment="1">
      <alignment horizontal="center" vertical="center"/>
    </xf>
    <xf numFmtId="0" fontId="0" fillId="0" borderId="0" xfId="0" applyProtection="1">
      <alignment vertical="center"/>
      <protection locked="0"/>
    </xf>
    <xf numFmtId="0" fontId="0" fillId="2" borderId="1" xfId="0" applyFill="1" applyBorder="1" applyProtection="1">
      <alignment vertical="center"/>
      <protection locked="0"/>
    </xf>
    <xf numFmtId="179" fontId="0" fillId="2" borderId="1" xfId="0" applyNumberFormat="1" applyFill="1" applyBorder="1" applyProtection="1">
      <alignment vertical="center"/>
      <protection locked="0"/>
    </xf>
    <xf numFmtId="177" fontId="0" fillId="2" borderId="1" xfId="0" applyNumberFormat="1" applyFill="1" applyBorder="1" applyProtection="1">
      <alignment vertical="center"/>
      <protection locked="0"/>
    </xf>
    <xf numFmtId="0" fontId="0" fillId="2" borderId="1" xfId="0" applyFill="1" applyBorder="1" applyAlignment="1" applyProtection="1">
      <alignment horizontal="center" vertical="center"/>
      <protection locked="0"/>
    </xf>
    <xf numFmtId="0" fontId="5" fillId="0" borderId="0" xfId="0" applyFont="1" applyProtection="1">
      <alignmen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abSelected="1" view="pageBreakPreview" zoomScaleNormal="100" zoomScaleSheetLayoutView="100" workbookViewId="0">
      <selection activeCell="K18" sqref="K18"/>
    </sheetView>
  </sheetViews>
  <sheetFormatPr defaultRowHeight="18.75"/>
  <cols>
    <col min="1" max="1" width="4.625" customWidth="1"/>
    <col min="2" max="2" width="11.75" customWidth="1"/>
    <col min="3" max="3" width="16.625" customWidth="1"/>
    <col min="4" max="8" width="12.625" customWidth="1"/>
    <col min="9" max="10" width="10.625" customWidth="1"/>
    <col min="11" max="11" width="11.25" customWidth="1"/>
    <col min="12" max="12" width="6.625" customWidth="1"/>
  </cols>
  <sheetData>
    <row r="1" spans="1:12">
      <c r="A1" t="s">
        <v>29</v>
      </c>
      <c r="F1" t="s">
        <v>35</v>
      </c>
    </row>
    <row r="2" spans="1:12" ht="12" customHeight="1"/>
    <row r="3" spans="1:12">
      <c r="A3" s="70" t="s">
        <v>37</v>
      </c>
      <c r="B3" s="70"/>
      <c r="C3" s="70"/>
    </row>
    <row r="4" spans="1:12" ht="15.95" customHeight="1">
      <c r="A4" s="59" t="s">
        <v>0</v>
      </c>
      <c r="B4" s="59" t="s">
        <v>1</v>
      </c>
      <c r="C4" s="59" t="s">
        <v>2</v>
      </c>
      <c r="D4" s="59" t="s">
        <v>3</v>
      </c>
      <c r="E4" s="4" t="s">
        <v>13</v>
      </c>
      <c r="F4" s="4" t="s">
        <v>14</v>
      </c>
      <c r="G4" s="4" t="s">
        <v>9</v>
      </c>
      <c r="H4" s="57" t="s">
        <v>4</v>
      </c>
      <c r="I4" s="57" t="s">
        <v>5</v>
      </c>
      <c r="J4" s="57" t="s">
        <v>6</v>
      </c>
      <c r="K4" s="4" t="s">
        <v>11</v>
      </c>
    </row>
    <row r="5" spans="1:12" ht="15.95" customHeight="1">
      <c r="A5" s="57"/>
      <c r="B5" s="57"/>
      <c r="C5" s="57"/>
      <c r="D5" s="57"/>
      <c r="E5" s="5" t="s">
        <v>7</v>
      </c>
      <c r="F5" s="5" t="s">
        <v>8</v>
      </c>
      <c r="G5" s="5" t="s">
        <v>10</v>
      </c>
      <c r="H5" s="58"/>
      <c r="I5" s="58"/>
      <c r="J5" s="58"/>
      <c r="K5" s="5" t="s">
        <v>12</v>
      </c>
    </row>
    <row r="6" spans="1:12" ht="15.95" customHeight="1">
      <c r="A6" s="71">
        <v>1</v>
      </c>
      <c r="B6" s="71"/>
      <c r="C6" s="71"/>
      <c r="D6" s="72"/>
      <c r="E6" s="25">
        <f>IF(L6&lt;F6,F6,L6)</f>
        <v>0</v>
      </c>
      <c r="F6" s="73"/>
      <c r="G6" s="26" t="e">
        <f t="shared" ref="G6:G22" si="0">IF(A6="","",ROUND(F6/E6,3))</f>
        <v>#DIV/0!</v>
      </c>
      <c r="H6" s="71"/>
      <c r="I6" s="71"/>
      <c r="J6" s="71"/>
      <c r="K6" s="71"/>
      <c r="L6">
        <f>ROUNDDOWN(IF(D6&lt;50,D6*0.2,IF(D6&lt;70,D6*0.19,IF(D6&lt;100,D6*0.18,IF(D6&lt;130,D6*0.17,IF(D6&lt;180,D6*0.16,IF(D6&lt;250,D6*0.14,D6*0.13)))))),1)</f>
        <v>0</v>
      </c>
    </row>
    <row r="7" spans="1:12" ht="15.95" customHeight="1">
      <c r="A7" s="71">
        <v>2</v>
      </c>
      <c r="B7" s="71"/>
      <c r="C7" s="71"/>
      <c r="D7" s="72"/>
      <c r="E7" s="25">
        <f t="shared" ref="E7:E22" si="1">IF(L7&lt;F7,F7,L7)</f>
        <v>0</v>
      </c>
      <c r="F7" s="73"/>
      <c r="G7" s="26" t="e">
        <f t="shared" si="0"/>
        <v>#DIV/0!</v>
      </c>
      <c r="H7" s="71"/>
      <c r="I7" s="71"/>
      <c r="J7" s="71"/>
      <c r="K7" s="74"/>
      <c r="L7">
        <f t="shared" ref="L7:L22" si="2">ROUNDDOWN(IF(D7&lt;50,D7*0.2,IF(D7&lt;70,D7*0.19,IF(D7&lt;100,D7*0.18,IF(D7&lt;130,D7*0.17,IF(D7&lt;180,D7*0.16,IF(D7&lt;250,D7*0.14,D7*0.13)))))),1)</f>
        <v>0</v>
      </c>
    </row>
    <row r="8" spans="1:12" ht="15.95" customHeight="1">
      <c r="A8" s="71">
        <v>3</v>
      </c>
      <c r="B8" s="71"/>
      <c r="C8" s="71"/>
      <c r="D8" s="72"/>
      <c r="E8" s="25">
        <f t="shared" si="1"/>
        <v>0</v>
      </c>
      <c r="F8" s="73"/>
      <c r="G8" s="26" t="e">
        <f t="shared" si="0"/>
        <v>#DIV/0!</v>
      </c>
      <c r="H8" s="71"/>
      <c r="I8" s="71"/>
      <c r="J8" s="71"/>
      <c r="K8" s="71"/>
      <c r="L8">
        <f t="shared" si="2"/>
        <v>0</v>
      </c>
    </row>
    <row r="9" spans="1:12" ht="15.95" customHeight="1">
      <c r="A9" s="71">
        <v>4</v>
      </c>
      <c r="B9" s="71"/>
      <c r="C9" s="71"/>
      <c r="D9" s="72"/>
      <c r="E9" s="25">
        <f t="shared" si="1"/>
        <v>0</v>
      </c>
      <c r="F9" s="73"/>
      <c r="G9" s="26" t="e">
        <f t="shared" si="0"/>
        <v>#DIV/0!</v>
      </c>
      <c r="H9" s="71"/>
      <c r="I9" s="71"/>
      <c r="J9" s="71"/>
      <c r="K9" s="74"/>
      <c r="L9">
        <f t="shared" si="2"/>
        <v>0</v>
      </c>
    </row>
    <row r="10" spans="1:12" ht="15.95" customHeight="1">
      <c r="A10" s="71">
        <v>5</v>
      </c>
      <c r="B10" s="71"/>
      <c r="C10" s="71"/>
      <c r="D10" s="72"/>
      <c r="E10" s="25">
        <f t="shared" si="1"/>
        <v>0</v>
      </c>
      <c r="F10" s="73"/>
      <c r="G10" s="26" t="e">
        <f t="shared" si="0"/>
        <v>#DIV/0!</v>
      </c>
      <c r="H10" s="71"/>
      <c r="I10" s="71"/>
      <c r="J10" s="71"/>
      <c r="K10" s="71"/>
      <c r="L10">
        <f t="shared" si="2"/>
        <v>0</v>
      </c>
    </row>
    <row r="11" spans="1:12" ht="15.95" customHeight="1">
      <c r="A11" s="71">
        <v>6</v>
      </c>
      <c r="B11" s="71"/>
      <c r="C11" s="71"/>
      <c r="D11" s="72"/>
      <c r="E11" s="25">
        <f t="shared" si="1"/>
        <v>0</v>
      </c>
      <c r="F11" s="73"/>
      <c r="G11" s="26" t="e">
        <f t="shared" si="0"/>
        <v>#DIV/0!</v>
      </c>
      <c r="H11" s="71"/>
      <c r="I11" s="71"/>
      <c r="J11" s="71"/>
      <c r="K11" s="71"/>
      <c r="L11">
        <f t="shared" si="2"/>
        <v>0</v>
      </c>
    </row>
    <row r="12" spans="1:12" ht="15.95" customHeight="1">
      <c r="A12" s="71">
        <v>7</v>
      </c>
      <c r="B12" s="71"/>
      <c r="C12" s="71"/>
      <c r="D12" s="72"/>
      <c r="E12" s="25">
        <f t="shared" si="1"/>
        <v>0</v>
      </c>
      <c r="F12" s="73"/>
      <c r="G12" s="26" t="e">
        <f t="shared" si="0"/>
        <v>#DIV/0!</v>
      </c>
      <c r="H12" s="71"/>
      <c r="I12" s="71"/>
      <c r="J12" s="71"/>
      <c r="K12" s="74"/>
      <c r="L12">
        <f t="shared" si="2"/>
        <v>0</v>
      </c>
    </row>
    <row r="13" spans="1:12" ht="15.95" customHeight="1">
      <c r="A13" s="71">
        <v>8</v>
      </c>
      <c r="B13" s="71"/>
      <c r="C13" s="71"/>
      <c r="D13" s="72"/>
      <c r="E13" s="25">
        <f t="shared" si="1"/>
        <v>0</v>
      </c>
      <c r="F13" s="73"/>
      <c r="G13" s="26" t="e">
        <f t="shared" si="0"/>
        <v>#DIV/0!</v>
      </c>
      <c r="H13" s="71"/>
      <c r="I13" s="71"/>
      <c r="J13" s="71"/>
      <c r="K13" s="71"/>
      <c r="L13">
        <f t="shared" si="2"/>
        <v>0</v>
      </c>
    </row>
    <row r="14" spans="1:12" ht="15.95" customHeight="1">
      <c r="A14" s="71">
        <v>9</v>
      </c>
      <c r="B14" s="71"/>
      <c r="C14" s="71"/>
      <c r="D14" s="72"/>
      <c r="E14" s="25">
        <f t="shared" si="1"/>
        <v>0</v>
      </c>
      <c r="F14" s="73"/>
      <c r="G14" s="26" t="e">
        <f t="shared" si="0"/>
        <v>#DIV/0!</v>
      </c>
      <c r="H14" s="71"/>
      <c r="I14" s="71"/>
      <c r="J14" s="71"/>
      <c r="K14" s="71"/>
      <c r="L14">
        <f t="shared" si="2"/>
        <v>0</v>
      </c>
    </row>
    <row r="15" spans="1:12" ht="15.95" customHeight="1">
      <c r="A15" s="71">
        <v>10</v>
      </c>
      <c r="B15" s="71"/>
      <c r="C15" s="71"/>
      <c r="D15" s="72"/>
      <c r="E15" s="25">
        <f t="shared" si="1"/>
        <v>0</v>
      </c>
      <c r="F15" s="73"/>
      <c r="G15" s="26" t="e">
        <f t="shared" si="0"/>
        <v>#DIV/0!</v>
      </c>
      <c r="H15" s="71"/>
      <c r="I15" s="71"/>
      <c r="J15" s="71"/>
      <c r="K15" s="74"/>
      <c r="L15">
        <f t="shared" si="2"/>
        <v>0</v>
      </c>
    </row>
    <row r="16" spans="1:12" ht="15.95" customHeight="1">
      <c r="A16" s="71">
        <v>11</v>
      </c>
      <c r="B16" s="71"/>
      <c r="C16" s="71"/>
      <c r="D16" s="72"/>
      <c r="E16" s="25">
        <f t="shared" si="1"/>
        <v>0</v>
      </c>
      <c r="F16" s="73"/>
      <c r="G16" s="26" t="e">
        <f t="shared" si="0"/>
        <v>#DIV/0!</v>
      </c>
      <c r="H16" s="71"/>
      <c r="I16" s="71"/>
      <c r="J16" s="71"/>
      <c r="K16" s="74"/>
      <c r="L16">
        <f t="shared" si="2"/>
        <v>0</v>
      </c>
    </row>
    <row r="17" spans="1:12" ht="15.95" customHeight="1">
      <c r="A17" s="71">
        <v>12</v>
      </c>
      <c r="B17" s="71"/>
      <c r="C17" s="71"/>
      <c r="D17" s="72"/>
      <c r="E17" s="25">
        <f t="shared" si="1"/>
        <v>0</v>
      </c>
      <c r="F17" s="73"/>
      <c r="G17" s="26" t="e">
        <f t="shared" si="0"/>
        <v>#DIV/0!</v>
      </c>
      <c r="H17" s="71"/>
      <c r="I17" s="71"/>
      <c r="J17" s="71"/>
      <c r="K17" s="71"/>
      <c r="L17">
        <f t="shared" si="2"/>
        <v>0</v>
      </c>
    </row>
    <row r="18" spans="1:12" ht="15.95" customHeight="1">
      <c r="A18" s="71">
        <v>13</v>
      </c>
      <c r="B18" s="71"/>
      <c r="C18" s="71"/>
      <c r="D18" s="72"/>
      <c r="E18" s="25">
        <f t="shared" si="1"/>
        <v>0</v>
      </c>
      <c r="F18" s="73"/>
      <c r="G18" s="26" t="e">
        <f t="shared" si="0"/>
        <v>#DIV/0!</v>
      </c>
      <c r="H18" s="71"/>
      <c r="I18" s="71"/>
      <c r="J18" s="71"/>
      <c r="K18" s="71"/>
      <c r="L18">
        <f t="shared" si="2"/>
        <v>0</v>
      </c>
    </row>
    <row r="19" spans="1:12" ht="15.95" customHeight="1">
      <c r="A19" s="71">
        <v>14</v>
      </c>
      <c r="B19" s="71"/>
      <c r="C19" s="71"/>
      <c r="D19" s="72"/>
      <c r="E19" s="25">
        <f t="shared" si="1"/>
        <v>0</v>
      </c>
      <c r="F19" s="73"/>
      <c r="G19" s="26" t="e">
        <f t="shared" si="0"/>
        <v>#DIV/0!</v>
      </c>
      <c r="H19" s="71"/>
      <c r="I19" s="71"/>
      <c r="J19" s="71"/>
      <c r="K19" s="74"/>
      <c r="L19">
        <f t="shared" si="2"/>
        <v>0</v>
      </c>
    </row>
    <row r="20" spans="1:12" ht="15.95" customHeight="1">
      <c r="A20" s="71">
        <v>15</v>
      </c>
      <c r="B20" s="71"/>
      <c r="C20" s="71"/>
      <c r="D20" s="72"/>
      <c r="E20" s="25">
        <f t="shared" si="1"/>
        <v>0</v>
      </c>
      <c r="F20" s="73"/>
      <c r="G20" s="26" t="e">
        <f t="shared" si="0"/>
        <v>#DIV/0!</v>
      </c>
      <c r="H20" s="71"/>
      <c r="I20" s="71"/>
      <c r="J20" s="71"/>
      <c r="K20" s="71"/>
      <c r="L20">
        <f t="shared" si="2"/>
        <v>0</v>
      </c>
    </row>
    <row r="21" spans="1:12" ht="15.95" customHeight="1">
      <c r="A21" s="71">
        <v>16</v>
      </c>
      <c r="B21" s="71"/>
      <c r="C21" s="71"/>
      <c r="D21" s="72"/>
      <c r="E21" s="25">
        <f t="shared" si="1"/>
        <v>0</v>
      </c>
      <c r="F21" s="73"/>
      <c r="G21" s="26" t="e">
        <f t="shared" si="0"/>
        <v>#DIV/0!</v>
      </c>
      <c r="H21" s="71"/>
      <c r="I21" s="71"/>
      <c r="J21" s="71"/>
      <c r="K21" s="71"/>
      <c r="L21">
        <f t="shared" si="2"/>
        <v>0</v>
      </c>
    </row>
    <row r="22" spans="1:12" ht="15.95" customHeight="1" thickBot="1">
      <c r="A22" s="71">
        <v>17</v>
      </c>
      <c r="B22" s="71"/>
      <c r="C22" s="71"/>
      <c r="D22" s="72"/>
      <c r="E22" s="25">
        <f t="shared" si="1"/>
        <v>0</v>
      </c>
      <c r="F22" s="73"/>
      <c r="G22" s="26" t="e">
        <f t="shared" si="0"/>
        <v>#DIV/0!</v>
      </c>
      <c r="H22" s="71"/>
      <c r="I22" s="71"/>
      <c r="J22" s="71"/>
      <c r="K22" s="71"/>
      <c r="L22">
        <f t="shared" si="2"/>
        <v>0</v>
      </c>
    </row>
    <row r="23" spans="1:12" ht="15.95" customHeight="1" thickBot="1">
      <c r="A23" s="60" t="s">
        <v>15</v>
      </c>
      <c r="B23" s="61"/>
      <c r="C23" s="56">
        <f>COUNTA(C6:C22)</f>
        <v>0</v>
      </c>
      <c r="D23" s="2">
        <f>SUM(D6:D22)</f>
        <v>0</v>
      </c>
      <c r="E23" s="2">
        <f>SUM(E6:E22)</f>
        <v>0</v>
      </c>
      <c r="F23" s="2">
        <f>SUM(F6:F22)</f>
        <v>0</v>
      </c>
      <c r="G23" s="2" t="e">
        <f>SUM(G6:G22)</f>
        <v>#DIV/0!</v>
      </c>
      <c r="H23" s="15" t="e">
        <f>ROUND(G23/F23,3)</f>
        <v>#DIV/0!</v>
      </c>
      <c r="I23" s="14"/>
      <c r="J23" s="1"/>
      <c r="K23" s="1"/>
      <c r="L23" s="3"/>
    </row>
    <row r="24" spans="1:12" ht="15.95" customHeight="1">
      <c r="A24" s="12" t="s">
        <v>36</v>
      </c>
      <c r="B24" s="12"/>
      <c r="C24" s="6"/>
      <c r="D24" s="7"/>
      <c r="E24" s="8"/>
      <c r="F24" s="9"/>
      <c r="G24" s="9"/>
      <c r="H24" s="10"/>
      <c r="I24" s="11"/>
      <c r="J24" s="11"/>
      <c r="K24" s="11"/>
      <c r="L24" s="7"/>
    </row>
    <row r="25" spans="1:12" ht="15.95" customHeight="1">
      <c r="A25" s="13" t="s">
        <v>24</v>
      </c>
      <c r="B25" s="13"/>
      <c r="C25" s="6"/>
      <c r="D25" s="7"/>
      <c r="E25" s="8"/>
      <c r="F25" s="9"/>
      <c r="G25" s="9"/>
      <c r="H25" s="10"/>
      <c r="I25" s="11"/>
      <c r="J25" s="11"/>
      <c r="K25" s="11"/>
      <c r="L25" s="7"/>
    </row>
    <row r="26" spans="1:12" ht="15.95" customHeight="1">
      <c r="A26" s="13" t="s">
        <v>22</v>
      </c>
      <c r="B26" s="13"/>
      <c r="C26" s="6"/>
      <c r="D26" s="7"/>
      <c r="E26" s="8"/>
      <c r="F26" s="9"/>
      <c r="G26" s="9"/>
      <c r="H26" s="10"/>
      <c r="I26" s="11"/>
      <c r="J26" s="11"/>
      <c r="K26" s="11"/>
      <c r="L26" s="7"/>
    </row>
    <row r="27" spans="1:12" ht="15.95" customHeight="1">
      <c r="A27" s="13" t="s">
        <v>31</v>
      </c>
      <c r="B27" s="13"/>
      <c r="C27" s="6"/>
      <c r="D27" s="7"/>
      <c r="E27" s="8"/>
      <c r="F27" s="9"/>
      <c r="G27" s="9"/>
      <c r="H27" s="10"/>
      <c r="I27" s="11"/>
      <c r="J27" s="11"/>
      <c r="K27" s="11"/>
      <c r="L27" s="7"/>
    </row>
    <row r="28" spans="1:12" ht="15.95" customHeight="1">
      <c r="A28" s="13" t="s">
        <v>23</v>
      </c>
      <c r="B28" s="13"/>
      <c r="C28" s="6"/>
      <c r="D28" s="7"/>
      <c r="E28" s="8"/>
      <c r="F28" s="9"/>
      <c r="G28" s="9"/>
      <c r="H28" s="10"/>
      <c r="I28" s="11"/>
      <c r="J28" s="11"/>
      <c r="K28" s="11"/>
      <c r="L28" s="7"/>
    </row>
    <row r="29" spans="1:12" ht="15.95" customHeight="1">
      <c r="A29" s="18" t="s">
        <v>33</v>
      </c>
      <c r="B29" s="13"/>
      <c r="C29" s="6"/>
      <c r="D29" s="7"/>
      <c r="E29" s="8"/>
      <c r="F29" s="9"/>
      <c r="G29" s="9"/>
      <c r="H29" s="10"/>
      <c r="I29" s="11"/>
      <c r="J29" s="11"/>
      <c r="K29" s="11"/>
      <c r="L29" s="7"/>
    </row>
  </sheetData>
  <sheetProtection sheet="1" objects="1" scenarios="1" selectLockedCells="1"/>
  <mergeCells count="8">
    <mergeCell ref="A23:B23"/>
    <mergeCell ref="J4:J5"/>
    <mergeCell ref="A4:A5"/>
    <mergeCell ref="B4:B5"/>
    <mergeCell ref="C4:C5"/>
    <mergeCell ref="D4:D5"/>
    <mergeCell ref="H4:H5"/>
    <mergeCell ref="I4:I5"/>
  </mergeCells>
  <phoneticPr fontId="1"/>
  <pageMargins left="0.39370078740157483" right="0.39370078740157483" top="0.59055118110236227" bottom="0.39370078740157483" header="0.31496062992125984" footer="0.31496062992125984"/>
  <pageSetup paperSize="9" scale="9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9"/>
  <sheetViews>
    <sheetView view="pageBreakPreview" zoomScaleNormal="100" zoomScaleSheetLayoutView="100" workbookViewId="0">
      <selection activeCell="I6" activeCellId="3" sqref="A3:E3 A6:E22 G6:G22 I6:L22"/>
    </sheetView>
  </sheetViews>
  <sheetFormatPr defaultRowHeight="18.75"/>
  <cols>
    <col min="1" max="1" width="4.625" customWidth="1"/>
    <col min="2" max="2" width="11.75" customWidth="1"/>
    <col min="3" max="4" width="6.625" customWidth="1"/>
    <col min="5" max="9" width="12.625" customWidth="1"/>
    <col min="10" max="11" width="10.625" customWidth="1"/>
    <col min="12" max="12" width="13.25" customWidth="1"/>
    <col min="13" max="13" width="6.625" customWidth="1"/>
  </cols>
  <sheetData>
    <row r="1" spans="1:17">
      <c r="A1" t="s">
        <v>29</v>
      </c>
      <c r="G1" t="s">
        <v>53</v>
      </c>
    </row>
    <row r="2" spans="1:17" ht="12" customHeight="1"/>
    <row r="3" spans="1:17">
      <c r="A3" s="70" t="s">
        <v>37</v>
      </c>
      <c r="B3" s="70"/>
      <c r="C3" s="70"/>
      <c r="D3" s="70"/>
      <c r="E3" s="70"/>
    </row>
    <row r="4" spans="1:17" ht="15.95" customHeight="1">
      <c r="A4" s="59" t="s">
        <v>0</v>
      </c>
      <c r="B4" s="59" t="s">
        <v>1</v>
      </c>
      <c r="C4" s="59" t="s">
        <v>2</v>
      </c>
      <c r="D4" s="57" t="s">
        <v>52</v>
      </c>
      <c r="E4" s="59" t="s">
        <v>3</v>
      </c>
      <c r="F4" s="16" t="s">
        <v>13</v>
      </c>
      <c r="G4" s="16" t="s">
        <v>14</v>
      </c>
      <c r="H4" s="16" t="s">
        <v>9</v>
      </c>
      <c r="I4" s="57" t="s">
        <v>4</v>
      </c>
      <c r="J4" s="57" t="s">
        <v>5</v>
      </c>
      <c r="K4" s="57" t="s">
        <v>6</v>
      </c>
      <c r="L4" s="16" t="s">
        <v>11</v>
      </c>
      <c r="O4" s="43" t="s">
        <v>40</v>
      </c>
      <c r="P4" s="43" t="s">
        <v>41</v>
      </c>
      <c r="Q4" s="43" t="s">
        <v>42</v>
      </c>
    </row>
    <row r="5" spans="1:17" ht="15.95" customHeight="1">
      <c r="A5" s="57"/>
      <c r="B5" s="57"/>
      <c r="C5" s="57"/>
      <c r="D5" s="62"/>
      <c r="E5" s="57"/>
      <c r="F5" s="17" t="s">
        <v>7</v>
      </c>
      <c r="G5" s="17" t="s">
        <v>8</v>
      </c>
      <c r="H5" s="17" t="s">
        <v>10</v>
      </c>
      <c r="I5" s="58"/>
      <c r="J5" s="58"/>
      <c r="K5" s="58"/>
      <c r="L5" s="17" t="s">
        <v>12</v>
      </c>
      <c r="O5" s="44" t="s">
        <v>43</v>
      </c>
      <c r="P5" s="44" t="s">
        <v>44</v>
      </c>
      <c r="Q5" s="44" t="s">
        <v>45</v>
      </c>
    </row>
    <row r="6" spans="1:17" ht="15.95" customHeight="1">
      <c r="A6" s="71">
        <v>1</v>
      </c>
      <c r="B6" s="71"/>
      <c r="C6" s="71"/>
      <c r="D6" s="71"/>
      <c r="E6" s="72"/>
      <c r="F6" s="25">
        <f>IF(G6&gt;N6,G6,N6)</f>
        <v>0</v>
      </c>
      <c r="G6" s="73"/>
      <c r="H6" s="26" t="e">
        <f t="shared" ref="H6:H22" si="0">IF(A6="","",ROUND(G6/F6,3))</f>
        <v>#DIV/0!</v>
      </c>
      <c r="I6" s="71"/>
      <c r="J6" s="71"/>
      <c r="K6" s="71"/>
      <c r="L6" s="71"/>
      <c r="N6">
        <f>MAX(O6:Q6)</f>
        <v>0</v>
      </c>
      <c r="O6">
        <f>IF($D6=O$5,ROUNDDOWN(IF($E6&lt;50,$E6*0.2,IF($E6&lt;70,$E6*0.19,IF($E6&lt;100,$E6*0.18,IF($E6&lt;130,$E6*0.17,IF($E6&lt;180,$E6*0.15,IF($E6&lt;250,$E6*0.13,$E6*0.12)))))),1),0)</f>
        <v>0</v>
      </c>
      <c r="P6">
        <f>IF($D6=P$5,ROUNDDOWN(IF($E6&lt;50,$E6*0.17,IF($E6&lt;70,$E6*0.16,IF($E6&lt;100,$E6*0.16,IF($E6&lt;130,$E6*0.15,IF($E6&lt;180,$E6*0.13,IF($E6&lt;250,$E6*0.11,$E6*0.1)))))),1),0)</f>
        <v>0</v>
      </c>
      <c r="Q6">
        <f>IF($D6=Q$5,ROUNDDOWN(IF($E6&lt;50,$E6*0.16,IF($E6&lt;70,$E6*0.15,IF($E6&lt;100,$E6*0.15,IF($E6&lt;130,$E6*0.14,IF($E6&lt;180,$E6*0.12,IF($E6&lt;250,$E6*0.1,$E6*0.09)))))),1),0)</f>
        <v>0</v>
      </c>
    </row>
    <row r="7" spans="1:17" ht="15.95" customHeight="1">
      <c r="A7" s="71">
        <v>2</v>
      </c>
      <c r="B7" s="71"/>
      <c r="C7" s="71"/>
      <c r="D7" s="71"/>
      <c r="E7" s="72"/>
      <c r="F7" s="25">
        <f t="shared" ref="F7:F22" si="1">IF(G7&gt;N7,G7,N7)</f>
        <v>0</v>
      </c>
      <c r="G7" s="73"/>
      <c r="H7" s="26" t="e">
        <f t="shared" si="0"/>
        <v>#DIV/0!</v>
      </c>
      <c r="I7" s="71"/>
      <c r="J7" s="71"/>
      <c r="K7" s="71"/>
      <c r="L7" s="74"/>
      <c r="N7">
        <f t="shared" ref="N7:N14" si="2">MAX(O7:Q7)</f>
        <v>0</v>
      </c>
      <c r="O7">
        <f t="shared" ref="O7:O14" si="3">IF($D7=O$5,ROUNDDOWN(IF($E7&lt;50,$E7*0.2,IF($E7&lt;70,$E7*0.19,IF($E7&lt;100,$E7*0.18,IF($E7&lt;130,$E7*0.17,IF($E7&lt;180,$E7*0.15,IF($E7&lt;250,$E7*0.13,$E7*0.12)))))),1),0)</f>
        <v>0</v>
      </c>
      <c r="P7">
        <f t="shared" ref="P7:P14" si="4">IF($D7=P$5,ROUNDDOWN(IF($E7&lt;50,$E7*0.17,IF($E7&lt;70,$E7*0.16,IF($E7&lt;100,$E7*0.16,IF($E7&lt;130,$E7*0.15,IF($E7&lt;180,$E7*0.13,IF($E7&lt;250,$E7*0.11,$E7*0.1)))))),1),0)</f>
        <v>0</v>
      </c>
      <c r="Q7">
        <f t="shared" ref="Q7:Q14" si="5">IF($D7=Q$5,ROUNDDOWN(IF($E7&lt;50,$E7*0.16,IF($E7&lt;70,$E7*0.15,IF($E7&lt;100,$E7*0.15,IF($E7&lt;130,$E7*0.14,IF($E7&lt;180,$E7*0.12,IF($E7&lt;250,$E7*0.1,$E7*0.09)))))),1),0)</f>
        <v>0</v>
      </c>
    </row>
    <row r="8" spans="1:17" ht="15.95" customHeight="1">
      <c r="A8" s="71">
        <v>3</v>
      </c>
      <c r="B8" s="71"/>
      <c r="C8" s="71"/>
      <c r="D8" s="71"/>
      <c r="E8" s="72"/>
      <c r="F8" s="25">
        <f t="shared" si="1"/>
        <v>0</v>
      </c>
      <c r="G8" s="73"/>
      <c r="H8" s="26" t="e">
        <f t="shared" si="0"/>
        <v>#DIV/0!</v>
      </c>
      <c r="I8" s="71"/>
      <c r="J8" s="71"/>
      <c r="K8" s="71"/>
      <c r="L8" s="71"/>
      <c r="N8">
        <f t="shared" si="2"/>
        <v>0</v>
      </c>
      <c r="O8">
        <f t="shared" si="3"/>
        <v>0</v>
      </c>
      <c r="P8">
        <f t="shared" si="4"/>
        <v>0</v>
      </c>
      <c r="Q8">
        <f t="shared" si="5"/>
        <v>0</v>
      </c>
    </row>
    <row r="9" spans="1:17" ht="15.95" customHeight="1">
      <c r="A9" s="71">
        <v>4</v>
      </c>
      <c r="B9" s="71"/>
      <c r="C9" s="71"/>
      <c r="D9" s="71"/>
      <c r="E9" s="72"/>
      <c r="F9" s="25">
        <f t="shared" si="1"/>
        <v>0</v>
      </c>
      <c r="G9" s="73"/>
      <c r="H9" s="26" t="e">
        <f t="shared" si="0"/>
        <v>#DIV/0!</v>
      </c>
      <c r="I9" s="71"/>
      <c r="J9" s="71"/>
      <c r="K9" s="71"/>
      <c r="L9" s="74"/>
      <c r="N9">
        <f t="shared" si="2"/>
        <v>0</v>
      </c>
      <c r="O9">
        <f t="shared" si="3"/>
        <v>0</v>
      </c>
      <c r="P9">
        <f t="shared" si="4"/>
        <v>0</v>
      </c>
      <c r="Q9">
        <f t="shared" si="5"/>
        <v>0</v>
      </c>
    </row>
    <row r="10" spans="1:17" ht="15.95" customHeight="1">
      <c r="A10" s="71">
        <v>5</v>
      </c>
      <c r="B10" s="71"/>
      <c r="C10" s="71"/>
      <c r="D10" s="71"/>
      <c r="E10" s="72"/>
      <c r="F10" s="25">
        <f t="shared" si="1"/>
        <v>0</v>
      </c>
      <c r="G10" s="73"/>
      <c r="H10" s="26" t="e">
        <f t="shared" si="0"/>
        <v>#DIV/0!</v>
      </c>
      <c r="I10" s="71"/>
      <c r="J10" s="71"/>
      <c r="K10" s="71"/>
      <c r="L10" s="71"/>
      <c r="N10">
        <f t="shared" si="2"/>
        <v>0</v>
      </c>
      <c r="O10">
        <f t="shared" si="3"/>
        <v>0</v>
      </c>
      <c r="P10">
        <f t="shared" si="4"/>
        <v>0</v>
      </c>
      <c r="Q10">
        <f t="shared" si="5"/>
        <v>0</v>
      </c>
    </row>
    <row r="11" spans="1:17" ht="15.95" customHeight="1">
      <c r="A11" s="71">
        <v>6</v>
      </c>
      <c r="B11" s="71"/>
      <c r="C11" s="71"/>
      <c r="D11" s="71"/>
      <c r="E11" s="72"/>
      <c r="F11" s="25">
        <f t="shared" si="1"/>
        <v>0</v>
      </c>
      <c r="G11" s="73"/>
      <c r="H11" s="26" t="e">
        <f t="shared" si="0"/>
        <v>#DIV/0!</v>
      </c>
      <c r="I11" s="71"/>
      <c r="J11" s="71"/>
      <c r="K11" s="71"/>
      <c r="L11" s="71"/>
      <c r="N11">
        <f t="shared" si="2"/>
        <v>0</v>
      </c>
      <c r="O11">
        <f t="shared" si="3"/>
        <v>0</v>
      </c>
      <c r="P11">
        <f t="shared" si="4"/>
        <v>0</v>
      </c>
      <c r="Q11">
        <f t="shared" si="5"/>
        <v>0</v>
      </c>
    </row>
    <row r="12" spans="1:17" ht="15.95" customHeight="1">
      <c r="A12" s="71">
        <v>7</v>
      </c>
      <c r="B12" s="71"/>
      <c r="C12" s="71"/>
      <c r="D12" s="71"/>
      <c r="E12" s="72"/>
      <c r="F12" s="25">
        <f t="shared" si="1"/>
        <v>0</v>
      </c>
      <c r="G12" s="73"/>
      <c r="H12" s="26" t="e">
        <f t="shared" si="0"/>
        <v>#DIV/0!</v>
      </c>
      <c r="I12" s="71"/>
      <c r="J12" s="71"/>
      <c r="K12" s="71"/>
      <c r="L12" s="74"/>
      <c r="N12">
        <f t="shared" si="2"/>
        <v>0</v>
      </c>
      <c r="O12">
        <f t="shared" si="3"/>
        <v>0</v>
      </c>
      <c r="P12">
        <f t="shared" si="4"/>
        <v>0</v>
      </c>
      <c r="Q12">
        <f t="shared" si="5"/>
        <v>0</v>
      </c>
    </row>
    <row r="13" spans="1:17" ht="15.95" customHeight="1">
      <c r="A13" s="71">
        <v>8</v>
      </c>
      <c r="B13" s="71"/>
      <c r="C13" s="71"/>
      <c r="D13" s="71"/>
      <c r="E13" s="72"/>
      <c r="F13" s="25">
        <f t="shared" si="1"/>
        <v>0</v>
      </c>
      <c r="G13" s="73"/>
      <c r="H13" s="26" t="e">
        <f t="shared" si="0"/>
        <v>#DIV/0!</v>
      </c>
      <c r="I13" s="71"/>
      <c r="J13" s="71"/>
      <c r="K13" s="71"/>
      <c r="L13" s="71"/>
      <c r="N13">
        <f t="shared" si="2"/>
        <v>0</v>
      </c>
      <c r="O13">
        <f t="shared" si="3"/>
        <v>0</v>
      </c>
      <c r="P13">
        <f t="shared" si="4"/>
        <v>0</v>
      </c>
      <c r="Q13">
        <f t="shared" si="5"/>
        <v>0</v>
      </c>
    </row>
    <row r="14" spans="1:17" ht="15.95" customHeight="1">
      <c r="A14" s="71">
        <v>9</v>
      </c>
      <c r="B14" s="71"/>
      <c r="C14" s="71"/>
      <c r="D14" s="71"/>
      <c r="E14" s="72"/>
      <c r="F14" s="25">
        <f t="shared" si="1"/>
        <v>0</v>
      </c>
      <c r="G14" s="73"/>
      <c r="H14" s="28" t="e">
        <f t="shared" si="0"/>
        <v>#DIV/0!</v>
      </c>
      <c r="I14" s="71"/>
      <c r="J14" s="71"/>
      <c r="K14" s="71"/>
      <c r="L14" s="71"/>
      <c r="N14">
        <f t="shared" si="2"/>
        <v>0</v>
      </c>
      <c r="O14">
        <f t="shared" si="3"/>
        <v>0</v>
      </c>
      <c r="P14">
        <f t="shared" si="4"/>
        <v>0</v>
      </c>
      <c r="Q14">
        <f t="shared" si="5"/>
        <v>0</v>
      </c>
    </row>
    <row r="15" spans="1:17" ht="15.95" customHeight="1">
      <c r="A15" s="71">
        <v>10</v>
      </c>
      <c r="B15" s="71"/>
      <c r="C15" s="71"/>
      <c r="D15" s="71"/>
      <c r="E15" s="72"/>
      <c r="F15" s="25">
        <f t="shared" si="1"/>
        <v>0</v>
      </c>
      <c r="G15" s="73"/>
      <c r="H15" s="26" t="e">
        <f t="shared" si="0"/>
        <v>#DIV/0!</v>
      </c>
      <c r="I15" s="71"/>
      <c r="J15" s="71"/>
      <c r="K15" s="71"/>
      <c r="L15" s="74"/>
    </row>
    <row r="16" spans="1:17" ht="15.95" customHeight="1">
      <c r="A16" s="71">
        <v>11</v>
      </c>
      <c r="B16" s="71"/>
      <c r="C16" s="71"/>
      <c r="D16" s="71"/>
      <c r="E16" s="72"/>
      <c r="F16" s="25">
        <f t="shared" si="1"/>
        <v>0</v>
      </c>
      <c r="G16" s="73"/>
      <c r="H16" s="26" t="e">
        <f t="shared" si="0"/>
        <v>#DIV/0!</v>
      </c>
      <c r="I16" s="71"/>
      <c r="J16" s="71"/>
      <c r="K16" s="71"/>
      <c r="L16" s="74"/>
    </row>
    <row r="17" spans="1:13" ht="15.95" customHeight="1">
      <c r="A17" s="71">
        <v>12</v>
      </c>
      <c r="B17" s="71"/>
      <c r="C17" s="71"/>
      <c r="D17" s="71"/>
      <c r="E17" s="72"/>
      <c r="F17" s="25">
        <f t="shared" si="1"/>
        <v>0</v>
      </c>
      <c r="G17" s="73"/>
      <c r="H17" s="26" t="e">
        <f t="shared" si="0"/>
        <v>#DIV/0!</v>
      </c>
      <c r="I17" s="71"/>
      <c r="J17" s="71"/>
      <c r="K17" s="71"/>
      <c r="L17" s="71"/>
    </row>
    <row r="18" spans="1:13" ht="15.95" customHeight="1">
      <c r="A18" s="71">
        <v>13</v>
      </c>
      <c r="B18" s="71"/>
      <c r="C18" s="71"/>
      <c r="D18" s="71"/>
      <c r="E18" s="72"/>
      <c r="F18" s="25">
        <f t="shared" si="1"/>
        <v>0</v>
      </c>
      <c r="G18" s="73"/>
      <c r="H18" s="26" t="e">
        <f t="shared" si="0"/>
        <v>#DIV/0!</v>
      </c>
      <c r="I18" s="71"/>
      <c r="J18" s="71"/>
      <c r="K18" s="71"/>
      <c r="L18" s="71"/>
    </row>
    <row r="19" spans="1:13" ht="15.95" customHeight="1">
      <c r="A19" s="71">
        <v>14</v>
      </c>
      <c r="B19" s="71"/>
      <c r="C19" s="71"/>
      <c r="D19" s="71"/>
      <c r="E19" s="72"/>
      <c r="F19" s="25">
        <f t="shared" si="1"/>
        <v>0</v>
      </c>
      <c r="G19" s="73"/>
      <c r="H19" s="26" t="e">
        <f t="shared" si="0"/>
        <v>#DIV/0!</v>
      </c>
      <c r="I19" s="71"/>
      <c r="J19" s="71"/>
      <c r="K19" s="71"/>
      <c r="L19" s="74"/>
    </row>
    <row r="20" spans="1:13" ht="15.95" customHeight="1">
      <c r="A20" s="71">
        <v>15</v>
      </c>
      <c r="B20" s="71"/>
      <c r="C20" s="71"/>
      <c r="D20" s="71"/>
      <c r="E20" s="72"/>
      <c r="F20" s="25">
        <f t="shared" si="1"/>
        <v>0</v>
      </c>
      <c r="G20" s="73"/>
      <c r="H20" s="26" t="e">
        <f t="shared" si="0"/>
        <v>#DIV/0!</v>
      </c>
      <c r="I20" s="71"/>
      <c r="J20" s="71"/>
      <c r="K20" s="71"/>
      <c r="L20" s="71"/>
    </row>
    <row r="21" spans="1:13" ht="15.95" customHeight="1">
      <c r="A21" s="71">
        <v>16</v>
      </c>
      <c r="B21" s="71"/>
      <c r="C21" s="71"/>
      <c r="D21" s="71"/>
      <c r="E21" s="72"/>
      <c r="F21" s="25">
        <f t="shared" si="1"/>
        <v>0</v>
      </c>
      <c r="G21" s="73"/>
      <c r="H21" s="26" t="e">
        <f t="shared" si="0"/>
        <v>#DIV/0!</v>
      </c>
      <c r="I21" s="71"/>
      <c r="J21" s="71"/>
      <c r="K21" s="71"/>
      <c r="L21" s="71"/>
    </row>
    <row r="22" spans="1:13" ht="15.95" customHeight="1" thickBot="1">
      <c r="A22" s="71">
        <v>17</v>
      </c>
      <c r="B22" s="71"/>
      <c r="C22" s="71"/>
      <c r="D22" s="71"/>
      <c r="E22" s="72"/>
      <c r="F22" s="25">
        <f t="shared" si="1"/>
        <v>0</v>
      </c>
      <c r="G22" s="73"/>
      <c r="H22" s="29" t="e">
        <f t="shared" si="0"/>
        <v>#DIV/0!</v>
      </c>
      <c r="I22" s="71"/>
      <c r="J22" s="71"/>
      <c r="K22" s="71"/>
      <c r="L22" s="71"/>
    </row>
    <row r="23" spans="1:13" ht="15.95" customHeight="1" thickBot="1">
      <c r="A23" s="60" t="s">
        <v>15</v>
      </c>
      <c r="B23" s="61"/>
      <c r="C23" s="61"/>
      <c r="D23" s="19">
        <f>COUNTA(C6:C22)</f>
        <v>0</v>
      </c>
      <c r="E23" s="2">
        <f>SUM(E6:E22)</f>
        <v>0</v>
      </c>
      <c r="F23" s="2">
        <f>SUM(F6:F22)</f>
        <v>0</v>
      </c>
      <c r="G23" s="2">
        <f t="shared" ref="G23:H23" si="6">SUM(G6:G22)</f>
        <v>0</v>
      </c>
      <c r="H23" s="2" t="e">
        <f t="shared" si="6"/>
        <v>#DIV/0!</v>
      </c>
      <c r="I23" s="15" t="e">
        <f>ROUND(H23/G23,3)</f>
        <v>#DIV/0!</v>
      </c>
      <c r="J23" s="14"/>
      <c r="K23" s="1"/>
      <c r="L23" s="1"/>
      <c r="M23" s="3"/>
    </row>
    <row r="24" spans="1:13" ht="15.95" customHeight="1">
      <c r="A24" s="12" t="s">
        <v>38</v>
      </c>
      <c r="B24" s="12"/>
      <c r="C24" s="6"/>
      <c r="D24" s="6"/>
      <c r="E24" s="7"/>
      <c r="F24" s="8"/>
      <c r="G24" s="9"/>
      <c r="H24" s="9"/>
      <c r="I24" s="10"/>
      <c r="J24" s="11"/>
      <c r="K24" s="11"/>
      <c r="L24" s="11"/>
      <c r="M24" s="7"/>
    </row>
    <row r="25" spans="1:13" ht="15.95" customHeight="1">
      <c r="A25" s="13" t="s">
        <v>24</v>
      </c>
      <c r="B25" s="13"/>
      <c r="C25" s="6"/>
      <c r="D25" s="6"/>
      <c r="E25" s="7"/>
      <c r="F25" s="8"/>
      <c r="G25" s="9"/>
      <c r="H25" s="9"/>
      <c r="I25" s="10"/>
      <c r="J25" s="11"/>
      <c r="K25" s="11"/>
      <c r="L25" s="11"/>
      <c r="M25" s="7"/>
    </row>
    <row r="26" spans="1:13" ht="15.95" customHeight="1">
      <c r="A26" s="13" t="s">
        <v>22</v>
      </c>
      <c r="B26" s="13"/>
      <c r="C26" s="6"/>
      <c r="D26" s="6"/>
      <c r="E26" s="7"/>
      <c r="F26" s="8"/>
      <c r="G26" s="9"/>
      <c r="H26" s="9"/>
      <c r="I26" s="10"/>
      <c r="J26" s="11"/>
      <c r="K26" s="11"/>
      <c r="L26" s="11"/>
      <c r="M26" s="7"/>
    </row>
    <row r="27" spans="1:13" ht="15.95" customHeight="1">
      <c r="A27" s="13" t="s">
        <v>31</v>
      </c>
      <c r="B27" s="13"/>
      <c r="C27" s="6"/>
      <c r="D27" s="6"/>
      <c r="E27" s="7"/>
      <c r="F27" s="8"/>
      <c r="G27" s="9"/>
      <c r="H27" s="9"/>
      <c r="I27" s="10"/>
      <c r="J27" s="11"/>
      <c r="K27" s="11"/>
      <c r="L27" s="11"/>
      <c r="M27" s="7"/>
    </row>
    <row r="28" spans="1:13" ht="15.95" customHeight="1">
      <c r="A28" s="13" t="s">
        <v>23</v>
      </c>
      <c r="B28" s="13"/>
      <c r="C28" s="6"/>
      <c r="D28" s="6"/>
      <c r="E28" s="7"/>
      <c r="F28" s="8"/>
      <c r="G28" s="9"/>
      <c r="H28" s="9"/>
      <c r="I28" s="10"/>
      <c r="J28" s="11"/>
      <c r="K28" s="11"/>
      <c r="L28" s="11"/>
      <c r="M28" s="7"/>
    </row>
    <row r="29" spans="1:13" ht="15.95" customHeight="1">
      <c r="A29" s="18" t="s">
        <v>33</v>
      </c>
      <c r="B29" s="13"/>
      <c r="C29" s="6"/>
      <c r="D29" s="6"/>
      <c r="E29" s="7"/>
      <c r="F29" s="8"/>
      <c r="G29" s="9"/>
      <c r="H29" s="9"/>
      <c r="I29" s="10"/>
      <c r="J29" s="11"/>
      <c r="K29" s="11"/>
      <c r="L29" s="11"/>
      <c r="M29" s="7"/>
    </row>
  </sheetData>
  <sheetProtection sheet="1" objects="1" scenarios="1" selectLockedCells="1"/>
  <mergeCells count="9">
    <mergeCell ref="K4:K5"/>
    <mergeCell ref="A23:C23"/>
    <mergeCell ref="A4:A5"/>
    <mergeCell ref="B4:B5"/>
    <mergeCell ref="C4:C5"/>
    <mergeCell ref="E4:E5"/>
    <mergeCell ref="I4:I5"/>
    <mergeCell ref="J4:J5"/>
    <mergeCell ref="D4:D5"/>
  </mergeCells>
  <phoneticPr fontId="1"/>
  <dataValidations count="1">
    <dataValidation type="list" allowBlank="1" showInputMessage="1" showErrorMessage="1" sqref="D6:D22">
      <formula1>$O$5:$Q$5</formula1>
    </dataValidation>
  </dataValidations>
  <pageMargins left="0.39370078740157483" right="0.39370078740157483" top="0.59055118110236227" bottom="0.39370078740157483" header="0.31496062992125984" footer="0.31496062992125984"/>
  <pageSetup paperSize="9" scale="95"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view="pageBreakPreview" zoomScaleNormal="100" zoomScaleSheetLayoutView="100" workbookViewId="0">
      <selection activeCell="H6" activeCellId="3" sqref="A3:D3 A6:D22 F6:F22 H6:K22"/>
    </sheetView>
  </sheetViews>
  <sheetFormatPr defaultRowHeight="18.75"/>
  <cols>
    <col min="1" max="1" width="4.625" customWidth="1"/>
    <col min="2" max="2" width="10" customWidth="1"/>
    <col min="3" max="3" width="6.625" customWidth="1"/>
    <col min="4" max="8" width="12.625" customWidth="1"/>
    <col min="9" max="10" width="10.625" customWidth="1"/>
    <col min="11" max="11" width="20.625" customWidth="1"/>
    <col min="12" max="12" width="6.625" customWidth="1"/>
  </cols>
  <sheetData>
    <row r="1" spans="1:13">
      <c r="A1" s="20" t="s">
        <v>29</v>
      </c>
      <c r="B1" s="20"/>
      <c r="C1" s="20"/>
      <c r="D1" s="20"/>
      <c r="E1" s="20"/>
      <c r="F1" s="20" t="s">
        <v>50</v>
      </c>
      <c r="G1" s="20"/>
      <c r="H1" s="20"/>
      <c r="I1" s="20"/>
      <c r="J1" s="20"/>
      <c r="K1" s="20"/>
      <c r="L1" s="20"/>
    </row>
    <row r="2" spans="1:13" ht="12" customHeight="1">
      <c r="A2" s="20"/>
      <c r="B2" s="20"/>
      <c r="C2" s="20"/>
      <c r="D2" s="20"/>
      <c r="E2" s="20"/>
      <c r="F2" s="20"/>
      <c r="G2" s="20"/>
      <c r="H2" s="20"/>
      <c r="I2" s="20"/>
      <c r="J2" s="20"/>
      <c r="K2" s="20"/>
      <c r="L2" s="20"/>
    </row>
    <row r="3" spans="1:13">
      <c r="A3" s="75" t="s">
        <v>39</v>
      </c>
      <c r="B3" s="75"/>
      <c r="C3" s="75"/>
      <c r="D3" s="75"/>
      <c r="E3" s="20"/>
      <c r="F3" s="20"/>
      <c r="G3" s="20"/>
      <c r="H3" s="20"/>
      <c r="I3" s="20"/>
      <c r="J3" s="20"/>
      <c r="K3" s="20"/>
      <c r="L3" s="20"/>
    </row>
    <row r="4" spans="1:13" ht="15.95" customHeight="1">
      <c r="A4" s="67" t="s">
        <v>0</v>
      </c>
      <c r="B4" s="67" t="s">
        <v>1</v>
      </c>
      <c r="C4" s="67" t="s">
        <v>2</v>
      </c>
      <c r="D4" s="67" t="s">
        <v>3</v>
      </c>
      <c r="E4" s="21" t="s">
        <v>13</v>
      </c>
      <c r="F4" s="21" t="s">
        <v>14</v>
      </c>
      <c r="G4" s="21" t="s">
        <v>9</v>
      </c>
      <c r="H4" s="63" t="s">
        <v>4</v>
      </c>
      <c r="I4" s="63" t="s">
        <v>5</v>
      </c>
      <c r="J4" s="63" t="s">
        <v>6</v>
      </c>
      <c r="K4" s="21" t="s">
        <v>11</v>
      </c>
    </row>
    <row r="5" spans="1:13" ht="15.95" customHeight="1">
      <c r="A5" s="63"/>
      <c r="B5" s="63"/>
      <c r="C5" s="63"/>
      <c r="D5" s="63"/>
      <c r="E5" s="23" t="s">
        <v>7</v>
      </c>
      <c r="F5" s="23" t="s">
        <v>8</v>
      </c>
      <c r="G5" s="23" t="s">
        <v>10</v>
      </c>
      <c r="H5" s="64"/>
      <c r="I5" s="64"/>
      <c r="J5" s="64"/>
      <c r="K5" s="23" t="s">
        <v>12</v>
      </c>
    </row>
    <row r="6" spans="1:13" ht="15.95" customHeight="1">
      <c r="A6" s="45">
        <v>1</v>
      </c>
      <c r="B6" s="45" t="s">
        <v>16</v>
      </c>
      <c r="C6" s="45" t="s">
        <v>18</v>
      </c>
      <c r="D6" s="46">
        <v>130</v>
      </c>
      <c r="E6" s="25">
        <f>IF(M6&lt;F6,F6,M6)</f>
        <v>20.8</v>
      </c>
      <c r="F6" s="49">
        <v>12.5</v>
      </c>
      <c r="G6" s="26">
        <f t="shared" ref="G6:G22" si="0">IF(A6="","",ROUND(F6/E6,3))</f>
        <v>0.60099999999999998</v>
      </c>
      <c r="H6" s="51">
        <v>44237</v>
      </c>
      <c r="I6" s="51">
        <v>44352</v>
      </c>
      <c r="J6" s="52" t="s">
        <v>26</v>
      </c>
      <c r="K6" s="53"/>
      <c r="M6">
        <f>ROUNDDOWN(IF(D6&lt;50,D6*0.2,IF(D6&lt;70,D6*0.19,IF(D6&lt;100,D6*0.18,IF(D6&lt;130,D6*0.17,IF(D6&lt;180,D6*0.16,IF(D6&lt;250,D6*0.14,D6*0.13)))))),1)</f>
        <v>20.8</v>
      </c>
    </row>
    <row r="7" spans="1:13" ht="15.95" customHeight="1">
      <c r="A7" s="45">
        <v>2</v>
      </c>
      <c r="B7" s="45" t="s">
        <v>16</v>
      </c>
      <c r="C7" s="45" t="s">
        <v>19</v>
      </c>
      <c r="D7" s="46">
        <v>85.15</v>
      </c>
      <c r="E7" s="25">
        <f t="shared" ref="E7:E22" si="1">IF(M7&lt;F7,F7,M7)</f>
        <v>15.3</v>
      </c>
      <c r="F7" s="49">
        <v>14.1</v>
      </c>
      <c r="G7" s="26">
        <f t="shared" si="0"/>
        <v>0.92200000000000004</v>
      </c>
      <c r="H7" s="51">
        <v>44256</v>
      </c>
      <c r="I7" s="51">
        <v>44378</v>
      </c>
      <c r="J7" s="52" t="s">
        <v>26</v>
      </c>
      <c r="K7" s="53"/>
      <c r="M7">
        <f t="shared" ref="M7:M22" si="2">ROUNDDOWN(IF(D7&lt;50,D7*0.2,IF(D7&lt;70,D7*0.19,IF(D7&lt;100,D7*0.18,IF(D7&lt;130,D7*0.17,IF(D7&lt;180,D7*0.16,IF(D7&lt;250,D7*0.14,D7*0.13)))))),1)</f>
        <v>15.3</v>
      </c>
    </row>
    <row r="8" spans="1:13" ht="15.95" customHeight="1">
      <c r="A8" s="45">
        <v>3</v>
      </c>
      <c r="B8" s="45" t="s">
        <v>16</v>
      </c>
      <c r="C8" s="45" t="s">
        <v>20</v>
      </c>
      <c r="D8" s="46">
        <v>34</v>
      </c>
      <c r="E8" s="25">
        <f t="shared" si="1"/>
        <v>15</v>
      </c>
      <c r="F8" s="49">
        <v>15</v>
      </c>
      <c r="G8" s="26">
        <f t="shared" si="0"/>
        <v>1</v>
      </c>
      <c r="H8" s="51">
        <v>44296</v>
      </c>
      <c r="I8" s="51">
        <v>44418</v>
      </c>
      <c r="J8" s="52" t="s">
        <v>26</v>
      </c>
      <c r="K8" s="53" t="s">
        <v>25</v>
      </c>
      <c r="M8">
        <f t="shared" si="2"/>
        <v>6.8</v>
      </c>
    </row>
    <row r="9" spans="1:13" ht="15.95" customHeight="1">
      <c r="A9" s="45">
        <v>4</v>
      </c>
      <c r="B9" s="45" t="s">
        <v>16</v>
      </c>
      <c r="C9" s="45" t="s">
        <v>18</v>
      </c>
      <c r="D9" s="46">
        <v>152.44999999999999</v>
      </c>
      <c r="E9" s="25">
        <f t="shared" si="1"/>
        <v>24.3</v>
      </c>
      <c r="F9" s="49">
        <v>2</v>
      </c>
      <c r="G9" s="26">
        <f t="shared" si="0"/>
        <v>8.2000000000000003E-2</v>
      </c>
      <c r="H9" s="51">
        <v>44352</v>
      </c>
      <c r="I9" s="51">
        <v>44470</v>
      </c>
      <c r="J9" s="52" t="s">
        <v>27</v>
      </c>
      <c r="K9" s="53" t="s">
        <v>21</v>
      </c>
      <c r="M9">
        <f t="shared" si="2"/>
        <v>24.3</v>
      </c>
    </row>
    <row r="10" spans="1:13" ht="15.95" customHeight="1">
      <c r="A10" s="45">
        <v>5</v>
      </c>
      <c r="B10" s="45" t="s">
        <v>17</v>
      </c>
      <c r="C10" s="45" t="s">
        <v>20</v>
      </c>
      <c r="D10" s="46">
        <v>20.5</v>
      </c>
      <c r="E10" s="25">
        <f t="shared" si="1"/>
        <v>4.0999999999999996</v>
      </c>
      <c r="F10" s="49">
        <v>2</v>
      </c>
      <c r="G10" s="26">
        <f t="shared" si="0"/>
        <v>0.48799999999999999</v>
      </c>
      <c r="H10" s="51">
        <v>44392</v>
      </c>
      <c r="I10" s="51">
        <v>44505</v>
      </c>
      <c r="J10" s="52" t="s">
        <v>28</v>
      </c>
      <c r="K10" s="53"/>
      <c r="M10">
        <f t="shared" si="2"/>
        <v>4.0999999999999996</v>
      </c>
    </row>
    <row r="11" spans="1:13" ht="15.95" customHeight="1">
      <c r="A11" s="45">
        <v>6</v>
      </c>
      <c r="B11" s="45" t="s">
        <v>16</v>
      </c>
      <c r="C11" s="45" t="s">
        <v>19</v>
      </c>
      <c r="D11" s="46">
        <v>131.35</v>
      </c>
      <c r="E11" s="25">
        <f t="shared" si="1"/>
        <v>24</v>
      </c>
      <c r="F11" s="49">
        <v>24</v>
      </c>
      <c r="G11" s="26">
        <f t="shared" si="0"/>
        <v>1</v>
      </c>
      <c r="H11" s="51">
        <v>44470</v>
      </c>
      <c r="I11" s="51">
        <v>44607</v>
      </c>
      <c r="J11" s="52" t="s">
        <v>26</v>
      </c>
      <c r="K11" s="53" t="s">
        <v>21</v>
      </c>
      <c r="M11">
        <f t="shared" si="2"/>
        <v>21</v>
      </c>
    </row>
    <row r="12" spans="1:13" ht="15.95" customHeight="1">
      <c r="A12" s="45">
        <v>7</v>
      </c>
      <c r="B12" s="45" t="s">
        <v>17</v>
      </c>
      <c r="C12" s="45" t="s">
        <v>18</v>
      </c>
      <c r="D12" s="46">
        <v>48.25</v>
      </c>
      <c r="E12" s="25">
        <f t="shared" si="1"/>
        <v>9.6</v>
      </c>
      <c r="F12" s="49">
        <v>8</v>
      </c>
      <c r="G12" s="26">
        <f t="shared" si="0"/>
        <v>0.83299999999999996</v>
      </c>
      <c r="H12" s="51">
        <v>44515</v>
      </c>
      <c r="I12" s="51">
        <v>44617</v>
      </c>
      <c r="J12" s="52" t="s">
        <v>27</v>
      </c>
      <c r="K12" s="53"/>
      <c r="M12">
        <f t="shared" si="2"/>
        <v>9.6</v>
      </c>
    </row>
    <row r="13" spans="1:13" ht="15.95" customHeight="1">
      <c r="A13" s="45">
        <v>8</v>
      </c>
      <c r="B13" s="45" t="s">
        <v>16</v>
      </c>
      <c r="C13" s="45" t="s">
        <v>20</v>
      </c>
      <c r="D13" s="46">
        <v>125.3</v>
      </c>
      <c r="E13" s="25">
        <f t="shared" si="1"/>
        <v>21.3</v>
      </c>
      <c r="F13" s="49">
        <v>0</v>
      </c>
      <c r="G13" s="26">
        <f t="shared" si="0"/>
        <v>0</v>
      </c>
      <c r="H13" s="51">
        <v>44576</v>
      </c>
      <c r="I13" s="51">
        <v>44645</v>
      </c>
      <c r="J13" s="52" t="s">
        <v>30</v>
      </c>
      <c r="K13" s="53"/>
      <c r="M13">
        <f t="shared" si="2"/>
        <v>21.3</v>
      </c>
    </row>
    <row r="14" spans="1:13" ht="15.95" customHeight="1">
      <c r="A14" s="47">
        <v>9</v>
      </c>
      <c r="B14" s="47" t="s">
        <v>16</v>
      </c>
      <c r="C14" s="47" t="s">
        <v>20</v>
      </c>
      <c r="D14" s="48">
        <v>200.4</v>
      </c>
      <c r="E14" s="27">
        <f t="shared" ref="E14" si="3">IF(L14&lt;F14,F14,L14)</f>
        <v>26</v>
      </c>
      <c r="F14" s="50">
        <v>26</v>
      </c>
      <c r="G14" s="28">
        <f t="shared" si="0"/>
        <v>1</v>
      </c>
      <c r="H14" s="51">
        <v>44515</v>
      </c>
      <c r="I14" s="51">
        <v>44645</v>
      </c>
      <c r="J14" s="54" t="s">
        <v>30</v>
      </c>
      <c r="K14" s="55" t="s">
        <v>32</v>
      </c>
      <c r="M14">
        <f t="shared" si="2"/>
        <v>28</v>
      </c>
    </row>
    <row r="15" spans="1:13" ht="15.95" customHeight="1">
      <c r="A15" s="45"/>
      <c r="B15" s="45"/>
      <c r="C15" s="45"/>
      <c r="D15" s="46"/>
      <c r="E15" s="25">
        <f t="shared" si="1"/>
        <v>0</v>
      </c>
      <c r="F15" s="49"/>
      <c r="G15" s="26" t="str">
        <f t="shared" si="0"/>
        <v/>
      </c>
      <c r="H15" s="45"/>
      <c r="I15" s="45"/>
      <c r="J15" s="52"/>
      <c r="K15" s="53"/>
      <c r="M15">
        <f t="shared" si="2"/>
        <v>0</v>
      </c>
    </row>
    <row r="16" spans="1:13" ht="15.95" customHeight="1">
      <c r="A16" s="45"/>
      <c r="B16" s="45"/>
      <c r="C16" s="45"/>
      <c r="D16" s="46"/>
      <c r="E16" s="25">
        <f t="shared" si="1"/>
        <v>0</v>
      </c>
      <c r="F16" s="49"/>
      <c r="G16" s="26" t="str">
        <f t="shared" si="0"/>
        <v/>
      </c>
      <c r="H16" s="45"/>
      <c r="I16" s="45"/>
      <c r="J16" s="52"/>
      <c r="K16" s="53"/>
      <c r="M16">
        <f t="shared" si="2"/>
        <v>0</v>
      </c>
    </row>
    <row r="17" spans="1:13" ht="15.95" customHeight="1">
      <c r="A17" s="45"/>
      <c r="B17" s="45"/>
      <c r="C17" s="45"/>
      <c r="D17" s="46"/>
      <c r="E17" s="25">
        <f t="shared" si="1"/>
        <v>0</v>
      </c>
      <c r="F17" s="49"/>
      <c r="G17" s="26" t="str">
        <f t="shared" si="0"/>
        <v/>
      </c>
      <c r="H17" s="45"/>
      <c r="I17" s="45"/>
      <c r="J17" s="52"/>
      <c r="K17" s="53"/>
      <c r="M17">
        <f t="shared" si="2"/>
        <v>0</v>
      </c>
    </row>
    <row r="18" spans="1:13" ht="15.95" customHeight="1">
      <c r="A18" s="45"/>
      <c r="B18" s="45"/>
      <c r="C18" s="45"/>
      <c r="D18" s="46"/>
      <c r="E18" s="25">
        <f t="shared" si="1"/>
        <v>0</v>
      </c>
      <c r="F18" s="49"/>
      <c r="G18" s="26" t="str">
        <f t="shared" si="0"/>
        <v/>
      </c>
      <c r="H18" s="45"/>
      <c r="I18" s="45"/>
      <c r="J18" s="52"/>
      <c r="K18" s="53"/>
      <c r="M18">
        <f t="shared" si="2"/>
        <v>0</v>
      </c>
    </row>
    <row r="19" spans="1:13" ht="15.95" customHeight="1">
      <c r="A19" s="45"/>
      <c r="B19" s="45"/>
      <c r="C19" s="45"/>
      <c r="D19" s="46"/>
      <c r="E19" s="25">
        <f t="shared" si="1"/>
        <v>0</v>
      </c>
      <c r="F19" s="49"/>
      <c r="G19" s="26" t="str">
        <f t="shared" si="0"/>
        <v/>
      </c>
      <c r="H19" s="45"/>
      <c r="I19" s="45"/>
      <c r="J19" s="52"/>
      <c r="K19" s="53"/>
      <c r="M19">
        <f t="shared" si="2"/>
        <v>0</v>
      </c>
    </row>
    <row r="20" spans="1:13" ht="15.95" customHeight="1">
      <c r="A20" s="45"/>
      <c r="B20" s="45"/>
      <c r="C20" s="45"/>
      <c r="D20" s="46"/>
      <c r="E20" s="25">
        <f t="shared" si="1"/>
        <v>0</v>
      </c>
      <c r="F20" s="49"/>
      <c r="G20" s="26" t="str">
        <f t="shared" si="0"/>
        <v/>
      </c>
      <c r="H20" s="45"/>
      <c r="I20" s="45"/>
      <c r="J20" s="52"/>
      <c r="K20" s="53"/>
      <c r="M20">
        <f t="shared" si="2"/>
        <v>0</v>
      </c>
    </row>
    <row r="21" spans="1:13" ht="15.95" customHeight="1">
      <c r="A21" s="45"/>
      <c r="B21" s="45"/>
      <c r="C21" s="45"/>
      <c r="D21" s="46"/>
      <c r="E21" s="25">
        <f t="shared" si="1"/>
        <v>0</v>
      </c>
      <c r="F21" s="49"/>
      <c r="G21" s="26" t="str">
        <f t="shared" si="0"/>
        <v/>
      </c>
      <c r="H21" s="45"/>
      <c r="I21" s="45"/>
      <c r="J21" s="52"/>
      <c r="K21" s="53"/>
      <c r="M21">
        <f t="shared" si="2"/>
        <v>0</v>
      </c>
    </row>
    <row r="22" spans="1:13" ht="15.95" customHeight="1" thickBot="1">
      <c r="A22" s="45"/>
      <c r="B22" s="45"/>
      <c r="C22" s="45"/>
      <c r="D22" s="46"/>
      <c r="E22" s="25">
        <f t="shared" si="1"/>
        <v>0</v>
      </c>
      <c r="F22" s="49"/>
      <c r="G22" s="29" t="str">
        <f t="shared" si="0"/>
        <v/>
      </c>
      <c r="H22" s="45"/>
      <c r="I22" s="45"/>
      <c r="J22" s="52"/>
      <c r="K22" s="53"/>
      <c r="M22">
        <f t="shared" si="2"/>
        <v>0</v>
      </c>
    </row>
    <row r="23" spans="1:13" ht="15.95" customHeight="1" thickBot="1">
      <c r="A23" s="65" t="s">
        <v>15</v>
      </c>
      <c r="B23" s="66"/>
      <c r="C23" s="66"/>
      <c r="D23" s="30">
        <f>COUNTA(C6:C22)</f>
        <v>9</v>
      </c>
      <c r="E23" s="31">
        <f>SUM(E6:E22)</f>
        <v>160.4</v>
      </c>
      <c r="F23" s="25">
        <f>SUM(F6:F22)</f>
        <v>103.6</v>
      </c>
      <c r="G23" s="32">
        <f>SUM(G6:G22)</f>
        <v>5.9260000000000002</v>
      </c>
      <c r="H23" s="33"/>
      <c r="I23" s="34"/>
      <c r="J23" s="35"/>
      <c r="K23" s="36"/>
      <c r="L23" s="30">
        <f>COUNTA(K6:K22)</f>
        <v>4</v>
      </c>
    </row>
    <row r="24" spans="1:13" ht="15.95" customHeight="1">
      <c r="A24" s="18" t="s">
        <v>34</v>
      </c>
      <c r="B24" s="18"/>
      <c r="C24" s="37"/>
      <c r="D24" s="38"/>
      <c r="E24" s="39"/>
      <c r="F24" s="40"/>
      <c r="G24" s="40"/>
      <c r="H24" s="41"/>
      <c r="I24" s="42"/>
      <c r="J24" s="42"/>
      <c r="K24" s="42"/>
      <c r="L24" s="38"/>
    </row>
    <row r="25" spans="1:13" ht="15.95" customHeight="1">
      <c r="A25" s="18" t="s">
        <v>24</v>
      </c>
      <c r="B25" s="18"/>
      <c r="C25" s="37"/>
      <c r="D25" s="38"/>
      <c r="E25" s="39"/>
      <c r="F25" s="40"/>
      <c r="G25" s="40"/>
      <c r="H25" s="41"/>
      <c r="I25" s="42"/>
      <c r="J25" s="42"/>
      <c r="K25" s="42"/>
      <c r="L25" s="38"/>
    </row>
    <row r="26" spans="1:13" ht="15.95" customHeight="1">
      <c r="A26" s="18" t="s">
        <v>22</v>
      </c>
      <c r="B26" s="18"/>
      <c r="C26" s="37"/>
      <c r="D26" s="38"/>
      <c r="E26" s="39"/>
      <c r="F26" s="40"/>
      <c r="G26" s="40"/>
      <c r="H26" s="41"/>
      <c r="I26" s="42"/>
      <c r="J26" s="42"/>
      <c r="K26" s="42"/>
      <c r="L26" s="38"/>
    </row>
    <row r="27" spans="1:13" ht="15.95" customHeight="1">
      <c r="A27" s="18" t="s">
        <v>31</v>
      </c>
      <c r="B27" s="18"/>
      <c r="C27" s="37"/>
      <c r="D27" s="38"/>
      <c r="E27" s="39"/>
      <c r="F27" s="40"/>
      <c r="G27" s="40"/>
      <c r="H27" s="41"/>
      <c r="I27" s="42"/>
      <c r="J27" s="42"/>
      <c r="K27" s="42"/>
      <c r="L27" s="38"/>
    </row>
    <row r="28" spans="1:13" ht="15.95" customHeight="1">
      <c r="A28" s="18" t="s">
        <v>23</v>
      </c>
      <c r="B28" s="18"/>
      <c r="C28" s="37"/>
      <c r="D28" s="38"/>
      <c r="E28" s="39"/>
      <c r="F28" s="40"/>
      <c r="G28" s="40"/>
      <c r="H28" s="41"/>
      <c r="I28" s="42"/>
      <c r="J28" s="42"/>
      <c r="K28" s="42"/>
      <c r="L28" s="38"/>
    </row>
    <row r="29" spans="1:13" ht="15.95" customHeight="1">
      <c r="A29" s="18" t="s">
        <v>33</v>
      </c>
      <c r="B29" s="18"/>
      <c r="C29" s="37"/>
      <c r="D29" s="38"/>
      <c r="E29" s="39"/>
      <c r="F29" s="40"/>
      <c r="G29" s="40"/>
      <c r="H29" s="41"/>
      <c r="I29" s="42"/>
      <c r="J29" s="42"/>
      <c r="K29" s="42"/>
      <c r="L29" s="38"/>
    </row>
  </sheetData>
  <sheetProtection sheet="1" objects="1" scenarios="1" selectLockedCells="1"/>
  <mergeCells count="8">
    <mergeCell ref="J4:J5"/>
    <mergeCell ref="A23:C23"/>
    <mergeCell ref="A4:A5"/>
    <mergeCell ref="B4:B5"/>
    <mergeCell ref="C4:C5"/>
    <mergeCell ref="D4:D5"/>
    <mergeCell ref="H4:H5"/>
    <mergeCell ref="I4:I5"/>
  </mergeCells>
  <phoneticPr fontId="1"/>
  <pageMargins left="0.39370078740157483" right="0.39370078740157483" top="0.59055118110236227" bottom="0.39370078740157483" header="0.31496062992125984" footer="0.31496062992125984"/>
  <pageSetup paperSize="9" scale="9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9"/>
  <sheetViews>
    <sheetView showGridLines="0" view="pageBreakPreview" zoomScaleNormal="100" zoomScaleSheetLayoutView="100" workbookViewId="0">
      <selection activeCell="D11" sqref="D11"/>
    </sheetView>
  </sheetViews>
  <sheetFormatPr defaultRowHeight="18.75"/>
  <cols>
    <col min="1" max="1" width="4.625" customWidth="1"/>
    <col min="2" max="2" width="10" customWidth="1"/>
    <col min="3" max="4" width="6.625" customWidth="1"/>
    <col min="5" max="9" width="12.625" customWidth="1"/>
    <col min="10" max="11" width="10.625" customWidth="1"/>
    <col min="12" max="12" width="20.625" customWidth="1"/>
    <col min="13" max="13" width="6.625" customWidth="1"/>
  </cols>
  <sheetData>
    <row r="1" spans="1:17">
      <c r="A1" s="20" t="s">
        <v>29</v>
      </c>
      <c r="B1" s="20"/>
      <c r="C1" s="20"/>
      <c r="D1" s="20"/>
      <c r="E1" s="20"/>
      <c r="F1" s="20"/>
      <c r="G1" s="20" t="s">
        <v>49</v>
      </c>
      <c r="H1" s="20"/>
      <c r="I1" s="20"/>
      <c r="J1" s="20"/>
      <c r="K1" s="20"/>
      <c r="L1" s="20"/>
      <c r="M1" s="20"/>
    </row>
    <row r="2" spans="1:17" ht="12" customHeight="1">
      <c r="A2" s="20"/>
      <c r="B2" s="20"/>
      <c r="C2" s="20"/>
      <c r="D2" s="20"/>
      <c r="E2" s="20"/>
      <c r="F2" s="20"/>
      <c r="G2" s="20"/>
      <c r="H2" s="20"/>
      <c r="I2" s="20"/>
      <c r="J2" s="20"/>
      <c r="K2" s="20"/>
      <c r="L2" s="20"/>
      <c r="M2" s="20"/>
    </row>
    <row r="3" spans="1:17">
      <c r="A3" s="75" t="s">
        <v>39</v>
      </c>
      <c r="B3" s="75"/>
      <c r="C3" s="75"/>
      <c r="D3" s="75"/>
      <c r="E3" s="75"/>
      <c r="F3" s="20"/>
      <c r="G3" s="20"/>
      <c r="H3" s="20"/>
      <c r="I3" s="20"/>
      <c r="J3" s="20"/>
      <c r="K3" s="20"/>
      <c r="L3" s="20"/>
      <c r="M3" s="20"/>
    </row>
    <row r="4" spans="1:17" ht="15.95" customHeight="1">
      <c r="A4" s="67" t="s">
        <v>0</v>
      </c>
      <c r="B4" s="67" t="s">
        <v>1</v>
      </c>
      <c r="C4" s="67" t="s">
        <v>2</v>
      </c>
      <c r="D4" s="68" t="s">
        <v>51</v>
      </c>
      <c r="E4" s="67" t="s">
        <v>3</v>
      </c>
      <c r="F4" s="22" t="s">
        <v>13</v>
      </c>
      <c r="G4" s="22" t="s">
        <v>14</v>
      </c>
      <c r="H4" s="22" t="s">
        <v>9</v>
      </c>
      <c r="I4" s="63" t="s">
        <v>4</v>
      </c>
      <c r="J4" s="63" t="s">
        <v>5</v>
      </c>
      <c r="K4" s="63" t="s">
        <v>6</v>
      </c>
      <c r="L4" s="22" t="s">
        <v>11</v>
      </c>
      <c r="O4" s="43" t="s">
        <v>40</v>
      </c>
      <c r="P4" s="43" t="s">
        <v>41</v>
      </c>
      <c r="Q4" s="43" t="s">
        <v>42</v>
      </c>
    </row>
    <row r="5" spans="1:17" ht="15.95" customHeight="1">
      <c r="A5" s="63"/>
      <c r="B5" s="63"/>
      <c r="C5" s="63"/>
      <c r="D5" s="69"/>
      <c r="E5" s="63"/>
      <c r="F5" s="24" t="s">
        <v>7</v>
      </c>
      <c r="G5" s="24" t="s">
        <v>8</v>
      </c>
      <c r="H5" s="24" t="s">
        <v>10</v>
      </c>
      <c r="I5" s="64"/>
      <c r="J5" s="64"/>
      <c r="K5" s="64"/>
      <c r="L5" s="24" t="s">
        <v>12</v>
      </c>
      <c r="O5" s="44" t="s">
        <v>43</v>
      </c>
      <c r="P5" s="44" t="s">
        <v>44</v>
      </c>
      <c r="Q5" s="44" t="s">
        <v>45</v>
      </c>
    </row>
    <row r="6" spans="1:17" ht="15.95" customHeight="1">
      <c r="A6" s="45">
        <v>1</v>
      </c>
      <c r="B6" s="45" t="s">
        <v>16</v>
      </c>
      <c r="C6" s="45" t="s">
        <v>18</v>
      </c>
      <c r="D6" s="45" t="s">
        <v>47</v>
      </c>
      <c r="E6" s="46">
        <v>2000</v>
      </c>
      <c r="F6" s="25">
        <f>IF(G6&gt;N6,G6,N6)</f>
        <v>200</v>
      </c>
      <c r="G6" s="49">
        <v>12.5</v>
      </c>
      <c r="H6" s="26">
        <f t="shared" ref="H6:H22" si="0">IF(A6="","",ROUND(G6/F6,3))</f>
        <v>6.3E-2</v>
      </c>
      <c r="I6" s="51">
        <v>44237</v>
      </c>
      <c r="J6" s="51">
        <v>44352</v>
      </c>
      <c r="K6" s="52" t="s">
        <v>26</v>
      </c>
      <c r="L6" s="53"/>
      <c r="N6">
        <f>MAX(O6:Q6)</f>
        <v>200</v>
      </c>
      <c r="O6">
        <f>IF($D6=O$5,ROUNDDOWN(IF($E6&lt;50,$E6*0.2,IF($E6&lt;70,$E6*0.19,IF($E6&lt;100,$E6*0.18,IF($E6&lt;130,$E6*0.17,IF($E6&lt;180,$E6*0.15,IF($E6&lt;250,$E6*0.13,$E6*0.12)))))),1),0)</f>
        <v>0</v>
      </c>
      <c r="P6">
        <f>IF($D6=P$5,ROUNDDOWN(IF($E6&lt;50,$E6*0.17,IF($E6&lt;70,$E6*0.16,IF($E6&lt;100,$E6*0.16,IF($E6&lt;130,$E6*0.15,IF($E6&lt;180,$E6*0.13,IF($E6&lt;250,$E6*0.11,$E6*0.1)))))),1),0)</f>
        <v>200</v>
      </c>
      <c r="Q6">
        <f>IF($D6=Q$5,ROUNDDOWN(IF($E6&lt;50,$E6*0.16,IF($E6&lt;70,$E6*0.15,IF($E6&lt;100,$E6*0.15,IF($E6&lt;130,$E6*0.14,IF($E6&lt;180,$E6*0.12,IF($E6&lt;250,$E6*0.1,$E6*0.09)))))),1),0)</f>
        <v>0</v>
      </c>
    </row>
    <row r="7" spans="1:17" ht="15.95" customHeight="1">
      <c r="A7" s="45">
        <v>2</v>
      </c>
      <c r="B7" s="45" t="s">
        <v>16</v>
      </c>
      <c r="C7" s="45" t="s">
        <v>19</v>
      </c>
      <c r="D7" s="45" t="s">
        <v>47</v>
      </c>
      <c r="E7" s="46">
        <v>85.15</v>
      </c>
      <c r="F7" s="25">
        <f t="shared" ref="F7:F22" si="1">IF(G7&gt;N7,G7,N7)</f>
        <v>14.1</v>
      </c>
      <c r="G7" s="49">
        <v>14.1</v>
      </c>
      <c r="H7" s="26">
        <f t="shared" si="0"/>
        <v>1</v>
      </c>
      <c r="I7" s="51">
        <v>44256</v>
      </c>
      <c r="J7" s="51">
        <v>44378</v>
      </c>
      <c r="K7" s="52" t="s">
        <v>26</v>
      </c>
      <c r="L7" s="53"/>
      <c r="N7">
        <f t="shared" ref="N7:N14" si="2">MAX(O7:Q7)</f>
        <v>13.6</v>
      </c>
      <c r="O7">
        <f t="shared" ref="O7:O14" si="3">IF($D7=O$5,ROUNDDOWN(IF($E7&lt;50,$E7*0.2,IF($E7&lt;70,$E7*0.19,IF($E7&lt;100,$E7*0.18,IF($E7&lt;130,$E7*0.17,IF($E7&lt;180,$E7*0.15,IF($E7&lt;250,$E7*0.13,$E7*0.12)))))),1),0)</f>
        <v>0</v>
      </c>
      <c r="P7">
        <f t="shared" ref="P7:P14" si="4">IF($D7=P$5,ROUNDDOWN(IF($E7&lt;50,$E7*0.17,IF($E7&lt;70,$E7*0.16,IF($E7&lt;100,$E7*0.16,IF($E7&lt;130,$E7*0.15,IF($E7&lt;180,$E7*0.13,IF($E7&lt;250,$E7*0.11,$E7*0.1)))))),1),0)</f>
        <v>13.6</v>
      </c>
      <c r="Q7">
        <f t="shared" ref="Q7:Q14" si="5">IF($D7=Q$5,ROUNDDOWN(IF($E7&lt;50,$E7*0.16,IF($E7&lt;70,$E7*0.15,IF($E7&lt;100,$E7*0.15,IF($E7&lt;130,$E7*0.14,IF($E7&lt;180,$E7*0.12,IF($E7&lt;250,$E7*0.1,$E7*0.09)))))),1),0)</f>
        <v>0</v>
      </c>
    </row>
    <row r="8" spans="1:17" ht="15.95" customHeight="1">
      <c r="A8" s="45">
        <v>3</v>
      </c>
      <c r="B8" s="45" t="s">
        <v>16</v>
      </c>
      <c r="C8" s="45" t="s">
        <v>20</v>
      </c>
      <c r="D8" s="45" t="s">
        <v>48</v>
      </c>
      <c r="E8" s="46">
        <v>70.400000000000006</v>
      </c>
      <c r="F8" s="25">
        <f t="shared" si="1"/>
        <v>15</v>
      </c>
      <c r="G8" s="49">
        <v>15</v>
      </c>
      <c r="H8" s="26">
        <f t="shared" si="0"/>
        <v>1</v>
      </c>
      <c r="I8" s="51">
        <v>44296</v>
      </c>
      <c r="J8" s="51">
        <v>44418</v>
      </c>
      <c r="K8" s="52" t="s">
        <v>26</v>
      </c>
      <c r="L8" s="53" t="s">
        <v>21</v>
      </c>
      <c r="N8">
        <f t="shared" si="2"/>
        <v>10.5</v>
      </c>
      <c r="O8">
        <f t="shared" si="3"/>
        <v>0</v>
      </c>
      <c r="P8">
        <f t="shared" si="4"/>
        <v>0</v>
      </c>
      <c r="Q8">
        <f t="shared" si="5"/>
        <v>10.5</v>
      </c>
    </row>
    <row r="9" spans="1:17" ht="15.95" customHeight="1">
      <c r="A9" s="45">
        <v>4</v>
      </c>
      <c r="B9" s="45" t="s">
        <v>16</v>
      </c>
      <c r="C9" s="45" t="s">
        <v>18</v>
      </c>
      <c r="D9" s="45" t="s">
        <v>47</v>
      </c>
      <c r="E9" s="46">
        <v>34</v>
      </c>
      <c r="F9" s="25">
        <f t="shared" si="1"/>
        <v>20.100000000000001</v>
      </c>
      <c r="G9" s="49">
        <v>20.100000000000001</v>
      </c>
      <c r="H9" s="26">
        <f t="shared" si="0"/>
        <v>1</v>
      </c>
      <c r="I9" s="51">
        <v>44352</v>
      </c>
      <c r="J9" s="51">
        <v>44470</v>
      </c>
      <c r="K9" s="52" t="s">
        <v>27</v>
      </c>
      <c r="L9" s="53" t="s">
        <v>21</v>
      </c>
      <c r="N9">
        <f t="shared" si="2"/>
        <v>5.7</v>
      </c>
      <c r="O9">
        <f t="shared" si="3"/>
        <v>0</v>
      </c>
      <c r="P9">
        <f t="shared" si="4"/>
        <v>5.7</v>
      </c>
      <c r="Q9">
        <f t="shared" si="5"/>
        <v>0</v>
      </c>
    </row>
    <row r="10" spans="1:17" ht="15.95" customHeight="1">
      <c r="A10" s="45">
        <v>5</v>
      </c>
      <c r="B10" s="45" t="s">
        <v>17</v>
      </c>
      <c r="C10" s="45" t="s">
        <v>20</v>
      </c>
      <c r="D10" s="45" t="s">
        <v>48</v>
      </c>
      <c r="E10" s="46">
        <v>20.5</v>
      </c>
      <c r="F10" s="25">
        <f t="shared" si="1"/>
        <v>3.2</v>
      </c>
      <c r="G10" s="49">
        <v>2</v>
      </c>
      <c r="H10" s="26">
        <f t="shared" si="0"/>
        <v>0.625</v>
      </c>
      <c r="I10" s="51">
        <v>44392</v>
      </c>
      <c r="J10" s="51">
        <v>44505</v>
      </c>
      <c r="K10" s="52" t="s">
        <v>28</v>
      </c>
      <c r="L10" s="53"/>
      <c r="N10">
        <f t="shared" si="2"/>
        <v>3.2</v>
      </c>
      <c r="O10">
        <f t="shared" si="3"/>
        <v>0</v>
      </c>
      <c r="P10">
        <f t="shared" si="4"/>
        <v>0</v>
      </c>
      <c r="Q10">
        <f t="shared" si="5"/>
        <v>3.2</v>
      </c>
    </row>
    <row r="11" spans="1:17" ht="15.95" customHeight="1">
      <c r="A11" s="45">
        <v>6</v>
      </c>
      <c r="B11" s="45" t="s">
        <v>16</v>
      </c>
      <c r="C11" s="45" t="s">
        <v>19</v>
      </c>
      <c r="D11" s="45" t="s">
        <v>48</v>
      </c>
      <c r="E11" s="46">
        <v>131.35</v>
      </c>
      <c r="F11" s="25">
        <f t="shared" si="1"/>
        <v>24</v>
      </c>
      <c r="G11" s="49">
        <v>24</v>
      </c>
      <c r="H11" s="26">
        <f t="shared" si="0"/>
        <v>1</v>
      </c>
      <c r="I11" s="51">
        <v>44470</v>
      </c>
      <c r="J11" s="51">
        <v>44607</v>
      </c>
      <c r="K11" s="52" t="s">
        <v>26</v>
      </c>
      <c r="L11" s="53" t="s">
        <v>21</v>
      </c>
      <c r="N11">
        <f t="shared" si="2"/>
        <v>15.7</v>
      </c>
      <c r="O11">
        <f t="shared" si="3"/>
        <v>0</v>
      </c>
      <c r="P11">
        <f t="shared" si="4"/>
        <v>0</v>
      </c>
      <c r="Q11">
        <f t="shared" si="5"/>
        <v>15.7</v>
      </c>
    </row>
    <row r="12" spans="1:17" ht="15.95" customHeight="1">
      <c r="A12" s="45">
        <v>7</v>
      </c>
      <c r="B12" s="45" t="s">
        <v>17</v>
      </c>
      <c r="C12" s="45" t="s">
        <v>18</v>
      </c>
      <c r="D12" s="45" t="s">
        <v>48</v>
      </c>
      <c r="E12" s="46">
        <v>48.25</v>
      </c>
      <c r="F12" s="25">
        <f t="shared" si="1"/>
        <v>8</v>
      </c>
      <c r="G12" s="49">
        <v>8</v>
      </c>
      <c r="H12" s="26">
        <f t="shared" si="0"/>
        <v>1</v>
      </c>
      <c r="I12" s="51">
        <v>44515</v>
      </c>
      <c r="J12" s="51">
        <v>44617</v>
      </c>
      <c r="K12" s="52" t="s">
        <v>27</v>
      </c>
      <c r="L12" s="53"/>
      <c r="N12">
        <f t="shared" si="2"/>
        <v>7.7</v>
      </c>
      <c r="O12">
        <f t="shared" si="3"/>
        <v>0</v>
      </c>
      <c r="P12">
        <f t="shared" si="4"/>
        <v>0</v>
      </c>
      <c r="Q12">
        <f t="shared" si="5"/>
        <v>7.7</v>
      </c>
    </row>
    <row r="13" spans="1:17" ht="15.95" customHeight="1">
      <c r="A13" s="45">
        <v>8</v>
      </c>
      <c r="B13" s="45" t="s">
        <v>16</v>
      </c>
      <c r="C13" s="45" t="s">
        <v>20</v>
      </c>
      <c r="D13" s="45" t="s">
        <v>48</v>
      </c>
      <c r="E13" s="46">
        <v>125.3</v>
      </c>
      <c r="F13" s="25">
        <f t="shared" si="1"/>
        <v>17.5</v>
      </c>
      <c r="G13" s="49">
        <v>0</v>
      </c>
      <c r="H13" s="26">
        <f t="shared" si="0"/>
        <v>0</v>
      </c>
      <c r="I13" s="51">
        <v>44576</v>
      </c>
      <c r="J13" s="51">
        <v>44645</v>
      </c>
      <c r="K13" s="52" t="s">
        <v>30</v>
      </c>
      <c r="L13" s="53"/>
      <c r="N13">
        <f t="shared" si="2"/>
        <v>17.5</v>
      </c>
      <c r="O13">
        <f t="shared" si="3"/>
        <v>0</v>
      </c>
      <c r="P13">
        <f t="shared" si="4"/>
        <v>0</v>
      </c>
      <c r="Q13">
        <f t="shared" si="5"/>
        <v>17.5</v>
      </c>
    </row>
    <row r="14" spans="1:17" ht="15.95" customHeight="1">
      <c r="A14" s="47">
        <v>9</v>
      </c>
      <c r="B14" s="47" t="s">
        <v>16</v>
      </c>
      <c r="C14" s="47" t="s">
        <v>20</v>
      </c>
      <c r="D14" s="47" t="s">
        <v>46</v>
      </c>
      <c r="E14" s="48">
        <v>200.4</v>
      </c>
      <c r="F14" s="25">
        <f t="shared" si="1"/>
        <v>26</v>
      </c>
      <c r="G14" s="50">
        <v>26</v>
      </c>
      <c r="H14" s="28">
        <f t="shared" si="0"/>
        <v>1</v>
      </c>
      <c r="I14" s="51">
        <v>44515</v>
      </c>
      <c r="J14" s="51">
        <v>44645</v>
      </c>
      <c r="K14" s="54" t="s">
        <v>30</v>
      </c>
      <c r="L14" s="55" t="s">
        <v>32</v>
      </c>
      <c r="N14">
        <f t="shared" si="2"/>
        <v>26</v>
      </c>
      <c r="O14">
        <f t="shared" si="3"/>
        <v>26</v>
      </c>
      <c r="P14">
        <f t="shared" si="4"/>
        <v>0</v>
      </c>
      <c r="Q14">
        <f t="shared" si="5"/>
        <v>0</v>
      </c>
    </row>
    <row r="15" spans="1:17" ht="15.95" customHeight="1">
      <c r="A15" s="45"/>
      <c r="B15" s="45"/>
      <c r="C15" s="45"/>
      <c r="D15" s="45"/>
      <c r="E15" s="46"/>
      <c r="F15" s="25">
        <f t="shared" si="1"/>
        <v>0</v>
      </c>
      <c r="G15" s="49"/>
      <c r="H15" s="26" t="str">
        <f t="shared" si="0"/>
        <v/>
      </c>
      <c r="I15" s="45"/>
      <c r="J15" s="45"/>
      <c r="K15" s="52"/>
      <c r="L15" s="53">
        <v>44</v>
      </c>
    </row>
    <row r="16" spans="1:17" ht="15.95" customHeight="1">
      <c r="A16" s="45"/>
      <c r="B16" s="45"/>
      <c r="C16" s="45"/>
      <c r="D16" s="45"/>
      <c r="E16" s="46"/>
      <c r="F16" s="25">
        <f t="shared" si="1"/>
        <v>0</v>
      </c>
      <c r="G16" s="49"/>
      <c r="H16" s="26" t="str">
        <f t="shared" si="0"/>
        <v/>
      </c>
      <c r="I16" s="45"/>
      <c r="J16" s="45"/>
      <c r="K16" s="52"/>
      <c r="L16" s="53"/>
    </row>
    <row r="17" spans="1:13" ht="15.95" customHeight="1">
      <c r="A17" s="45"/>
      <c r="B17" s="45"/>
      <c r="C17" s="45"/>
      <c r="D17" s="45"/>
      <c r="E17" s="46"/>
      <c r="F17" s="25">
        <f t="shared" si="1"/>
        <v>0</v>
      </c>
      <c r="G17" s="49"/>
      <c r="H17" s="26" t="str">
        <f t="shared" si="0"/>
        <v/>
      </c>
      <c r="I17" s="45"/>
      <c r="J17" s="45"/>
      <c r="K17" s="52"/>
      <c r="L17" s="53"/>
    </row>
    <row r="18" spans="1:13" ht="15.95" customHeight="1">
      <c r="A18" s="45"/>
      <c r="B18" s="45"/>
      <c r="C18" s="45"/>
      <c r="D18" s="45"/>
      <c r="E18" s="46"/>
      <c r="F18" s="25">
        <f t="shared" si="1"/>
        <v>0</v>
      </c>
      <c r="G18" s="49"/>
      <c r="H18" s="26" t="str">
        <f t="shared" si="0"/>
        <v/>
      </c>
      <c r="I18" s="45"/>
      <c r="J18" s="45"/>
      <c r="K18" s="52"/>
      <c r="L18" s="53"/>
    </row>
    <row r="19" spans="1:13" ht="15.95" customHeight="1">
      <c r="A19" s="45"/>
      <c r="B19" s="45"/>
      <c r="C19" s="45"/>
      <c r="D19" s="45"/>
      <c r="E19" s="46"/>
      <c r="F19" s="25">
        <f t="shared" si="1"/>
        <v>0</v>
      </c>
      <c r="G19" s="49"/>
      <c r="H19" s="26" t="str">
        <f t="shared" si="0"/>
        <v/>
      </c>
      <c r="I19" s="45"/>
      <c r="J19" s="45"/>
      <c r="K19" s="52"/>
      <c r="L19" s="53"/>
    </row>
    <row r="20" spans="1:13" ht="15.95" customHeight="1">
      <c r="A20" s="45"/>
      <c r="B20" s="45"/>
      <c r="C20" s="45"/>
      <c r="D20" s="45"/>
      <c r="E20" s="46"/>
      <c r="F20" s="25">
        <f t="shared" si="1"/>
        <v>0</v>
      </c>
      <c r="G20" s="49"/>
      <c r="H20" s="26" t="str">
        <f t="shared" si="0"/>
        <v/>
      </c>
      <c r="I20" s="45"/>
      <c r="J20" s="45"/>
      <c r="K20" s="52"/>
      <c r="L20" s="53"/>
    </row>
    <row r="21" spans="1:13" ht="15.95" customHeight="1">
      <c r="A21" s="45"/>
      <c r="B21" s="45"/>
      <c r="C21" s="45"/>
      <c r="D21" s="45"/>
      <c r="E21" s="46"/>
      <c r="F21" s="25">
        <f t="shared" si="1"/>
        <v>0</v>
      </c>
      <c r="G21" s="49"/>
      <c r="H21" s="26" t="str">
        <f t="shared" si="0"/>
        <v/>
      </c>
      <c r="I21" s="45"/>
      <c r="J21" s="45"/>
      <c r="K21" s="52"/>
      <c r="L21" s="53"/>
    </row>
    <row r="22" spans="1:13" ht="15.95" customHeight="1" thickBot="1">
      <c r="A22" s="45"/>
      <c r="B22" s="45"/>
      <c r="C22" s="45"/>
      <c r="D22" s="45"/>
      <c r="E22" s="46"/>
      <c r="F22" s="25">
        <f t="shared" si="1"/>
        <v>0</v>
      </c>
      <c r="G22" s="49"/>
      <c r="H22" s="29" t="str">
        <f t="shared" si="0"/>
        <v/>
      </c>
      <c r="I22" s="45"/>
      <c r="J22" s="45"/>
      <c r="K22" s="52"/>
      <c r="L22" s="53"/>
    </row>
    <row r="23" spans="1:13" ht="15.95" customHeight="1" thickBot="1">
      <c r="A23" s="65" t="s">
        <v>15</v>
      </c>
      <c r="B23" s="66"/>
      <c r="C23" s="66"/>
      <c r="D23" s="30">
        <f>COUNTA(B6:B22)</f>
        <v>9</v>
      </c>
      <c r="E23" s="31">
        <f>SUM(E6:E22)</f>
        <v>2715.3500000000004</v>
      </c>
      <c r="F23" s="31">
        <f t="shared" ref="F23:H23" si="6">SUM(F6:F22)</f>
        <v>327.9</v>
      </c>
      <c r="G23" s="31">
        <f t="shared" si="6"/>
        <v>121.7</v>
      </c>
      <c r="H23" s="31">
        <f t="shared" si="6"/>
        <v>6.6879999999999997</v>
      </c>
      <c r="I23" s="33"/>
      <c r="J23" s="34"/>
      <c r="K23" s="35"/>
      <c r="L23" s="36"/>
      <c r="M23" s="30">
        <f>COUNTA(L6:L22)</f>
        <v>5</v>
      </c>
    </row>
    <row r="24" spans="1:13" ht="15.95" customHeight="1">
      <c r="A24" s="18" t="s">
        <v>34</v>
      </c>
      <c r="B24" s="18"/>
      <c r="C24" s="37"/>
      <c r="D24" s="37"/>
      <c r="E24" s="38"/>
      <c r="F24" s="39"/>
      <c r="G24" s="40"/>
      <c r="H24" s="40"/>
      <c r="I24" s="41"/>
      <c r="J24" s="42"/>
      <c r="K24" s="42"/>
      <c r="L24" s="42"/>
      <c r="M24" s="38"/>
    </row>
    <row r="25" spans="1:13" ht="15.95" customHeight="1">
      <c r="A25" s="18" t="s">
        <v>24</v>
      </c>
      <c r="B25" s="18"/>
      <c r="C25" s="37"/>
      <c r="D25" s="37"/>
      <c r="E25" s="38"/>
      <c r="F25" s="39"/>
      <c r="G25" s="40"/>
      <c r="H25" s="40"/>
      <c r="I25" s="41"/>
      <c r="J25" s="42"/>
      <c r="K25" s="42"/>
      <c r="L25" s="42"/>
      <c r="M25" s="38"/>
    </row>
    <row r="26" spans="1:13" ht="15.95" customHeight="1">
      <c r="A26" s="18" t="s">
        <v>22</v>
      </c>
      <c r="B26" s="18"/>
      <c r="C26" s="37"/>
      <c r="D26" s="37"/>
      <c r="E26" s="38"/>
      <c r="F26" s="39"/>
      <c r="G26" s="40"/>
      <c r="H26" s="40"/>
      <c r="I26" s="41"/>
      <c r="J26" s="42"/>
      <c r="K26" s="42"/>
      <c r="L26" s="42"/>
      <c r="M26" s="38"/>
    </row>
    <row r="27" spans="1:13" ht="15.95" customHeight="1">
      <c r="A27" s="18" t="s">
        <v>31</v>
      </c>
      <c r="B27" s="18"/>
      <c r="C27" s="37"/>
      <c r="D27" s="37"/>
      <c r="E27" s="38"/>
      <c r="F27" s="39"/>
      <c r="G27" s="40"/>
      <c r="H27" s="40"/>
      <c r="I27" s="41"/>
      <c r="J27" s="42"/>
      <c r="K27" s="42"/>
      <c r="L27" s="42"/>
      <c r="M27" s="38"/>
    </row>
    <row r="28" spans="1:13" ht="15.95" customHeight="1">
      <c r="A28" s="18" t="s">
        <v>23</v>
      </c>
      <c r="B28" s="18"/>
      <c r="C28" s="37"/>
      <c r="D28" s="37"/>
      <c r="E28" s="38"/>
      <c r="F28" s="39"/>
      <c r="G28" s="40"/>
      <c r="H28" s="40"/>
      <c r="I28" s="41"/>
      <c r="J28" s="42"/>
      <c r="K28" s="42"/>
      <c r="L28" s="42"/>
      <c r="M28" s="38"/>
    </row>
    <row r="29" spans="1:13" ht="15.95" customHeight="1">
      <c r="A29" s="18" t="s">
        <v>33</v>
      </c>
      <c r="B29" s="18"/>
      <c r="C29" s="37"/>
      <c r="D29" s="37"/>
      <c r="E29" s="38"/>
      <c r="F29" s="39"/>
      <c r="G29" s="40"/>
      <c r="H29" s="40"/>
      <c r="I29" s="41"/>
      <c r="J29" s="42"/>
      <c r="K29" s="42"/>
      <c r="L29" s="42"/>
      <c r="M29" s="38"/>
    </row>
  </sheetData>
  <sheetProtection sheet="1" objects="1" scenarios="1" selectLockedCells="1"/>
  <mergeCells count="9">
    <mergeCell ref="K4:K5"/>
    <mergeCell ref="A23:C23"/>
    <mergeCell ref="D4:D5"/>
    <mergeCell ref="A4:A5"/>
    <mergeCell ref="B4:B5"/>
    <mergeCell ref="C4:C5"/>
    <mergeCell ref="E4:E5"/>
    <mergeCell ref="I4:I5"/>
    <mergeCell ref="J4:J5"/>
  </mergeCells>
  <phoneticPr fontId="1"/>
  <dataValidations count="1">
    <dataValidation type="list" allowBlank="1" showInputMessage="1" showErrorMessage="1" sqref="D6:D14">
      <formula1>$O$5:$Q$5</formula1>
    </dataValidation>
  </dataValidations>
  <pageMargins left="0.39370078740157483" right="0.39370078740157483" top="0.59055118110236227" bottom="0.39370078740157483" header="0.31496062992125984" footer="0.31496062992125984"/>
  <pageSetup paperSize="9" scale="9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様式８別添（木造住宅）</vt:lpstr>
      <vt:lpstr>様式８別添（非住宅）</vt:lpstr>
      <vt:lpstr>様式８別添（記載例・木造住宅）</vt:lpstr>
      <vt:lpstr>様式８別添（記載例・非住宅）</vt:lpstr>
      <vt:lpstr>'様式８別添（記載例・非住宅）'!Print_Area</vt:lpstr>
      <vt:lpstr>'様式８別添（記載例・木造住宅）'!Print_Area</vt:lpstr>
      <vt:lpstr>'様式８別添（非住宅）'!Print_Area</vt:lpstr>
      <vt:lpstr>'様式８別添（木造住宅）'!Print_Area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2021-03-29T00:29:37Z</cp:lastPrinted>
  <dcterms:created xsi:type="dcterms:W3CDTF">2021-02-17T10:29:02Z</dcterms:created>
  <dcterms:modified xsi:type="dcterms:W3CDTF">2022-04-26T08:35:22Z</dcterms:modified>
</cp:coreProperties>
</file>