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320251\Desktop\新しいフォルダー\"/>
    </mc:Choice>
  </mc:AlternateContent>
  <xr:revisionPtr revIDLastSave="0" documentId="8_{8BF7FF15-3087-408A-8812-1EA4AA9544EF}" xr6:coauthVersionLast="47" xr6:coauthVersionMax="47" xr10:uidLastSave="{00000000-0000-0000-0000-000000000000}"/>
  <bookViews>
    <workbookView xWindow="-110" yWindow="-110" windowWidth="19420" windowHeight="10300" xr2:uid="{AA4C2411-1849-4869-B530-6C1A252B646F}"/>
  </bookViews>
  <sheets>
    <sheet name="スマート中規模" sheetId="1" r:id="rId1"/>
    <sheet name="作業体系詳細" sheetId="2" r:id="rId2"/>
  </sheets>
  <externalReferences>
    <externalReference r:id="rId3"/>
    <externalReference r:id="rId4"/>
  </externalReferences>
  <definedNames>
    <definedName name="_xlnm.Print_Area" localSheetId="0">スマート中規模!$A$1:$AD$188</definedName>
    <definedName name="_xlnm.Print_Area" localSheetId="1">作業体系詳細!$B$1:$AN$44</definedName>
    <definedName name="区分">[1]⑦収支データつきあかり!$B$3:$B$66</definedName>
    <definedName name="雇用時間月計算">[1]雇用!$Q$86</definedName>
    <definedName name="雇用時間旬計算">[1]雇用!$Q$85</definedName>
    <definedName name="試算年数割合">[2]⑤償却資産!$D$45</definedName>
    <definedName name="資産">[1]⑤償却資産!$B$5:$B$34</definedName>
    <definedName name="資産区分">[1]⑤償却資産!$J$46:$J$49</definedName>
    <definedName name="種別">[1]⑦収支データつきあかり!$C$3:$C$66</definedName>
    <definedName name="種別_その他">#REF!</definedName>
    <definedName name="種別_諸材料費">#REF!</definedName>
    <definedName name="種別_粗収益">#REF!</definedName>
    <definedName name="種別_動力光熱費">#REF!</definedName>
    <definedName name="種別_農薬費">#REF!</definedName>
    <definedName name="種別_販売経費">#REF!</definedName>
    <definedName name="種別_肥料費">#REF!</definedName>
    <definedName name="収支金額">[1]⑦収支データつきあかり!$K$3:$K$66</definedName>
    <definedName name="収支区分">[1]⑦収支データつきあかり!$Q$88:$Q$101</definedName>
    <definedName name="収支区分2">[1]⑦収支データつきあかり!$Q$88:$R$101</definedName>
    <definedName name="数量">[1]⑦収支データつきあかり!$E$3:$E$66</definedName>
    <definedName name="想定面積">[1]⑤償却資産!$E$1</definedName>
    <definedName name="年数選択">[2]⑤償却資産!$Q$1</definedName>
    <definedName name="補助">[2]⑤償却資産!$S$1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87" i="1" l="1"/>
  <c r="AB188" i="1" s="1"/>
  <c r="AB185" i="1" l="1"/>
  <c r="AA44" i="2"/>
  <c r="U30" i="2" l="1"/>
  <c r="O27" i="2"/>
  <c r="AN45" i="2" l="1"/>
  <c r="AP40" i="2"/>
  <c r="AO40" i="2"/>
  <c r="AG40" i="2"/>
  <c r="AN40" i="2" s="1"/>
  <c r="AP39" i="2"/>
  <c r="AO39" i="2"/>
  <c r="AN39" i="2"/>
  <c r="AP38" i="2"/>
  <c r="AO38" i="2"/>
  <c r="AN38" i="2"/>
  <c r="AP37" i="2"/>
  <c r="AM37" i="2"/>
  <c r="AG37" i="2"/>
  <c r="AA37" i="2"/>
  <c r="AP36" i="2"/>
  <c r="AM36" i="2"/>
  <c r="AN36" i="2" s="1"/>
  <c r="AP35" i="2"/>
  <c r="AM35" i="2"/>
  <c r="AG35" i="2"/>
  <c r="AA35" i="2"/>
  <c r="U35" i="2"/>
  <c r="O35" i="2"/>
  <c r="AP34" i="2"/>
  <c r="AM34" i="2"/>
  <c r="AG34" i="2"/>
  <c r="AA34" i="2"/>
  <c r="U34" i="2"/>
  <c r="AP33" i="2"/>
  <c r="AM33" i="2"/>
  <c r="AG33" i="2"/>
  <c r="AA33" i="2"/>
  <c r="U33" i="2"/>
  <c r="I33" i="2"/>
  <c r="AP32" i="2"/>
  <c r="AG32" i="2"/>
  <c r="AA32" i="2"/>
  <c r="U32" i="2"/>
  <c r="I32" i="2"/>
  <c r="AP31" i="2"/>
  <c r="AG31" i="2"/>
  <c r="AA31" i="2"/>
  <c r="U31" i="2"/>
  <c r="AP30" i="2"/>
  <c r="AG30" i="2"/>
  <c r="AA30" i="2"/>
  <c r="AO30" i="2"/>
  <c r="AP29" i="2"/>
  <c r="AG29" i="2"/>
  <c r="AA29" i="2"/>
  <c r="U29" i="2"/>
  <c r="AO29" i="2" s="1"/>
  <c r="O29" i="2"/>
  <c r="AP28" i="2"/>
  <c r="AG28" i="2"/>
  <c r="AA28" i="2"/>
  <c r="U28" i="2"/>
  <c r="O28" i="2"/>
  <c r="I28" i="2"/>
  <c r="AP27" i="2"/>
  <c r="AG27" i="2"/>
  <c r="AA27" i="2"/>
  <c r="U27" i="2"/>
  <c r="I27" i="2"/>
  <c r="AP26" i="2"/>
  <c r="AG26" i="2"/>
  <c r="AA26" i="2"/>
  <c r="U26" i="2"/>
  <c r="O26" i="2"/>
  <c r="I26" i="2"/>
  <c r="AP25" i="2"/>
  <c r="AG25" i="2"/>
  <c r="AA25" i="2"/>
  <c r="U25" i="2"/>
  <c r="O25" i="2"/>
  <c r="I25" i="2"/>
  <c r="AP24" i="2"/>
  <c r="AA24" i="2"/>
  <c r="U24" i="2"/>
  <c r="O24" i="2"/>
  <c r="I24" i="2"/>
  <c r="AP23" i="2"/>
  <c r="AG23" i="2"/>
  <c r="AA23" i="2"/>
  <c r="U23" i="2"/>
  <c r="O23" i="2"/>
  <c r="I23" i="2"/>
  <c r="AP22" i="2"/>
  <c r="AA22" i="2"/>
  <c r="U22" i="2"/>
  <c r="O22" i="2"/>
  <c r="I22" i="2"/>
  <c r="AP21" i="2"/>
  <c r="AM21" i="2"/>
  <c r="AA21" i="2"/>
  <c r="U21" i="2"/>
  <c r="O21" i="2"/>
  <c r="I21" i="2"/>
  <c r="AP20" i="2"/>
  <c r="AM20" i="2"/>
  <c r="AA20" i="2"/>
  <c r="U20" i="2"/>
  <c r="O20" i="2"/>
  <c r="I20" i="2"/>
  <c r="AP19" i="2"/>
  <c r="AM19" i="2"/>
  <c r="AA19" i="2"/>
  <c r="U19" i="2"/>
  <c r="O19" i="2"/>
  <c r="I19" i="2"/>
  <c r="AO19" i="2" s="1"/>
  <c r="AP18" i="2"/>
  <c r="AM18" i="2"/>
  <c r="AA18" i="2"/>
  <c r="U18" i="2"/>
  <c r="O18" i="2"/>
  <c r="I18" i="2"/>
  <c r="AP17" i="2"/>
  <c r="AM17" i="2"/>
  <c r="AA17" i="2"/>
  <c r="U17" i="2"/>
  <c r="O17" i="2"/>
  <c r="I17" i="2"/>
  <c r="AO17" i="2" s="1"/>
  <c r="AP16" i="2"/>
  <c r="AM16" i="2"/>
  <c r="U16" i="2"/>
  <c r="O16" i="2"/>
  <c r="I16" i="2"/>
  <c r="AP15" i="2"/>
  <c r="AM15" i="2"/>
  <c r="AA15" i="2"/>
  <c r="U15" i="2"/>
  <c r="I15" i="2"/>
  <c r="AP14" i="2"/>
  <c r="AM14" i="2"/>
  <c r="I14" i="2"/>
  <c r="AP13" i="2"/>
  <c r="AM13" i="2"/>
  <c r="AA13" i="2"/>
  <c r="U13" i="2"/>
  <c r="O13" i="2"/>
  <c r="I13" i="2"/>
  <c r="AP12" i="2"/>
  <c r="AM12" i="2"/>
  <c r="AP11" i="2"/>
  <c r="AM11" i="2"/>
  <c r="AG11" i="2"/>
  <c r="AP10" i="2"/>
  <c r="AM10" i="2"/>
  <c r="AO10" i="2" s="1"/>
  <c r="AG10" i="2"/>
  <c r="AP9" i="2"/>
  <c r="AM9" i="2"/>
  <c r="AO9" i="2" s="1"/>
  <c r="AP8" i="2"/>
  <c r="AO8" i="2"/>
  <c r="AG8" i="2"/>
  <c r="AP7" i="2"/>
  <c r="AM7" i="2"/>
  <c r="AP6" i="2"/>
  <c r="AM6" i="2"/>
  <c r="AG6" i="2"/>
  <c r="AP5" i="2"/>
  <c r="AO5" i="2"/>
  <c r="AN5" i="2"/>
  <c r="AN25" i="2" l="1"/>
  <c r="AO34" i="2"/>
  <c r="AO11" i="2"/>
  <c r="AO32" i="2"/>
  <c r="AO24" i="2"/>
  <c r="AO33" i="2"/>
  <c r="AN35" i="2"/>
  <c r="AA46" i="2"/>
  <c r="AO31" i="2"/>
  <c r="U44" i="2"/>
  <c r="U46" i="2" s="1"/>
  <c r="AN31" i="2"/>
  <c r="AO18" i="2"/>
  <c r="AN7" i="2"/>
  <c r="O44" i="2"/>
  <c r="O46" i="2" s="1"/>
  <c r="AO14" i="2"/>
  <c r="AN27" i="2"/>
  <c r="AO27" i="2"/>
  <c r="AO7" i="2"/>
  <c r="AG44" i="2"/>
  <c r="AG46" i="2" s="1"/>
  <c r="AO23" i="2"/>
  <c r="AN29" i="2"/>
  <c r="AM44" i="2"/>
  <c r="AM46" i="2" s="1"/>
  <c r="AN21" i="2"/>
  <c r="AO13" i="2"/>
  <c r="AN15" i="2"/>
  <c r="AN24" i="2"/>
  <c r="AN6" i="2"/>
  <c r="AN20" i="2"/>
  <c r="AO22" i="2"/>
  <c r="AN28" i="2"/>
  <c r="AN34" i="2"/>
  <c r="AN10" i="2"/>
  <c r="AO16" i="2"/>
  <c r="AO26" i="2"/>
  <c r="AN37" i="2"/>
  <c r="AO21" i="2"/>
  <c r="AO36" i="2"/>
  <c r="AN26" i="2"/>
  <c r="AN33" i="2"/>
  <c r="AN22" i="2"/>
  <c r="AO25" i="2"/>
  <c r="AO28" i="2"/>
  <c r="AN30" i="2"/>
  <c r="AO37" i="2"/>
  <c r="AN18" i="2"/>
  <c r="AO12" i="2"/>
  <c r="AN23" i="2"/>
  <c r="AN9" i="2"/>
  <c r="AN17" i="2"/>
  <c r="AO6" i="2"/>
  <c r="AO20" i="2"/>
  <c r="AN13" i="2"/>
  <c r="AN16" i="2"/>
  <c r="AN19" i="2"/>
  <c r="AN32" i="2"/>
  <c r="AO35" i="2"/>
  <c r="I44" i="2"/>
  <c r="I46" i="2" s="1"/>
  <c r="AN8" i="2"/>
  <c r="AN12" i="2"/>
  <c r="AO15" i="2"/>
  <c r="AN14" i="2"/>
  <c r="AN11" i="2"/>
  <c r="AO41" i="2" l="1"/>
  <c r="AN46" i="2"/>
  <c r="AN44" i="2"/>
</calcChain>
</file>

<file path=xl/sharedStrings.xml><?xml version="1.0" encoding="utf-8"?>
<sst xmlns="http://schemas.openxmlformats.org/spreadsheetml/2006/main" count="672" uniqueCount="289">
  <si>
    <t>１ 前提条件</t>
    <rPh sb="2" eb="4">
      <t>ゼンテイ</t>
    </rPh>
    <rPh sb="4" eb="6">
      <t>ジョウケン</t>
    </rPh>
    <phoneticPr fontId="2"/>
  </si>
  <si>
    <t>■経営規模（a）</t>
    <rPh sb="1" eb="3">
      <t>ケイエイ</t>
    </rPh>
    <rPh sb="3" eb="5">
      <t>キボ</t>
    </rPh>
    <phoneticPr fontId="2"/>
  </si>
  <si>
    <t>水稲</t>
    <rPh sb="0" eb="2">
      <t>スイトウ</t>
    </rPh>
    <phoneticPr fontId="2"/>
  </si>
  <si>
    <t>計</t>
    <rPh sb="0" eb="1">
      <t>ケイ</t>
    </rPh>
    <phoneticPr fontId="2"/>
  </si>
  <si>
    <t>つきあかり</t>
    <phoneticPr fontId="2"/>
  </si>
  <si>
    <t>つや姫</t>
    <rPh sb="2" eb="3">
      <t>ヒメ</t>
    </rPh>
    <phoneticPr fontId="2"/>
  </si>
  <si>
    <t>きぬむすめ</t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</si>
  <si>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</si>
  <si>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</si>
  <si>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区分</t>
    <rPh sb="0" eb="2">
      <t>クブン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</si>
  <si>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</si>
  <si>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</si>
  <si>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</si>
  <si>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</si>
  <si>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</si>
  <si>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</si>
  <si>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</si>
  <si>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</si>
  <si>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</si>
  <si>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</si>
  <si>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</si>
  <si>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</si>
  <si>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■</t>
    <phoneticPr fontId="2"/>
  </si>
  <si>
    <t>３ 労働時間</t>
    <rPh sb="2" eb="4">
      <t>ロウドウ</t>
    </rPh>
    <rPh sb="4" eb="6">
      <t>ジカン</t>
    </rPh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</si>
  <si>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</si>
  <si>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</si>
  <si>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水稲（つきあかり）</t>
    <rPh sb="0" eb="2">
      <t>スイトウ</t>
    </rPh>
    <phoneticPr fontId="2"/>
  </si>
  <si>
    <t>水稲（つや姫）</t>
    <rPh sb="0" eb="2">
      <t>スイトウ</t>
    </rPh>
    <rPh sb="5" eb="6">
      <t>ヒメ</t>
    </rPh>
    <phoneticPr fontId="2"/>
  </si>
  <si>
    <t>水稲（きぬむすめ）</t>
    <rPh sb="0" eb="2">
      <t>スイトウ</t>
    </rPh>
    <phoneticPr fontId="2"/>
  </si>
  <si>
    <t>水稲（作業受託）</t>
    <rPh sb="0" eb="2">
      <t>スイトウ</t>
    </rPh>
    <rPh sb="3" eb="5">
      <t>サギョウ</t>
    </rPh>
    <rPh sb="5" eb="7">
      <t>ジュタク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</si>
  <si>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</si>
  <si>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</si>
  <si>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</si>
  <si>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</si>
  <si>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</si>
  <si>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</si>
  <si>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</si>
  <si>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</si>
  <si>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■全面積</t>
    <rPh sb="1" eb="4">
      <t>ゼンメンセキ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</si>
  <si>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</si>
  <si>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</si>
  <si>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</si>
  <si>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</si>
  <si>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</si>
  <si>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</si>
  <si>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</si>
  <si>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</si>
  <si>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</si>
  <si>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</si>
  <si>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トラック</t>
    <phoneticPr fontId="2"/>
  </si>
  <si>
    <t>軽トラック</t>
    <phoneticPr fontId="2"/>
  </si>
  <si>
    <t>4駆</t>
    <phoneticPr fontId="2"/>
  </si>
  <si>
    <t>粗収益</t>
    <rPh sb="0" eb="3">
      <t>ソシュウエキ</t>
    </rPh>
    <phoneticPr fontId="2"/>
  </si>
  <si>
    <t>収量(kg/10a)</t>
    <rPh sb="0" eb="2">
      <t>シュウリョウ</t>
    </rPh>
    <phoneticPr fontId="2"/>
  </si>
  <si>
    <t>単価(円/kg)</t>
    <rPh sb="0" eb="2">
      <t>タンカ</t>
    </rPh>
    <rPh sb="3" eb="4">
      <t>エン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</si>
  <si>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</si>
  <si>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</si>
  <si>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</si>
  <si>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</si>
  <si>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</si>
  <si>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</si>
  <si>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</si>
  <si>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</si>
  <si>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</si>
  <si>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</si>
  <si>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</si>
  <si>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</si>
  <si>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</si>
  <si>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</si>
  <si>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</si>
  <si>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</si>
  <si>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</si>
  <si>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</si>
  <si>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</si>
  <si>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</si>
  <si>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</si>
  <si>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</si>
  <si>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</si>
  <si>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フォークリフト</t>
    <phoneticPr fontId="2"/>
  </si>
  <si>
    <t>荷重1t</t>
    <phoneticPr fontId="2"/>
  </si>
  <si>
    <t>５ 経営収支</t>
    <rPh sb="2" eb="4">
      <t>ケイエイ</t>
    </rPh>
    <rPh sb="4" eb="6">
      <t>シュウシ</t>
    </rPh>
    <phoneticPr fontId="2"/>
  </si>
  <si>
    <t>プレハブ150㎡</t>
    <phoneticPr fontId="2"/>
  </si>
  <si>
    <t>キャベツ</t>
    <phoneticPr fontId="2"/>
  </si>
  <si>
    <t>乗用半自動定植機</t>
    <phoneticPr fontId="2"/>
  </si>
  <si>
    <t>2条植</t>
    <phoneticPr fontId="2"/>
  </si>
  <si>
    <t>高床式運搬車</t>
    <phoneticPr fontId="2"/>
  </si>
  <si>
    <t>積載量1000kg</t>
    <phoneticPr fontId="2"/>
  </si>
  <si>
    <t>マニュアスプレッダー</t>
    <phoneticPr fontId="2"/>
  </si>
  <si>
    <t>積載量2000kg、牽引式</t>
    <phoneticPr fontId="2"/>
  </si>
  <si>
    <t>全自動移植機</t>
    <phoneticPr fontId="2"/>
  </si>
  <si>
    <t>歩行式　4条植</t>
    <phoneticPr fontId="2"/>
  </si>
  <si>
    <t>ロータリカルチ</t>
    <phoneticPr fontId="2"/>
  </si>
  <si>
    <t>平高用ｵﾌﾟｼｮﾝ付</t>
    <phoneticPr fontId="2"/>
  </si>
  <si>
    <t>グランドロータリー</t>
    <phoneticPr fontId="2"/>
  </si>
  <si>
    <t>耕幅1800mm、耕深12～18㎝</t>
    <phoneticPr fontId="2"/>
  </si>
  <si>
    <t>畝整形版</t>
    <phoneticPr fontId="2"/>
  </si>
  <si>
    <t>1000×1580×1050mm</t>
    <phoneticPr fontId="2"/>
  </si>
  <si>
    <t>成型ロータリー＋施肥機</t>
    <phoneticPr fontId="2"/>
  </si>
  <si>
    <t>ｾﾝﾀｰﾄﾞﾗｲﾌﾞ方式、GPS施肥</t>
    <phoneticPr fontId="2"/>
  </si>
  <si>
    <t>ハイクリトラクター</t>
    <phoneticPr fontId="2"/>
  </si>
  <si>
    <t>NR17</t>
    <phoneticPr fontId="2"/>
  </si>
  <si>
    <t>サンソワー</t>
    <phoneticPr fontId="2"/>
  </si>
  <si>
    <t>G-RION-3</t>
    <phoneticPr fontId="2"/>
  </si>
  <si>
    <t>玉ねぎ茎葉処理機</t>
    <phoneticPr fontId="2"/>
  </si>
  <si>
    <t>4条、掘取りセット仕様</t>
    <phoneticPr fontId="2"/>
  </si>
  <si>
    <t>玉ねぎ収穫機</t>
    <phoneticPr fontId="2"/>
  </si>
  <si>
    <t>玉ねぎピッカー</t>
    <phoneticPr fontId="2"/>
  </si>
  <si>
    <t>作耕機（ﾄﾗｸﾀｰ装着式）</t>
    <phoneticPr fontId="2"/>
  </si>
  <si>
    <t>オーガー式</t>
    <phoneticPr fontId="2"/>
  </si>
  <si>
    <t>サブソイラー（ﾄﾗｸﾀｰ装着式）</t>
    <phoneticPr fontId="2"/>
  </si>
  <si>
    <t>1本爪（振動式）</t>
    <phoneticPr fontId="2"/>
  </si>
  <si>
    <t>ハイクリブームスプレーヤ</t>
    <phoneticPr fontId="2"/>
  </si>
  <si>
    <t>装着式200L</t>
    <rPh sb="0" eb="3">
      <t>ソウチャクシキ</t>
    </rPh>
    <phoneticPr fontId="2"/>
  </si>
  <si>
    <t>2t車</t>
  </si>
  <si>
    <t>－－－</t>
    <phoneticPr fontId="2"/>
  </si>
  <si>
    <t>－－■</t>
    <phoneticPr fontId="2"/>
  </si>
  <si>
    <t>◎－－</t>
    <phoneticPr fontId="2"/>
  </si>
  <si>
    <t>　　◎</t>
    <phoneticPr fontId="2"/>
  </si>
  <si>
    <t>たまねぎ</t>
    <phoneticPr fontId="2"/>
  </si>
  <si>
    <t>－■－</t>
    <phoneticPr fontId="2"/>
  </si>
  <si>
    <t>■■■</t>
    <phoneticPr fontId="2"/>
  </si>
  <si>
    <t>○：播種　◎：田植・定植　■■：刈取・収穫</t>
    <rPh sb="2" eb="4">
      <t>ハシュ</t>
    </rPh>
    <rPh sb="7" eb="9">
      <t>タウ</t>
    </rPh>
    <rPh sb="10" eb="12">
      <t>テイショク</t>
    </rPh>
    <rPh sb="16" eb="18">
      <t>カリトリ</t>
    </rPh>
    <rPh sb="19" eb="21">
      <t>シュウカク</t>
    </rPh>
    <phoneticPr fontId="2"/>
  </si>
  <si>
    <t>作業体系</t>
    <rPh sb="0" eb="2">
      <t>サギョウ</t>
    </rPh>
    <rPh sb="2" eb="4">
      <t>タイケイ</t>
    </rPh>
    <phoneticPr fontId="2"/>
  </si>
  <si>
    <t>月</t>
    <rPh sb="0" eb="1">
      <t>ツキ</t>
    </rPh>
    <phoneticPr fontId="2"/>
  </si>
  <si>
    <t>旬</t>
    <rPh sb="0" eb="1">
      <t>ジュン</t>
    </rPh>
    <phoneticPr fontId="2"/>
  </si>
  <si>
    <t>キャベツ(購入苗、業務･加工用)</t>
    <rPh sb="5" eb="7">
      <t>コウニュウ</t>
    </rPh>
    <rPh sb="7" eb="8">
      <t>ナエ</t>
    </rPh>
    <rPh sb="9" eb="11">
      <t>ギョウム</t>
    </rPh>
    <rPh sb="12" eb="15">
      <t>カコウヨウ</t>
    </rPh>
    <phoneticPr fontId="2"/>
  </si>
  <si>
    <t>タマネギ(購入苗、青果用)</t>
    <rPh sb="5" eb="7">
      <t>コウニュウ</t>
    </rPh>
    <rPh sb="7" eb="8">
      <t>ナエ</t>
    </rPh>
    <rPh sb="9" eb="12">
      <t>セイカヨウ</t>
    </rPh>
    <phoneticPr fontId="2"/>
  </si>
  <si>
    <t>時間･人
/10a</t>
    <rPh sb="0" eb="2">
      <t>ジカン</t>
    </rPh>
    <rPh sb="3" eb="4">
      <t>ニン</t>
    </rPh>
    <phoneticPr fontId="2"/>
  </si>
  <si>
    <t>作　　業</t>
    <rPh sb="0" eb="1">
      <t>サク</t>
    </rPh>
    <rPh sb="3" eb="4">
      <t>ギョウ</t>
    </rPh>
    <phoneticPr fontId="2"/>
  </si>
  <si>
    <t>機　　械</t>
    <rPh sb="0" eb="1">
      <t>キ</t>
    </rPh>
    <rPh sb="3" eb="4">
      <t>カイ</t>
    </rPh>
    <phoneticPr fontId="2"/>
  </si>
  <si>
    <t>人数</t>
    <rPh sb="0" eb="2">
      <t>ニンズウ</t>
    </rPh>
    <phoneticPr fontId="2"/>
  </si>
  <si>
    <t>時間/
10a</t>
    <rPh sb="0" eb="2">
      <t>ジカン</t>
    </rPh>
    <phoneticPr fontId="2"/>
  </si>
  <si>
    <t>人/
作業</t>
    <rPh sb="0" eb="1">
      <t>ヒト</t>
    </rPh>
    <rPh sb="3" eb="5">
      <t>サギョウ</t>
    </rPh>
    <phoneticPr fontId="2"/>
  </si>
  <si>
    <t>中</t>
    <rPh sb="0" eb="1">
      <t>ナカ</t>
    </rPh>
    <phoneticPr fontId="2"/>
  </si>
  <si>
    <t>ハイクリブームスプレーヤー</t>
  </si>
  <si>
    <t>下</t>
    <rPh sb="0" eb="1">
      <t>シタ</t>
    </rPh>
    <phoneticPr fontId="2"/>
  </si>
  <si>
    <t>ハイクリブームスプレーヤー</t>
    <phoneticPr fontId="2"/>
  </si>
  <si>
    <t>自動操舵、グランドロータリー</t>
    <rPh sb="0" eb="4">
      <t>ジドウソウダ</t>
    </rPh>
    <phoneticPr fontId="2"/>
  </si>
  <si>
    <t>自動給水栓</t>
    <rPh sb="0" eb="2">
      <t>ジドウ</t>
    </rPh>
    <rPh sb="2" eb="5">
      <t>キュウスイセン</t>
    </rPh>
    <phoneticPr fontId="2"/>
  </si>
  <si>
    <t>自動給水栓</t>
    <rPh sb="0" eb="5">
      <t>ジドウキュウスイセン</t>
    </rPh>
    <phoneticPr fontId="2"/>
  </si>
  <si>
    <t>自動操舵、耕耘ロータリー、アーム式モア等</t>
    <rPh sb="0" eb="4">
      <t>ジドウソウダ</t>
    </rPh>
    <rPh sb="5" eb="7">
      <t>コウウン</t>
    </rPh>
    <rPh sb="16" eb="17">
      <t>シキ</t>
    </rPh>
    <rPh sb="19" eb="20">
      <t>トウ</t>
    </rPh>
    <phoneticPr fontId="2"/>
  </si>
  <si>
    <t>代かきハロー、自動操舵、GNSSレベラー</t>
    <rPh sb="0" eb="1">
      <t>シロ</t>
    </rPh>
    <rPh sb="7" eb="11">
      <t>ジドウソウダ</t>
    </rPh>
    <phoneticPr fontId="2"/>
  </si>
  <si>
    <t>自動操舵、耕耘ロータリー</t>
    <rPh sb="0" eb="4">
      <t>ジドウソウダ</t>
    </rPh>
    <rPh sb="5" eb="7">
      <t>コウウン</t>
    </rPh>
    <phoneticPr fontId="2"/>
  </si>
  <si>
    <t>アーム式モア、自動操舵、耕耘ロータリー</t>
    <rPh sb="3" eb="4">
      <t>シキ</t>
    </rPh>
    <rPh sb="7" eb="11">
      <t>ジドウソウダ</t>
    </rPh>
    <rPh sb="12" eb="14">
      <t>コウウン</t>
    </rPh>
    <phoneticPr fontId="2"/>
  </si>
  <si>
    <t>代かきハロー、自動操舵、GNSSレベラー、可変施肥田植機</t>
    <rPh sb="0" eb="1">
      <t>シロ</t>
    </rPh>
    <rPh sb="7" eb="11">
      <t>ジドウソウダ</t>
    </rPh>
    <rPh sb="21" eb="25">
      <t>カヘンセヒ</t>
    </rPh>
    <rPh sb="25" eb="28">
      <t>タウエキ</t>
    </rPh>
    <phoneticPr fontId="2"/>
  </si>
  <si>
    <t>アーム式モア等</t>
    <rPh sb="3" eb="4">
      <t>シキ</t>
    </rPh>
    <rPh sb="6" eb="7">
      <t>トウ</t>
    </rPh>
    <phoneticPr fontId="2"/>
  </si>
  <si>
    <t>代かきハロー、自動操舵、GNSSレベラー、ドローン</t>
    <rPh sb="0" eb="1">
      <t>シロ</t>
    </rPh>
    <rPh sb="7" eb="11">
      <t>ジドウソウダ</t>
    </rPh>
    <phoneticPr fontId="2"/>
  </si>
  <si>
    <t>アーム式モア、水管理等</t>
    <rPh sb="3" eb="4">
      <t>シキ</t>
    </rPh>
    <rPh sb="7" eb="10">
      <t>ミズカンリ</t>
    </rPh>
    <rPh sb="10" eb="11">
      <t>トウ</t>
    </rPh>
    <phoneticPr fontId="2"/>
  </si>
  <si>
    <t>茎葉処理機、収穫機等</t>
    <rPh sb="0" eb="5">
      <t>ケイヨウショリキ</t>
    </rPh>
    <rPh sb="6" eb="9">
      <t>シュウカクキ</t>
    </rPh>
    <rPh sb="9" eb="10">
      <t>トウ</t>
    </rPh>
    <phoneticPr fontId="2"/>
  </si>
  <si>
    <t>ドローン</t>
    <phoneticPr fontId="2"/>
  </si>
  <si>
    <t>水管理</t>
    <rPh sb="0" eb="3">
      <t>ミズカンリ</t>
    </rPh>
    <phoneticPr fontId="2"/>
  </si>
  <si>
    <t>水管理</t>
    <rPh sb="0" eb="3">
      <t>ミズカンリ</t>
    </rPh>
    <phoneticPr fontId="26"/>
  </si>
  <si>
    <t>アーム式モア、ドローン等</t>
    <rPh sb="3" eb="4">
      <t>シキ</t>
    </rPh>
    <rPh sb="11" eb="12">
      <t>トウ</t>
    </rPh>
    <phoneticPr fontId="2"/>
  </si>
  <si>
    <t>ドローン、水管理</t>
    <rPh sb="5" eb="8">
      <t>ミズカンリ</t>
    </rPh>
    <phoneticPr fontId="2"/>
  </si>
  <si>
    <t>GNSSレベラー</t>
  </si>
  <si>
    <t>アーム式モア等</t>
    <rPh sb="3" eb="4">
      <t>シキ</t>
    </rPh>
    <rPh sb="6" eb="7">
      <t>トウ</t>
    </rPh>
    <phoneticPr fontId="26"/>
  </si>
  <si>
    <t>ドローン</t>
    <phoneticPr fontId="26"/>
  </si>
  <si>
    <t>マニュアスプレッダー、GPSブロードキャスター等</t>
    <rPh sb="23" eb="24">
      <t>トウ</t>
    </rPh>
    <phoneticPr fontId="2"/>
  </si>
  <si>
    <t>ドローンアーム式モア等</t>
    <rPh sb="7" eb="8">
      <t>シキ</t>
    </rPh>
    <rPh sb="10" eb="11">
      <t>トウ</t>
    </rPh>
    <phoneticPr fontId="2"/>
  </si>
  <si>
    <t>ドローン、アーム式モア、水管理</t>
    <rPh sb="8" eb="9">
      <t>シキ</t>
    </rPh>
    <rPh sb="12" eb="15">
      <t>ミズカンリ</t>
    </rPh>
    <phoneticPr fontId="2"/>
  </si>
  <si>
    <t>自動操舵、畝立てロータリー</t>
    <rPh sb="0" eb="4">
      <t>ジドウソウダ</t>
    </rPh>
    <rPh sb="5" eb="7">
      <t>ウネタ</t>
    </rPh>
    <phoneticPr fontId="2"/>
  </si>
  <si>
    <t>ドローン</t>
  </si>
  <si>
    <t>〃、〃、乗用半自動移植機</t>
    <rPh sb="4" eb="6">
      <t>ジョウヨウ</t>
    </rPh>
    <rPh sb="6" eb="9">
      <t>ハンジドウ</t>
    </rPh>
    <rPh sb="9" eb="12">
      <t>イショクキ</t>
    </rPh>
    <phoneticPr fontId="2"/>
  </si>
  <si>
    <t>普通型コンバイン</t>
    <rPh sb="0" eb="3">
      <t>フツウガタ</t>
    </rPh>
    <phoneticPr fontId="2"/>
  </si>
  <si>
    <t>乗用半自動移植機</t>
    <rPh sb="0" eb="2">
      <t>ジョウヨウ</t>
    </rPh>
    <rPh sb="2" eb="5">
      <t>ハンジドウ</t>
    </rPh>
    <rPh sb="5" eb="8">
      <t>イショクキ</t>
    </rPh>
    <phoneticPr fontId="2"/>
  </si>
  <si>
    <t>全自動移植機</t>
    <rPh sb="0" eb="6">
      <t>ゼンジドウイショクキ</t>
    </rPh>
    <phoneticPr fontId="2"/>
  </si>
  <si>
    <t>※網掛けのある作業には何らかのスマート農業技術を活用する。</t>
    <rPh sb="1" eb="3">
      <t>アミカ</t>
    </rPh>
    <rPh sb="7" eb="9">
      <t>サギョウ</t>
    </rPh>
    <rPh sb="11" eb="12">
      <t>ナン</t>
    </rPh>
    <rPh sb="19" eb="23">
      <t>ノウギョウギジュツ</t>
    </rPh>
    <rPh sb="24" eb="26">
      <t>カツヨウ</t>
    </rPh>
    <phoneticPr fontId="26"/>
  </si>
  <si>
    <t>労働時間（時間・人／10a）</t>
    <rPh sb="0" eb="4">
      <t>ロウドウジカン</t>
    </rPh>
    <rPh sb="5" eb="7">
      <t>ジカン</t>
    </rPh>
    <rPh sb="8" eb="9">
      <t>ニン</t>
    </rPh>
    <phoneticPr fontId="26"/>
  </si>
  <si>
    <t>面積（×10アール）</t>
    <rPh sb="0" eb="2">
      <t>メンセキ</t>
    </rPh>
    <phoneticPr fontId="26"/>
  </si>
  <si>
    <t>合計労働時間（時間･人/年）</t>
    <rPh sb="0" eb="6">
      <t>ゴウケイロウドウジカン</t>
    </rPh>
    <rPh sb="7" eb="9">
      <t>ジカン</t>
    </rPh>
    <rPh sb="10" eb="11">
      <t>ニン</t>
    </rPh>
    <rPh sb="12" eb="13">
      <t>ネン</t>
    </rPh>
    <phoneticPr fontId="26"/>
  </si>
  <si>
    <t>組合せ機器</t>
    <rPh sb="0" eb="2">
      <t>クミアワ</t>
    </rPh>
    <rPh sb="3" eb="5">
      <t>キキ</t>
    </rPh>
    <phoneticPr fontId="2"/>
  </si>
  <si>
    <t>台数</t>
    <rPh sb="0" eb="2">
      <t>ダイスウ</t>
    </rPh>
    <phoneticPr fontId="2"/>
  </si>
  <si>
    <t>ブロッコリー</t>
    <phoneticPr fontId="2"/>
  </si>
  <si>
    <t>備　　考</t>
    <rPh sb="0" eb="1">
      <t>ビ</t>
    </rPh>
    <rPh sb="3" eb="4">
      <t>コウ</t>
    </rPh>
    <phoneticPr fontId="2"/>
  </si>
  <si>
    <t>固定ＲＴＫ基準局(NTRIP)</t>
    <rPh sb="0" eb="2">
      <t>コテイ</t>
    </rPh>
    <rPh sb="5" eb="8">
      <t>キジュンキョク</t>
    </rPh>
    <phoneticPr fontId="2"/>
  </si>
  <si>
    <t>●</t>
    <phoneticPr fontId="2"/>
  </si>
  <si>
    <t>社屋に設置</t>
    <rPh sb="0" eb="2">
      <t>シャオク</t>
    </rPh>
    <rPh sb="3" eb="5">
      <t>セッチ</t>
    </rPh>
    <phoneticPr fontId="2"/>
  </si>
  <si>
    <t>トラクター 90ps～級</t>
    <rPh sb="11" eb="12">
      <t>キュウ</t>
    </rPh>
    <phoneticPr fontId="2"/>
  </si>
  <si>
    <t>〇</t>
    <phoneticPr fontId="2"/>
  </si>
  <si>
    <t>トラクター 40ps級</t>
    <rPh sb="10" eb="11">
      <t>キュウ</t>
    </rPh>
    <phoneticPr fontId="2"/>
  </si>
  <si>
    <t>△</t>
    <phoneticPr fontId="2"/>
  </si>
  <si>
    <t>全自動乗用定植機</t>
    <rPh sb="0" eb="5">
      <t>ゼンジドウジョウヨウ</t>
    </rPh>
    <rPh sb="5" eb="8">
      <t>テイショクキ</t>
    </rPh>
    <phoneticPr fontId="2"/>
  </si>
  <si>
    <t>２条　一畝一条(60cm)　トレッド120cm</t>
    <rPh sb="1" eb="2">
      <t>ジョウ</t>
    </rPh>
    <rPh sb="3" eb="4">
      <t>イチ</t>
    </rPh>
    <rPh sb="4" eb="5">
      <t>ウネ</t>
    </rPh>
    <rPh sb="5" eb="7">
      <t>イチジョウ</t>
    </rPh>
    <phoneticPr fontId="2"/>
  </si>
  <si>
    <t>野菜用乗用管理機</t>
    <rPh sb="0" eb="8">
      <t>ヤサイヨウジョウヨウカンリキ</t>
    </rPh>
    <phoneticPr fontId="2"/>
  </si>
  <si>
    <t>▲</t>
    <phoneticPr fontId="2"/>
  </si>
  <si>
    <t>トレッド120cm</t>
    <phoneticPr fontId="2"/>
  </si>
  <si>
    <t>ほ場管理システム（ザルビオFM等）</t>
    <rPh sb="1" eb="2">
      <t>ジョウ</t>
    </rPh>
    <rPh sb="2" eb="4">
      <t>カンリ</t>
    </rPh>
    <rPh sb="15" eb="16">
      <t>ナド</t>
    </rPh>
    <phoneticPr fontId="2"/>
  </si>
  <si>
    <t>☆</t>
    <phoneticPr fontId="2"/>
  </si>
  <si>
    <t>地力マップ・病害虫リスク提示</t>
    <rPh sb="0" eb="2">
      <t>チリョク</t>
    </rPh>
    <rPh sb="6" eb="9">
      <t>ビョウガイチュウ</t>
    </rPh>
    <rPh sb="12" eb="14">
      <t>テイジ</t>
    </rPh>
    <phoneticPr fontId="2"/>
  </si>
  <si>
    <t>自動操舵ユニット（ISOBUS対応）</t>
    <rPh sb="0" eb="4">
      <t>ジドウソウダ</t>
    </rPh>
    <rPh sb="15" eb="17">
      <t>タイオウ</t>
    </rPh>
    <phoneticPr fontId="2"/>
  </si>
  <si>
    <t>高速作業、セクション制御</t>
    <rPh sb="0" eb="2">
      <t>コウソク</t>
    </rPh>
    <rPh sb="2" eb="4">
      <t>サギョウ</t>
    </rPh>
    <rPh sb="10" eb="12">
      <t>セイギョ</t>
    </rPh>
    <phoneticPr fontId="2"/>
  </si>
  <si>
    <t>GNSS式　レベラー制御装置</t>
    <rPh sb="4" eb="5">
      <t>シキ</t>
    </rPh>
    <rPh sb="10" eb="14">
      <t>セイギョソウチ</t>
    </rPh>
    <phoneticPr fontId="2"/>
  </si>
  <si>
    <t>水位センサー・自動水栓</t>
    <rPh sb="0" eb="2">
      <t>スイイ</t>
    </rPh>
    <rPh sb="7" eb="9">
      <t>ジドウ</t>
    </rPh>
    <rPh sb="9" eb="11">
      <t>スイセン</t>
    </rPh>
    <phoneticPr fontId="2"/>
  </si>
  <si>
    <t>水栓が２つある大型ほ場を想定</t>
    <rPh sb="0" eb="2">
      <t>スイセン</t>
    </rPh>
    <rPh sb="7" eb="9">
      <t>オオガタ</t>
    </rPh>
    <rPh sb="10" eb="11">
      <t>ジョウ</t>
    </rPh>
    <rPh sb="12" eb="14">
      <t>ソウテイ</t>
    </rPh>
    <phoneticPr fontId="2"/>
  </si>
  <si>
    <t>畦塗機</t>
    <rPh sb="0" eb="1">
      <t>アゼ</t>
    </rPh>
    <rPh sb="1" eb="2">
      <t>ヌ</t>
    </rPh>
    <rPh sb="2" eb="3">
      <t>キ</t>
    </rPh>
    <phoneticPr fontId="2"/>
  </si>
  <si>
    <t>直装型レベラー</t>
    <rPh sb="0" eb="1">
      <t>スナオ</t>
    </rPh>
    <rPh sb="1" eb="2">
      <t>ソウ</t>
    </rPh>
    <rPh sb="2" eb="3">
      <t>ガタ</t>
    </rPh>
    <phoneticPr fontId="2"/>
  </si>
  <si>
    <t>水田の均平、畑の傾斜施工</t>
    <rPh sb="0" eb="2">
      <t>スイデン</t>
    </rPh>
    <rPh sb="3" eb="5">
      <t>キンペイ</t>
    </rPh>
    <rPh sb="6" eb="7">
      <t>ハタケ</t>
    </rPh>
    <rPh sb="8" eb="10">
      <t>ケイシャ</t>
    </rPh>
    <rPh sb="10" eb="12">
      <t>セコウ</t>
    </rPh>
    <phoneticPr fontId="2"/>
  </si>
  <si>
    <t>サブソイラ</t>
    <phoneticPr fontId="2"/>
  </si>
  <si>
    <t>けん引式マニュアスプレッダ</t>
    <rPh sb="2" eb="4">
      <t>インシキ</t>
    </rPh>
    <phoneticPr fontId="2"/>
  </si>
  <si>
    <t>自動操舵のガイダンス機能により重複散布を抑制</t>
    <rPh sb="0" eb="4">
      <t>ジドウソウダ</t>
    </rPh>
    <rPh sb="10" eb="12">
      <t>キノウ</t>
    </rPh>
    <rPh sb="15" eb="17">
      <t>チョウフク</t>
    </rPh>
    <rPh sb="17" eb="19">
      <t>サンプ</t>
    </rPh>
    <rPh sb="20" eb="22">
      <t>ヨクセイ</t>
    </rPh>
    <phoneticPr fontId="2"/>
  </si>
  <si>
    <t>スタブルカルチ</t>
    <phoneticPr fontId="2"/>
  </si>
  <si>
    <t>〇</t>
  </si>
  <si>
    <t>高能率な荒耕起　作業幅2.5m</t>
    <rPh sb="0" eb="3">
      <t>コウノウリツ</t>
    </rPh>
    <rPh sb="4" eb="5">
      <t>アラ</t>
    </rPh>
    <rPh sb="5" eb="7">
      <t>コウキ</t>
    </rPh>
    <rPh sb="8" eb="11">
      <t>サギョウハバ</t>
    </rPh>
    <phoneticPr fontId="2"/>
  </si>
  <si>
    <t>バーチカルハロー（パッカーローラー付）</t>
    <rPh sb="17" eb="18">
      <t>ツキ</t>
    </rPh>
    <phoneticPr fontId="2"/>
  </si>
  <si>
    <t>表層砕土・整地　作業幅2.5m</t>
    <rPh sb="0" eb="4">
      <t>ヒョウソウサイド</t>
    </rPh>
    <rPh sb="5" eb="7">
      <t>セイチ</t>
    </rPh>
    <rPh sb="8" eb="11">
      <t>サギョウハバ</t>
    </rPh>
    <phoneticPr fontId="2"/>
  </si>
  <si>
    <t>けん引式ケンブリッジローラー</t>
    <rPh sb="2" eb="4">
      <t>インシキ</t>
    </rPh>
    <phoneticPr fontId="2"/>
  </si>
  <si>
    <t>砕土整地後の鎮圧　折畳み式　作業幅6.3m</t>
    <rPh sb="0" eb="4">
      <t>サイドセイチ</t>
    </rPh>
    <rPh sb="4" eb="5">
      <t>アト</t>
    </rPh>
    <rPh sb="6" eb="8">
      <t>チンアツ</t>
    </rPh>
    <rPh sb="9" eb="10">
      <t>オ</t>
    </rPh>
    <rPh sb="10" eb="11">
      <t>タタ</t>
    </rPh>
    <rPh sb="12" eb="13">
      <t>シキ</t>
    </rPh>
    <rPh sb="14" eb="17">
      <t>サギョウハバ</t>
    </rPh>
    <phoneticPr fontId="2"/>
  </si>
  <si>
    <t>溝切機（明きょ施工）</t>
    <rPh sb="0" eb="2">
      <t>ミゾキ</t>
    </rPh>
    <rPh sb="2" eb="3">
      <t>キ</t>
    </rPh>
    <rPh sb="4" eb="5">
      <t>メイ</t>
    </rPh>
    <rPh sb="7" eb="9">
      <t>セコウ</t>
    </rPh>
    <phoneticPr fontId="2"/>
  </si>
  <si>
    <t>自動操舵　オペ練度補完</t>
    <rPh sb="0" eb="4">
      <t>ジドウソウダ</t>
    </rPh>
    <rPh sb="7" eb="9">
      <t>レンド</t>
    </rPh>
    <rPh sb="9" eb="11">
      <t>ホカン</t>
    </rPh>
    <phoneticPr fontId="2"/>
  </si>
  <si>
    <t>ライムソワー</t>
    <phoneticPr fontId="2"/>
  </si>
  <si>
    <t>粉粒状物大量散布</t>
    <rPh sb="0" eb="1">
      <t>コナ</t>
    </rPh>
    <rPh sb="1" eb="3">
      <t>リュウジョウ</t>
    </rPh>
    <rPh sb="3" eb="4">
      <t>ブツ</t>
    </rPh>
    <rPh sb="4" eb="8">
      <t>タイリョウサンプ</t>
    </rPh>
    <phoneticPr fontId="2"/>
  </si>
  <si>
    <t>施肥畝立ロータリー</t>
    <rPh sb="0" eb="2">
      <t>セヒ</t>
    </rPh>
    <rPh sb="2" eb="4">
      <t>ウネタ</t>
    </rPh>
    <phoneticPr fontId="2"/>
  </si>
  <si>
    <t>うね幅60cm×３畝</t>
    <rPh sb="2" eb="3">
      <t>ハバ</t>
    </rPh>
    <rPh sb="9" eb="10">
      <t>ウネ</t>
    </rPh>
    <phoneticPr fontId="2"/>
  </si>
  <si>
    <t>大型自動散布ドローン　可変施肥対応</t>
    <rPh sb="0" eb="2">
      <t>オオガタ</t>
    </rPh>
    <rPh sb="2" eb="6">
      <t>ジドウサンプ</t>
    </rPh>
    <rPh sb="11" eb="17">
      <t>カヘンセヒタイオウ</t>
    </rPh>
    <phoneticPr fontId="2"/>
  </si>
  <si>
    <t>70L級。液・粒散布装置を各2台</t>
    <phoneticPr fontId="2"/>
  </si>
  <si>
    <t>粒状物散布装置</t>
    <rPh sb="0" eb="7">
      <t>リュウジョウブツサンプソウチ</t>
    </rPh>
    <phoneticPr fontId="2"/>
  </si>
  <si>
    <t>除草剤(粒)用・施肥用</t>
    <rPh sb="0" eb="3">
      <t>ジョソウザイ</t>
    </rPh>
    <rPh sb="4" eb="5">
      <t>ツブ</t>
    </rPh>
    <rPh sb="6" eb="7">
      <t>ヨウ</t>
    </rPh>
    <rPh sb="8" eb="10">
      <t>セヒ</t>
    </rPh>
    <rPh sb="10" eb="11">
      <t>ヨウ</t>
    </rPh>
    <phoneticPr fontId="2"/>
  </si>
  <si>
    <t>液体散布装置</t>
    <rPh sb="0" eb="6">
      <t>エキタイサンプソウチ</t>
    </rPh>
    <phoneticPr fontId="2"/>
  </si>
  <si>
    <t>除草剤(液)用・防除用</t>
    <rPh sb="0" eb="3">
      <t>ジョソウザイ</t>
    </rPh>
    <rPh sb="4" eb="5">
      <t>エキ</t>
    </rPh>
    <rPh sb="6" eb="7">
      <t>ヨウ</t>
    </rPh>
    <rPh sb="8" eb="11">
      <t>ボウジョヨウ</t>
    </rPh>
    <phoneticPr fontId="2"/>
  </si>
  <si>
    <t>ブロードキャスター（ISOBUS対応）</t>
    <rPh sb="16" eb="18">
      <t>タイオウ</t>
    </rPh>
    <phoneticPr fontId="2"/>
  </si>
  <si>
    <t>〇☆</t>
    <phoneticPr fontId="2"/>
  </si>
  <si>
    <t>粒状物大量散布 可変散布対応</t>
    <rPh sb="0" eb="3">
      <t>リュウジョウブツ</t>
    </rPh>
    <rPh sb="3" eb="5">
      <t>タイリョウ</t>
    </rPh>
    <rPh sb="5" eb="7">
      <t>サンプ</t>
    </rPh>
    <rPh sb="8" eb="12">
      <t>カヘンサンプ</t>
    </rPh>
    <rPh sb="12" eb="14">
      <t>タイオウ</t>
    </rPh>
    <phoneticPr fontId="2"/>
  </si>
  <si>
    <t>3畦施肥カルチ B-MR-3RS</t>
  </si>
  <si>
    <t>追肥＋中耕　畝立時の自動操舵で精度を担保</t>
    <rPh sb="0" eb="2">
      <t>ツイヒ</t>
    </rPh>
    <rPh sb="3" eb="4">
      <t>チュウ</t>
    </rPh>
    <rPh sb="4" eb="5">
      <t>コウ</t>
    </rPh>
    <rPh sb="6" eb="8">
      <t>ウネタ</t>
    </rPh>
    <rPh sb="8" eb="9">
      <t>ジ</t>
    </rPh>
    <rPh sb="10" eb="14">
      <t>ジドウソウダ</t>
    </rPh>
    <rPh sb="15" eb="17">
      <t>セイド</t>
    </rPh>
    <rPh sb="18" eb="20">
      <t>タンポ</t>
    </rPh>
    <phoneticPr fontId="2"/>
  </si>
  <si>
    <t>ブームスプレーヤー</t>
    <phoneticPr fontId="2"/>
  </si>
  <si>
    <t>グレインコンテナ</t>
    <phoneticPr fontId="2"/>
  </si>
  <si>
    <t>4tトラック</t>
    <phoneticPr fontId="2"/>
  </si>
  <si>
    <t>ブロッコリー収穫機</t>
    <rPh sb="6" eb="9">
      <t>シュウカクキ</t>
    </rPh>
    <phoneticPr fontId="2"/>
  </si>
  <si>
    <t>野菜運搬車</t>
    <rPh sb="0" eb="2">
      <t>ヤサイ</t>
    </rPh>
    <rPh sb="2" eb="5">
      <t>ウンパンシャ</t>
    </rPh>
    <phoneticPr fontId="2"/>
  </si>
  <si>
    <t>収穫用</t>
    <rPh sb="0" eb="3">
      <t>シュウカクヨウ</t>
    </rPh>
    <phoneticPr fontId="2"/>
  </si>
  <si>
    <t>ブロッコリー破断ロータリー</t>
    <rPh sb="6" eb="8">
      <t>ハダン</t>
    </rPh>
    <phoneticPr fontId="2"/>
  </si>
  <si>
    <t>オペ練度補完</t>
    <rPh sb="2" eb="4">
      <t>レンド</t>
    </rPh>
    <rPh sb="4" eb="6">
      <t>ホカン</t>
    </rPh>
    <phoneticPr fontId="2"/>
  </si>
  <si>
    <t>フロントローダー</t>
    <phoneticPr fontId="2"/>
  </si>
  <si>
    <t>現地での資材積込</t>
    <rPh sb="0" eb="2">
      <t>ゲンチ</t>
    </rPh>
    <rPh sb="4" eb="6">
      <t>シザイ</t>
    </rPh>
    <rPh sb="6" eb="7">
      <t>ツ</t>
    </rPh>
    <rPh sb="7" eb="8">
      <t>コ</t>
    </rPh>
    <phoneticPr fontId="2"/>
  </si>
  <si>
    <t>作業場での重量物運搬</t>
    <rPh sb="0" eb="3">
      <t>サギョウバ</t>
    </rPh>
    <rPh sb="5" eb="10">
      <t>ジュウリョウブツウンパン</t>
    </rPh>
    <phoneticPr fontId="2"/>
  </si>
  <si>
    <t>軽トラック</t>
    <rPh sb="0" eb="1">
      <t>ケイ</t>
    </rPh>
    <phoneticPr fontId="2"/>
  </si>
  <si>
    <t>４ｔトラック</t>
    <phoneticPr fontId="2"/>
  </si>
  <si>
    <t>　　　基準局からの補正情報を受けて動作する機器</t>
    <rPh sb="3" eb="6">
      <t>キジュンキョク</t>
    </rPh>
    <rPh sb="9" eb="13">
      <t>ホセイジョウホウ</t>
    </rPh>
    <rPh sb="14" eb="15">
      <t>ウ</t>
    </rPh>
    <rPh sb="17" eb="19">
      <t>ドウサ</t>
    </rPh>
    <rPh sb="21" eb="23">
      <t>キキ</t>
    </rPh>
    <phoneticPr fontId="2"/>
  </si>
  <si>
    <t>　　　自動操舵付きトラクターでの使用を前提とする機器</t>
    <rPh sb="3" eb="7">
      <t>ジドウソウダ</t>
    </rPh>
    <rPh sb="7" eb="8">
      <t>ツ</t>
    </rPh>
    <rPh sb="16" eb="18">
      <t>シヨウ</t>
    </rPh>
    <rPh sb="19" eb="21">
      <t>ゼンテイ</t>
    </rPh>
    <rPh sb="24" eb="26">
      <t>キキ</t>
    </rPh>
    <phoneticPr fontId="2"/>
  </si>
  <si>
    <t>人材派遣</t>
    <rPh sb="0" eb="4">
      <t>ジンザイハケン</t>
    </rPh>
    <phoneticPr fontId="2"/>
  </si>
  <si>
    <t>集落営農法人（主要労働力10人）</t>
    <rPh sb="0" eb="6">
      <t>シュウラクエイノウホウジン</t>
    </rPh>
    <rPh sb="7" eb="9">
      <t>シュヨウ</t>
    </rPh>
    <rPh sb="9" eb="12">
      <t>ロウドウリョク</t>
    </rPh>
    <rPh sb="14" eb="15">
      <t>ニン</t>
    </rPh>
    <phoneticPr fontId="2"/>
  </si>
  <si>
    <t>①湛水直播きぬむすめ</t>
    <rPh sb="1" eb="3">
      <t>タンスイ</t>
    </rPh>
    <rPh sb="3" eb="5">
      <t>ジカマキ</t>
    </rPh>
    <phoneticPr fontId="2"/>
  </si>
  <si>
    <t>②湛水直播きぬむすめ</t>
    <rPh sb="1" eb="3">
      <t>タンスイ</t>
    </rPh>
    <rPh sb="3" eb="5">
      <t>ジカマキ</t>
    </rPh>
    <phoneticPr fontId="2"/>
  </si>
  <si>
    <t>８条植､可変施肥、除草剤散布</t>
  </si>
  <si>
    <t>GPSナビキャスター</t>
  </si>
  <si>
    <t>タンク300㍑</t>
  </si>
  <si>
    <t>トラクター（180cm幅ﾛｰﾀﾘｰ付）</t>
  </si>
  <si>
    <t>35ps、4輪駆動</t>
  </si>
  <si>
    <t>代かきハロー（ﾄﾗｸﾀｰ装着式）</t>
  </si>
  <si>
    <t>耕幅240cm</t>
  </si>
  <si>
    <t>田植機（乗用型）</t>
  </si>
  <si>
    <t>ドローン（DJI社 MG-1）</t>
  </si>
  <si>
    <t>25㍑、20ｷﾛ</t>
  </si>
  <si>
    <t>コンバイン（自脱型、ｸﾞﾚﾝﾀﾝｸ）</t>
  </si>
  <si>
    <t>3条刈、32.5ps、ｸﾞﾚﾝﾀﾝｸ付き</t>
  </si>
  <si>
    <t>フレールモア</t>
    <phoneticPr fontId="2"/>
  </si>
  <si>
    <t>アーム式モア</t>
    <rPh sb="3" eb="4">
      <t>シキ</t>
    </rPh>
    <phoneticPr fontId="2"/>
  </si>
  <si>
    <t>作業幅160㎝</t>
    <rPh sb="0" eb="3">
      <t>サギョウハバ</t>
    </rPh>
    <phoneticPr fontId="2"/>
  </si>
  <si>
    <t>作業幅80㎝</t>
    <rPh sb="0" eb="3">
      <t>サギョウハバ</t>
    </rPh>
    <phoneticPr fontId="2"/>
  </si>
  <si>
    <t>自動操舵ユニット</t>
    <rPh sb="0" eb="4">
      <t>ジドウソウダ</t>
    </rPh>
    <phoneticPr fontId="2"/>
  </si>
  <si>
    <t>RTK-GNSSISOBUS対応</t>
    <rPh sb="14" eb="16">
      <t>タイオウ</t>
    </rPh>
    <phoneticPr fontId="2"/>
  </si>
  <si>
    <t>レベラーシステム</t>
    <phoneticPr fontId="2"/>
  </si>
  <si>
    <t>GNSS対応</t>
    <rPh sb="4" eb="6">
      <t>タイオウ</t>
    </rPh>
    <phoneticPr fontId="2"/>
  </si>
  <si>
    <t>均平機</t>
    <rPh sb="0" eb="2">
      <t>キンペイ</t>
    </rPh>
    <rPh sb="2" eb="3">
      <t>キ</t>
    </rPh>
    <phoneticPr fontId="2"/>
  </si>
  <si>
    <t>作業幅210㎝</t>
    <rPh sb="0" eb="3">
      <t>サギョウハバ</t>
    </rPh>
    <phoneticPr fontId="2"/>
  </si>
  <si>
    <t>RTK基準局</t>
    <rPh sb="3" eb="6">
      <t>キジュンキョク</t>
    </rPh>
    <phoneticPr fontId="2"/>
  </si>
  <si>
    <t>３周波NTRIP</t>
    <rPh sb="1" eb="2">
      <t>シュウ</t>
    </rPh>
    <rPh sb="2" eb="3">
      <t>ナミ</t>
    </rPh>
    <phoneticPr fontId="2"/>
  </si>
  <si>
    <t>－－－</t>
  </si>
  <si>
    <r>
      <t>🔳</t>
    </r>
    <r>
      <rPr>
        <sz val="9"/>
        <color theme="1"/>
        <rFont val="ＭＳ ゴシック"/>
        <family val="3"/>
        <charset val="128"/>
      </rPr>
      <t>－－</t>
    </r>
    <phoneticPr fontId="2"/>
  </si>
  <si>
    <r>
      <t>－－</t>
    </r>
    <r>
      <rPr>
        <sz val="9"/>
        <color theme="1"/>
        <rFont val="Segoe UI Symbol"/>
        <family val="3"/>
      </rPr>
      <t>🔳</t>
    </r>
    <phoneticPr fontId="2"/>
  </si>
  <si>
    <r>
      <rPr>
        <sz val="9"/>
        <color theme="1"/>
        <rFont val="Segoe UI Symbol"/>
        <family val="3"/>
      </rPr>
      <t>🔳</t>
    </r>
    <r>
      <rPr>
        <sz val="9"/>
        <color theme="1"/>
        <rFont val="游ゴシック"/>
        <family val="3"/>
        <charset val="128"/>
        <scheme val="minor"/>
      </rPr>
      <t>－－</t>
    </r>
    <phoneticPr fontId="2"/>
  </si>
  <si>
    <t>　◎－</t>
    <phoneticPr fontId="2"/>
  </si>
  <si>
    <t>○○－</t>
    <phoneticPr fontId="2"/>
  </si>
  <si>
    <t>－■■</t>
    <phoneticPr fontId="2"/>
  </si>
  <si>
    <t>延べ2400時間</t>
    <rPh sb="0" eb="1">
      <t>ノ</t>
    </rPh>
    <rPh sb="6" eb="8">
      <t>ジカン</t>
    </rPh>
    <phoneticPr fontId="2"/>
  </si>
  <si>
    <t>ハイクリトラクター、同時施肥機</t>
    <phoneticPr fontId="2"/>
  </si>
  <si>
    <t>マニュアスプレッダー、GPSナビキャスター等</t>
    <rPh sb="21" eb="22">
      <t>トウ</t>
    </rPh>
    <phoneticPr fontId="2"/>
  </si>
  <si>
    <t>計</t>
  </si>
  <si>
    <t/>
  </si>
  <si>
    <t>農家取得価格</t>
    <rPh sb="0" eb="2">
      <t>ノウカ</t>
    </rPh>
    <rPh sb="2" eb="4">
      <t>シュトク</t>
    </rPh>
    <rPh sb="4" eb="6">
      <t>カカク</t>
    </rPh>
    <phoneticPr fontId="2"/>
  </si>
  <si>
    <t>経営類型㉒</t>
    <rPh sb="0" eb="2">
      <t>ケイエイ</t>
    </rPh>
    <rPh sb="2" eb="4">
      <t>ルイケイ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</si>
  <si>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</si>
  <si>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従事分量配当</t>
    <rPh sb="0" eb="6">
      <t>ジュウジブンリョウハイトウ</t>
    </rPh>
    <phoneticPr fontId="2"/>
  </si>
  <si>
    <t>従事分量配当を含む</t>
    <rPh sb="0" eb="6">
      <t>ジュウジブンリョウハイトウ</t>
    </rPh>
    <rPh sb="7" eb="8">
      <t>フク</t>
    </rPh>
    <phoneticPr fontId="2"/>
  </si>
  <si>
    <t>　スマート農業中規模　水稲＋水稲作業受託＋キャベツ＋たまねぎ</t>
    <rPh sb="5" eb="7">
      <t>ノウギョウ</t>
    </rPh>
    <rPh sb="7" eb="10">
      <t>チュウキボ</t>
    </rPh>
    <phoneticPr fontId="2"/>
  </si>
  <si>
    <t>収量（kg）</t>
    <rPh sb="0" eb="2">
      <t>シュウリョウ</t>
    </rPh>
    <phoneticPr fontId="2"/>
  </si>
  <si>
    <t>単価（円/kg）</t>
    <rPh sb="0" eb="2">
      <t>タンカ</t>
    </rPh>
    <rPh sb="3" eb="4">
      <t>エン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</si>
  <si>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</si>
  <si>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>作業場兼収納舎</t>
    <rPh sb="0" eb="2">
      <t>サギョウ</t>
    </rPh>
    <rPh sb="2" eb="3">
      <t>バ</t>
    </rPh>
    <rPh sb="3" eb="4">
      <t>ケン</t>
    </rPh>
    <rPh sb="4" eb="7">
      <t>シュウノウシャ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</si>
</sst>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_);[Red]\(#,##0\)"/>
    <numFmt numFmtId="178" formatCode="#,##0.0_ "/>
    <numFmt numFmtId="179" formatCode="0_);[Red]\(0\)"/>
    <numFmt numFmtId="180" formatCode="#,##0.00_ "/>
    <numFmt numFmtId="181" formatCode="0.00_);[Red]\(0.00\)"/>
    <numFmt numFmtId="182" formatCode="0.0_);[Red]\(0.0\)"/>
  </numFmts>
  <fonts count="37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9"/>
      <color theme="1"/>
      <name val="Segoe UI Symbol"/>
      <family val="3"/>
    </font>
    <font>
      <sz val="11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7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hair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4" fillId="0" borderId="0">
      <alignment vertical="center"/>
    </xf>
    <xf numFmtId="38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</cellStyleXfs>
  <cellXfs count="32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29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177" fontId="7" fillId="0" borderId="12" xfId="0" applyNumberFormat="1" applyFont="1" applyBorder="1">
      <alignment vertical="center"/>
    </xf>
    <xf numFmtId="0" fontId="4" fillId="0" borderId="12" xfId="0" applyFont="1" applyBorder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5" fillId="0" borderId="0" xfId="1" applyFont="1">
      <alignment vertical="center"/>
    </xf>
    <xf numFmtId="0" fontId="16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6" fillId="0" borderId="0" xfId="1" applyFont="1" applyAlignment="1">
      <alignment vertical="center" shrinkToFit="1"/>
    </xf>
    <xf numFmtId="0" fontId="17" fillId="0" borderId="0" xfId="1" applyFont="1" applyAlignment="1">
      <alignment vertical="center" shrinkToFit="1"/>
    </xf>
    <xf numFmtId="0" fontId="16" fillId="0" borderId="32" xfId="1" applyFont="1" applyBorder="1" applyAlignment="1">
      <alignment horizontal="center" vertical="center"/>
    </xf>
    <xf numFmtId="0" fontId="18" fillId="0" borderId="33" xfId="1" applyFont="1" applyBorder="1" applyAlignment="1">
      <alignment horizontal="centerContinuous" vertical="center" wrapText="1"/>
    </xf>
    <xf numFmtId="0" fontId="16" fillId="0" borderId="33" xfId="1" applyFont="1" applyBorder="1" applyAlignment="1">
      <alignment horizontal="centerContinuous" vertical="center" shrinkToFit="1"/>
    </xf>
    <xf numFmtId="0" fontId="19" fillId="0" borderId="33" xfId="1" applyFont="1" applyBorder="1" applyAlignment="1">
      <alignment horizontal="centerContinuous" vertical="center" wrapText="1" shrinkToFit="1"/>
    </xf>
    <xf numFmtId="0" fontId="17" fillId="0" borderId="33" xfId="1" applyFont="1" applyBorder="1" applyAlignment="1">
      <alignment horizontal="centerContinuous" vertical="center" wrapText="1" shrinkToFit="1"/>
    </xf>
    <xf numFmtId="0" fontId="19" fillId="0" borderId="34" xfId="1" applyFont="1" applyBorder="1" applyAlignment="1">
      <alignment horizontal="centerContinuous" vertical="center" wrapText="1"/>
    </xf>
    <xf numFmtId="0" fontId="16" fillId="0" borderId="35" xfId="1" applyFont="1" applyBorder="1" applyAlignment="1">
      <alignment horizontal="center" vertical="center"/>
    </xf>
    <xf numFmtId="0" fontId="20" fillId="0" borderId="33" xfId="1" applyFont="1" applyBorder="1" applyAlignment="1">
      <alignment horizontal="centerContinuous" vertical="center" wrapText="1"/>
    </xf>
    <xf numFmtId="0" fontId="16" fillId="0" borderId="39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 shrinkToFit="1"/>
    </xf>
    <xf numFmtId="0" fontId="19" fillId="0" borderId="41" xfId="1" applyFont="1" applyBorder="1" applyAlignment="1">
      <alignment horizontal="center" vertical="center" wrapText="1" shrinkToFit="1"/>
    </xf>
    <xf numFmtId="0" fontId="17" fillId="0" borderId="41" xfId="1" applyFont="1" applyBorder="1" applyAlignment="1">
      <alignment horizontal="center" vertical="center" wrapText="1" shrinkToFit="1"/>
    </xf>
    <xf numFmtId="0" fontId="21" fillId="0" borderId="42" xfId="1" applyFont="1" applyBorder="1" applyAlignment="1">
      <alignment horizontal="center" vertical="center" wrapText="1"/>
    </xf>
    <xf numFmtId="0" fontId="16" fillId="0" borderId="41" xfId="1" applyFont="1" applyBorder="1" applyAlignment="1">
      <alignment horizontal="center" vertical="center" wrapText="1"/>
    </xf>
    <xf numFmtId="0" fontId="16" fillId="0" borderId="38" xfId="1" applyFont="1" applyBorder="1" applyAlignment="1">
      <alignment horizontal="center" vertical="center"/>
    </xf>
    <xf numFmtId="0" fontId="16" fillId="0" borderId="45" xfId="1" applyFont="1" applyBorder="1" applyAlignment="1">
      <alignment vertical="center" shrinkToFit="1"/>
    </xf>
    <xf numFmtId="179" fontId="17" fillId="0" borderId="45" xfId="1" applyNumberFormat="1" applyFont="1" applyBorder="1">
      <alignment vertical="center"/>
    </xf>
    <xf numFmtId="181" fontId="17" fillId="0" borderId="45" xfId="1" applyNumberFormat="1" applyFont="1" applyBorder="1">
      <alignment vertical="center"/>
    </xf>
    <xf numFmtId="0" fontId="16" fillId="0" borderId="45" xfId="1" applyFont="1" applyBorder="1">
      <alignment vertical="center"/>
    </xf>
    <xf numFmtId="0" fontId="16" fillId="0" borderId="45" xfId="1" applyFont="1" applyBorder="1" applyAlignment="1">
      <alignment vertical="center" wrapText="1"/>
    </xf>
    <xf numFmtId="181" fontId="23" fillId="0" borderId="46" xfId="1" applyNumberFormat="1" applyFont="1" applyBorder="1">
      <alignment vertical="center"/>
    </xf>
    <xf numFmtId="179" fontId="16" fillId="0" borderId="0" xfId="1" applyNumberFormat="1" applyFont="1">
      <alignment vertical="center"/>
    </xf>
    <xf numFmtId="0" fontId="16" fillId="0" borderId="48" xfId="1" applyFont="1" applyBorder="1" applyAlignment="1">
      <alignment horizontal="center" vertical="center"/>
    </xf>
    <xf numFmtId="0" fontId="16" fillId="0" borderId="49" xfId="1" applyFont="1" applyBorder="1" applyAlignment="1">
      <alignment horizontal="center" vertical="center"/>
    </xf>
    <xf numFmtId="0" fontId="16" fillId="0" borderId="50" xfId="1" applyFont="1" applyBorder="1" applyAlignment="1">
      <alignment vertical="center" shrinkToFit="1"/>
    </xf>
    <xf numFmtId="179" fontId="17" fillId="0" borderId="50" xfId="1" applyNumberFormat="1" applyFont="1" applyBorder="1">
      <alignment vertical="center"/>
    </xf>
    <xf numFmtId="181" fontId="17" fillId="0" borderId="50" xfId="1" applyNumberFormat="1" applyFont="1" applyBorder="1">
      <alignment vertical="center"/>
    </xf>
    <xf numFmtId="0" fontId="16" fillId="0" borderId="51" xfId="1" applyFont="1" applyBorder="1" applyAlignment="1">
      <alignment horizontal="center" vertical="center"/>
    </xf>
    <xf numFmtId="0" fontId="16" fillId="0" borderId="50" xfId="1" applyFont="1" applyBorder="1">
      <alignment vertical="center"/>
    </xf>
    <xf numFmtId="0" fontId="16" fillId="0" borderId="50" xfId="1" applyFont="1" applyBorder="1" applyAlignment="1">
      <alignment vertical="center" wrapText="1"/>
    </xf>
    <xf numFmtId="181" fontId="17" fillId="0" borderId="52" xfId="1" applyNumberFormat="1" applyFont="1" applyBorder="1">
      <alignment vertical="center"/>
    </xf>
    <xf numFmtId="0" fontId="24" fillId="0" borderId="45" xfId="1" applyFont="1" applyBorder="1" applyAlignment="1">
      <alignment vertical="center" shrinkToFit="1"/>
    </xf>
    <xf numFmtId="0" fontId="16" fillId="0" borderId="45" xfId="1" applyFont="1" applyBorder="1" applyAlignment="1">
      <alignment horizontal="left" vertical="center" shrinkToFit="1"/>
    </xf>
    <xf numFmtId="181" fontId="17" fillId="0" borderId="53" xfId="1" applyNumberFormat="1" applyFont="1" applyBorder="1">
      <alignment vertical="center"/>
    </xf>
    <xf numFmtId="0" fontId="25" fillId="0" borderId="45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 wrapText="1"/>
    </xf>
    <xf numFmtId="0" fontId="24" fillId="0" borderId="50" xfId="1" applyFont="1" applyBorder="1" applyAlignment="1">
      <alignment vertical="center" shrinkToFit="1"/>
    </xf>
    <xf numFmtId="0" fontId="19" fillId="0" borderId="53" xfId="1" applyFont="1" applyBorder="1" applyAlignment="1">
      <alignment vertical="center" shrinkToFit="1"/>
    </xf>
    <xf numFmtId="179" fontId="17" fillId="0" borderId="0" xfId="1" applyNumberFormat="1" applyFont="1">
      <alignment vertical="center"/>
    </xf>
    <xf numFmtId="181" fontId="17" fillId="0" borderId="44" xfId="1" applyNumberFormat="1" applyFont="1" applyBorder="1">
      <alignment vertical="center"/>
    </xf>
    <xf numFmtId="0" fontId="19" fillId="0" borderId="45" xfId="1" applyFont="1" applyBorder="1">
      <alignment vertical="center"/>
    </xf>
    <xf numFmtId="0" fontId="16" fillId="0" borderId="45" xfId="1" applyFont="1" applyBorder="1" applyAlignment="1">
      <alignment horizontal="center" vertical="center"/>
    </xf>
    <xf numFmtId="181" fontId="17" fillId="0" borderId="54" xfId="1" applyNumberFormat="1" applyFont="1" applyBorder="1">
      <alignment vertical="center"/>
    </xf>
    <xf numFmtId="179" fontId="27" fillId="0" borderId="45" xfId="1" applyNumberFormat="1" applyFont="1" applyBorder="1">
      <alignment vertical="center"/>
    </xf>
    <xf numFmtId="181" fontId="27" fillId="0" borderId="45" xfId="1" applyNumberFormat="1" applyFont="1" applyBorder="1">
      <alignment vertical="center"/>
    </xf>
    <xf numFmtId="0" fontId="16" fillId="0" borderId="51" xfId="1" applyFont="1" applyBorder="1" applyAlignment="1">
      <alignment vertical="center" shrinkToFit="1"/>
    </xf>
    <xf numFmtId="0" fontId="17" fillId="0" borderId="50" xfId="1" applyFont="1" applyBorder="1" applyAlignment="1">
      <alignment vertical="center" shrinkToFit="1"/>
    </xf>
    <xf numFmtId="0" fontId="16" fillId="0" borderId="55" xfId="1" applyFont="1" applyBorder="1">
      <alignment vertical="center"/>
    </xf>
    <xf numFmtId="0" fontId="16" fillId="0" borderId="50" xfId="1" applyFont="1" applyBorder="1" applyAlignment="1">
      <alignment horizontal="center" vertical="center"/>
    </xf>
    <xf numFmtId="0" fontId="16" fillId="0" borderId="53" xfId="1" applyFont="1" applyBorder="1" applyAlignment="1">
      <alignment vertical="center" shrinkToFit="1"/>
    </xf>
    <xf numFmtId="0" fontId="17" fillId="0" borderId="53" xfId="1" applyFont="1" applyBorder="1" applyAlignment="1">
      <alignment vertical="center" shrinkToFit="1"/>
    </xf>
    <xf numFmtId="0" fontId="16" fillId="0" borderId="56" xfId="1" applyFont="1" applyBorder="1">
      <alignment vertical="center"/>
    </xf>
    <xf numFmtId="0" fontId="16" fillId="0" borderId="58" xfId="1" applyFont="1" applyBorder="1" applyAlignment="1">
      <alignment horizontal="center" vertical="center"/>
    </xf>
    <xf numFmtId="0" fontId="16" fillId="0" borderId="59" xfId="1" applyFont="1" applyBorder="1" applyAlignment="1">
      <alignment horizontal="center" vertical="center"/>
    </xf>
    <xf numFmtId="0" fontId="16" fillId="0" borderId="60" xfId="1" applyFont="1" applyBorder="1" applyAlignment="1">
      <alignment vertical="center" shrinkToFit="1"/>
    </xf>
    <xf numFmtId="179" fontId="17" fillId="0" borderId="60" xfId="1" applyNumberFormat="1" applyFont="1" applyBorder="1">
      <alignment vertical="center"/>
    </xf>
    <xf numFmtId="181" fontId="17" fillId="0" borderId="60" xfId="1" applyNumberFormat="1" applyFont="1" applyBorder="1">
      <alignment vertical="center"/>
    </xf>
    <xf numFmtId="0" fontId="16" fillId="0" borderId="61" xfId="1" applyFont="1" applyBorder="1" applyAlignment="1">
      <alignment horizontal="center" vertical="center"/>
    </xf>
    <xf numFmtId="0" fontId="16" fillId="0" borderId="60" xfId="1" applyFont="1" applyBorder="1">
      <alignment vertical="center"/>
    </xf>
    <xf numFmtId="182" fontId="16" fillId="0" borderId="0" xfId="1" applyNumberFormat="1" applyFont="1">
      <alignment vertical="center"/>
    </xf>
    <xf numFmtId="182" fontId="16" fillId="0" borderId="0" xfId="1" applyNumberFormat="1" applyFont="1" applyAlignment="1">
      <alignment horizontal="center" vertical="center"/>
    </xf>
    <xf numFmtId="182" fontId="16" fillId="0" borderId="0" xfId="1" applyNumberFormat="1" applyFont="1" applyAlignment="1">
      <alignment vertical="center" shrinkToFit="1"/>
    </xf>
    <xf numFmtId="181" fontId="17" fillId="0" borderId="0" xfId="1" applyNumberFormat="1" applyFont="1">
      <alignment vertical="center"/>
    </xf>
    <xf numFmtId="181" fontId="23" fillId="0" borderId="0" xfId="1" applyNumberFormat="1" applyFont="1">
      <alignment vertical="center"/>
    </xf>
    <xf numFmtId="38" fontId="29" fillId="0" borderId="0" xfId="2" applyFont="1" applyAlignment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182" fontId="17" fillId="0" borderId="0" xfId="1" applyNumberFormat="1" applyFont="1" applyAlignment="1">
      <alignment vertical="center" shrinkToFit="1"/>
    </xf>
    <xf numFmtId="181" fontId="32" fillId="0" borderId="0" xfId="1" applyNumberFormat="1" applyFont="1">
      <alignment vertical="center"/>
    </xf>
    <xf numFmtId="0" fontId="16" fillId="0" borderId="41" xfId="1" applyFont="1" applyBorder="1">
      <alignment vertical="center"/>
    </xf>
    <xf numFmtId="0" fontId="21" fillId="0" borderId="62" xfId="1" applyFont="1" applyBorder="1" applyAlignment="1">
      <alignment horizontal="center" vertical="center"/>
    </xf>
    <xf numFmtId="0" fontId="16" fillId="0" borderId="63" xfId="1" applyFont="1" applyBorder="1" applyAlignment="1">
      <alignment horizontal="center" vertical="center"/>
    </xf>
    <xf numFmtId="0" fontId="16" fillId="0" borderId="64" xfId="1" applyFont="1" applyBorder="1" applyAlignment="1">
      <alignment horizontal="center" vertical="center"/>
    </xf>
    <xf numFmtId="0" fontId="25" fillId="0" borderId="41" xfId="1" applyFont="1" applyBorder="1" applyAlignment="1">
      <alignment horizontal="center" vertical="center"/>
    </xf>
    <xf numFmtId="0" fontId="24" fillId="0" borderId="41" xfId="1" applyFont="1" applyBorder="1" applyAlignment="1">
      <alignment horizontal="center" vertical="center"/>
    </xf>
    <xf numFmtId="0" fontId="16" fillId="0" borderId="62" xfId="1" applyFont="1" applyBorder="1">
      <alignment vertical="center"/>
    </xf>
    <xf numFmtId="0" fontId="22" fillId="0" borderId="65" xfId="1" applyFont="1" applyBorder="1" applyAlignment="1">
      <alignment horizontal="center" vertical="center"/>
    </xf>
    <xf numFmtId="0" fontId="22" fillId="0" borderId="63" xfId="1" applyFont="1" applyBorder="1" applyAlignment="1">
      <alignment horizontal="center" vertical="center"/>
    </xf>
    <xf numFmtId="0" fontId="16" fillId="0" borderId="66" xfId="1" applyFont="1" applyBorder="1" applyAlignment="1">
      <alignment horizontal="centerContinuous" vertical="center"/>
    </xf>
    <xf numFmtId="0" fontId="16" fillId="0" borderId="40" xfId="1" applyFont="1" applyBorder="1" applyAlignment="1">
      <alignment horizontal="centerContinuous" vertical="center"/>
    </xf>
    <xf numFmtId="0" fontId="24" fillId="0" borderId="41" xfId="1" applyFont="1" applyBorder="1" applyAlignment="1">
      <alignment vertical="center" shrinkToFit="1"/>
    </xf>
    <xf numFmtId="0" fontId="33" fillId="0" borderId="65" xfId="1" applyFont="1" applyBorder="1" applyAlignment="1">
      <alignment horizontal="center" vertical="center"/>
    </xf>
    <xf numFmtId="0" fontId="33" fillId="0" borderId="63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/>
    </xf>
    <xf numFmtId="0" fontId="16" fillId="0" borderId="62" xfId="1" applyFont="1" applyBorder="1" applyAlignment="1">
      <alignment horizontal="center" vertical="center"/>
    </xf>
    <xf numFmtId="0" fontId="16" fillId="0" borderId="67" xfId="1" applyFont="1" applyBorder="1">
      <alignment vertical="center"/>
    </xf>
    <xf numFmtId="0" fontId="16" fillId="0" borderId="68" xfId="1" applyFont="1" applyBorder="1" applyAlignment="1">
      <alignment horizontal="center" vertical="center"/>
    </xf>
    <xf numFmtId="0" fontId="16" fillId="0" borderId="69" xfId="1" applyFont="1" applyBorder="1" applyAlignment="1">
      <alignment horizontal="center" vertical="center"/>
    </xf>
    <xf numFmtId="0" fontId="16" fillId="0" borderId="70" xfId="1" applyFont="1" applyBorder="1" applyAlignment="1">
      <alignment horizontal="center" vertical="center"/>
    </xf>
    <xf numFmtId="0" fontId="16" fillId="0" borderId="67" xfId="1" applyFont="1" applyBorder="1" applyAlignment="1">
      <alignment horizontal="center" vertical="center"/>
    </xf>
    <xf numFmtId="0" fontId="24" fillId="0" borderId="53" xfId="1" applyFont="1" applyBorder="1" applyAlignment="1">
      <alignment horizontal="left" vertical="center" shrinkToFit="1"/>
    </xf>
    <xf numFmtId="0" fontId="16" fillId="0" borderId="41" xfId="1" applyFont="1" applyBorder="1" applyAlignment="1">
      <alignment vertical="center" shrinkToFit="1"/>
    </xf>
    <xf numFmtId="0" fontId="16" fillId="0" borderId="41" xfId="1" applyFont="1" applyBorder="1" applyAlignment="1">
      <alignment horizontal="left" vertical="center" indent="13" shrinkToFit="1"/>
    </xf>
    <xf numFmtId="0" fontId="16" fillId="0" borderId="62" xfId="1" applyFont="1" applyBorder="1" applyAlignment="1">
      <alignment horizontal="center" vertical="center" shrinkToFit="1"/>
    </xf>
    <xf numFmtId="178" fontId="0" fillId="0" borderId="0" xfId="0" applyNumberFormat="1">
      <alignment vertical="center"/>
    </xf>
    <xf numFmtId="181" fontId="17" fillId="0" borderId="71" xfId="1" applyNumberFormat="1" applyFont="1" applyBorder="1">
      <alignment vertical="center"/>
    </xf>
    <xf numFmtId="181" fontId="17" fillId="0" borderId="56" xfId="1" applyNumberFormat="1" applyFont="1" applyBorder="1">
      <alignment vertical="center"/>
    </xf>
    <xf numFmtId="181" fontId="17" fillId="0" borderId="72" xfId="1" applyNumberFormat="1" applyFont="1" applyBorder="1">
      <alignment vertical="center"/>
    </xf>
    <xf numFmtId="0" fontId="16" fillId="0" borderId="37" xfId="1" applyFont="1" applyBorder="1" applyAlignment="1">
      <alignment horizontal="center" vertical="center"/>
    </xf>
    <xf numFmtId="0" fontId="21" fillId="0" borderId="62" xfId="1" applyFont="1" applyBorder="1" applyAlignment="1">
      <alignment horizontal="center" vertical="center" wrapText="1"/>
    </xf>
    <xf numFmtId="181" fontId="17" fillId="0" borderId="38" xfId="1" applyNumberFormat="1" applyFont="1" applyBorder="1">
      <alignment vertical="center"/>
    </xf>
    <xf numFmtId="181" fontId="17" fillId="0" borderId="48" xfId="1" applyNumberFormat="1" applyFont="1" applyBorder="1">
      <alignment vertical="center"/>
    </xf>
    <xf numFmtId="181" fontId="17" fillId="0" borderId="58" xfId="1" applyNumberFormat="1" applyFont="1" applyBorder="1">
      <alignment vertical="center"/>
    </xf>
    <xf numFmtId="0" fontId="16" fillId="0" borderId="73" xfId="1" applyFont="1" applyBorder="1" applyAlignment="1">
      <alignment horizontal="center" vertical="center"/>
    </xf>
    <xf numFmtId="0" fontId="16" fillId="0" borderId="74" xfId="1" applyFont="1" applyBorder="1" applyAlignment="1">
      <alignment horizontal="center" vertical="center"/>
    </xf>
    <xf numFmtId="0" fontId="16" fillId="0" borderId="75" xfId="1" applyFont="1" applyBorder="1" applyAlignment="1">
      <alignment horizontal="center" vertical="center"/>
    </xf>
    <xf numFmtId="0" fontId="19" fillId="0" borderId="33" xfId="1" applyFont="1" applyBorder="1" applyAlignment="1">
      <alignment horizontal="centerContinuous" vertical="center" wrapText="1"/>
    </xf>
    <xf numFmtId="181" fontId="23" fillId="0" borderId="76" xfId="1" applyNumberFormat="1" applyFont="1" applyBorder="1">
      <alignment vertical="center"/>
    </xf>
    <xf numFmtId="38" fontId="0" fillId="0" borderId="0" xfId="5" applyFont="1">
      <alignment vertical="center"/>
    </xf>
    <xf numFmtId="38" fontId="11" fillId="0" borderId="0" xfId="5" applyFont="1">
      <alignment vertical="center"/>
    </xf>
    <xf numFmtId="176" fontId="12" fillId="0" borderId="1" xfId="0" applyNumberFormat="1" applyFont="1" applyBorder="1" applyAlignment="1">
      <alignment vertical="center" shrinkToFit="1"/>
    </xf>
    <xf numFmtId="0" fontId="35" fillId="0" borderId="0" xfId="0" applyFont="1">
      <alignment vertical="center"/>
    </xf>
    <xf numFmtId="180" fontId="12" fillId="0" borderId="1" xfId="0" applyNumberFormat="1" applyFont="1" applyBorder="1" applyAlignment="1">
      <alignment vertical="center" shrinkToFit="1"/>
    </xf>
    <xf numFmtId="0" fontId="0" fillId="0" borderId="0" xfId="0">
      <alignment vertical="center"/>
    </xf>
    <xf numFmtId="0" fontId="0" fillId="0" borderId="21" xfId="0" applyBorder="1">
      <alignment vertical="center"/>
    </xf>
    <xf numFmtId="0" fontId="0" fillId="0" borderId="12" xfId="0" applyBorder="1">
      <alignment vertical="center"/>
    </xf>
    <xf numFmtId="176" fontId="11" fillId="0" borderId="1" xfId="0" applyNumberFormat="1" applyFont="1" applyBorder="1" applyAlignment="1">
      <alignment horizontal="right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13" fillId="0" borderId="1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12" fillId="0" borderId="7" xfId="0" applyNumberFormat="1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left" vertical="center"/>
    </xf>
    <xf numFmtId="49" fontId="4" fillId="0" borderId="2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shrinkToFit="1"/>
    </xf>
    <xf numFmtId="176" fontId="11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176" fontId="12" fillId="0" borderId="8" xfId="0" applyNumberFormat="1" applyFont="1" applyBorder="1">
      <alignment vertical="center"/>
    </xf>
    <xf numFmtId="176" fontId="12" fillId="0" borderId="9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76" fontId="12" fillId="3" borderId="1" xfId="0" applyNumberFormat="1" applyFont="1" applyFill="1" applyBorder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176" fontId="11" fillId="0" borderId="7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176" fontId="11" fillId="0" borderId="7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right" vertical="center"/>
    </xf>
    <xf numFmtId="176" fontId="11" fillId="0" borderId="9" xfId="0" applyNumberFormat="1" applyFont="1" applyBorder="1" applyAlignment="1">
      <alignment horizontal="right" vertical="center"/>
    </xf>
    <xf numFmtId="176" fontId="12" fillId="0" borderId="1" xfId="0" applyNumberFormat="1" applyFont="1" applyBorder="1" applyAlignment="1">
      <alignment horizontal="right" vertical="center"/>
    </xf>
    <xf numFmtId="178" fontId="4" fillId="3" borderId="1" xfId="0" applyNumberFormat="1" applyFont="1" applyFill="1" applyBorder="1">
      <alignment vertical="center"/>
    </xf>
    <xf numFmtId="178" fontId="4" fillId="0" borderId="1" xfId="0" applyNumberFormat="1" applyFont="1" applyBorder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177" fontId="11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179" fontId="12" fillId="0" borderId="1" xfId="0" applyNumberFormat="1" applyFont="1" applyBorder="1">
      <alignment vertical="center"/>
    </xf>
    <xf numFmtId="0" fontId="8" fillId="2" borderId="24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wrapText="1"/>
    </xf>
    <xf numFmtId="0" fontId="0" fillId="0" borderId="1" xfId="0" applyBorder="1">
      <alignment vertical="center"/>
    </xf>
    <xf numFmtId="0" fontId="4" fillId="3" borderId="7" xfId="0" applyFont="1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177" fontId="12" fillId="0" borderId="1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0" fillId="0" borderId="22" xfId="0" applyBorder="1" applyAlignment="1">
      <alignment horizontal="center" vertical="center" textRotation="255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center" textRotation="255" shrinkToFit="1"/>
    </xf>
    <xf numFmtId="0" fontId="0" fillId="0" borderId="22" xfId="0" applyBorder="1" applyAlignment="1">
      <alignment horizontal="center" vertical="center" textRotation="255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176" fontId="12" fillId="0" borderId="7" xfId="0" applyNumberFormat="1" applyFont="1" applyBorder="1" applyAlignment="1">
      <alignment horizontal="right" vertical="center"/>
    </xf>
    <xf numFmtId="176" fontId="12" fillId="0" borderId="8" xfId="0" applyNumberFormat="1" applyFont="1" applyBorder="1" applyAlignment="1">
      <alignment horizontal="right" vertical="center"/>
    </xf>
    <xf numFmtId="176" fontId="12" fillId="0" borderId="9" xfId="0" applyNumberFormat="1" applyFont="1" applyBorder="1" applyAlignment="1">
      <alignment horizontal="right" vertical="center"/>
    </xf>
    <xf numFmtId="178" fontId="4" fillId="0" borderId="7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178" fontId="4" fillId="0" borderId="9" xfId="0" applyNumberFormat="1" applyFont="1" applyBorder="1">
      <alignment vertical="center"/>
    </xf>
    <xf numFmtId="0" fontId="36" fillId="2" borderId="24" xfId="0" applyFont="1" applyFill="1" applyBorder="1" applyAlignment="1">
      <alignment horizontal="center" vertical="center" wrapText="1" shrinkToFit="1"/>
    </xf>
    <xf numFmtId="0" fontId="36" fillId="2" borderId="27" xfId="0" applyFont="1" applyFill="1" applyBorder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left" vertical="center"/>
    </xf>
    <xf numFmtId="176" fontId="4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left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76" fontId="4" fillId="0" borderId="7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7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 shrinkToFit="1"/>
    </xf>
    <xf numFmtId="176" fontId="4" fillId="0" borderId="1" xfId="0" applyNumberFormat="1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9" fontId="12" fillId="0" borderId="1" xfId="0" applyNumberFormat="1" applyFont="1" applyBorder="1">
      <alignment vertical="center"/>
    </xf>
    <xf numFmtId="0" fontId="11" fillId="0" borderId="29" xfId="0" applyFont="1" applyBorder="1">
      <alignment vertical="center"/>
    </xf>
    <xf numFmtId="0" fontId="8" fillId="2" borderId="28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>
      <alignment vertical="center"/>
    </xf>
    <xf numFmtId="0" fontId="0" fillId="0" borderId="21" xfId="0" applyBorder="1">
      <alignment vertical="center"/>
    </xf>
    <xf numFmtId="0" fontId="4" fillId="3" borderId="8" xfId="0" applyFont="1" applyFill="1" applyBorder="1" applyAlignment="1">
      <alignment horizontal="center" vertical="center"/>
    </xf>
    <xf numFmtId="0" fontId="22" fillId="0" borderId="37" xfId="1" applyFont="1" applyBorder="1" applyAlignment="1">
      <alignment horizontal="center" vertical="center"/>
    </xf>
    <xf numFmtId="0" fontId="22" fillId="0" borderId="47" xfId="1" applyFont="1" applyBorder="1" applyAlignment="1">
      <alignment horizontal="center" vertical="center"/>
    </xf>
    <xf numFmtId="0" fontId="22" fillId="0" borderId="57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0" fontId="16" fillId="0" borderId="37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0" fontId="16" fillId="0" borderId="38" xfId="1" applyFont="1" applyBorder="1" applyAlignment="1">
      <alignment horizontal="center" vertical="center"/>
    </xf>
    <xf numFmtId="0" fontId="19" fillId="0" borderId="36" xfId="1" applyFont="1" applyBorder="1" applyAlignment="1">
      <alignment horizontal="center" vertical="center" wrapText="1"/>
    </xf>
    <xf numFmtId="0" fontId="19" fillId="0" borderId="43" xfId="1" applyFont="1" applyBorder="1" applyAlignment="1">
      <alignment horizontal="center" vertical="center" wrapText="1"/>
    </xf>
  </cellXfs>
  <cellStyles count="6">
    <cellStyle name="パーセント 2" xfId="4" xr:uid="{CBDAD90C-1298-4C8F-B166-8E95CE32E8E9}"/>
    <cellStyle name="桁区切り" xfId="5" builtinId="6"/>
    <cellStyle name="桁区切り 2" xfId="2" xr:uid="{A1367527-DAFC-4782-AC73-F43E435BFE59}"/>
    <cellStyle name="標準" xfId="0" builtinId="0"/>
    <cellStyle name="標準 2" xfId="3" xr:uid="{B67E05DC-441E-4CC6-BC6C-F384BC94DA19}"/>
    <cellStyle name="標準 3" xfId="1" xr:uid="{A6200EE2-3397-4A62-81BA-E655C26D26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1496165</xdr:colOff>
      <xdr:row>13</xdr:row>
      <xdr:rowOff>239058</xdr:rowOff>
    </xdr:from>
    <xdr:ext cx="154836" cy="317500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DD6544-92C9-41E7-9CF7-EC7D177F2E77}"/>
            </a:ext>
          </a:extLst>
        </xdr:cNvPr>
        <xdr:cNvSpPr/>
      </xdr:nvSpPr>
      <xdr:spPr>
        <a:xfrm>
          <a:off x="2444316" y="3474948"/>
          <a:ext cx="154836" cy="3175000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square" lIns="0" tIns="36000" rIns="0" bIns="36000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水管理</a:t>
          </a:r>
        </a:p>
      </xdr:txBody>
    </xdr:sp>
    <xdr:clientData/>
  </xdr:oneCellAnchor>
  <xdr:oneCellAnchor>
    <xdr:from>
      <xdr:col>4</xdr:col>
      <xdr:colOff>55878</xdr:colOff>
      <xdr:row>26</xdr:row>
      <xdr:rowOff>242515</xdr:rowOff>
    </xdr:from>
    <xdr:ext cx="1476000" cy="21600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0B1F76D-4FDA-4C5B-97ED-3CEDF0FA2F71}"/>
            </a:ext>
          </a:extLst>
        </xdr:cNvPr>
        <xdr:cNvSpPr/>
      </xdr:nvSpPr>
      <xdr:spPr>
        <a:xfrm>
          <a:off x="995678" y="6738565"/>
          <a:ext cx="1476000" cy="216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>
          <a:noAutofit/>
        </a:bodyPr>
        <a:lstStyle/>
        <a:p>
          <a:pPr algn="ctr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収穫・ＣＥ搬入</a:t>
          </a:r>
        </a:p>
      </xdr:txBody>
    </xdr:sp>
    <xdr:clientData/>
  </xdr:oneCellAnchor>
  <xdr:twoCellAnchor>
    <xdr:from>
      <xdr:col>4</xdr:col>
      <xdr:colOff>82176</xdr:colOff>
      <xdr:row>32</xdr:row>
      <xdr:rowOff>402</xdr:rowOff>
    </xdr:from>
    <xdr:to>
      <xdr:col>4</xdr:col>
      <xdr:colOff>1572153</xdr:colOff>
      <xdr:row>33</xdr:row>
      <xdr:rowOff>25898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FB4DE68-3411-4F94-902C-A336C1E6D7ED}"/>
            </a:ext>
          </a:extLst>
        </xdr:cNvPr>
        <xdr:cNvSpPr/>
      </xdr:nvSpPr>
      <xdr:spPr>
        <a:xfrm>
          <a:off x="1021976" y="7982352"/>
          <a:ext cx="1489977" cy="273146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たい肥・土改材散布、荒耕起</a:t>
          </a:r>
          <a:endParaRPr kumimoji="1" lang="en-US" altLang="ja-JP" sz="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4</xdr:col>
      <xdr:colOff>52808</xdr:colOff>
      <xdr:row>15</xdr:row>
      <xdr:rowOff>22410</xdr:rowOff>
    </xdr:from>
    <xdr:ext cx="1476000" cy="171173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7757829-A249-4D8C-A868-645D7C44AB87}"/>
            </a:ext>
          </a:extLst>
        </xdr:cNvPr>
        <xdr:cNvSpPr/>
      </xdr:nvSpPr>
      <xdr:spPr>
        <a:xfrm>
          <a:off x="992608" y="3794310"/>
          <a:ext cx="1476000" cy="171173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0" tIns="0" rIns="0" bIns="0" rtlCol="0" anchor="ctr" anchorCtr="1"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本代かき、移植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4</xdr:col>
      <xdr:colOff>111176</xdr:colOff>
      <xdr:row>19</xdr:row>
      <xdr:rowOff>53394</xdr:rowOff>
    </xdr:from>
    <xdr:ext cx="1368000" cy="183384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BA04B83-8631-4863-8FE3-EC52D5E1EB33}"/>
            </a:ext>
          </a:extLst>
        </xdr:cNvPr>
        <xdr:cNvSpPr/>
      </xdr:nvSpPr>
      <xdr:spPr>
        <a:xfrm>
          <a:off x="1050976" y="4815894"/>
          <a:ext cx="1368000" cy="18338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0" tIns="0" rIns="0" bIns="0" rtlCol="0" anchor="ctr" anchorCtr="1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幅広畦畔管理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16</xdr:col>
      <xdr:colOff>110611</xdr:colOff>
      <xdr:row>31</xdr:row>
      <xdr:rowOff>217286</xdr:rowOff>
    </xdr:from>
    <xdr:ext cx="1433514" cy="281184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C445DD-AEE8-4224-A75B-0DE5CFC0036F}"/>
            </a:ext>
          </a:extLst>
        </xdr:cNvPr>
        <xdr:cNvSpPr/>
      </xdr:nvSpPr>
      <xdr:spPr>
        <a:xfrm>
          <a:off x="10410311" y="7951586"/>
          <a:ext cx="1433514" cy="28118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>
          <a:noAutofit/>
        </a:bodyPr>
        <a:lstStyle/>
        <a:p>
          <a:pPr algn="ctr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収穫・ＣＥ搬入</a:t>
          </a:r>
        </a:p>
      </xdr:txBody>
    </xdr:sp>
    <xdr:clientData/>
  </xdr:oneCellAnchor>
  <xdr:oneCellAnchor>
    <xdr:from>
      <xdr:col>4</xdr:col>
      <xdr:colOff>105277</xdr:colOff>
      <xdr:row>24</xdr:row>
      <xdr:rowOff>22412</xdr:rowOff>
    </xdr:from>
    <xdr:ext cx="1368000" cy="177548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FFBEA1C-5B07-4225-87EF-9B9A55C69803}"/>
            </a:ext>
          </a:extLst>
        </xdr:cNvPr>
        <xdr:cNvSpPr/>
      </xdr:nvSpPr>
      <xdr:spPr>
        <a:xfrm>
          <a:off x="1045077" y="6023162"/>
          <a:ext cx="1368000" cy="177548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0" rIns="36000" bIns="0" rtlCol="0" anchor="ctr" anchorCtr="1"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防除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4</xdr:col>
      <xdr:colOff>50551</xdr:colOff>
      <xdr:row>14</xdr:row>
      <xdr:rowOff>33855</xdr:rowOff>
    </xdr:from>
    <xdr:ext cx="1476000" cy="166712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BEE9279E-D816-4FEA-A301-28429DE5EB1B}"/>
            </a:ext>
          </a:extLst>
        </xdr:cNvPr>
        <xdr:cNvSpPr/>
      </xdr:nvSpPr>
      <xdr:spPr>
        <a:xfrm>
          <a:off x="990351" y="3558105"/>
          <a:ext cx="1476000" cy="166712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0" tIns="0" rIns="0" bIns="0" rtlCol="0" anchor="ctr" anchorCtr="1">
          <a:spAutoFit/>
        </a:bodyPr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荒代かき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4</xdr:col>
      <xdr:colOff>61532</xdr:colOff>
      <xdr:row>12</xdr:row>
      <xdr:rowOff>80738</xdr:rowOff>
    </xdr:from>
    <xdr:ext cx="1476000" cy="133370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0503D24-2FAA-4476-A820-DEEE45B5DA45}"/>
            </a:ext>
          </a:extLst>
        </xdr:cNvPr>
        <xdr:cNvSpPr/>
      </xdr:nvSpPr>
      <xdr:spPr>
        <a:xfrm>
          <a:off x="1001332" y="3109688"/>
          <a:ext cx="1476000" cy="133370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0" rIns="36000" bIns="0" rtlCol="0" anchor="ctr" anchorCtr="1">
          <a:spAutoFit/>
        </a:bodyPr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水位センサー、水栓設置</a:t>
          </a:r>
          <a:endParaRPr kumimoji="1" lang="en-US" altLang="ja-JP" sz="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4</xdr:col>
      <xdr:colOff>98281</xdr:colOff>
      <xdr:row>31</xdr:row>
      <xdr:rowOff>60776</xdr:rowOff>
    </xdr:from>
    <xdr:ext cx="1476000" cy="133370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FAA2B84E-1274-4F6F-8DF9-9D6BE7A62E72}"/>
            </a:ext>
          </a:extLst>
        </xdr:cNvPr>
        <xdr:cNvSpPr/>
      </xdr:nvSpPr>
      <xdr:spPr>
        <a:xfrm>
          <a:off x="1038081" y="7795076"/>
          <a:ext cx="1476000" cy="133370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36000" tIns="0" rIns="36000" bIns="0" rtlCol="0" anchor="ctr" anchorCtr="1">
          <a:spAutoFit/>
        </a:bodyPr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水位センサー、水栓撤去</a:t>
          </a:r>
          <a:endParaRPr kumimoji="1" lang="en-US" altLang="ja-JP" sz="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4</xdr:col>
      <xdr:colOff>111772</xdr:colOff>
      <xdr:row>20</xdr:row>
      <xdr:rowOff>38842</xdr:rowOff>
    </xdr:from>
    <xdr:to>
      <xdr:col>4</xdr:col>
      <xdr:colOff>1479772</xdr:colOff>
      <xdr:row>20</xdr:row>
      <xdr:rowOff>233159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826CE823-0E60-466E-8A6B-EABDF073383C}"/>
            </a:ext>
          </a:extLst>
        </xdr:cNvPr>
        <xdr:cNvSpPr/>
      </xdr:nvSpPr>
      <xdr:spPr>
        <a:xfrm>
          <a:off x="1051572" y="5048992"/>
          <a:ext cx="1368000" cy="194317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本田除草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41</xdr:col>
      <xdr:colOff>3151390</xdr:colOff>
      <xdr:row>91</xdr:row>
      <xdr:rowOff>9575</xdr:rowOff>
    </xdr:from>
    <xdr:ext cx="261391" cy="166003"/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42AFECAB-9BC0-452E-80EA-15D10BEFF3F6}"/>
            </a:ext>
          </a:extLst>
        </xdr:cNvPr>
        <xdr:cNvSpPr/>
      </xdr:nvSpPr>
      <xdr:spPr>
        <a:xfrm>
          <a:off x="33224990" y="18792875"/>
          <a:ext cx="261391" cy="166003"/>
        </a:xfrm>
        <a:prstGeom prst="wedgeRoundRectCallout">
          <a:avLst>
            <a:gd name="adj1" fmla="val 3834"/>
            <a:gd name="adj2" fmla="val 35265"/>
            <a:gd name="adj3" fmla="val 16667"/>
          </a:avLst>
        </a:prstGeom>
        <a:solidFill>
          <a:srgbClr val="FFF7DD">
            <a:alpha val="50000"/>
          </a:srgbClr>
        </a:solidFill>
        <a:ln w="31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pPr algn="l"/>
          <a:r>
            <a:rPr kumimoji="1" lang="ja-JP" altLang="en-US" sz="9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ＲＴＫ</a:t>
          </a:r>
          <a:endParaRPr kumimoji="1" lang="en-US" altLang="ja-JP" sz="9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41</xdr:col>
      <xdr:colOff>3151390</xdr:colOff>
      <xdr:row>92</xdr:row>
      <xdr:rowOff>0</xdr:rowOff>
    </xdr:from>
    <xdr:ext cx="261391" cy="166003"/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6A75F023-AF92-4DC2-BFC0-9929271099EC}"/>
            </a:ext>
          </a:extLst>
        </xdr:cNvPr>
        <xdr:cNvSpPr/>
      </xdr:nvSpPr>
      <xdr:spPr>
        <a:xfrm>
          <a:off x="33224990" y="18948400"/>
          <a:ext cx="261391" cy="166003"/>
        </a:xfrm>
        <a:prstGeom prst="wedgeRoundRectCallout">
          <a:avLst>
            <a:gd name="adj1" fmla="val 3834"/>
            <a:gd name="adj2" fmla="val 35265"/>
            <a:gd name="adj3" fmla="val 16667"/>
          </a:avLst>
        </a:prstGeom>
        <a:solidFill>
          <a:srgbClr val="FFF7DD">
            <a:alpha val="50000"/>
          </a:srgbClr>
        </a:solidFill>
        <a:ln w="31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pPr algn="l"/>
          <a:r>
            <a:rPr kumimoji="1" lang="ja-JP" altLang="en-US" sz="9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ＲＴＫ</a:t>
          </a:r>
          <a:endParaRPr kumimoji="1" lang="en-US" altLang="ja-JP" sz="9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41</xdr:col>
      <xdr:colOff>3151390</xdr:colOff>
      <xdr:row>104</xdr:row>
      <xdr:rowOff>915</xdr:rowOff>
    </xdr:from>
    <xdr:ext cx="261391" cy="166003"/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41108662-1FB2-4F46-BF6B-4858E2CF180E}"/>
            </a:ext>
          </a:extLst>
        </xdr:cNvPr>
        <xdr:cNvSpPr/>
      </xdr:nvSpPr>
      <xdr:spPr>
        <a:xfrm>
          <a:off x="33224990" y="20930515"/>
          <a:ext cx="261391" cy="166003"/>
        </a:xfrm>
        <a:prstGeom prst="wedgeRoundRectCallout">
          <a:avLst>
            <a:gd name="adj1" fmla="val 6347"/>
            <a:gd name="adj2" fmla="val 7565"/>
            <a:gd name="adj3" fmla="val 16667"/>
          </a:avLst>
        </a:prstGeom>
        <a:solidFill>
          <a:srgbClr val="FFF7DD">
            <a:alpha val="50000"/>
          </a:srgbClr>
        </a:solidFill>
        <a:ln w="31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pPr algn="l"/>
          <a:r>
            <a:rPr kumimoji="1" lang="ja-JP" altLang="en-US" sz="9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ＲＴＫ</a:t>
          </a:r>
          <a:endParaRPr kumimoji="1" lang="en-US" altLang="ja-JP" sz="9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42</xdr:col>
      <xdr:colOff>202970</xdr:colOff>
      <xdr:row>85</xdr:row>
      <xdr:rowOff>915</xdr:rowOff>
    </xdr:from>
    <xdr:ext cx="261391" cy="166003"/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618C2239-435C-4A01-977A-1963395C1B52}"/>
            </a:ext>
          </a:extLst>
        </xdr:cNvPr>
        <xdr:cNvSpPr/>
      </xdr:nvSpPr>
      <xdr:spPr>
        <a:xfrm>
          <a:off x="33426170" y="17615815"/>
          <a:ext cx="261391" cy="166003"/>
        </a:xfrm>
        <a:prstGeom prst="wedgeRoundRectCallout">
          <a:avLst>
            <a:gd name="adj1" fmla="val 3834"/>
            <a:gd name="adj2" fmla="val 35265"/>
            <a:gd name="adj3" fmla="val 16667"/>
          </a:avLst>
        </a:prstGeom>
        <a:solidFill>
          <a:srgbClr val="FFF7DD">
            <a:alpha val="50000"/>
          </a:srgbClr>
        </a:solidFill>
        <a:ln w="31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pPr algn="l"/>
          <a:r>
            <a:rPr kumimoji="1" lang="ja-JP" altLang="en-US" sz="9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ＲＴＫ</a:t>
          </a:r>
          <a:endParaRPr kumimoji="1" lang="en-US" altLang="ja-JP" sz="9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41</xdr:col>
      <xdr:colOff>3155720</xdr:colOff>
      <xdr:row>95</xdr:row>
      <xdr:rowOff>13905</xdr:rowOff>
    </xdr:from>
    <xdr:ext cx="203319" cy="129113"/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A345476C-0410-4D59-A57A-F0922AAB2E97}"/>
            </a:ext>
          </a:extLst>
        </xdr:cNvPr>
        <xdr:cNvSpPr/>
      </xdr:nvSpPr>
      <xdr:spPr>
        <a:xfrm>
          <a:off x="33222970" y="19457605"/>
          <a:ext cx="203319" cy="129113"/>
        </a:xfrm>
        <a:prstGeom prst="wedgeRoundRectCallout">
          <a:avLst>
            <a:gd name="adj1" fmla="val 3834"/>
            <a:gd name="adj2" fmla="val 35265"/>
            <a:gd name="adj3" fmla="val 16667"/>
          </a:avLst>
        </a:prstGeom>
        <a:solidFill>
          <a:srgbClr val="FFF7DD">
            <a:alpha val="50000"/>
          </a:srgb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pPr algn="l"/>
          <a:r>
            <a:rPr kumimoji="1" lang="ja-JP" altLang="en-US" sz="7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ＲＴＫ</a:t>
          </a:r>
          <a:endParaRPr kumimoji="1" lang="en-US" altLang="ja-JP" sz="7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41</xdr:col>
      <xdr:colOff>3155720</xdr:colOff>
      <xdr:row>98</xdr:row>
      <xdr:rowOff>13905</xdr:rowOff>
    </xdr:from>
    <xdr:ext cx="203319" cy="129113"/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A091C6F4-2211-4360-9BE2-111D478AA29A}"/>
            </a:ext>
          </a:extLst>
        </xdr:cNvPr>
        <xdr:cNvSpPr/>
      </xdr:nvSpPr>
      <xdr:spPr>
        <a:xfrm>
          <a:off x="33222970" y="19952905"/>
          <a:ext cx="203319" cy="129113"/>
        </a:xfrm>
        <a:prstGeom prst="wedgeRoundRectCallout">
          <a:avLst>
            <a:gd name="adj1" fmla="val 3834"/>
            <a:gd name="adj2" fmla="val 35265"/>
            <a:gd name="adj3" fmla="val 16667"/>
          </a:avLst>
        </a:prstGeom>
        <a:solidFill>
          <a:srgbClr val="FFF7DD">
            <a:alpha val="50000"/>
          </a:srgb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pPr algn="l"/>
          <a:r>
            <a:rPr kumimoji="1" lang="ja-JP" altLang="en-US" sz="7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ＲＴＫ</a:t>
          </a:r>
          <a:endParaRPr kumimoji="1" lang="en-US" altLang="ja-JP" sz="7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41</xdr:col>
      <xdr:colOff>3155720</xdr:colOff>
      <xdr:row>99</xdr:row>
      <xdr:rowOff>18234</xdr:rowOff>
    </xdr:from>
    <xdr:ext cx="203319" cy="129113"/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A629ACA6-953F-42E6-BA86-428B316E349E}"/>
            </a:ext>
          </a:extLst>
        </xdr:cNvPr>
        <xdr:cNvSpPr/>
      </xdr:nvSpPr>
      <xdr:spPr>
        <a:xfrm>
          <a:off x="33222970" y="20122334"/>
          <a:ext cx="203319" cy="129113"/>
        </a:xfrm>
        <a:prstGeom prst="wedgeRoundRectCallout">
          <a:avLst>
            <a:gd name="adj1" fmla="val 3834"/>
            <a:gd name="adj2" fmla="val 35265"/>
            <a:gd name="adj3" fmla="val 16667"/>
          </a:avLst>
        </a:prstGeom>
        <a:solidFill>
          <a:srgbClr val="FFF7DD">
            <a:alpha val="50000"/>
          </a:srgb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pPr algn="l"/>
          <a:r>
            <a:rPr kumimoji="1" lang="ja-JP" altLang="en-US" sz="7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ＲＴＫ</a:t>
          </a:r>
          <a:endParaRPr kumimoji="1" lang="en-US" altLang="ja-JP" sz="7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41</xdr:col>
      <xdr:colOff>3155720</xdr:colOff>
      <xdr:row>97</xdr:row>
      <xdr:rowOff>18234</xdr:rowOff>
    </xdr:from>
    <xdr:ext cx="203319" cy="129113"/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628FC276-4C62-4402-A761-25C205538D75}"/>
            </a:ext>
          </a:extLst>
        </xdr:cNvPr>
        <xdr:cNvSpPr/>
      </xdr:nvSpPr>
      <xdr:spPr>
        <a:xfrm>
          <a:off x="33222970" y="19792134"/>
          <a:ext cx="203319" cy="129113"/>
        </a:xfrm>
        <a:prstGeom prst="wedgeRoundRectCallout">
          <a:avLst>
            <a:gd name="adj1" fmla="val 3834"/>
            <a:gd name="adj2" fmla="val 35265"/>
            <a:gd name="adj3" fmla="val 16667"/>
          </a:avLst>
        </a:prstGeom>
        <a:solidFill>
          <a:srgbClr val="FFF7DD">
            <a:alpha val="50000"/>
          </a:srgb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pPr algn="l"/>
          <a:r>
            <a:rPr kumimoji="1" lang="ja-JP" altLang="en-US" sz="7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ＲＴＫ</a:t>
          </a:r>
          <a:endParaRPr kumimoji="1" lang="en-US" altLang="ja-JP" sz="7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41</xdr:col>
      <xdr:colOff>3155720</xdr:colOff>
      <xdr:row>107</xdr:row>
      <xdr:rowOff>22564</xdr:rowOff>
    </xdr:from>
    <xdr:ext cx="203319" cy="129113"/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3557AFE1-F6C1-4355-8264-1249F39C3E4A}"/>
            </a:ext>
          </a:extLst>
        </xdr:cNvPr>
        <xdr:cNvSpPr/>
      </xdr:nvSpPr>
      <xdr:spPr>
        <a:xfrm>
          <a:off x="33222970" y="21447464"/>
          <a:ext cx="203319" cy="129113"/>
        </a:xfrm>
        <a:prstGeom prst="wedgeRoundRectCallout">
          <a:avLst>
            <a:gd name="adj1" fmla="val 3834"/>
            <a:gd name="adj2" fmla="val 35265"/>
            <a:gd name="adj3" fmla="val 16667"/>
          </a:avLst>
        </a:prstGeom>
        <a:solidFill>
          <a:srgbClr val="FFF7DD">
            <a:alpha val="50000"/>
          </a:srgb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pPr algn="l"/>
          <a:r>
            <a:rPr kumimoji="1" lang="ja-JP" altLang="en-US" sz="7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ＲＴＫ</a:t>
          </a:r>
          <a:endParaRPr kumimoji="1" lang="en-US" altLang="ja-JP" sz="7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41</xdr:col>
      <xdr:colOff>3155720</xdr:colOff>
      <xdr:row>103</xdr:row>
      <xdr:rowOff>18234</xdr:rowOff>
    </xdr:from>
    <xdr:ext cx="203319" cy="129113"/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438F632A-4EB7-4898-B3BF-182A14D0EC5A}"/>
            </a:ext>
          </a:extLst>
        </xdr:cNvPr>
        <xdr:cNvSpPr/>
      </xdr:nvSpPr>
      <xdr:spPr>
        <a:xfrm>
          <a:off x="33222970" y="20782734"/>
          <a:ext cx="203319" cy="129113"/>
        </a:xfrm>
        <a:prstGeom prst="wedgeRoundRectCallout">
          <a:avLst>
            <a:gd name="adj1" fmla="val 3834"/>
            <a:gd name="adj2" fmla="val 35265"/>
            <a:gd name="adj3" fmla="val 16667"/>
          </a:avLst>
        </a:prstGeom>
        <a:solidFill>
          <a:srgbClr val="FFF7DD">
            <a:alpha val="50000"/>
          </a:srgb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pPr algn="l"/>
          <a:r>
            <a:rPr kumimoji="1" lang="ja-JP" altLang="en-US" sz="7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ＲＴＫ</a:t>
          </a:r>
          <a:endParaRPr kumimoji="1" lang="en-US" altLang="ja-JP" sz="7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41</xdr:col>
      <xdr:colOff>3155720</xdr:colOff>
      <xdr:row>114</xdr:row>
      <xdr:rowOff>18234</xdr:rowOff>
    </xdr:from>
    <xdr:ext cx="203319" cy="129113"/>
    <xdr:sp macro="" textlink="">
      <xdr:nvSpPr>
        <xdr:cNvPr id="23" name="吹き出し: 角を丸めた四角形 22">
          <a:extLst>
            <a:ext uri="{FF2B5EF4-FFF2-40B4-BE49-F238E27FC236}">
              <a16:creationId xmlns:a16="http://schemas.microsoft.com/office/drawing/2014/main" id="{AC7CF4F1-E1EF-4CC9-8A42-E87ABB2A277C}"/>
            </a:ext>
          </a:extLst>
        </xdr:cNvPr>
        <xdr:cNvSpPr/>
      </xdr:nvSpPr>
      <xdr:spPr>
        <a:xfrm>
          <a:off x="33222970" y="22598834"/>
          <a:ext cx="203319" cy="129113"/>
        </a:xfrm>
        <a:prstGeom prst="wedgeRoundRectCallout">
          <a:avLst>
            <a:gd name="adj1" fmla="val 3834"/>
            <a:gd name="adj2" fmla="val 35265"/>
            <a:gd name="adj3" fmla="val 16667"/>
          </a:avLst>
        </a:prstGeom>
        <a:solidFill>
          <a:srgbClr val="FFF7DD">
            <a:alpha val="50000"/>
          </a:srgb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pPr algn="l"/>
          <a:r>
            <a:rPr kumimoji="1" lang="ja-JP" altLang="en-US" sz="7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ＲＴＫ</a:t>
          </a:r>
          <a:endParaRPr kumimoji="1" lang="en-US" altLang="ja-JP" sz="7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41</xdr:col>
      <xdr:colOff>3155720</xdr:colOff>
      <xdr:row>100</xdr:row>
      <xdr:rowOff>18234</xdr:rowOff>
    </xdr:from>
    <xdr:ext cx="203319" cy="129113"/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CD979FF3-9410-426B-B48F-89F18539D4D2}"/>
            </a:ext>
          </a:extLst>
        </xdr:cNvPr>
        <xdr:cNvSpPr/>
      </xdr:nvSpPr>
      <xdr:spPr>
        <a:xfrm>
          <a:off x="33222970" y="20287434"/>
          <a:ext cx="203319" cy="129113"/>
        </a:xfrm>
        <a:prstGeom prst="wedgeRoundRectCallout">
          <a:avLst>
            <a:gd name="adj1" fmla="val 3834"/>
            <a:gd name="adj2" fmla="val 35265"/>
            <a:gd name="adj3" fmla="val 16667"/>
          </a:avLst>
        </a:prstGeom>
        <a:solidFill>
          <a:srgbClr val="FFF7DD">
            <a:alpha val="50000"/>
          </a:srgb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pPr algn="l"/>
          <a:r>
            <a:rPr kumimoji="1" lang="ja-JP" altLang="en-US" sz="7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ＲＴＫ</a:t>
          </a:r>
          <a:endParaRPr kumimoji="1" lang="en-US" altLang="ja-JP" sz="7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41</xdr:col>
      <xdr:colOff>3155720</xdr:colOff>
      <xdr:row>96</xdr:row>
      <xdr:rowOff>22563</xdr:rowOff>
    </xdr:from>
    <xdr:ext cx="203319" cy="129113"/>
    <xdr:sp macro="" textlink="">
      <xdr:nvSpPr>
        <xdr:cNvPr id="25" name="吹き出し: 角を丸めた四角形 24">
          <a:extLst>
            <a:ext uri="{FF2B5EF4-FFF2-40B4-BE49-F238E27FC236}">
              <a16:creationId xmlns:a16="http://schemas.microsoft.com/office/drawing/2014/main" id="{201645CB-CE23-4B80-BE96-DED54D0BFEB5}"/>
            </a:ext>
          </a:extLst>
        </xdr:cNvPr>
        <xdr:cNvSpPr/>
      </xdr:nvSpPr>
      <xdr:spPr>
        <a:xfrm>
          <a:off x="33222970" y="19631363"/>
          <a:ext cx="203319" cy="129113"/>
        </a:xfrm>
        <a:prstGeom prst="wedgeRoundRectCallout">
          <a:avLst>
            <a:gd name="adj1" fmla="val 3834"/>
            <a:gd name="adj2" fmla="val 35265"/>
            <a:gd name="adj3" fmla="val 16667"/>
          </a:avLst>
        </a:prstGeom>
        <a:solidFill>
          <a:srgbClr val="FFF7DD">
            <a:alpha val="50000"/>
          </a:srgb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pPr algn="l"/>
          <a:r>
            <a:rPr kumimoji="1" lang="ja-JP" altLang="en-US" sz="7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ＲＴＫ</a:t>
          </a:r>
          <a:endParaRPr kumimoji="1" lang="en-US" altLang="ja-JP" sz="7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41</xdr:col>
      <xdr:colOff>86590</xdr:colOff>
      <xdr:row>120</xdr:row>
      <xdr:rowOff>0</xdr:rowOff>
    </xdr:from>
    <xdr:ext cx="261391" cy="166003"/>
    <xdr:sp macro="" textlink="">
      <xdr:nvSpPr>
        <xdr:cNvPr id="26" name="吹き出し: 角を丸めた四角形 25">
          <a:extLst>
            <a:ext uri="{FF2B5EF4-FFF2-40B4-BE49-F238E27FC236}">
              <a16:creationId xmlns:a16="http://schemas.microsoft.com/office/drawing/2014/main" id="{2B9B0307-CF16-489F-ABEC-34FB68F2E5E5}"/>
            </a:ext>
          </a:extLst>
        </xdr:cNvPr>
        <xdr:cNvSpPr/>
      </xdr:nvSpPr>
      <xdr:spPr>
        <a:xfrm>
          <a:off x="32547790" y="23571200"/>
          <a:ext cx="261391" cy="166003"/>
        </a:xfrm>
        <a:prstGeom prst="wedgeRoundRectCallout">
          <a:avLst>
            <a:gd name="adj1" fmla="val 6347"/>
            <a:gd name="adj2" fmla="val 7565"/>
            <a:gd name="adj3" fmla="val 16667"/>
          </a:avLst>
        </a:prstGeom>
        <a:solidFill>
          <a:srgbClr val="FFF7DD">
            <a:alpha val="50000"/>
          </a:srgbClr>
        </a:solidFill>
        <a:ln w="31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pPr algn="l"/>
          <a:r>
            <a:rPr kumimoji="1" lang="ja-JP" altLang="en-US" sz="9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ＲＴＫ</a:t>
          </a:r>
          <a:endParaRPr kumimoji="1" lang="en-US" altLang="ja-JP" sz="9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41</xdr:col>
      <xdr:colOff>104589</xdr:colOff>
      <xdr:row>121</xdr:row>
      <xdr:rowOff>22861</xdr:rowOff>
    </xdr:from>
    <xdr:ext cx="203319" cy="129113"/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45AA8485-F131-4329-9C42-EAA56E15D782}"/>
            </a:ext>
          </a:extLst>
        </xdr:cNvPr>
        <xdr:cNvSpPr/>
      </xdr:nvSpPr>
      <xdr:spPr>
        <a:xfrm>
          <a:off x="32565789" y="23759161"/>
          <a:ext cx="203319" cy="129113"/>
        </a:xfrm>
        <a:prstGeom prst="wedgeRoundRectCallout">
          <a:avLst>
            <a:gd name="adj1" fmla="val 3834"/>
            <a:gd name="adj2" fmla="val 35265"/>
            <a:gd name="adj3" fmla="val 16667"/>
          </a:avLst>
        </a:prstGeom>
        <a:solidFill>
          <a:srgbClr val="FFF7DD">
            <a:alpha val="50000"/>
          </a:srgb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pPr algn="l"/>
          <a:r>
            <a:rPr kumimoji="1" lang="ja-JP" altLang="en-US" sz="7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ＲＴＫ</a:t>
          </a:r>
          <a:endParaRPr kumimoji="1" lang="en-US" altLang="ja-JP" sz="7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41</xdr:col>
      <xdr:colOff>3155720</xdr:colOff>
      <xdr:row>101</xdr:row>
      <xdr:rowOff>13588</xdr:rowOff>
    </xdr:from>
    <xdr:ext cx="203319" cy="129113"/>
    <xdr:sp macro="" textlink="">
      <xdr:nvSpPr>
        <xdr:cNvPr id="28" name="吹き出し: 角を丸めた四角形 27">
          <a:extLst>
            <a:ext uri="{FF2B5EF4-FFF2-40B4-BE49-F238E27FC236}">
              <a16:creationId xmlns:a16="http://schemas.microsoft.com/office/drawing/2014/main" id="{2423F8B7-7D4A-4146-8B80-67682E226287}"/>
            </a:ext>
          </a:extLst>
        </xdr:cNvPr>
        <xdr:cNvSpPr/>
      </xdr:nvSpPr>
      <xdr:spPr>
        <a:xfrm>
          <a:off x="33222970" y="20447888"/>
          <a:ext cx="203319" cy="129113"/>
        </a:xfrm>
        <a:prstGeom prst="wedgeRoundRectCallout">
          <a:avLst>
            <a:gd name="adj1" fmla="val 3834"/>
            <a:gd name="adj2" fmla="val 35265"/>
            <a:gd name="adj3" fmla="val 16667"/>
          </a:avLst>
        </a:prstGeom>
        <a:solidFill>
          <a:srgbClr val="FFF7DD">
            <a:alpha val="50000"/>
          </a:srgb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pPr algn="l"/>
          <a:r>
            <a:rPr kumimoji="1" lang="ja-JP" altLang="en-US" sz="7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ＲＴＫ</a:t>
          </a:r>
          <a:endParaRPr kumimoji="1" lang="en-US" altLang="ja-JP" sz="7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51996</xdr:colOff>
      <xdr:row>13</xdr:row>
      <xdr:rowOff>37176</xdr:rowOff>
    </xdr:from>
    <xdr:ext cx="1476000" cy="183384"/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DEC16447-1901-46AF-9239-B6C190FA580A}"/>
            </a:ext>
          </a:extLst>
        </xdr:cNvPr>
        <xdr:cNvSpPr/>
      </xdr:nvSpPr>
      <xdr:spPr>
        <a:xfrm>
          <a:off x="1000147" y="3273066"/>
          <a:ext cx="1476000" cy="183384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0" tIns="0" rIns="0" bIns="0" rtlCol="0" anchor="ctr" anchorCtr="1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耕耘</a:t>
          </a: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,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幅広畦畔管理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16</xdr:col>
      <xdr:colOff>52427</xdr:colOff>
      <xdr:row>12</xdr:row>
      <xdr:rowOff>71869</xdr:rowOff>
    </xdr:from>
    <xdr:ext cx="1476000" cy="133370"/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B9479D51-D212-4302-9336-622F2DD10893}"/>
            </a:ext>
          </a:extLst>
        </xdr:cNvPr>
        <xdr:cNvSpPr/>
      </xdr:nvSpPr>
      <xdr:spPr>
        <a:xfrm>
          <a:off x="10352127" y="3100819"/>
          <a:ext cx="1476000" cy="133370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0" rIns="36000" bIns="0" rtlCol="0" anchor="ctr" anchorCtr="1">
          <a:spAutoFit/>
        </a:bodyPr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水位センサー、水栓設置</a:t>
          </a:r>
          <a:endParaRPr kumimoji="1" lang="en-US" altLang="ja-JP" sz="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16</xdr:col>
      <xdr:colOff>141753</xdr:colOff>
      <xdr:row>33</xdr:row>
      <xdr:rowOff>54752</xdr:rowOff>
    </xdr:from>
    <xdr:ext cx="1359692" cy="133370"/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43F9C301-AC1B-439A-AC4E-5EE3D5F334B3}"/>
            </a:ext>
          </a:extLst>
        </xdr:cNvPr>
        <xdr:cNvSpPr/>
      </xdr:nvSpPr>
      <xdr:spPr>
        <a:xfrm>
          <a:off x="10441453" y="8284352"/>
          <a:ext cx="1359692" cy="133370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36000" tIns="0" rIns="36000" bIns="0" rtlCol="0" anchor="ctr" anchorCtr="1">
          <a:spAutoFit/>
        </a:bodyPr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水位センサー、水栓撤去</a:t>
          </a:r>
          <a:endParaRPr kumimoji="1" lang="en-US" altLang="ja-JP" sz="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34</xdr:col>
      <xdr:colOff>565493</xdr:colOff>
      <xdr:row>35</xdr:row>
      <xdr:rowOff>31439</xdr:rowOff>
    </xdr:from>
    <xdr:ext cx="1476000" cy="197161"/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60D24D35-A287-412E-999A-706098F04671}"/>
            </a:ext>
          </a:extLst>
        </xdr:cNvPr>
        <xdr:cNvSpPr/>
      </xdr:nvSpPr>
      <xdr:spPr>
        <a:xfrm>
          <a:off x="26194093" y="8756339"/>
          <a:ext cx="1476000" cy="19716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定植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34</xdr:col>
      <xdr:colOff>446054</xdr:colOff>
      <xdr:row>20</xdr:row>
      <xdr:rowOff>16933</xdr:rowOff>
    </xdr:from>
    <xdr:ext cx="1476000" cy="184802"/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B2DE82C9-1CE8-4E28-98AD-E8C607D5774B}"/>
            </a:ext>
          </a:extLst>
        </xdr:cNvPr>
        <xdr:cNvSpPr/>
      </xdr:nvSpPr>
      <xdr:spPr>
        <a:xfrm>
          <a:off x="26074654" y="5027083"/>
          <a:ext cx="1476000" cy="184802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0" rIns="36000" bIns="0" rtlCol="0" anchor="ctr" anchorCtr="1">
          <a:noAutofit/>
        </a:bodyPr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残渣すき込み</a:t>
          </a:r>
          <a:endParaRPr kumimoji="1" lang="en-US" altLang="ja-JP" sz="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40</xdr:col>
      <xdr:colOff>362564</xdr:colOff>
      <xdr:row>3</xdr:row>
      <xdr:rowOff>130154</xdr:rowOff>
    </xdr:from>
    <xdr:ext cx="1476000" cy="133370"/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C8C2EE49-9E4A-4E51-BB42-941C7702139D}"/>
            </a:ext>
          </a:extLst>
        </xdr:cNvPr>
        <xdr:cNvSpPr/>
      </xdr:nvSpPr>
      <xdr:spPr>
        <a:xfrm>
          <a:off x="32195114" y="873104"/>
          <a:ext cx="1476000" cy="133370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0" rIns="36000" bIns="0" rtlCol="0" anchor="ctr" anchorCtr="1">
          <a:spAutoFit/>
        </a:bodyPr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土改材散布</a:t>
          </a:r>
          <a:endParaRPr kumimoji="1" lang="en-US" altLang="ja-JP" sz="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34</xdr:col>
      <xdr:colOff>587802</xdr:colOff>
      <xdr:row>32</xdr:row>
      <xdr:rowOff>34658</xdr:rowOff>
    </xdr:from>
    <xdr:ext cx="1476000" cy="180000"/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F14DE19C-FCA7-4506-8EB6-4653EECE3B60}"/>
            </a:ext>
          </a:extLst>
        </xdr:cNvPr>
        <xdr:cNvSpPr/>
      </xdr:nvSpPr>
      <xdr:spPr>
        <a:xfrm>
          <a:off x="26216402" y="8016608"/>
          <a:ext cx="1476000" cy="180000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0" rIns="36000" bIns="0" rtlCol="0" anchor="ctr" anchorCtr="1">
          <a:noAutofit/>
        </a:bodyPr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（傾斜施工）</a:t>
          </a:r>
          <a:endParaRPr kumimoji="1" lang="en-US" altLang="ja-JP" sz="10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40</xdr:col>
      <xdr:colOff>336622</xdr:colOff>
      <xdr:row>2</xdr:row>
      <xdr:rowOff>181832</xdr:rowOff>
    </xdr:from>
    <xdr:ext cx="1476000" cy="133370"/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CBC6B028-2417-4657-8BE3-73F57B27C54F}"/>
            </a:ext>
          </a:extLst>
        </xdr:cNvPr>
        <xdr:cNvSpPr/>
      </xdr:nvSpPr>
      <xdr:spPr>
        <a:xfrm>
          <a:off x="32169172" y="619982"/>
          <a:ext cx="1476000" cy="133370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0" rIns="36000" bIns="0" rtlCol="0" anchor="ctr" anchorCtr="1">
          <a:spAutoFit/>
        </a:bodyPr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茎葉処理除草剤散布</a:t>
          </a:r>
          <a:endParaRPr kumimoji="1" lang="en-US" altLang="ja-JP" sz="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34</xdr:col>
      <xdr:colOff>600466</xdr:colOff>
      <xdr:row>33</xdr:row>
      <xdr:rowOff>5657</xdr:rowOff>
    </xdr:from>
    <xdr:ext cx="1476000" cy="203518"/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7435AF4-EE72-4261-BEFD-3EC3C961DE11}"/>
            </a:ext>
          </a:extLst>
        </xdr:cNvPr>
        <xdr:cNvSpPr/>
      </xdr:nvSpPr>
      <xdr:spPr>
        <a:xfrm>
          <a:off x="26229066" y="8235257"/>
          <a:ext cx="1476000" cy="203518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36000" tIns="0" rIns="36000" bIns="0" rtlCol="0" anchor="ctr" anchorCtr="1">
          <a:noAutofit/>
        </a:bodyPr>
        <a:lstStyle/>
        <a:p>
          <a:pPr algn="l"/>
          <a:r>
            <a:rPr kumimoji="1" lang="ja-JP" altLang="en-US" sz="6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堆肥、土改剤散布、耕起　砕土</a:t>
          </a:r>
          <a:endParaRPr kumimoji="1" lang="en-US" altLang="ja-JP" sz="6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4</xdr:col>
      <xdr:colOff>104589</xdr:colOff>
      <xdr:row>22</xdr:row>
      <xdr:rowOff>37353</xdr:rowOff>
    </xdr:from>
    <xdr:ext cx="1368000" cy="183384"/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BDDCCF5-7C96-4D2C-94B3-32BC22DABC54}"/>
            </a:ext>
          </a:extLst>
        </xdr:cNvPr>
        <xdr:cNvSpPr/>
      </xdr:nvSpPr>
      <xdr:spPr>
        <a:xfrm>
          <a:off x="1044389" y="5542803"/>
          <a:ext cx="1368000" cy="18338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0" tIns="0" rIns="0" bIns="0" rtlCol="0" anchor="ctr" anchorCtr="1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幅広畦畔管理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4</xdr:col>
      <xdr:colOff>104589</xdr:colOff>
      <xdr:row>25</xdr:row>
      <xdr:rowOff>44822</xdr:rowOff>
    </xdr:from>
    <xdr:ext cx="1368000" cy="183384"/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BC08DC58-3A98-4455-996E-30B9F1D18DD6}"/>
            </a:ext>
          </a:extLst>
        </xdr:cNvPr>
        <xdr:cNvSpPr/>
      </xdr:nvSpPr>
      <xdr:spPr>
        <a:xfrm>
          <a:off x="1052740" y="6203452"/>
          <a:ext cx="1368000" cy="183384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0" tIns="0" rIns="0" bIns="0" rtlCol="0" anchor="ctr" anchorCtr="1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防除、幅広畦畔管理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10</xdr:col>
      <xdr:colOff>1513561</xdr:colOff>
      <xdr:row>17</xdr:row>
      <xdr:rowOff>14941</xdr:rowOff>
    </xdr:from>
    <xdr:ext cx="159851" cy="2659530"/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D732898A-B7A7-4C4D-B861-52A046B5EAD3}"/>
            </a:ext>
          </a:extLst>
        </xdr:cNvPr>
        <xdr:cNvSpPr/>
      </xdr:nvSpPr>
      <xdr:spPr>
        <a:xfrm>
          <a:off x="7141575" y="4225078"/>
          <a:ext cx="159851" cy="2659530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square" lIns="0" tIns="36000" rIns="0" bIns="36000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水管理</a:t>
          </a:r>
        </a:p>
      </xdr:txBody>
    </xdr:sp>
    <xdr:clientData/>
  </xdr:oneCellAnchor>
  <xdr:oneCellAnchor>
    <xdr:from>
      <xdr:col>10</xdr:col>
      <xdr:colOff>634999</xdr:colOff>
      <xdr:row>28</xdr:row>
      <xdr:rowOff>48280</xdr:rowOff>
    </xdr:from>
    <xdr:ext cx="964113" cy="205720"/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D730E015-A222-4577-A4AF-D922219C8452}"/>
            </a:ext>
          </a:extLst>
        </xdr:cNvPr>
        <xdr:cNvSpPr/>
      </xdr:nvSpPr>
      <xdr:spPr>
        <a:xfrm>
          <a:off x="6254749" y="7039630"/>
          <a:ext cx="964113" cy="20572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>
          <a:noAutofit/>
        </a:bodyPr>
        <a:lstStyle/>
        <a:p>
          <a:pPr algn="ctr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収穫・ＣＥ搬入</a:t>
          </a:r>
        </a:p>
      </xdr:txBody>
    </xdr:sp>
    <xdr:clientData/>
  </xdr:oneCellAnchor>
  <xdr:twoCellAnchor>
    <xdr:from>
      <xdr:col>10</xdr:col>
      <xdr:colOff>82176</xdr:colOff>
      <xdr:row>34</xdr:row>
      <xdr:rowOff>34268</xdr:rowOff>
    </xdr:from>
    <xdr:to>
      <xdr:col>10</xdr:col>
      <xdr:colOff>1572153</xdr:colOff>
      <xdr:row>35</xdr:row>
      <xdr:rowOff>59764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F289EE07-C606-4C57-92D9-BB1CBBAC7DCF}"/>
            </a:ext>
          </a:extLst>
        </xdr:cNvPr>
        <xdr:cNvSpPr/>
      </xdr:nvSpPr>
      <xdr:spPr>
        <a:xfrm>
          <a:off x="5701926" y="8511518"/>
          <a:ext cx="1489977" cy="273146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たい肥・土改材散布、荒耕起</a:t>
          </a:r>
          <a:endParaRPr kumimoji="1" lang="en-US" altLang="ja-JP" sz="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10</xdr:col>
      <xdr:colOff>30397</xdr:colOff>
      <xdr:row>18</xdr:row>
      <xdr:rowOff>14939</xdr:rowOff>
    </xdr:from>
    <xdr:ext cx="1476000" cy="171173"/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D9719B61-F54B-4153-BA77-AF42573238FC}"/>
            </a:ext>
          </a:extLst>
        </xdr:cNvPr>
        <xdr:cNvSpPr/>
      </xdr:nvSpPr>
      <xdr:spPr>
        <a:xfrm>
          <a:off x="5650147" y="4529789"/>
          <a:ext cx="1476000" cy="171173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0" tIns="0" rIns="0" bIns="0" rtlCol="0" anchor="ctr" anchorCtr="1"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本代かき、移植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10</xdr:col>
      <xdr:colOff>111176</xdr:colOff>
      <xdr:row>19</xdr:row>
      <xdr:rowOff>53394</xdr:rowOff>
    </xdr:from>
    <xdr:ext cx="1368000" cy="183384"/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890DD89F-EB9F-4E1B-9FB9-FE4BBA066A10}"/>
            </a:ext>
          </a:extLst>
        </xdr:cNvPr>
        <xdr:cNvSpPr/>
      </xdr:nvSpPr>
      <xdr:spPr>
        <a:xfrm>
          <a:off x="5730926" y="4815894"/>
          <a:ext cx="1368000" cy="18338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0" tIns="0" rIns="0" bIns="0" rtlCol="0" anchor="ctr" anchorCtr="1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幅広畦畔管理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10</xdr:col>
      <xdr:colOff>112748</xdr:colOff>
      <xdr:row>26</xdr:row>
      <xdr:rowOff>22412</xdr:rowOff>
    </xdr:from>
    <xdr:ext cx="1368000" cy="177548"/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C804C04A-25B1-4074-BDBC-D08913B056AB}"/>
            </a:ext>
          </a:extLst>
        </xdr:cNvPr>
        <xdr:cNvSpPr/>
      </xdr:nvSpPr>
      <xdr:spPr>
        <a:xfrm>
          <a:off x="5732498" y="6518462"/>
          <a:ext cx="1368000" cy="177548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0" rIns="36000" bIns="0" rtlCol="0" anchor="ctr" anchorCtr="1"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防除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10</xdr:col>
      <xdr:colOff>43081</xdr:colOff>
      <xdr:row>17</xdr:row>
      <xdr:rowOff>48796</xdr:rowOff>
    </xdr:from>
    <xdr:ext cx="1476000" cy="166712"/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70FCA71E-7033-4A93-B84F-2CE6E7C5E735}"/>
            </a:ext>
          </a:extLst>
        </xdr:cNvPr>
        <xdr:cNvSpPr/>
      </xdr:nvSpPr>
      <xdr:spPr>
        <a:xfrm>
          <a:off x="5662831" y="4315996"/>
          <a:ext cx="1476000" cy="166712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0" tIns="0" rIns="0" bIns="0" rtlCol="0" anchor="ctr" anchorCtr="1">
          <a:spAutoFit/>
        </a:bodyPr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荒代かき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10</xdr:col>
      <xdr:colOff>61532</xdr:colOff>
      <xdr:row>12</xdr:row>
      <xdr:rowOff>80738</xdr:rowOff>
    </xdr:from>
    <xdr:ext cx="1476000" cy="133370"/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8DECCA66-E550-4967-89DC-A4F5FBD86B1A}"/>
            </a:ext>
          </a:extLst>
        </xdr:cNvPr>
        <xdr:cNvSpPr/>
      </xdr:nvSpPr>
      <xdr:spPr>
        <a:xfrm>
          <a:off x="5681282" y="3109688"/>
          <a:ext cx="1476000" cy="133370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0" rIns="36000" bIns="0" rtlCol="0" anchor="ctr" anchorCtr="1">
          <a:spAutoFit/>
        </a:bodyPr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水位センサー、水栓設置</a:t>
          </a:r>
          <a:endParaRPr kumimoji="1" lang="en-US" altLang="ja-JP" sz="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10</xdr:col>
      <xdr:colOff>73878</xdr:colOff>
      <xdr:row>31</xdr:row>
      <xdr:rowOff>40854</xdr:rowOff>
    </xdr:from>
    <xdr:ext cx="1476000" cy="133370"/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3706CFB2-91D6-4B6C-B31D-198F6982FB06}"/>
            </a:ext>
          </a:extLst>
        </xdr:cNvPr>
        <xdr:cNvSpPr/>
      </xdr:nvSpPr>
      <xdr:spPr>
        <a:xfrm>
          <a:off x="5693628" y="7775154"/>
          <a:ext cx="1476000" cy="133370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36000" tIns="0" rIns="36000" bIns="0" rtlCol="0" anchor="ctr" anchorCtr="1">
          <a:spAutoFit/>
        </a:bodyPr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水位センサー、水栓撤去</a:t>
          </a:r>
          <a:endParaRPr kumimoji="1" lang="en-US" altLang="ja-JP" sz="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16</xdr:col>
      <xdr:colOff>81889</xdr:colOff>
      <xdr:row>21</xdr:row>
      <xdr:rowOff>1489</xdr:rowOff>
    </xdr:from>
    <xdr:to>
      <xdr:col>16</xdr:col>
      <xdr:colOff>1449889</xdr:colOff>
      <xdr:row>21</xdr:row>
      <xdr:rowOff>195806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C036AF88-8D16-4C11-8221-9F4D16036C00}"/>
            </a:ext>
          </a:extLst>
        </xdr:cNvPr>
        <xdr:cNvSpPr/>
      </xdr:nvSpPr>
      <xdr:spPr>
        <a:xfrm>
          <a:off x="10381589" y="5259289"/>
          <a:ext cx="1368000" cy="194317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幅広畦畔管理、除草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10</xdr:col>
      <xdr:colOff>44526</xdr:colOff>
      <xdr:row>16</xdr:row>
      <xdr:rowOff>74529</xdr:rowOff>
    </xdr:from>
    <xdr:ext cx="1476000" cy="183384"/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CD45369B-D115-4516-A1F5-77C812D67E9B}"/>
            </a:ext>
          </a:extLst>
        </xdr:cNvPr>
        <xdr:cNvSpPr/>
      </xdr:nvSpPr>
      <xdr:spPr>
        <a:xfrm>
          <a:off x="5664276" y="4094079"/>
          <a:ext cx="1476000" cy="183384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0" tIns="0" rIns="0" bIns="0" rtlCol="0" anchor="ctr" anchorCtr="1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耕耘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10</xdr:col>
      <xdr:colOff>52295</xdr:colOff>
      <xdr:row>28</xdr:row>
      <xdr:rowOff>54888</xdr:rowOff>
    </xdr:from>
    <xdr:ext cx="560293" cy="199112"/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8EDEA550-7BC6-404C-AB9F-8BC167248FBF}"/>
            </a:ext>
          </a:extLst>
        </xdr:cNvPr>
        <xdr:cNvSpPr/>
      </xdr:nvSpPr>
      <xdr:spPr>
        <a:xfrm>
          <a:off x="5672045" y="7046238"/>
          <a:ext cx="560293" cy="199112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0" tIns="0" rIns="0" bIns="0" rtlCol="0" anchor="ctr" anchorCtr="1">
          <a:noAutofit/>
        </a:bodyPr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幅広畦畔管理</a:t>
          </a:r>
          <a:endParaRPr kumimoji="1" lang="en-US" altLang="ja-JP" sz="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10</xdr:col>
      <xdr:colOff>104589</xdr:colOff>
      <xdr:row>25</xdr:row>
      <xdr:rowOff>44822</xdr:rowOff>
    </xdr:from>
    <xdr:ext cx="1368000" cy="183384"/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BB6BAD4A-E593-442C-AF36-565C6A6C6D2D}"/>
            </a:ext>
          </a:extLst>
        </xdr:cNvPr>
        <xdr:cNvSpPr/>
      </xdr:nvSpPr>
      <xdr:spPr>
        <a:xfrm>
          <a:off x="5732603" y="6203452"/>
          <a:ext cx="1368000" cy="183384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0" tIns="0" rIns="0" bIns="0" rtlCol="0" anchor="ctr" anchorCtr="1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防除、幅広畦畔管理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10</xdr:col>
      <xdr:colOff>37353</xdr:colOff>
      <xdr:row>15</xdr:row>
      <xdr:rowOff>22412</xdr:rowOff>
    </xdr:from>
    <xdr:ext cx="1476000" cy="183384"/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738F5BFA-E3D5-4049-A85F-A9E0164F1735}"/>
            </a:ext>
          </a:extLst>
        </xdr:cNvPr>
        <xdr:cNvSpPr/>
      </xdr:nvSpPr>
      <xdr:spPr>
        <a:xfrm>
          <a:off x="5657103" y="3794312"/>
          <a:ext cx="1476000" cy="18338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0" tIns="0" rIns="0" bIns="0" rtlCol="0" anchor="ctr" anchorCtr="1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幅広畦畔管理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10</xdr:col>
      <xdr:colOff>82177</xdr:colOff>
      <xdr:row>22</xdr:row>
      <xdr:rowOff>37353</xdr:rowOff>
    </xdr:from>
    <xdr:ext cx="1368000" cy="183384"/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116E8A34-A5F7-4AED-A900-1190479A3A68}"/>
            </a:ext>
          </a:extLst>
        </xdr:cNvPr>
        <xdr:cNvSpPr/>
      </xdr:nvSpPr>
      <xdr:spPr>
        <a:xfrm>
          <a:off x="5701927" y="5542803"/>
          <a:ext cx="1368000" cy="183384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0" tIns="0" rIns="0" bIns="0" rtlCol="0" anchor="ctr" anchorCtr="1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本田除草、追肥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16</xdr:col>
      <xdr:colOff>0</xdr:colOff>
      <xdr:row>14</xdr:row>
      <xdr:rowOff>0</xdr:rowOff>
    </xdr:from>
    <xdr:ext cx="1476000" cy="183384"/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AC50BAC-C741-48CB-8A49-9699CA7D0660}"/>
            </a:ext>
          </a:extLst>
        </xdr:cNvPr>
        <xdr:cNvSpPr/>
      </xdr:nvSpPr>
      <xdr:spPr>
        <a:xfrm>
          <a:off x="10307877" y="3479452"/>
          <a:ext cx="1476000" cy="183384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0" tIns="0" rIns="0" bIns="0" rtlCol="0" anchor="ctr" anchorCtr="1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幅広畦畔管理、耕耘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16</xdr:col>
      <xdr:colOff>1478767</xdr:colOff>
      <xdr:row>14</xdr:row>
      <xdr:rowOff>216646</xdr:rowOff>
    </xdr:from>
    <xdr:ext cx="173973" cy="4123766"/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D2E53627-6E38-4B4D-966A-441A7F25D8B5}"/>
            </a:ext>
          </a:extLst>
        </xdr:cNvPr>
        <xdr:cNvSpPr/>
      </xdr:nvSpPr>
      <xdr:spPr>
        <a:xfrm>
          <a:off x="11786644" y="3696098"/>
          <a:ext cx="173973" cy="4123766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square" lIns="0" tIns="36000" rIns="0" bIns="36000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水管理</a:t>
          </a:r>
        </a:p>
      </xdr:txBody>
    </xdr:sp>
    <xdr:clientData/>
  </xdr:oneCellAnchor>
  <xdr:oneCellAnchor>
    <xdr:from>
      <xdr:col>16</xdr:col>
      <xdr:colOff>7471</xdr:colOff>
      <xdr:row>15</xdr:row>
      <xdr:rowOff>14941</xdr:rowOff>
    </xdr:from>
    <xdr:ext cx="1476000" cy="166712"/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60DBADBA-0F92-46DA-A06A-87940AB7D6E5}"/>
            </a:ext>
          </a:extLst>
        </xdr:cNvPr>
        <xdr:cNvSpPr/>
      </xdr:nvSpPr>
      <xdr:spPr>
        <a:xfrm>
          <a:off x="10307171" y="3786841"/>
          <a:ext cx="1476000" cy="166712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0" tIns="0" rIns="0" bIns="0" rtlCol="0" anchor="ctr" anchorCtr="1">
          <a:spAutoFit/>
        </a:bodyPr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荒代かき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16</xdr:col>
      <xdr:colOff>7471</xdr:colOff>
      <xdr:row>16</xdr:row>
      <xdr:rowOff>44825</xdr:rowOff>
    </xdr:from>
    <xdr:ext cx="1476000" cy="179294"/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452D7014-9C68-49A3-93C1-336E776CAE6F}"/>
            </a:ext>
          </a:extLst>
        </xdr:cNvPr>
        <xdr:cNvSpPr/>
      </xdr:nvSpPr>
      <xdr:spPr>
        <a:xfrm>
          <a:off x="10307171" y="4064375"/>
          <a:ext cx="1476000" cy="179294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0" tIns="0" rIns="0" bIns="0" rtlCol="0" anchor="ctr" anchorCtr="1">
          <a:noAutofit/>
        </a:bodyPr>
        <a:lstStyle/>
        <a:p>
          <a:pPr algn="l"/>
          <a:r>
            <a:rPr kumimoji="1" lang="ja-JP" altLang="en-US" sz="6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本代かき、直播、基肥、除草剤散布</a:t>
          </a:r>
          <a:endParaRPr kumimoji="1" lang="en-US" altLang="ja-JP" sz="6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16</xdr:col>
      <xdr:colOff>29882</xdr:colOff>
      <xdr:row>18</xdr:row>
      <xdr:rowOff>14940</xdr:rowOff>
    </xdr:from>
    <xdr:ext cx="1476000" cy="183384"/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E58A0DB1-81DB-43A9-9B01-97A921928122}"/>
            </a:ext>
          </a:extLst>
        </xdr:cNvPr>
        <xdr:cNvSpPr/>
      </xdr:nvSpPr>
      <xdr:spPr>
        <a:xfrm>
          <a:off x="10329582" y="4529790"/>
          <a:ext cx="1476000" cy="18338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0" tIns="0" rIns="0" bIns="0" rtlCol="0" anchor="ctr" anchorCtr="1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幅広畦畔管理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16</xdr:col>
      <xdr:colOff>89647</xdr:colOff>
      <xdr:row>23</xdr:row>
      <xdr:rowOff>37353</xdr:rowOff>
    </xdr:from>
    <xdr:to>
      <xdr:col>16</xdr:col>
      <xdr:colOff>1457647</xdr:colOff>
      <xdr:row>23</xdr:row>
      <xdr:rowOff>231670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534D1FEB-B266-4B3A-8047-580301CB2C38}"/>
            </a:ext>
          </a:extLst>
        </xdr:cNvPr>
        <xdr:cNvSpPr/>
      </xdr:nvSpPr>
      <xdr:spPr>
        <a:xfrm>
          <a:off x="10389347" y="5790453"/>
          <a:ext cx="1368000" cy="194317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追肥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16</xdr:col>
      <xdr:colOff>97118</xdr:colOff>
      <xdr:row>24</xdr:row>
      <xdr:rowOff>29883</xdr:rowOff>
    </xdr:from>
    <xdr:to>
      <xdr:col>16</xdr:col>
      <xdr:colOff>1465118</xdr:colOff>
      <xdr:row>24</xdr:row>
      <xdr:rowOff>224200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1355B292-8DCC-4CE2-8D35-7205FBFA9F68}"/>
            </a:ext>
          </a:extLst>
        </xdr:cNvPr>
        <xdr:cNvSpPr/>
      </xdr:nvSpPr>
      <xdr:spPr>
        <a:xfrm>
          <a:off x="10396818" y="6030633"/>
          <a:ext cx="1368000" cy="194317"/>
        </a:xfrm>
        <a:prstGeom prst="rect">
          <a:avLst/>
        </a:prstGeom>
        <a:noFill/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幅広畦畔管理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16</xdr:col>
      <xdr:colOff>97118</xdr:colOff>
      <xdr:row>25</xdr:row>
      <xdr:rowOff>44824</xdr:rowOff>
    </xdr:from>
    <xdr:to>
      <xdr:col>16</xdr:col>
      <xdr:colOff>1465118</xdr:colOff>
      <xdr:row>25</xdr:row>
      <xdr:rowOff>239141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1F125DE-B015-4360-85C9-5CDE562291C7}"/>
            </a:ext>
          </a:extLst>
        </xdr:cNvPr>
        <xdr:cNvSpPr/>
      </xdr:nvSpPr>
      <xdr:spPr>
        <a:xfrm>
          <a:off x="10396818" y="6293224"/>
          <a:ext cx="1368000" cy="194317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防除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16</xdr:col>
      <xdr:colOff>82176</xdr:colOff>
      <xdr:row>27</xdr:row>
      <xdr:rowOff>0</xdr:rowOff>
    </xdr:from>
    <xdr:to>
      <xdr:col>16</xdr:col>
      <xdr:colOff>1450176</xdr:colOff>
      <xdr:row>27</xdr:row>
      <xdr:rowOff>194317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A36F8CED-E2B2-4005-8D31-2239B0FA68BB}"/>
            </a:ext>
          </a:extLst>
        </xdr:cNvPr>
        <xdr:cNvSpPr/>
      </xdr:nvSpPr>
      <xdr:spPr>
        <a:xfrm>
          <a:off x="10381876" y="6743700"/>
          <a:ext cx="1368000" cy="194317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防除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16</xdr:col>
      <xdr:colOff>82176</xdr:colOff>
      <xdr:row>28</xdr:row>
      <xdr:rowOff>59764</xdr:rowOff>
    </xdr:from>
    <xdr:to>
      <xdr:col>16</xdr:col>
      <xdr:colOff>1450176</xdr:colOff>
      <xdr:row>29</xdr:row>
      <xdr:rowOff>7552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11C4E850-B56F-47F5-9789-BF59DA4314A1}"/>
            </a:ext>
          </a:extLst>
        </xdr:cNvPr>
        <xdr:cNvSpPr/>
      </xdr:nvSpPr>
      <xdr:spPr>
        <a:xfrm>
          <a:off x="10381876" y="7051114"/>
          <a:ext cx="1368000" cy="195438"/>
        </a:xfrm>
        <a:prstGeom prst="rect">
          <a:avLst/>
        </a:prstGeom>
        <a:noFill/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幅広畦畔管理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16</xdr:col>
      <xdr:colOff>52294</xdr:colOff>
      <xdr:row>34</xdr:row>
      <xdr:rowOff>22412</xdr:rowOff>
    </xdr:from>
    <xdr:to>
      <xdr:col>16</xdr:col>
      <xdr:colOff>1542271</xdr:colOff>
      <xdr:row>35</xdr:row>
      <xdr:rowOff>47908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2BA3F14E-30A1-440D-9AD1-2B194B9F674F}"/>
            </a:ext>
          </a:extLst>
        </xdr:cNvPr>
        <xdr:cNvSpPr/>
      </xdr:nvSpPr>
      <xdr:spPr>
        <a:xfrm>
          <a:off x="10351994" y="8499662"/>
          <a:ext cx="1489977" cy="273146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たい肥・土改材散布、荒耕起</a:t>
          </a:r>
          <a:endParaRPr kumimoji="1" lang="en-US" altLang="ja-JP" sz="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22</xdr:col>
      <xdr:colOff>65787</xdr:colOff>
      <xdr:row>32</xdr:row>
      <xdr:rowOff>187404</xdr:rowOff>
    </xdr:from>
    <xdr:ext cx="1433514" cy="281184"/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FA7B02BC-E057-4688-B527-C54D9CE597DB}"/>
            </a:ext>
          </a:extLst>
        </xdr:cNvPr>
        <xdr:cNvSpPr/>
      </xdr:nvSpPr>
      <xdr:spPr>
        <a:xfrm>
          <a:off x="15127987" y="8169354"/>
          <a:ext cx="1433514" cy="28118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>
          <a:noAutofit/>
        </a:bodyPr>
        <a:lstStyle/>
        <a:p>
          <a:pPr algn="ctr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収穫・ＣＥ搬入</a:t>
          </a:r>
        </a:p>
      </xdr:txBody>
    </xdr:sp>
    <xdr:clientData/>
  </xdr:oneCellAnchor>
  <xdr:oneCellAnchor>
    <xdr:from>
      <xdr:col>22</xdr:col>
      <xdr:colOff>52427</xdr:colOff>
      <xdr:row>12</xdr:row>
      <xdr:rowOff>71869</xdr:rowOff>
    </xdr:from>
    <xdr:ext cx="1476000" cy="133370"/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44006749-A122-4B69-82FE-B2DCC5FC73CE}"/>
            </a:ext>
          </a:extLst>
        </xdr:cNvPr>
        <xdr:cNvSpPr/>
      </xdr:nvSpPr>
      <xdr:spPr>
        <a:xfrm>
          <a:off x="15114627" y="3100819"/>
          <a:ext cx="1476000" cy="133370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0" rIns="36000" bIns="0" rtlCol="0" anchor="ctr" anchorCtr="1">
          <a:spAutoFit/>
        </a:bodyPr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水位センサー、水栓設置</a:t>
          </a:r>
          <a:endParaRPr kumimoji="1" lang="en-US" altLang="ja-JP" sz="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22</xdr:col>
      <xdr:colOff>104400</xdr:colOff>
      <xdr:row>34</xdr:row>
      <xdr:rowOff>47281</xdr:rowOff>
    </xdr:from>
    <xdr:ext cx="1359692" cy="133370"/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B7B11A1A-0929-436D-8EEE-3056356FF662}"/>
            </a:ext>
          </a:extLst>
        </xdr:cNvPr>
        <xdr:cNvSpPr/>
      </xdr:nvSpPr>
      <xdr:spPr>
        <a:xfrm>
          <a:off x="15166600" y="8524531"/>
          <a:ext cx="1359692" cy="133370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36000" tIns="0" rIns="36000" bIns="0" rtlCol="0" anchor="ctr" anchorCtr="1">
          <a:spAutoFit/>
        </a:bodyPr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水位センサー、水栓撤去</a:t>
          </a:r>
          <a:endParaRPr kumimoji="1" lang="en-US" altLang="ja-JP" sz="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22</xdr:col>
      <xdr:colOff>66948</xdr:colOff>
      <xdr:row>22</xdr:row>
      <xdr:rowOff>38842</xdr:rowOff>
    </xdr:from>
    <xdr:to>
      <xdr:col>22</xdr:col>
      <xdr:colOff>1434948</xdr:colOff>
      <xdr:row>22</xdr:row>
      <xdr:rowOff>233159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4A0E91FD-8EF8-40A0-A44A-A228C47B7A1B}"/>
            </a:ext>
          </a:extLst>
        </xdr:cNvPr>
        <xdr:cNvSpPr/>
      </xdr:nvSpPr>
      <xdr:spPr>
        <a:xfrm>
          <a:off x="15129148" y="5544292"/>
          <a:ext cx="1368000" cy="194317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幅広畦畔管理、除草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22</xdr:col>
      <xdr:colOff>37352</xdr:colOff>
      <xdr:row>14</xdr:row>
      <xdr:rowOff>22412</xdr:rowOff>
    </xdr:from>
    <xdr:ext cx="1476000" cy="183384"/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119AA733-F119-41D5-B09F-3EA5C4318A41}"/>
            </a:ext>
          </a:extLst>
        </xdr:cNvPr>
        <xdr:cNvSpPr/>
      </xdr:nvSpPr>
      <xdr:spPr>
        <a:xfrm>
          <a:off x="15103379" y="3501864"/>
          <a:ext cx="1476000" cy="183384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0" tIns="0" rIns="0" bIns="0" rtlCol="0" anchor="ctr" anchorCtr="1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幅広畦畔管理、耕耘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22</xdr:col>
      <xdr:colOff>1496165</xdr:colOff>
      <xdr:row>15</xdr:row>
      <xdr:rowOff>231589</xdr:rowOff>
    </xdr:from>
    <xdr:ext cx="124952" cy="4093882"/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592C9A84-3856-4D34-97A4-B5C0D76C4874}"/>
            </a:ext>
          </a:extLst>
        </xdr:cNvPr>
        <xdr:cNvSpPr/>
      </xdr:nvSpPr>
      <xdr:spPr>
        <a:xfrm>
          <a:off x="16562192" y="3954603"/>
          <a:ext cx="124952" cy="4093882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square" lIns="0" tIns="36000" rIns="0" bIns="36000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水管理</a:t>
          </a:r>
        </a:p>
      </xdr:txBody>
    </xdr:sp>
    <xdr:clientData/>
  </xdr:oneCellAnchor>
  <xdr:oneCellAnchor>
    <xdr:from>
      <xdr:col>22</xdr:col>
      <xdr:colOff>22412</xdr:colOff>
      <xdr:row>16</xdr:row>
      <xdr:rowOff>74705</xdr:rowOff>
    </xdr:from>
    <xdr:ext cx="1476000" cy="166712"/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18CF6D1A-6585-452C-86EB-B9D219A71EDD}"/>
            </a:ext>
          </a:extLst>
        </xdr:cNvPr>
        <xdr:cNvSpPr/>
      </xdr:nvSpPr>
      <xdr:spPr>
        <a:xfrm>
          <a:off x="15084612" y="4094255"/>
          <a:ext cx="1476000" cy="166712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0" tIns="0" rIns="0" bIns="0" rtlCol="0" anchor="ctr" anchorCtr="1">
          <a:spAutoFit/>
        </a:bodyPr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荒代かき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22</xdr:col>
      <xdr:colOff>22412</xdr:colOff>
      <xdr:row>17</xdr:row>
      <xdr:rowOff>74708</xdr:rowOff>
    </xdr:from>
    <xdr:ext cx="1476000" cy="179294"/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D4BFBA13-5769-4C60-9FA2-EA10A4D46776}"/>
            </a:ext>
          </a:extLst>
        </xdr:cNvPr>
        <xdr:cNvSpPr/>
      </xdr:nvSpPr>
      <xdr:spPr>
        <a:xfrm>
          <a:off x="15084612" y="4341908"/>
          <a:ext cx="1476000" cy="179294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0" tIns="0" rIns="0" bIns="0" rtlCol="0" anchor="ctr" anchorCtr="1">
          <a:noAutofit/>
        </a:bodyPr>
        <a:lstStyle/>
        <a:p>
          <a:pPr algn="l"/>
          <a:r>
            <a:rPr kumimoji="1" lang="ja-JP" altLang="en-US" sz="6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本代かき、直播、基肥、除草剤散布</a:t>
          </a:r>
          <a:endParaRPr kumimoji="1" lang="en-US" altLang="ja-JP" sz="6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22</xdr:col>
      <xdr:colOff>29881</xdr:colOff>
      <xdr:row>19</xdr:row>
      <xdr:rowOff>22410</xdr:rowOff>
    </xdr:from>
    <xdr:ext cx="1476000" cy="183384"/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494E362B-0EC5-4F97-A0C5-81BEFD0ACE67}"/>
            </a:ext>
          </a:extLst>
        </xdr:cNvPr>
        <xdr:cNvSpPr/>
      </xdr:nvSpPr>
      <xdr:spPr>
        <a:xfrm>
          <a:off x="15092081" y="4784910"/>
          <a:ext cx="1476000" cy="18338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0" tIns="0" rIns="0" bIns="0" rtlCol="0" anchor="ctr" anchorCtr="1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幅広畦畔管理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22</xdr:col>
      <xdr:colOff>74707</xdr:colOff>
      <xdr:row>24</xdr:row>
      <xdr:rowOff>22411</xdr:rowOff>
    </xdr:from>
    <xdr:to>
      <xdr:col>22</xdr:col>
      <xdr:colOff>1442707</xdr:colOff>
      <xdr:row>24</xdr:row>
      <xdr:rowOff>216728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EFE6C4E2-1DD6-4246-94F8-2B9D01A35CB7}"/>
            </a:ext>
          </a:extLst>
        </xdr:cNvPr>
        <xdr:cNvSpPr/>
      </xdr:nvSpPr>
      <xdr:spPr>
        <a:xfrm>
          <a:off x="15136907" y="6023161"/>
          <a:ext cx="1368000" cy="194317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追肥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22</xdr:col>
      <xdr:colOff>37353</xdr:colOff>
      <xdr:row>29</xdr:row>
      <xdr:rowOff>37354</xdr:rowOff>
    </xdr:from>
    <xdr:to>
      <xdr:col>22</xdr:col>
      <xdr:colOff>1405353</xdr:colOff>
      <xdr:row>29</xdr:row>
      <xdr:rowOff>231671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F454787C-87B0-495D-8086-096228AFB884}"/>
            </a:ext>
          </a:extLst>
        </xdr:cNvPr>
        <xdr:cNvSpPr/>
      </xdr:nvSpPr>
      <xdr:spPr>
        <a:xfrm>
          <a:off x="15099553" y="7276354"/>
          <a:ext cx="1368000" cy="194317"/>
        </a:xfrm>
        <a:prstGeom prst="rect">
          <a:avLst/>
        </a:prstGeom>
        <a:noFill/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幅広畦畔管理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22</xdr:col>
      <xdr:colOff>44825</xdr:colOff>
      <xdr:row>28</xdr:row>
      <xdr:rowOff>44824</xdr:rowOff>
    </xdr:from>
    <xdr:to>
      <xdr:col>22</xdr:col>
      <xdr:colOff>1412825</xdr:colOff>
      <xdr:row>28</xdr:row>
      <xdr:rowOff>239141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23308E54-90EE-4266-B421-5A787A01E20B}"/>
            </a:ext>
          </a:extLst>
        </xdr:cNvPr>
        <xdr:cNvSpPr/>
      </xdr:nvSpPr>
      <xdr:spPr>
        <a:xfrm>
          <a:off x="15107025" y="7036174"/>
          <a:ext cx="1368000" cy="194317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防除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22</xdr:col>
      <xdr:colOff>59765</xdr:colOff>
      <xdr:row>26</xdr:row>
      <xdr:rowOff>59764</xdr:rowOff>
    </xdr:from>
    <xdr:to>
      <xdr:col>22</xdr:col>
      <xdr:colOff>1427765</xdr:colOff>
      <xdr:row>27</xdr:row>
      <xdr:rowOff>7552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099DE0FF-3017-4B57-87F3-1C78C157257E}"/>
            </a:ext>
          </a:extLst>
        </xdr:cNvPr>
        <xdr:cNvSpPr/>
      </xdr:nvSpPr>
      <xdr:spPr>
        <a:xfrm>
          <a:off x="15121965" y="6555814"/>
          <a:ext cx="1368000" cy="195438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防除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22</xdr:col>
      <xdr:colOff>67235</xdr:colOff>
      <xdr:row>25</xdr:row>
      <xdr:rowOff>44823</xdr:rowOff>
    </xdr:from>
    <xdr:to>
      <xdr:col>22</xdr:col>
      <xdr:colOff>1435235</xdr:colOff>
      <xdr:row>25</xdr:row>
      <xdr:rowOff>239140</xdr:rowOff>
    </xdr:to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2B81D120-B013-4D2B-8C3B-D088EF6D766A}"/>
            </a:ext>
          </a:extLst>
        </xdr:cNvPr>
        <xdr:cNvSpPr/>
      </xdr:nvSpPr>
      <xdr:spPr>
        <a:xfrm>
          <a:off x="15129435" y="6293223"/>
          <a:ext cx="1368000" cy="194317"/>
        </a:xfrm>
        <a:prstGeom prst="rect">
          <a:avLst/>
        </a:prstGeom>
        <a:noFill/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幅広畦畔管理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22</xdr:col>
      <xdr:colOff>44823</xdr:colOff>
      <xdr:row>35</xdr:row>
      <xdr:rowOff>186764</xdr:rowOff>
    </xdr:from>
    <xdr:to>
      <xdr:col>22</xdr:col>
      <xdr:colOff>1534800</xdr:colOff>
      <xdr:row>36</xdr:row>
      <xdr:rowOff>212261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4BBC0149-A0EB-440C-A482-5CEBA13D3A0C}"/>
            </a:ext>
          </a:extLst>
        </xdr:cNvPr>
        <xdr:cNvSpPr/>
      </xdr:nvSpPr>
      <xdr:spPr>
        <a:xfrm>
          <a:off x="15107023" y="8911664"/>
          <a:ext cx="1489977" cy="273147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たい肥・土改材散布、荒耕起</a:t>
          </a:r>
          <a:endParaRPr kumimoji="1" lang="en-US" altLang="ja-JP" sz="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34</xdr:col>
      <xdr:colOff>448733</xdr:colOff>
      <xdr:row>5</xdr:row>
      <xdr:rowOff>8468</xdr:rowOff>
    </xdr:from>
    <xdr:to>
      <xdr:col>34</xdr:col>
      <xdr:colOff>1924733</xdr:colOff>
      <xdr:row>6</xdr:row>
      <xdr:rowOff>9349</xdr:rowOff>
    </xdr:to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D03B599D-307D-4C92-96B4-F3147902B9BB}"/>
            </a:ext>
          </a:extLst>
        </xdr:cNvPr>
        <xdr:cNvSpPr/>
      </xdr:nvSpPr>
      <xdr:spPr>
        <a:xfrm>
          <a:off x="26077333" y="1303868"/>
          <a:ext cx="1476000" cy="24853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追肥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34</xdr:col>
      <xdr:colOff>448734</xdr:colOff>
      <xdr:row>6</xdr:row>
      <xdr:rowOff>25399</xdr:rowOff>
    </xdr:from>
    <xdr:to>
      <xdr:col>34</xdr:col>
      <xdr:colOff>1924734</xdr:colOff>
      <xdr:row>7</xdr:row>
      <xdr:rowOff>26279</xdr:rowOff>
    </xdr:to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B2084CC5-D7CC-46A7-9109-04E2D1B31D81}"/>
            </a:ext>
          </a:extLst>
        </xdr:cNvPr>
        <xdr:cNvSpPr/>
      </xdr:nvSpPr>
      <xdr:spPr>
        <a:xfrm>
          <a:off x="26077334" y="1568449"/>
          <a:ext cx="1476000" cy="24853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除草剤散布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34</xdr:col>
      <xdr:colOff>448734</xdr:colOff>
      <xdr:row>19</xdr:row>
      <xdr:rowOff>16931</xdr:rowOff>
    </xdr:from>
    <xdr:to>
      <xdr:col>34</xdr:col>
      <xdr:colOff>1913467</xdr:colOff>
      <xdr:row>19</xdr:row>
      <xdr:rowOff>220131</xdr:rowOff>
    </xdr:to>
    <xdr:sp macro="" textlink="">
      <xdr:nvSpPr>
        <xdr:cNvPr id="83" name="正方形/長方形 82">
          <a:extLst>
            <a:ext uri="{FF2B5EF4-FFF2-40B4-BE49-F238E27FC236}">
              <a16:creationId xmlns:a16="http://schemas.microsoft.com/office/drawing/2014/main" id="{7AD9ACA1-FABB-44FB-9B3E-CCBBDA58C296}"/>
            </a:ext>
          </a:extLst>
        </xdr:cNvPr>
        <xdr:cNvSpPr/>
      </xdr:nvSpPr>
      <xdr:spPr>
        <a:xfrm>
          <a:off x="26077334" y="4779431"/>
          <a:ext cx="1464733" cy="2032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収穫・出荷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28</xdr:col>
      <xdr:colOff>2304859</xdr:colOff>
      <xdr:row>26</xdr:row>
      <xdr:rowOff>59267</xdr:rowOff>
    </xdr:from>
    <xdr:ext cx="150041" cy="745067"/>
    <xdr:sp macro="" textlink="">
      <xdr:nvSpPr>
        <xdr:cNvPr id="84" name="正方形/長方形 83">
          <a:extLst>
            <a:ext uri="{FF2B5EF4-FFF2-40B4-BE49-F238E27FC236}">
              <a16:creationId xmlns:a16="http://schemas.microsoft.com/office/drawing/2014/main" id="{33A22A80-1D4F-4C84-B8A7-B6ADA146BA99}"/>
            </a:ext>
          </a:extLst>
        </xdr:cNvPr>
        <xdr:cNvSpPr/>
      </xdr:nvSpPr>
      <xdr:spPr>
        <a:xfrm>
          <a:off x="22129559" y="6555317"/>
          <a:ext cx="150041" cy="74506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square" lIns="0" tIns="36000" rIns="0" bIns="36000" rtlCol="0" anchor="ctr" anchorCtr="0">
          <a:spAutoFit/>
        </a:bodyPr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水管理</a:t>
          </a:r>
        </a:p>
      </xdr:txBody>
    </xdr:sp>
    <xdr:clientData/>
  </xdr:oneCellAnchor>
  <xdr:twoCellAnchor>
    <xdr:from>
      <xdr:col>28</xdr:col>
      <xdr:colOff>596811</xdr:colOff>
      <xdr:row>35</xdr:row>
      <xdr:rowOff>202319</xdr:rowOff>
    </xdr:from>
    <xdr:to>
      <xdr:col>28</xdr:col>
      <xdr:colOff>2072811</xdr:colOff>
      <xdr:row>36</xdr:row>
      <xdr:rowOff>203200</xdr:rowOff>
    </xdr:to>
    <xdr:sp macro="" textlink="">
      <xdr:nvSpPr>
        <xdr:cNvPr id="85" name="正方形/長方形 84">
          <a:extLst>
            <a:ext uri="{FF2B5EF4-FFF2-40B4-BE49-F238E27FC236}">
              <a16:creationId xmlns:a16="http://schemas.microsoft.com/office/drawing/2014/main" id="{B76AB1F5-2DE4-4C30-B0A0-3A89A911F06A}"/>
            </a:ext>
          </a:extLst>
        </xdr:cNvPr>
        <xdr:cNvSpPr/>
      </xdr:nvSpPr>
      <xdr:spPr>
        <a:xfrm>
          <a:off x="20421511" y="8927219"/>
          <a:ext cx="1476000" cy="24853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収穫・出荷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28</xdr:col>
      <xdr:colOff>602757</xdr:colOff>
      <xdr:row>25</xdr:row>
      <xdr:rowOff>43148</xdr:rowOff>
    </xdr:from>
    <xdr:ext cx="1476000" cy="185451"/>
    <xdr:sp macro="" textlink="">
      <xdr:nvSpPr>
        <xdr:cNvPr id="86" name="正方形/長方形 85">
          <a:extLst>
            <a:ext uri="{FF2B5EF4-FFF2-40B4-BE49-F238E27FC236}">
              <a16:creationId xmlns:a16="http://schemas.microsoft.com/office/drawing/2014/main" id="{54257C84-9796-4C8C-83BA-2260D5F05BEF}"/>
            </a:ext>
          </a:extLst>
        </xdr:cNvPr>
        <xdr:cNvSpPr/>
      </xdr:nvSpPr>
      <xdr:spPr>
        <a:xfrm>
          <a:off x="20427457" y="6291548"/>
          <a:ext cx="1476000" cy="185451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0" tIns="36000" rIns="0" bIns="36000" rtlCol="0" anchor="ctr" anchorCtr="0">
          <a:noAutofit/>
        </a:bodyPr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基肥・うね立て</a:t>
          </a:r>
        </a:p>
      </xdr:txBody>
    </xdr:sp>
    <xdr:clientData/>
  </xdr:oneCellAnchor>
  <xdr:oneCellAnchor>
    <xdr:from>
      <xdr:col>28</xdr:col>
      <xdr:colOff>557027</xdr:colOff>
      <xdr:row>28</xdr:row>
      <xdr:rowOff>31438</xdr:rowOff>
    </xdr:from>
    <xdr:ext cx="1476000" cy="256087"/>
    <xdr:sp macro="" textlink="">
      <xdr:nvSpPr>
        <xdr:cNvPr id="87" name="正方形/長方形 86">
          <a:extLst>
            <a:ext uri="{FF2B5EF4-FFF2-40B4-BE49-F238E27FC236}">
              <a16:creationId xmlns:a16="http://schemas.microsoft.com/office/drawing/2014/main" id="{6BE91712-EA33-4ED4-B4BB-7B0E0954DBA0}"/>
            </a:ext>
          </a:extLst>
        </xdr:cNvPr>
        <xdr:cNvSpPr/>
      </xdr:nvSpPr>
      <xdr:spPr>
        <a:xfrm>
          <a:off x="20381727" y="7022788"/>
          <a:ext cx="1476000" cy="25608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36000" tIns="36000" rIns="36000" bIns="36000" rtlCol="0" anchor="ctr" anchorCtr="0">
          <a:spAutoFit/>
        </a:bodyPr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定植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28</xdr:col>
      <xdr:colOff>479920</xdr:colOff>
      <xdr:row>10</xdr:row>
      <xdr:rowOff>33866</xdr:rowOff>
    </xdr:from>
    <xdr:ext cx="1476000" cy="184802"/>
    <xdr:sp macro="" textlink="">
      <xdr:nvSpPr>
        <xdr:cNvPr id="88" name="正方形/長方形 87">
          <a:extLst>
            <a:ext uri="{FF2B5EF4-FFF2-40B4-BE49-F238E27FC236}">
              <a16:creationId xmlns:a16="http://schemas.microsoft.com/office/drawing/2014/main" id="{FB065D2D-905D-40D8-83B3-4AE7252DB931}"/>
            </a:ext>
          </a:extLst>
        </xdr:cNvPr>
        <xdr:cNvSpPr/>
      </xdr:nvSpPr>
      <xdr:spPr>
        <a:xfrm>
          <a:off x="20304620" y="2567516"/>
          <a:ext cx="1476000" cy="184802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0" rIns="36000" bIns="0" rtlCol="0" anchor="ctr" anchorCtr="1">
          <a:noAutofit/>
        </a:bodyPr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残渣すき込み</a:t>
          </a:r>
          <a:endParaRPr kumimoji="1" lang="en-US" altLang="ja-JP" sz="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28</xdr:col>
      <xdr:colOff>596269</xdr:colOff>
      <xdr:row>22</xdr:row>
      <xdr:rowOff>9257</xdr:rowOff>
    </xdr:from>
    <xdr:ext cx="1476000" cy="180000"/>
    <xdr:sp macro="" textlink="">
      <xdr:nvSpPr>
        <xdr:cNvPr id="89" name="正方形/長方形 88">
          <a:extLst>
            <a:ext uri="{FF2B5EF4-FFF2-40B4-BE49-F238E27FC236}">
              <a16:creationId xmlns:a16="http://schemas.microsoft.com/office/drawing/2014/main" id="{902B534D-31A7-4C67-A460-37BA2354C45A}"/>
            </a:ext>
          </a:extLst>
        </xdr:cNvPr>
        <xdr:cNvSpPr/>
      </xdr:nvSpPr>
      <xdr:spPr>
        <a:xfrm>
          <a:off x="20420969" y="5514707"/>
          <a:ext cx="1476000" cy="180000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36000" tIns="0" rIns="36000" bIns="0" rtlCol="0" anchor="ctr" anchorCtr="1">
          <a:noAutofit/>
        </a:bodyPr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（傾斜施工）</a:t>
          </a:r>
          <a:endParaRPr kumimoji="1" lang="en-US" altLang="ja-JP" sz="10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28</xdr:col>
      <xdr:colOff>617400</xdr:colOff>
      <xdr:row>23</xdr:row>
      <xdr:rowOff>234257</xdr:rowOff>
    </xdr:from>
    <xdr:ext cx="1476000" cy="203518"/>
    <xdr:sp macro="" textlink="">
      <xdr:nvSpPr>
        <xdr:cNvPr id="90" name="正方形/長方形 89">
          <a:extLst>
            <a:ext uri="{FF2B5EF4-FFF2-40B4-BE49-F238E27FC236}">
              <a16:creationId xmlns:a16="http://schemas.microsoft.com/office/drawing/2014/main" id="{DB449445-D92B-4596-91D0-2C3AEFD5F8A3}"/>
            </a:ext>
          </a:extLst>
        </xdr:cNvPr>
        <xdr:cNvSpPr/>
      </xdr:nvSpPr>
      <xdr:spPr>
        <a:xfrm>
          <a:off x="20442100" y="5987357"/>
          <a:ext cx="1476000" cy="203518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36000" tIns="0" rIns="36000" bIns="0" rtlCol="0" anchor="ctr" anchorCtr="1">
          <a:noAutofit/>
        </a:bodyPr>
        <a:lstStyle/>
        <a:p>
          <a:pPr algn="l"/>
          <a:r>
            <a:rPr kumimoji="1" lang="ja-JP" altLang="en-US" sz="6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堆肥、土改剤散布、耕起　砕土</a:t>
          </a:r>
          <a:endParaRPr kumimoji="1" lang="en-US" altLang="ja-JP" sz="6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28</xdr:col>
      <xdr:colOff>567266</xdr:colOff>
      <xdr:row>26</xdr:row>
      <xdr:rowOff>42333</xdr:rowOff>
    </xdr:from>
    <xdr:ext cx="1476000" cy="185451"/>
    <xdr:sp macro="" textlink="">
      <xdr:nvSpPr>
        <xdr:cNvPr id="91" name="正方形/長方形 90">
          <a:extLst>
            <a:ext uri="{FF2B5EF4-FFF2-40B4-BE49-F238E27FC236}">
              <a16:creationId xmlns:a16="http://schemas.microsoft.com/office/drawing/2014/main" id="{99E87435-3D69-4790-B6B2-04A2A1AB8863}"/>
            </a:ext>
          </a:extLst>
        </xdr:cNvPr>
        <xdr:cNvSpPr/>
      </xdr:nvSpPr>
      <xdr:spPr>
        <a:xfrm>
          <a:off x="20391966" y="6538383"/>
          <a:ext cx="1476000" cy="185451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0" tIns="36000" rIns="0" bIns="36000" rtlCol="0" anchor="ctr" anchorCtr="0">
          <a:noAutofit/>
        </a:bodyPr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基肥・うね立て、定植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28</xdr:col>
      <xdr:colOff>558801</xdr:colOff>
      <xdr:row>27</xdr:row>
      <xdr:rowOff>42333</xdr:rowOff>
    </xdr:from>
    <xdr:ext cx="1476000" cy="185451"/>
    <xdr:sp macro="" textlink="">
      <xdr:nvSpPr>
        <xdr:cNvPr id="92" name="正方形/長方形 91">
          <a:extLst>
            <a:ext uri="{FF2B5EF4-FFF2-40B4-BE49-F238E27FC236}">
              <a16:creationId xmlns:a16="http://schemas.microsoft.com/office/drawing/2014/main" id="{94552795-59F7-409F-8297-5F67E71A92A9}"/>
            </a:ext>
          </a:extLst>
        </xdr:cNvPr>
        <xdr:cNvSpPr/>
      </xdr:nvSpPr>
      <xdr:spPr>
        <a:xfrm>
          <a:off x="20383501" y="6786033"/>
          <a:ext cx="1476000" cy="185451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0" tIns="36000" rIns="0" bIns="36000" rtlCol="0" anchor="ctr" anchorCtr="0">
          <a:noAutofit/>
        </a:bodyPr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基肥・うね立て、定植</a:t>
          </a:r>
        </a:p>
      </xdr:txBody>
    </xdr:sp>
    <xdr:clientData/>
  </xdr:oneCellAnchor>
  <xdr:oneCellAnchor>
    <xdr:from>
      <xdr:col>28</xdr:col>
      <xdr:colOff>2099734</xdr:colOff>
      <xdr:row>26</xdr:row>
      <xdr:rowOff>59267</xdr:rowOff>
    </xdr:from>
    <xdr:ext cx="194733" cy="745067"/>
    <xdr:sp macro="" textlink="">
      <xdr:nvSpPr>
        <xdr:cNvPr id="93" name="正方形/長方形 92">
          <a:extLst>
            <a:ext uri="{FF2B5EF4-FFF2-40B4-BE49-F238E27FC236}">
              <a16:creationId xmlns:a16="http://schemas.microsoft.com/office/drawing/2014/main" id="{BB5F23B3-F3F7-436F-8947-9DA1809F744C}"/>
            </a:ext>
          </a:extLst>
        </xdr:cNvPr>
        <xdr:cNvSpPr/>
      </xdr:nvSpPr>
      <xdr:spPr>
        <a:xfrm>
          <a:off x="21924434" y="6555317"/>
          <a:ext cx="194733" cy="74506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square" lIns="0" tIns="36000" rIns="0" bIns="36000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除草剤散布</a:t>
          </a:r>
        </a:p>
      </xdr:txBody>
    </xdr:sp>
    <xdr:clientData/>
  </xdr:oneCellAnchor>
  <xdr:oneCellAnchor>
    <xdr:from>
      <xdr:col>28</xdr:col>
      <xdr:colOff>270933</xdr:colOff>
      <xdr:row>27</xdr:row>
      <xdr:rowOff>16933</xdr:rowOff>
    </xdr:from>
    <xdr:ext cx="270932" cy="660400"/>
    <xdr:sp macro="" textlink="">
      <xdr:nvSpPr>
        <xdr:cNvPr id="94" name="正方形/長方形 93">
          <a:extLst>
            <a:ext uri="{FF2B5EF4-FFF2-40B4-BE49-F238E27FC236}">
              <a16:creationId xmlns:a16="http://schemas.microsoft.com/office/drawing/2014/main" id="{D8D1AC2C-4F36-459E-BBEE-ADDF40DF254E}"/>
            </a:ext>
          </a:extLst>
        </xdr:cNvPr>
        <xdr:cNvSpPr/>
      </xdr:nvSpPr>
      <xdr:spPr>
        <a:xfrm>
          <a:off x="20095633" y="6760633"/>
          <a:ext cx="270932" cy="6604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square" lIns="0" tIns="36000" rIns="0" bIns="36000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追肥・中耕作業</a:t>
          </a:r>
        </a:p>
      </xdr:txBody>
    </xdr:sp>
    <xdr:clientData/>
  </xdr:oneCellAnchor>
  <xdr:oneCellAnchor>
    <xdr:from>
      <xdr:col>28</xdr:col>
      <xdr:colOff>42333</xdr:colOff>
      <xdr:row>28</xdr:row>
      <xdr:rowOff>33865</xdr:rowOff>
    </xdr:from>
    <xdr:ext cx="186267" cy="1659467"/>
    <xdr:sp macro="" textlink="">
      <xdr:nvSpPr>
        <xdr:cNvPr id="95" name="正方形/長方形 94">
          <a:extLst>
            <a:ext uri="{FF2B5EF4-FFF2-40B4-BE49-F238E27FC236}">
              <a16:creationId xmlns:a16="http://schemas.microsoft.com/office/drawing/2014/main" id="{553F5F8F-2B2B-4F9E-B432-11C43551717C}"/>
            </a:ext>
          </a:extLst>
        </xdr:cNvPr>
        <xdr:cNvSpPr/>
      </xdr:nvSpPr>
      <xdr:spPr>
        <a:xfrm>
          <a:off x="19867033" y="7025215"/>
          <a:ext cx="186267" cy="165946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square" lIns="0" tIns="36000" rIns="0" bIns="36000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防除</a:t>
          </a:r>
        </a:p>
      </xdr:txBody>
    </xdr:sp>
    <xdr:clientData/>
  </xdr:oneCellAnchor>
  <xdr:twoCellAnchor>
    <xdr:from>
      <xdr:col>28</xdr:col>
      <xdr:colOff>575732</xdr:colOff>
      <xdr:row>38</xdr:row>
      <xdr:rowOff>194733</xdr:rowOff>
    </xdr:from>
    <xdr:to>
      <xdr:col>28</xdr:col>
      <xdr:colOff>2051732</xdr:colOff>
      <xdr:row>39</xdr:row>
      <xdr:rowOff>195614</xdr:rowOff>
    </xdr:to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207EEE4B-0CF9-4A60-BCB8-D3FB3CF36BA1}"/>
            </a:ext>
          </a:extLst>
        </xdr:cNvPr>
        <xdr:cNvSpPr/>
      </xdr:nvSpPr>
      <xdr:spPr>
        <a:xfrm>
          <a:off x="20400432" y="9662583"/>
          <a:ext cx="1476000" cy="24853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収穫・出荷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28</xdr:col>
      <xdr:colOff>448733</xdr:colOff>
      <xdr:row>5</xdr:row>
      <xdr:rowOff>8468</xdr:rowOff>
    </xdr:from>
    <xdr:to>
      <xdr:col>28</xdr:col>
      <xdr:colOff>1924733</xdr:colOff>
      <xdr:row>6</xdr:row>
      <xdr:rowOff>9349</xdr:rowOff>
    </xdr:to>
    <xdr:sp macro="" textlink="">
      <xdr:nvSpPr>
        <xdr:cNvPr id="97" name="正方形/長方形 96">
          <a:extLst>
            <a:ext uri="{FF2B5EF4-FFF2-40B4-BE49-F238E27FC236}">
              <a16:creationId xmlns:a16="http://schemas.microsoft.com/office/drawing/2014/main" id="{8FE15C12-1729-4A88-BC55-111B49EFE45F}"/>
            </a:ext>
          </a:extLst>
        </xdr:cNvPr>
        <xdr:cNvSpPr/>
      </xdr:nvSpPr>
      <xdr:spPr>
        <a:xfrm>
          <a:off x="20273433" y="1303868"/>
          <a:ext cx="1476000" cy="24853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収穫・出荷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28</xdr:col>
      <xdr:colOff>457201</xdr:colOff>
      <xdr:row>7</xdr:row>
      <xdr:rowOff>16932</xdr:rowOff>
    </xdr:from>
    <xdr:to>
      <xdr:col>28</xdr:col>
      <xdr:colOff>1933201</xdr:colOff>
      <xdr:row>8</xdr:row>
      <xdr:rowOff>17813</xdr:rowOff>
    </xdr:to>
    <xdr:sp macro="" textlink="">
      <xdr:nvSpPr>
        <xdr:cNvPr id="98" name="正方形/長方形 97">
          <a:extLst>
            <a:ext uri="{FF2B5EF4-FFF2-40B4-BE49-F238E27FC236}">
              <a16:creationId xmlns:a16="http://schemas.microsoft.com/office/drawing/2014/main" id="{DDDF1A46-B088-49B2-809A-E6350D86AA5C}"/>
            </a:ext>
          </a:extLst>
        </xdr:cNvPr>
        <xdr:cNvSpPr/>
      </xdr:nvSpPr>
      <xdr:spPr>
        <a:xfrm>
          <a:off x="20281901" y="1807632"/>
          <a:ext cx="1476000" cy="24853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収穫・出荷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28</xdr:col>
      <xdr:colOff>482601</xdr:colOff>
      <xdr:row>9</xdr:row>
      <xdr:rowOff>16933</xdr:rowOff>
    </xdr:from>
    <xdr:to>
      <xdr:col>28</xdr:col>
      <xdr:colOff>1947334</xdr:colOff>
      <xdr:row>9</xdr:row>
      <xdr:rowOff>220133</xdr:rowOff>
    </xdr:to>
    <xdr:sp macro="" textlink="">
      <xdr:nvSpPr>
        <xdr:cNvPr id="99" name="正方形/長方形 98">
          <a:extLst>
            <a:ext uri="{FF2B5EF4-FFF2-40B4-BE49-F238E27FC236}">
              <a16:creationId xmlns:a16="http://schemas.microsoft.com/office/drawing/2014/main" id="{98551CB6-6525-4E45-9FB1-BA043F5194F7}"/>
            </a:ext>
          </a:extLst>
        </xdr:cNvPr>
        <xdr:cNvSpPr/>
      </xdr:nvSpPr>
      <xdr:spPr>
        <a:xfrm>
          <a:off x="20307301" y="2302933"/>
          <a:ext cx="1464733" cy="2032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収穫・出荷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34</xdr:col>
      <xdr:colOff>575733</xdr:colOff>
      <xdr:row>34</xdr:row>
      <xdr:rowOff>50800</xdr:rowOff>
    </xdr:from>
    <xdr:ext cx="1476000" cy="185451"/>
    <xdr:sp macro="" textlink="">
      <xdr:nvSpPr>
        <xdr:cNvPr id="100" name="正方形/長方形 99">
          <a:extLst>
            <a:ext uri="{FF2B5EF4-FFF2-40B4-BE49-F238E27FC236}">
              <a16:creationId xmlns:a16="http://schemas.microsoft.com/office/drawing/2014/main" id="{CFBB7ED8-B2B8-4302-A643-9A2AA7A60974}"/>
            </a:ext>
          </a:extLst>
        </xdr:cNvPr>
        <xdr:cNvSpPr/>
      </xdr:nvSpPr>
      <xdr:spPr>
        <a:xfrm>
          <a:off x="26204333" y="8528050"/>
          <a:ext cx="1476000" cy="185451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0" tIns="36000" rIns="0" bIns="36000" rtlCol="0" anchor="ctr" anchorCtr="0">
          <a:noAutofit/>
        </a:bodyPr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基肥・うね立て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34</xdr:col>
      <xdr:colOff>567266</xdr:colOff>
      <xdr:row>36</xdr:row>
      <xdr:rowOff>25400</xdr:rowOff>
    </xdr:from>
    <xdr:ext cx="1476000" cy="197161"/>
    <xdr:sp macro="" textlink="">
      <xdr:nvSpPr>
        <xdr:cNvPr id="101" name="正方形/長方形 100">
          <a:extLst>
            <a:ext uri="{FF2B5EF4-FFF2-40B4-BE49-F238E27FC236}">
              <a16:creationId xmlns:a16="http://schemas.microsoft.com/office/drawing/2014/main" id="{712E2F8C-CEC3-4D8D-A252-7FBEA600F679}"/>
            </a:ext>
          </a:extLst>
        </xdr:cNvPr>
        <xdr:cNvSpPr/>
      </xdr:nvSpPr>
      <xdr:spPr>
        <a:xfrm>
          <a:off x="26195866" y="8997950"/>
          <a:ext cx="1476000" cy="19716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除草剤散布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34</xdr:col>
      <xdr:colOff>457200</xdr:colOff>
      <xdr:row>8</xdr:row>
      <xdr:rowOff>0</xdr:rowOff>
    </xdr:from>
    <xdr:to>
      <xdr:col>34</xdr:col>
      <xdr:colOff>1933200</xdr:colOff>
      <xdr:row>9</xdr:row>
      <xdr:rowOff>881</xdr:rowOff>
    </xdr:to>
    <xdr:sp macro="" textlink="">
      <xdr:nvSpPr>
        <xdr:cNvPr id="102" name="正方形/長方形 101">
          <a:extLst>
            <a:ext uri="{FF2B5EF4-FFF2-40B4-BE49-F238E27FC236}">
              <a16:creationId xmlns:a16="http://schemas.microsoft.com/office/drawing/2014/main" id="{5C28F6B8-805A-4AB3-9057-F59B21854BA3}"/>
            </a:ext>
          </a:extLst>
        </xdr:cNvPr>
        <xdr:cNvSpPr/>
      </xdr:nvSpPr>
      <xdr:spPr>
        <a:xfrm>
          <a:off x="26085800" y="2038350"/>
          <a:ext cx="1476000" cy="24853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追肥、防除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34</xdr:col>
      <xdr:colOff>465667</xdr:colOff>
      <xdr:row>9</xdr:row>
      <xdr:rowOff>8467</xdr:rowOff>
    </xdr:from>
    <xdr:to>
      <xdr:col>34</xdr:col>
      <xdr:colOff>1941667</xdr:colOff>
      <xdr:row>10</xdr:row>
      <xdr:rowOff>9347</xdr:rowOff>
    </xdr:to>
    <xdr:sp macro="" textlink="">
      <xdr:nvSpPr>
        <xdr:cNvPr id="103" name="正方形/長方形 102">
          <a:extLst>
            <a:ext uri="{FF2B5EF4-FFF2-40B4-BE49-F238E27FC236}">
              <a16:creationId xmlns:a16="http://schemas.microsoft.com/office/drawing/2014/main" id="{34F0A459-4B0C-4C79-8CB6-EE13235E0E0D}"/>
            </a:ext>
          </a:extLst>
        </xdr:cNvPr>
        <xdr:cNvSpPr/>
      </xdr:nvSpPr>
      <xdr:spPr>
        <a:xfrm>
          <a:off x="26094267" y="2294467"/>
          <a:ext cx="1476000" cy="24853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除草剤散布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34</xdr:col>
      <xdr:colOff>2226734</xdr:colOff>
      <xdr:row>11</xdr:row>
      <xdr:rowOff>25400</xdr:rowOff>
    </xdr:from>
    <xdr:ext cx="228600" cy="1921933"/>
    <xdr:sp macro="" textlink="">
      <xdr:nvSpPr>
        <xdr:cNvPr id="104" name="正方形/長方形 103">
          <a:extLst>
            <a:ext uri="{FF2B5EF4-FFF2-40B4-BE49-F238E27FC236}">
              <a16:creationId xmlns:a16="http://schemas.microsoft.com/office/drawing/2014/main" id="{66BBADA4-EF0F-498E-9E6E-2A5CDE6B672B}"/>
            </a:ext>
          </a:extLst>
        </xdr:cNvPr>
        <xdr:cNvSpPr/>
      </xdr:nvSpPr>
      <xdr:spPr>
        <a:xfrm>
          <a:off x="27855334" y="2806700"/>
          <a:ext cx="228600" cy="192193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square" lIns="0" tIns="36000" rIns="0" bIns="36000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除草・かん水管理</a:t>
          </a:r>
        </a:p>
      </xdr:txBody>
    </xdr:sp>
    <xdr:clientData/>
  </xdr:oneCellAnchor>
  <xdr:oneCellAnchor>
    <xdr:from>
      <xdr:col>34</xdr:col>
      <xdr:colOff>33867</xdr:colOff>
      <xdr:row>10</xdr:row>
      <xdr:rowOff>25401</xdr:rowOff>
    </xdr:from>
    <xdr:ext cx="194733" cy="685800"/>
    <xdr:sp macro="" textlink="">
      <xdr:nvSpPr>
        <xdr:cNvPr id="105" name="正方形/長方形 104">
          <a:extLst>
            <a:ext uri="{FF2B5EF4-FFF2-40B4-BE49-F238E27FC236}">
              <a16:creationId xmlns:a16="http://schemas.microsoft.com/office/drawing/2014/main" id="{40912001-0DC8-406A-87A1-BB4D6C2510B2}"/>
            </a:ext>
          </a:extLst>
        </xdr:cNvPr>
        <xdr:cNvSpPr/>
      </xdr:nvSpPr>
      <xdr:spPr>
        <a:xfrm>
          <a:off x="25662467" y="2559051"/>
          <a:ext cx="194733" cy="6858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square" lIns="0" tIns="36000" rIns="0" bIns="36000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防除</a:t>
          </a:r>
        </a:p>
      </xdr:txBody>
    </xdr:sp>
    <xdr:clientData/>
  </xdr:oneCellAnchor>
  <xdr:oneCellAnchor>
    <xdr:from>
      <xdr:col>34</xdr:col>
      <xdr:colOff>33866</xdr:colOff>
      <xdr:row>14</xdr:row>
      <xdr:rowOff>50800</xdr:rowOff>
    </xdr:from>
    <xdr:ext cx="203201" cy="1151467"/>
    <xdr:sp macro="" textlink="">
      <xdr:nvSpPr>
        <xdr:cNvPr id="106" name="正方形/長方形 105">
          <a:extLst>
            <a:ext uri="{FF2B5EF4-FFF2-40B4-BE49-F238E27FC236}">
              <a16:creationId xmlns:a16="http://schemas.microsoft.com/office/drawing/2014/main" id="{1BE35F2B-95D9-45E1-91BD-EC617E3EEE45}"/>
            </a:ext>
          </a:extLst>
        </xdr:cNvPr>
        <xdr:cNvSpPr/>
      </xdr:nvSpPr>
      <xdr:spPr>
        <a:xfrm>
          <a:off x="25662466" y="3575050"/>
          <a:ext cx="203201" cy="115146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square" lIns="0" tIns="36000" rIns="0" bIns="36000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防除</a:t>
          </a:r>
        </a:p>
      </xdr:txBody>
    </xdr:sp>
    <xdr:clientData/>
  </xdr:oneCellAnchor>
  <xdr:twoCellAnchor>
    <xdr:from>
      <xdr:col>34</xdr:col>
      <xdr:colOff>457200</xdr:colOff>
      <xdr:row>13</xdr:row>
      <xdr:rowOff>228600</xdr:rowOff>
    </xdr:from>
    <xdr:to>
      <xdr:col>34</xdr:col>
      <xdr:colOff>1933200</xdr:colOff>
      <xdr:row>14</xdr:row>
      <xdr:rowOff>229481</xdr:rowOff>
    </xdr:to>
    <xdr:sp macro="" textlink="">
      <xdr:nvSpPr>
        <xdr:cNvPr id="107" name="正方形/長方形 106">
          <a:extLst>
            <a:ext uri="{FF2B5EF4-FFF2-40B4-BE49-F238E27FC236}">
              <a16:creationId xmlns:a16="http://schemas.microsoft.com/office/drawing/2014/main" id="{008F8C3F-6E3F-436F-A02B-6DD8163025FC}"/>
            </a:ext>
          </a:extLst>
        </xdr:cNvPr>
        <xdr:cNvSpPr/>
      </xdr:nvSpPr>
      <xdr:spPr>
        <a:xfrm>
          <a:off x="26085800" y="3505200"/>
          <a:ext cx="1476000" cy="24853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除草剤散布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34</xdr:col>
      <xdr:colOff>457200</xdr:colOff>
      <xdr:row>11</xdr:row>
      <xdr:rowOff>220133</xdr:rowOff>
    </xdr:from>
    <xdr:to>
      <xdr:col>34</xdr:col>
      <xdr:colOff>1933200</xdr:colOff>
      <xdr:row>12</xdr:row>
      <xdr:rowOff>221014</xdr:rowOff>
    </xdr:to>
    <xdr:sp macro="" textlink="">
      <xdr:nvSpPr>
        <xdr:cNvPr id="108" name="正方形/長方形 107">
          <a:extLst>
            <a:ext uri="{FF2B5EF4-FFF2-40B4-BE49-F238E27FC236}">
              <a16:creationId xmlns:a16="http://schemas.microsoft.com/office/drawing/2014/main" id="{CE234228-38FF-4690-AE51-0FB3CA408B45}"/>
            </a:ext>
          </a:extLst>
        </xdr:cNvPr>
        <xdr:cNvSpPr/>
      </xdr:nvSpPr>
      <xdr:spPr>
        <a:xfrm>
          <a:off x="26085800" y="3001433"/>
          <a:ext cx="1476000" cy="24853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追肥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36786;&#26519;&#27700;&#29987;&#37096;\&#36786;&#26519;&#27700;&#29987;&#37096;&#20849;&#26377;\070%20&#12521;&#12452;&#12502;&#12521;&#12522;\010_&#36786;&#26989;&#26222;&#21450;&#27963;&#21205;&#12398;&#20844;&#38283;&#36039;&#26009;\09%20&#36786;&#26989;&#32076;&#21942;\&#9733;&#36196;&#26412;&#25913;&#23450;&#20316;&#26989;&#29992;\03%20&#23436;&#25104;&#21407;&#31295;\01%20&#21336;&#21697;\07%20&#12473;&#12510;&#12540;&#12488;&#36786;&#26989;&#37096;&#20250;\&#27700;&#31282;&#65291;&#31179;&#20316;&#12502;&#12525;&#12483;&#12467;&#12522;&#12540;_&#24179;&#22374;&#22320;.xlsx" TargetMode="External"/><Relationship Id="rId1" Type="http://schemas.openxmlformats.org/officeDocument/2006/relationships/externalLinkPath" Target="file:///\\fs.ad.pref.shimane.jp\&#36786;&#26519;&#27700;&#29987;&#37096;\&#36786;&#26519;&#27700;&#29987;&#37096;&#20849;&#26377;\070%20&#12521;&#12452;&#12502;&#12521;&#12522;\010_&#36786;&#26989;&#26222;&#21450;&#27963;&#21205;&#12398;&#20844;&#38283;&#36039;&#26009;\09%20&#36786;&#26989;&#32076;&#21942;\&#9733;&#36196;&#26412;&#25913;&#23450;&#20316;&#26989;&#29992;\03%20&#23436;&#25104;&#21407;&#31295;\01%20&#21336;&#21697;\07%20&#12473;&#12510;&#12540;&#12488;&#36786;&#26989;&#37096;&#20250;\&#27700;&#31282;&#65291;&#31179;&#20316;&#12502;&#12525;&#12483;&#12467;&#12522;&#12540;_&#24179;&#22374;&#223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00376/Downloads/20171004105325/@&#32076;&#21942;&#36039;&#26009;&#12524;&#12505;&#12523;&#65297;/@&#30740;&#31350;&#65417;&#65392;&#65412;(&#21407;)/@07&#21508;&#30476;&#32076;&#21942;&#25351;&#37341;/@&#23798;&#26681;&#30476;&#32076;&#21942;&#25351;&#23566;&#25351;&#37341;H25/H25&#24180;&#24230;&#32076;&#21942;&#25351;&#37341;&#25913;&#35330;&#20316;&#26989;/1%20&#25913;&#35330;&#27096;&#24335;/01&#27700;&#31282;&#12467;&#12471;&#12498;&#12459;&#12522;&#24179;&#22374;&#22823;&#35215;&#27169;&#20462;&#2749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1頁"/>
      <sheetName val="②作業体系詳細"/>
      <sheetName val="②2頁空"/>
      <sheetName val="③3頁"/>
      <sheetName val="④前提条件"/>
      <sheetName val="⑤償却資産"/>
      <sheetName val="労働時間作業（総合）"/>
      <sheetName val="⑥労働時間（つきあかり乾直）"/>
      <sheetName val="⑥労働時間（きぬむすめ乾直）"/>
      <sheetName val="⑥労働時間（秋作ブロッコリ）"/>
      <sheetName val="⑦収支データ"/>
      <sheetName val="⑦収支データつきあかり"/>
      <sheetName val="⑦収支データきぬむすめ"/>
      <sheetName val="⑦収支データブロッコリー"/>
      <sheetName val="⑧経済性"/>
      <sheetName val="⑧つきあかり経済性"/>
      <sheetName val="⑧きぬむすめ経済性"/>
      <sheetName val="⑧ブロッコリー経済性"/>
      <sheetName val="⑨単価設定"/>
      <sheetName val="⑩育成費"/>
      <sheetName val="⑬計画支援"/>
      <sheetName val="⑭計画支援SN"/>
      <sheetName val="⑫類型作成"/>
      <sheetName val="前提条件作業"/>
      <sheetName val="償却作業"/>
      <sheetName val="労働時間作業（つきあかり乾直）"/>
      <sheetName val="労働時間作業 (きぬむすめ乾直)"/>
      <sheetName val="労働時間作業 (秋作ブロッコリ)"/>
      <sheetName val="Sheet5"/>
      <sheetName val="雇用"/>
      <sheetName val="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E1">
            <v>5000</v>
          </cell>
        </row>
        <row r="5">
          <cell r="B5" t="str">
            <v>施設</v>
          </cell>
        </row>
        <row r="6">
          <cell r="B6" t="str">
            <v>機械</v>
          </cell>
        </row>
        <row r="7">
          <cell r="B7" t="str">
            <v>機械</v>
          </cell>
        </row>
        <row r="8">
          <cell r="B8" t="str">
            <v>機械</v>
          </cell>
        </row>
        <row r="9">
          <cell r="B9" t="str">
            <v>機械</v>
          </cell>
        </row>
        <row r="10">
          <cell r="B10" t="str">
            <v>機械</v>
          </cell>
        </row>
        <row r="11">
          <cell r="B11" t="str">
            <v>機械</v>
          </cell>
        </row>
        <row r="12">
          <cell r="B12" t="str">
            <v>機械</v>
          </cell>
        </row>
        <row r="13">
          <cell r="B13" t="str">
            <v>機械</v>
          </cell>
        </row>
        <row r="14">
          <cell r="B14" t="str">
            <v>機械</v>
          </cell>
        </row>
        <row r="15">
          <cell r="B15" t="str">
            <v>機械</v>
          </cell>
        </row>
        <row r="16">
          <cell r="B16" t="str">
            <v>機械</v>
          </cell>
        </row>
        <row r="17">
          <cell r="B17" t="str">
            <v>機械</v>
          </cell>
        </row>
        <row r="18">
          <cell r="B18" t="str">
            <v>機械</v>
          </cell>
        </row>
        <row r="19">
          <cell r="B19" t="str">
            <v>機械</v>
          </cell>
        </row>
        <row r="20">
          <cell r="B20" t="str">
            <v>機械</v>
          </cell>
        </row>
        <row r="21">
          <cell r="B21" t="str">
            <v>機械</v>
          </cell>
        </row>
        <row r="22">
          <cell r="B22" t="str">
            <v>機械</v>
          </cell>
        </row>
        <row r="23">
          <cell r="B23" t="str">
            <v>機械</v>
          </cell>
        </row>
        <row r="24">
          <cell r="B24" t="str">
            <v>機械</v>
          </cell>
        </row>
        <row r="25">
          <cell r="B25" t="str">
            <v>機械</v>
          </cell>
        </row>
        <row r="26">
          <cell r="B26" t="str">
            <v>機械</v>
          </cell>
        </row>
        <row r="27">
          <cell r="B27" t="str">
            <v>機械</v>
          </cell>
        </row>
        <row r="28">
          <cell r="B28" t="str">
            <v>機械</v>
          </cell>
        </row>
        <row r="29">
          <cell r="B29" t="str">
            <v>機械</v>
          </cell>
        </row>
        <row r="30">
          <cell r="B30" t="str">
            <v>機械</v>
          </cell>
        </row>
        <row r="31">
          <cell r="B31" t="str">
            <v>機械</v>
          </cell>
        </row>
        <row r="32">
          <cell r="B32" t="str">
            <v>機械</v>
          </cell>
        </row>
        <row r="33">
          <cell r="B33" t="str">
            <v>機械</v>
          </cell>
        </row>
        <row r="34">
          <cell r="B34" t="str">
            <v>機械</v>
          </cell>
        </row>
        <row r="46">
          <cell r="J46" t="str">
            <v>建物</v>
          </cell>
        </row>
        <row r="47">
          <cell r="J47" t="str">
            <v>施設</v>
          </cell>
        </row>
        <row r="48">
          <cell r="J48" t="str">
            <v>機械</v>
          </cell>
        </row>
        <row r="49">
          <cell r="J49" t="str">
            <v>大植物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B3" t="str">
            <v>粗収益</v>
          </cell>
          <cell r="C3" t="str">
            <v>主産物</v>
          </cell>
          <cell r="E3">
            <v>520</v>
          </cell>
          <cell r="K3">
            <v>117000</v>
          </cell>
        </row>
        <row r="4">
          <cell r="B4" t="str">
            <v>種苗費</v>
          </cell>
          <cell r="E4">
            <v>3.5</v>
          </cell>
          <cell r="K4">
            <v>3007</v>
          </cell>
        </row>
        <row r="5">
          <cell r="B5" t="str">
            <v>肥料費</v>
          </cell>
          <cell r="C5" t="str">
            <v>配合肥料</v>
          </cell>
          <cell r="E5">
            <v>33.299999999999997</v>
          </cell>
          <cell r="K5">
            <v>5405</v>
          </cell>
        </row>
        <row r="6">
          <cell r="B6" t="str">
            <v>肥料費</v>
          </cell>
          <cell r="C6" t="str">
            <v>その他</v>
          </cell>
          <cell r="E6">
            <v>8.6999999999999993</v>
          </cell>
          <cell r="K6">
            <v>1216</v>
          </cell>
        </row>
        <row r="7">
          <cell r="B7" t="str">
            <v>農業薬剤費</v>
          </cell>
          <cell r="C7" t="str">
            <v>殺菌剤</v>
          </cell>
          <cell r="E7">
            <v>70</v>
          </cell>
          <cell r="K7">
            <v>554</v>
          </cell>
        </row>
        <row r="8">
          <cell r="B8" t="str">
            <v>農業薬剤費</v>
          </cell>
          <cell r="C8" t="str">
            <v>殺虫剤</v>
          </cell>
          <cell r="E8">
            <v>38.5</v>
          </cell>
          <cell r="K8">
            <v>1989</v>
          </cell>
        </row>
        <row r="9">
          <cell r="B9" t="str">
            <v>農業薬剤費</v>
          </cell>
          <cell r="C9" t="str">
            <v>除草剤</v>
          </cell>
          <cell r="E9">
            <v>0.3</v>
          </cell>
          <cell r="K9">
            <v>1481</v>
          </cell>
        </row>
        <row r="10">
          <cell r="B10" t="str">
            <v>農業薬剤費</v>
          </cell>
          <cell r="C10" t="str">
            <v>除草剤</v>
          </cell>
          <cell r="E10">
            <v>100</v>
          </cell>
          <cell r="K10">
            <v>2283</v>
          </cell>
        </row>
        <row r="11">
          <cell r="B11" t="str">
            <v>農業薬剤費</v>
          </cell>
          <cell r="C11" t="str">
            <v>除草剤</v>
          </cell>
          <cell r="E11">
            <v>1</v>
          </cell>
          <cell r="K11">
            <v>3787</v>
          </cell>
        </row>
        <row r="12">
          <cell r="B12" t="str">
            <v>農業薬剤費</v>
          </cell>
          <cell r="C12" t="str">
            <v>殺虫殺菌剤</v>
          </cell>
          <cell r="E12">
            <v>0.1</v>
          </cell>
          <cell r="K12">
            <v>870</v>
          </cell>
        </row>
        <row r="13">
          <cell r="B13" t="str">
            <v>農業薬剤費</v>
          </cell>
          <cell r="C13" t="str">
            <v>殺虫剤</v>
          </cell>
          <cell r="E13">
            <v>0.05</v>
          </cell>
          <cell r="K13">
            <v>514</v>
          </cell>
        </row>
        <row r="14">
          <cell r="B14" t="str">
            <v>動力光熱費</v>
          </cell>
          <cell r="C14" t="str">
            <v>軽油</v>
          </cell>
          <cell r="E14">
            <v>13</v>
          </cell>
          <cell r="K14">
            <v>1781</v>
          </cell>
        </row>
        <row r="15">
          <cell r="B15" t="str">
            <v>動力光熱費</v>
          </cell>
          <cell r="C15" t="str">
            <v>ガソリン</v>
          </cell>
          <cell r="E15">
            <v>7</v>
          </cell>
          <cell r="K15">
            <v>1015</v>
          </cell>
        </row>
        <row r="16">
          <cell r="B16" t="str">
            <v>販売経費</v>
          </cell>
          <cell r="C16" t="str">
            <v>その他</v>
          </cell>
          <cell r="E16">
            <v>742.85714285714289</v>
          </cell>
          <cell r="K16">
            <v>15823</v>
          </cell>
        </row>
        <row r="17">
          <cell r="B17" t="str">
            <v>水利費</v>
          </cell>
          <cell r="E17">
            <v>1</v>
          </cell>
          <cell r="K17">
            <v>1466</v>
          </cell>
        </row>
        <row r="18">
          <cell r="B18" t="str">
            <v>共済掛金</v>
          </cell>
          <cell r="E18">
            <v>1</v>
          </cell>
          <cell r="K18">
            <v>630</v>
          </cell>
        </row>
        <row r="19">
          <cell r="B19" t="str">
            <v>肥料費</v>
          </cell>
          <cell r="C19" t="str">
            <v>土づくり肥料</v>
          </cell>
          <cell r="E19">
            <v>150</v>
          </cell>
          <cell r="K19">
            <v>6330</v>
          </cell>
        </row>
        <row r="20">
          <cell r="B20" t="str">
            <v>肥料費</v>
          </cell>
          <cell r="C20" t="str">
            <v>堆肥･有機質肥料</v>
          </cell>
          <cell r="E20">
            <v>1500</v>
          </cell>
          <cell r="K20">
            <v>4500</v>
          </cell>
        </row>
        <row r="21">
          <cell r="K21" t="str">
            <v/>
          </cell>
        </row>
        <row r="22">
          <cell r="K22" t="str">
            <v/>
          </cell>
        </row>
        <row r="23">
          <cell r="K23" t="str">
            <v/>
          </cell>
        </row>
        <row r="24">
          <cell r="K24" t="str">
            <v/>
          </cell>
        </row>
        <row r="25">
          <cell r="K25" t="str">
            <v/>
          </cell>
        </row>
        <row r="26">
          <cell r="K26" t="str">
            <v/>
          </cell>
        </row>
        <row r="27">
          <cell r="K27" t="str">
            <v/>
          </cell>
        </row>
        <row r="28">
          <cell r="K28" t="str">
            <v/>
          </cell>
        </row>
        <row r="29">
          <cell r="K29" t="str">
            <v/>
          </cell>
        </row>
        <row r="30">
          <cell r="K30" t="str">
            <v/>
          </cell>
        </row>
        <row r="31">
          <cell r="K31" t="str">
            <v/>
          </cell>
        </row>
        <row r="32">
          <cell r="K32" t="str">
            <v/>
          </cell>
        </row>
        <row r="33">
          <cell r="K33" t="str">
            <v/>
          </cell>
        </row>
        <row r="34">
          <cell r="K34" t="str">
            <v/>
          </cell>
        </row>
        <row r="35">
          <cell r="K35" t="str">
            <v/>
          </cell>
        </row>
        <row r="36">
          <cell r="K36" t="str">
            <v/>
          </cell>
        </row>
        <row r="37">
          <cell r="K37" t="str">
            <v/>
          </cell>
        </row>
        <row r="38">
          <cell r="K38" t="str">
            <v/>
          </cell>
        </row>
        <row r="39">
          <cell r="K39" t="str">
            <v/>
          </cell>
        </row>
        <row r="40">
          <cell r="K40" t="str">
            <v/>
          </cell>
        </row>
        <row r="41">
          <cell r="K41" t="str">
            <v/>
          </cell>
        </row>
        <row r="42">
          <cell r="K42" t="str">
            <v/>
          </cell>
        </row>
        <row r="43">
          <cell r="K43" t="str">
            <v/>
          </cell>
        </row>
        <row r="44">
          <cell r="K44" t="str">
            <v/>
          </cell>
        </row>
        <row r="45">
          <cell r="K45" t="str">
            <v/>
          </cell>
        </row>
        <row r="46">
          <cell r="K46" t="str">
            <v/>
          </cell>
        </row>
        <row r="47">
          <cell r="K47" t="str">
            <v/>
          </cell>
        </row>
        <row r="48">
          <cell r="K48" t="str">
            <v/>
          </cell>
        </row>
        <row r="49">
          <cell r="K49" t="str">
            <v/>
          </cell>
        </row>
        <row r="50">
          <cell r="K50" t="str">
            <v/>
          </cell>
        </row>
        <row r="51">
          <cell r="K51" t="str">
            <v/>
          </cell>
        </row>
        <row r="52">
          <cell r="K52" t="str">
            <v/>
          </cell>
        </row>
        <row r="53">
          <cell r="K53" t="str">
            <v/>
          </cell>
        </row>
        <row r="54">
          <cell r="K54" t="str">
            <v/>
          </cell>
        </row>
        <row r="55">
          <cell r="K55" t="str">
            <v/>
          </cell>
        </row>
        <row r="56">
          <cell r="K56" t="str">
            <v/>
          </cell>
        </row>
        <row r="57">
          <cell r="K57" t="str">
            <v/>
          </cell>
        </row>
        <row r="58">
          <cell r="K58" t="str">
            <v/>
          </cell>
        </row>
        <row r="59">
          <cell r="K59" t="str">
            <v/>
          </cell>
        </row>
        <row r="60">
          <cell r="K60" t="str">
            <v/>
          </cell>
        </row>
        <row r="61">
          <cell r="K61" t="str">
            <v/>
          </cell>
        </row>
        <row r="62">
          <cell r="K62" t="str">
            <v/>
          </cell>
        </row>
        <row r="63">
          <cell r="K63" t="str">
            <v/>
          </cell>
        </row>
        <row r="64">
          <cell r="K64" t="str">
            <v/>
          </cell>
        </row>
        <row r="65">
          <cell r="K65" t="str">
            <v/>
          </cell>
        </row>
        <row r="66">
          <cell r="K66" t="str">
            <v/>
          </cell>
        </row>
        <row r="88">
          <cell r="Q88" t="str">
            <v>粗収益</v>
          </cell>
          <cell r="R88">
            <v>1</v>
          </cell>
        </row>
        <row r="89">
          <cell r="Q89" t="str">
            <v>肥料費</v>
          </cell>
          <cell r="R89">
            <v>2</v>
          </cell>
        </row>
        <row r="90">
          <cell r="Q90" t="str">
            <v>農業薬剤費</v>
          </cell>
          <cell r="R90">
            <v>3</v>
          </cell>
        </row>
        <row r="91">
          <cell r="Q91" t="str">
            <v>諸材料費</v>
          </cell>
          <cell r="R91">
            <v>4</v>
          </cell>
        </row>
        <row r="92">
          <cell r="Q92" t="str">
            <v>動力光熱費</v>
          </cell>
          <cell r="R92">
            <v>5</v>
          </cell>
        </row>
        <row r="93">
          <cell r="Q93" t="str">
            <v>販売経費</v>
          </cell>
          <cell r="R93">
            <v>6</v>
          </cell>
        </row>
        <row r="94">
          <cell r="Q94" t="str">
            <v>種苗費</v>
          </cell>
          <cell r="R94">
            <v>7</v>
          </cell>
        </row>
        <row r="95">
          <cell r="Q95" t="str">
            <v>水利費</v>
          </cell>
          <cell r="R95">
            <v>8</v>
          </cell>
        </row>
        <row r="96">
          <cell r="Q96" t="str">
            <v>賃借料・料金</v>
          </cell>
          <cell r="R96">
            <v>9</v>
          </cell>
        </row>
        <row r="97">
          <cell r="Q97" t="str">
            <v>小農具費</v>
          </cell>
          <cell r="R97">
            <v>10</v>
          </cell>
        </row>
        <row r="98">
          <cell r="Q98" t="str">
            <v>共済掛金</v>
          </cell>
          <cell r="R98">
            <v>11</v>
          </cell>
        </row>
        <row r="99">
          <cell r="Q99" t="str">
            <v>雇用労働費</v>
          </cell>
          <cell r="R99">
            <v>12</v>
          </cell>
        </row>
        <row r="100">
          <cell r="Q100" t="str">
            <v>支払地代</v>
          </cell>
          <cell r="R100">
            <v>13</v>
          </cell>
        </row>
        <row r="101">
          <cell r="Q101" t="str">
            <v>その他</v>
          </cell>
          <cell r="R101">
            <v>14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85">
          <cell r="Q85">
            <v>55</v>
          </cell>
        </row>
        <row r="86">
          <cell r="Q86">
            <v>0</v>
          </cell>
        </row>
      </sheetData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1頁"/>
      <sheetName val="②2頁"/>
      <sheetName val="③3頁"/>
      <sheetName val="④前提条件"/>
      <sheetName val="⑤償却資産"/>
      <sheetName val="償却作業"/>
      <sheetName val="⑥労働時間"/>
      <sheetName val="⑦収支データ"/>
      <sheetName val="⑧経済性"/>
      <sheetName val="⑨単価設定"/>
      <sheetName val="⑩育成費"/>
      <sheetName val="⑫類型作成"/>
      <sheetName val="⑬計画支援"/>
      <sheetName val="⑭計画支援SN"/>
      <sheetName val="⑮EzFaps"/>
      <sheetName val="前提条件作業"/>
      <sheetName val="労働時間作業"/>
      <sheetName val="雇用"/>
      <sheetName val="集計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Q1" t="str">
            <v>使用年数で計算</v>
          </cell>
          <cell r="S1" t="str">
            <v>補助なしで計算</v>
          </cell>
        </row>
        <row r="45">
          <cell r="D45">
            <v>1.5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85">
          <cell r="Q85">
            <v>0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473F-C443-48CB-AC75-7EEF827E7BDF}">
  <sheetPr>
    <outlinePr showOutlineSymbols="0"/>
  </sheetPr>
  <dimension ref="A1:AI188"/>
  <sheetViews>
    <sheetView showGridLines="0" showZeros="0" tabSelected="1" showOutlineSymbols="0" zoomScaleNormal="100" zoomScaleSheetLayoutView="104" workbookViewId="0">
      <selection activeCell="AG175" sqref="AG175"/>
    </sheetView>
  </sheetViews>
  <sheetFormatPr defaultRowHeight="18"/>
  <cols>
    <col min="1" max="22" width="2.58203125" customWidth="1"/>
    <col min="23" max="23" width="3.08203125" customWidth="1"/>
    <col min="24" max="30" width="2.58203125" customWidth="1"/>
    <col min="32" max="32" width="9.1640625" style="133" bestFit="1" customWidth="1"/>
  </cols>
  <sheetData>
    <row r="1" spans="1:32">
      <c r="A1" s="290" t="s">
        <v>280</v>
      </c>
      <c r="B1" s="290"/>
      <c r="C1" s="290"/>
      <c r="D1" s="290"/>
      <c r="E1" s="290"/>
      <c r="F1" s="303" t="s">
        <v>284</v>
      </c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</row>
    <row r="2" spans="1:32" ht="12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2" ht="12.5" customHeight="1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2" ht="12.5" customHeight="1">
      <c r="A4" s="291" t="s">
        <v>1</v>
      </c>
      <c r="B4" s="291"/>
      <c r="C4" s="291"/>
      <c r="D4" s="291"/>
      <c r="E4" s="291"/>
      <c r="F4" s="291"/>
      <c r="G4" s="308" t="s">
        <v>2</v>
      </c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3"/>
      <c r="S4" s="164" t="s">
        <v>82</v>
      </c>
      <c r="T4" s="165"/>
      <c r="U4" s="166"/>
      <c r="V4" s="165" t="s">
        <v>118</v>
      </c>
      <c r="W4" s="165"/>
      <c r="X4" s="166"/>
      <c r="Y4" s="263" t="s">
        <v>239</v>
      </c>
      <c r="Z4" s="264"/>
      <c r="AA4" s="265"/>
      <c r="AB4" s="292" t="s">
        <v>3</v>
      </c>
      <c r="AC4" s="292"/>
      <c r="AD4" s="292"/>
    </row>
    <row r="5" spans="1:32" ht="12.5" customHeight="1">
      <c r="A5" s="291"/>
      <c r="B5" s="291"/>
      <c r="C5" s="291"/>
      <c r="D5" s="291"/>
      <c r="E5" s="291"/>
      <c r="F5" s="291"/>
      <c r="G5" s="292" t="s">
        <v>4</v>
      </c>
      <c r="H5" s="292"/>
      <c r="I5" s="292"/>
      <c r="J5" s="292" t="s">
        <v>5</v>
      </c>
      <c r="K5" s="292"/>
      <c r="L5" s="292"/>
      <c r="M5" s="293" t="s">
        <v>241</v>
      </c>
      <c r="N5" s="294"/>
      <c r="O5" s="294"/>
      <c r="P5" s="293" t="s">
        <v>242</v>
      </c>
      <c r="Q5" s="294"/>
      <c r="R5" s="294"/>
      <c r="S5" s="167"/>
      <c r="T5" s="168"/>
      <c r="U5" s="169"/>
      <c r="V5" s="168"/>
      <c r="W5" s="168"/>
      <c r="X5" s="169"/>
      <c r="Y5" s="269"/>
      <c r="Z5" s="270"/>
      <c r="AA5" s="271"/>
      <c r="AB5" s="292"/>
      <c r="AC5" s="292"/>
      <c r="AD5" s="292"/>
    </row>
    <row r="6" spans="1:32" ht="12.5" customHeight="1">
      <c r="A6" s="291"/>
      <c r="B6" s="291"/>
      <c r="C6" s="291"/>
      <c r="D6" s="291"/>
      <c r="E6" s="291"/>
      <c r="F6" s="291"/>
      <c r="G6" s="301">
        <v>300</v>
      </c>
      <c r="H6" s="301"/>
      <c r="I6" s="301"/>
      <c r="J6" s="301">
        <v>300</v>
      </c>
      <c r="K6" s="301"/>
      <c r="L6" s="301"/>
      <c r="M6" s="301">
        <v>300</v>
      </c>
      <c r="N6" s="301"/>
      <c r="O6" s="301"/>
      <c r="P6" s="301">
        <v>300</v>
      </c>
      <c r="Q6" s="301"/>
      <c r="R6" s="301"/>
      <c r="S6" s="295">
        <v>150</v>
      </c>
      <c r="T6" s="296"/>
      <c r="U6" s="297"/>
      <c r="V6" s="295">
        <v>150</v>
      </c>
      <c r="W6" s="296"/>
      <c r="X6" s="297"/>
      <c r="Y6" s="298" t="s">
        <v>274</v>
      </c>
      <c r="Z6" s="299"/>
      <c r="AA6" s="300"/>
      <c r="AB6" s="301">
        <v>1500</v>
      </c>
      <c r="AC6" s="301"/>
      <c r="AD6" s="301"/>
    </row>
    <row r="7" spans="1:32" ht="12.5" customHeight="1">
      <c r="A7" s="291" t="s">
        <v>7</v>
      </c>
      <c r="B7" s="291"/>
      <c r="C7" s="291"/>
      <c r="D7" s="291"/>
      <c r="E7" s="291"/>
      <c r="F7" s="291"/>
      <c r="G7" s="305" t="s">
        <v>240</v>
      </c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7"/>
    </row>
    <row r="8" spans="1:32" ht="12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2" ht="12.5" customHeight="1">
      <c r="A9" s="3" t="s">
        <v>8</v>
      </c>
      <c r="B9" s="1"/>
      <c r="C9" s="1"/>
      <c r="D9" s="1"/>
      <c r="E9" s="1"/>
      <c r="F9" s="1"/>
      <c r="G9" s="1" t="s">
        <v>121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2" ht="12.5" customHeight="1">
      <c r="A10" s="302" t="s">
        <v>9</v>
      </c>
      <c r="B10" s="285"/>
      <c r="C10" s="285"/>
      <c r="D10" s="285"/>
      <c r="E10" s="285"/>
      <c r="F10" s="285"/>
      <c r="G10" s="285" t="s">
        <v>10</v>
      </c>
      <c r="H10" s="285"/>
      <c r="I10" s="285" t="s">
        <v>11</v>
      </c>
      <c r="J10" s="285"/>
      <c r="K10" s="285" t="s">
        <v>12</v>
      </c>
      <c r="L10" s="285"/>
      <c r="M10" s="285" t="s">
        <v>13</v>
      </c>
      <c r="N10" s="285"/>
      <c r="O10" s="285" t="s">
        <v>14</v>
      </c>
      <c r="P10" s="285"/>
      <c r="Q10" s="285" t="s">
        <v>15</v>
      </c>
      <c r="R10" s="285"/>
      <c r="S10" s="285" t="s">
        <v>16</v>
      </c>
      <c r="T10" s="285"/>
      <c r="U10" s="285" t="s">
        <v>17</v>
      </c>
      <c r="V10" s="285"/>
      <c r="W10" s="285" t="s">
        <v>18</v>
      </c>
      <c r="X10" s="285"/>
      <c r="Y10" s="285" t="s">
        <v>19</v>
      </c>
      <c r="Z10" s="285"/>
      <c r="AA10" s="285" t="s">
        <v>20</v>
      </c>
      <c r="AB10" s="285"/>
      <c r="AC10" s="285" t="s">
        <v>21</v>
      </c>
      <c r="AD10" s="286"/>
    </row>
    <row r="11" spans="1:32" ht="12.5" customHeight="1">
      <c r="A11" s="287" t="s">
        <v>2</v>
      </c>
      <c r="B11" s="175" t="s">
        <v>4</v>
      </c>
      <c r="C11" s="175"/>
      <c r="D11" s="175"/>
      <c r="E11" s="175"/>
      <c r="F11" s="175"/>
      <c r="G11" s="274"/>
      <c r="H11" s="274"/>
      <c r="I11" s="274"/>
      <c r="J11" s="274"/>
      <c r="K11" s="274"/>
      <c r="L11" s="274"/>
      <c r="M11" s="274" t="s">
        <v>117</v>
      </c>
      <c r="N11" s="274"/>
      <c r="O11" s="274" t="s">
        <v>114</v>
      </c>
      <c r="P11" s="274"/>
      <c r="Q11" s="274" t="s">
        <v>114</v>
      </c>
      <c r="R11" s="274"/>
      <c r="S11" s="274" t="s">
        <v>114</v>
      </c>
      <c r="T11" s="274"/>
      <c r="U11" s="274" t="s">
        <v>115</v>
      </c>
      <c r="V11" s="274"/>
      <c r="W11" s="274"/>
      <c r="X11" s="274"/>
      <c r="Y11" s="274"/>
      <c r="Z11" s="274"/>
      <c r="AA11" s="274"/>
      <c r="AB11" s="274"/>
      <c r="AC11" s="274"/>
      <c r="AD11" s="274"/>
    </row>
    <row r="12" spans="1:32" ht="12.5" customHeight="1">
      <c r="A12" s="288"/>
      <c r="B12" s="175" t="s">
        <v>5</v>
      </c>
      <c r="C12" s="175"/>
      <c r="D12" s="175"/>
      <c r="E12" s="175"/>
      <c r="F12" s="175"/>
      <c r="G12" s="274"/>
      <c r="H12" s="274"/>
      <c r="I12" s="274"/>
      <c r="J12" s="274"/>
      <c r="K12" s="274"/>
      <c r="L12" s="274"/>
      <c r="M12" s="274"/>
      <c r="N12" s="274"/>
      <c r="O12" s="274" t="s">
        <v>117</v>
      </c>
      <c r="P12" s="274"/>
      <c r="Q12" s="274" t="s">
        <v>114</v>
      </c>
      <c r="R12" s="274"/>
      <c r="S12" s="274" t="s">
        <v>114</v>
      </c>
      <c r="T12" s="274"/>
      <c r="U12" s="274" t="s">
        <v>114</v>
      </c>
      <c r="V12" s="274"/>
      <c r="W12" s="274" t="s">
        <v>22</v>
      </c>
      <c r="X12" s="274"/>
      <c r="Y12" s="274"/>
      <c r="Z12" s="274"/>
      <c r="AA12" s="274"/>
      <c r="AB12" s="274"/>
      <c r="AC12" s="274"/>
      <c r="AD12" s="274"/>
    </row>
    <row r="13" spans="1:32" ht="12.5" customHeight="1">
      <c r="A13" s="288"/>
      <c r="B13" s="175" t="s">
        <v>6</v>
      </c>
      <c r="C13" s="175"/>
      <c r="D13" s="175"/>
      <c r="E13" s="175"/>
      <c r="F13" s="175"/>
      <c r="G13" s="274"/>
      <c r="H13" s="274"/>
      <c r="I13" s="274"/>
      <c r="J13" s="274"/>
      <c r="K13" s="274"/>
      <c r="L13" s="274"/>
      <c r="M13" s="274"/>
      <c r="N13" s="274"/>
      <c r="O13" s="274" t="s">
        <v>272</v>
      </c>
      <c r="P13" s="274"/>
      <c r="Q13" s="274" t="s">
        <v>114</v>
      </c>
      <c r="R13" s="274"/>
      <c r="S13" s="274" t="s">
        <v>114</v>
      </c>
      <c r="T13" s="274"/>
      <c r="U13" s="274" t="s">
        <v>114</v>
      </c>
      <c r="V13" s="274"/>
      <c r="W13" s="274" t="s">
        <v>114</v>
      </c>
      <c r="X13" s="274"/>
      <c r="Y13" s="274" t="s">
        <v>273</v>
      </c>
      <c r="Z13" s="274"/>
      <c r="AA13" s="274"/>
      <c r="AB13" s="274"/>
      <c r="AC13" s="274"/>
      <c r="AD13" s="274"/>
    </row>
    <row r="14" spans="1:32" ht="12.5" customHeight="1">
      <c r="A14" s="289"/>
      <c r="B14" s="158" t="s">
        <v>239</v>
      </c>
      <c r="C14" s="252"/>
      <c r="D14" s="252"/>
      <c r="E14" s="252"/>
      <c r="F14" s="253"/>
      <c r="G14" s="274"/>
      <c r="H14" s="274"/>
      <c r="I14" s="274"/>
      <c r="J14" s="274"/>
      <c r="K14" s="274"/>
      <c r="L14" s="274"/>
      <c r="M14" s="279" t="s">
        <v>268</v>
      </c>
      <c r="N14" s="274"/>
      <c r="O14" s="274" t="s">
        <v>269</v>
      </c>
      <c r="P14" s="274"/>
      <c r="Q14" s="274"/>
      <c r="R14" s="274"/>
      <c r="S14" s="274" t="s">
        <v>270</v>
      </c>
      <c r="T14" s="274"/>
      <c r="U14" s="274" t="s">
        <v>267</v>
      </c>
      <c r="V14" s="274"/>
      <c r="W14" s="274" t="s">
        <v>269</v>
      </c>
      <c r="X14" s="274"/>
      <c r="Y14" s="274"/>
      <c r="Z14" s="274"/>
      <c r="AA14" s="274"/>
      <c r="AB14" s="274"/>
      <c r="AC14" s="274"/>
      <c r="AD14" s="274"/>
    </row>
    <row r="15" spans="1:32" s="18" customFormat="1" ht="12.5" customHeight="1">
      <c r="A15" s="280" t="s">
        <v>82</v>
      </c>
      <c r="B15" s="283"/>
      <c r="C15" s="283"/>
      <c r="D15" s="283"/>
      <c r="E15" s="283"/>
      <c r="F15" s="284"/>
      <c r="G15" s="171" t="s">
        <v>119</v>
      </c>
      <c r="H15" s="172"/>
      <c r="I15" s="171" t="s">
        <v>120</v>
      </c>
      <c r="J15" s="172"/>
      <c r="K15" s="171"/>
      <c r="L15" s="172"/>
      <c r="M15" s="171"/>
      <c r="N15" s="172"/>
      <c r="O15" s="171"/>
      <c r="P15" s="172"/>
      <c r="Q15" s="171"/>
      <c r="R15" s="172"/>
      <c r="S15" s="171"/>
      <c r="T15" s="172"/>
      <c r="U15" s="171" t="s">
        <v>271</v>
      </c>
      <c r="V15" s="172"/>
      <c r="W15" s="171" t="s">
        <v>116</v>
      </c>
      <c r="X15" s="172"/>
      <c r="Y15" s="171" t="s">
        <v>114</v>
      </c>
      <c r="Z15" s="172"/>
      <c r="AA15" s="171" t="s">
        <v>115</v>
      </c>
      <c r="AB15" s="172"/>
      <c r="AC15" s="171" t="s">
        <v>115</v>
      </c>
      <c r="AD15" s="172"/>
      <c r="AF15" s="133"/>
    </row>
    <row r="16" spans="1:32" s="17" customFormat="1" ht="12.5" customHeight="1">
      <c r="A16" s="280" t="s">
        <v>118</v>
      </c>
      <c r="B16" s="159"/>
      <c r="C16" s="159"/>
      <c r="D16" s="159"/>
      <c r="E16" s="159"/>
      <c r="F16" s="160"/>
      <c r="G16" s="274" t="s">
        <v>114</v>
      </c>
      <c r="H16" s="274"/>
      <c r="I16" s="274" t="s">
        <v>114</v>
      </c>
      <c r="J16" s="274"/>
      <c r="K16" s="274" t="s">
        <v>114</v>
      </c>
      <c r="L16" s="274"/>
      <c r="M16" s="274" t="s">
        <v>114</v>
      </c>
      <c r="N16" s="274"/>
      <c r="O16" s="274" t="s">
        <v>114</v>
      </c>
      <c r="P16" s="274"/>
      <c r="Q16" s="274" t="s">
        <v>22</v>
      </c>
      <c r="R16" s="274"/>
      <c r="S16" s="274"/>
      <c r="T16" s="274"/>
      <c r="U16" s="274"/>
      <c r="V16" s="274"/>
      <c r="W16" s="274"/>
      <c r="X16" s="274"/>
      <c r="Y16" s="274"/>
      <c r="Z16" s="274"/>
      <c r="AA16" s="281" t="s">
        <v>271</v>
      </c>
      <c r="AB16" s="282"/>
      <c r="AC16" s="274" t="s">
        <v>114</v>
      </c>
      <c r="AD16" s="274"/>
      <c r="AF16" s="133"/>
    </row>
    <row r="17" spans="1:35" ht="12.5" customHeight="1">
      <c r="A17" s="4"/>
      <c r="B17" s="5"/>
      <c r="C17" s="5"/>
      <c r="D17" s="5"/>
      <c r="E17" s="5"/>
      <c r="F17" s="5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5" ht="12.5" customHeight="1">
      <c r="A18" s="3" t="s">
        <v>23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5" ht="12.5" hidden="1" customHeight="1">
      <c r="A19" s="3" t="s">
        <v>24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5" s="13" customFormat="1" ht="12.5" hidden="1" customHeight="1">
      <c r="A20" s="275" t="s">
        <v>25</v>
      </c>
      <c r="B20" s="219"/>
      <c r="C20" s="219"/>
      <c r="D20" s="219"/>
      <c r="E20" s="219"/>
      <c r="F20" s="276"/>
      <c r="G20" s="144" t="s">
        <v>26</v>
      </c>
      <c r="H20" s="145"/>
      <c r="I20" s="146"/>
      <c r="J20" s="144" t="s">
        <v>27</v>
      </c>
      <c r="K20" s="145"/>
      <c r="L20" s="146"/>
      <c r="M20" s="144" t="s">
        <v>28</v>
      </c>
      <c r="N20" s="145"/>
      <c r="O20" s="146"/>
      <c r="P20" s="150" t="s">
        <v>29</v>
      </c>
      <c r="Q20" s="150"/>
      <c r="R20" s="150"/>
      <c r="S20" s="151" t="s">
        <v>82</v>
      </c>
      <c r="T20" s="151"/>
      <c r="U20" s="151"/>
      <c r="V20" s="218" t="s">
        <v>118</v>
      </c>
      <c r="W20" s="219"/>
      <c r="X20" s="220"/>
      <c r="Y20" s="218">
        <v>0</v>
      </c>
      <c r="Z20" s="219"/>
      <c r="AA20" s="220"/>
      <c r="AB20" s="218" t="s">
        <v>277</v>
      </c>
      <c r="AC20" s="219"/>
      <c r="AD20" s="220"/>
      <c r="AF20" s="134"/>
    </row>
    <row r="21" spans="1:35" s="13" customFormat="1" ht="12.5" hidden="1" customHeight="1">
      <c r="A21" s="277"/>
      <c r="B21" s="222"/>
      <c r="C21" s="222"/>
      <c r="D21" s="222"/>
      <c r="E21" s="222"/>
      <c r="F21" s="278"/>
      <c r="G21" s="147"/>
      <c r="H21" s="148"/>
      <c r="I21" s="149"/>
      <c r="J21" s="147"/>
      <c r="K21" s="148"/>
      <c r="L21" s="149"/>
      <c r="M21" s="147"/>
      <c r="N21" s="148"/>
      <c r="O21" s="149"/>
      <c r="P21" s="150"/>
      <c r="Q21" s="150"/>
      <c r="R21" s="150"/>
      <c r="S21" s="151"/>
      <c r="T21" s="151"/>
      <c r="U21" s="151"/>
      <c r="V21" s="221"/>
      <c r="W21" s="222"/>
      <c r="X21" s="223"/>
      <c r="Y21" s="221"/>
      <c r="Z21" s="222"/>
      <c r="AA21" s="223"/>
      <c r="AB21" s="221"/>
      <c r="AC21" s="222"/>
      <c r="AD21" s="223"/>
      <c r="AF21" s="134"/>
    </row>
    <row r="22" spans="1:35" ht="12.5" hidden="1" customHeight="1">
      <c r="A22" s="263" t="s">
        <v>31</v>
      </c>
      <c r="B22" s="264"/>
      <c r="C22" s="264"/>
      <c r="D22" s="265"/>
      <c r="E22" s="158" t="s">
        <v>32</v>
      </c>
      <c r="F22" s="253"/>
      <c r="G22" s="242"/>
      <c r="H22" s="243"/>
      <c r="I22" s="244"/>
      <c r="J22" s="242"/>
      <c r="K22" s="243"/>
      <c r="L22" s="244"/>
      <c r="M22" s="242"/>
      <c r="N22" s="243"/>
      <c r="O22" s="244"/>
      <c r="P22" s="192"/>
      <c r="Q22" s="192"/>
      <c r="R22" s="192"/>
      <c r="S22" s="192">
        <v>11.4</v>
      </c>
      <c r="T22" s="192"/>
      <c r="U22" s="192"/>
      <c r="V22" s="192">
        <v>0.8</v>
      </c>
      <c r="W22" s="192"/>
      <c r="X22" s="192"/>
      <c r="Y22" s="192"/>
      <c r="Z22" s="192"/>
      <c r="AA22" s="192"/>
      <c r="AB22" s="192">
        <v>12.200000000000001</v>
      </c>
      <c r="AC22" s="192"/>
      <c r="AD22" s="192"/>
      <c r="AH22" s="17"/>
      <c r="AI22" s="17"/>
    </row>
    <row r="23" spans="1:35" ht="12.5" hidden="1" customHeight="1">
      <c r="A23" s="266"/>
      <c r="B23" s="267"/>
      <c r="C23" s="267"/>
      <c r="D23" s="268"/>
      <c r="E23" s="158" t="s">
        <v>33</v>
      </c>
      <c r="F23" s="253"/>
      <c r="G23" s="242"/>
      <c r="H23" s="243"/>
      <c r="I23" s="244"/>
      <c r="J23" s="242"/>
      <c r="K23" s="243"/>
      <c r="L23" s="244"/>
      <c r="M23" s="242"/>
      <c r="N23" s="243"/>
      <c r="O23" s="244"/>
      <c r="P23" s="192"/>
      <c r="Q23" s="192"/>
      <c r="R23" s="192"/>
      <c r="S23" s="192"/>
      <c r="T23" s="192"/>
      <c r="U23" s="192"/>
      <c r="V23" s="192">
        <v>0.2</v>
      </c>
      <c r="W23" s="192"/>
      <c r="X23" s="192"/>
      <c r="Y23" s="192"/>
      <c r="Z23" s="192"/>
      <c r="AA23" s="192"/>
      <c r="AB23" s="192">
        <v>0.2</v>
      </c>
      <c r="AC23" s="192"/>
      <c r="AD23" s="192"/>
      <c r="AH23" s="17"/>
      <c r="AI23" s="17"/>
    </row>
    <row r="24" spans="1:35" ht="12.5" hidden="1" customHeight="1">
      <c r="A24" s="269"/>
      <c r="B24" s="270"/>
      <c r="C24" s="270"/>
      <c r="D24" s="271"/>
      <c r="E24" s="158" t="s">
        <v>34</v>
      </c>
      <c r="F24" s="253"/>
      <c r="G24" s="242"/>
      <c r="H24" s="243"/>
      <c r="I24" s="244"/>
      <c r="J24" s="242"/>
      <c r="K24" s="243"/>
      <c r="L24" s="244"/>
      <c r="M24" s="242"/>
      <c r="N24" s="243"/>
      <c r="O24" s="244"/>
      <c r="P24" s="192"/>
      <c r="Q24" s="192"/>
      <c r="R24" s="192"/>
      <c r="S24" s="192">
        <v>17.100000000000001</v>
      </c>
      <c r="T24" s="192"/>
      <c r="U24" s="192"/>
      <c r="V24" s="192"/>
      <c r="W24" s="192"/>
      <c r="X24" s="192"/>
      <c r="Y24" s="192"/>
      <c r="Z24" s="192"/>
      <c r="AA24" s="192"/>
      <c r="AB24" s="192">
        <v>17.100000000000001</v>
      </c>
      <c r="AC24" s="192"/>
      <c r="AD24" s="192"/>
      <c r="AH24" s="17"/>
      <c r="AI24" s="17"/>
    </row>
    <row r="25" spans="1:35" ht="12.5" hidden="1" customHeight="1">
      <c r="A25" s="263" t="s">
        <v>35</v>
      </c>
      <c r="B25" s="264"/>
      <c r="C25" s="264"/>
      <c r="D25" s="265"/>
      <c r="E25" s="158" t="s">
        <v>32</v>
      </c>
      <c r="F25" s="253"/>
      <c r="G25" s="242"/>
      <c r="H25" s="243"/>
      <c r="I25" s="244"/>
      <c r="J25" s="242"/>
      <c r="K25" s="243"/>
      <c r="L25" s="244"/>
      <c r="M25" s="242"/>
      <c r="N25" s="243"/>
      <c r="O25" s="244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 t="s">
        <v>278</v>
      </c>
      <c r="AC25" s="192"/>
      <c r="AD25" s="192"/>
      <c r="AH25" s="17"/>
      <c r="AI25" s="17"/>
    </row>
    <row r="26" spans="1:35" ht="12.5" hidden="1" customHeight="1">
      <c r="A26" s="266"/>
      <c r="B26" s="267"/>
      <c r="C26" s="267"/>
      <c r="D26" s="268"/>
      <c r="E26" s="158" t="s">
        <v>33</v>
      </c>
      <c r="F26" s="253"/>
      <c r="G26" s="242"/>
      <c r="H26" s="243"/>
      <c r="I26" s="244"/>
      <c r="J26" s="242"/>
      <c r="K26" s="243"/>
      <c r="L26" s="244"/>
      <c r="M26" s="242"/>
      <c r="N26" s="243"/>
      <c r="O26" s="244"/>
      <c r="P26" s="192"/>
      <c r="Q26" s="192"/>
      <c r="R26" s="192"/>
      <c r="S26" s="192">
        <v>17.600000000000001</v>
      </c>
      <c r="T26" s="192"/>
      <c r="U26" s="192"/>
      <c r="V26" s="192">
        <v>1.1000000000000001</v>
      </c>
      <c r="W26" s="192"/>
      <c r="X26" s="192"/>
      <c r="Y26" s="192"/>
      <c r="Z26" s="192"/>
      <c r="AA26" s="192"/>
      <c r="AB26" s="192">
        <v>18.700000000000003</v>
      </c>
      <c r="AC26" s="192"/>
      <c r="AD26" s="192"/>
      <c r="AH26" s="17"/>
      <c r="AI26" s="17"/>
    </row>
    <row r="27" spans="1:35" ht="12.5" hidden="1" customHeight="1">
      <c r="A27" s="269"/>
      <c r="B27" s="270"/>
      <c r="C27" s="270"/>
      <c r="D27" s="271"/>
      <c r="E27" s="158" t="s">
        <v>34</v>
      </c>
      <c r="F27" s="253"/>
      <c r="G27" s="242"/>
      <c r="H27" s="243"/>
      <c r="I27" s="244"/>
      <c r="J27" s="242"/>
      <c r="K27" s="243"/>
      <c r="L27" s="244"/>
      <c r="M27" s="242"/>
      <c r="N27" s="243"/>
      <c r="O27" s="244"/>
      <c r="P27" s="192"/>
      <c r="Q27" s="192"/>
      <c r="R27" s="192"/>
      <c r="S27" s="192"/>
      <c r="T27" s="192"/>
      <c r="U27" s="192"/>
      <c r="V27" s="192">
        <v>0.2</v>
      </c>
      <c r="W27" s="192"/>
      <c r="X27" s="192"/>
      <c r="Y27" s="192"/>
      <c r="Z27" s="192"/>
      <c r="AA27" s="192"/>
      <c r="AB27" s="192">
        <v>0.2</v>
      </c>
      <c r="AC27" s="192"/>
      <c r="AD27" s="192"/>
      <c r="AH27" s="17"/>
      <c r="AI27" s="17"/>
    </row>
    <row r="28" spans="1:35" ht="12.5" hidden="1" customHeight="1">
      <c r="A28" s="263" t="s">
        <v>12</v>
      </c>
      <c r="B28" s="264"/>
      <c r="C28" s="264"/>
      <c r="D28" s="265"/>
      <c r="E28" s="158" t="s">
        <v>32</v>
      </c>
      <c r="F28" s="253"/>
      <c r="G28" s="242"/>
      <c r="H28" s="243"/>
      <c r="I28" s="244"/>
      <c r="J28" s="242">
        <v>0.1</v>
      </c>
      <c r="K28" s="243"/>
      <c r="L28" s="244"/>
      <c r="M28" s="242"/>
      <c r="N28" s="243"/>
      <c r="O28" s="244"/>
      <c r="P28" s="192"/>
      <c r="Q28" s="192"/>
      <c r="R28" s="192"/>
      <c r="S28" s="192"/>
      <c r="T28" s="192"/>
      <c r="U28" s="192"/>
      <c r="V28" s="192">
        <v>0.3</v>
      </c>
      <c r="W28" s="192"/>
      <c r="X28" s="192"/>
      <c r="Y28" s="192"/>
      <c r="Z28" s="192"/>
      <c r="AA28" s="192"/>
      <c r="AB28" s="192">
        <v>0.4</v>
      </c>
      <c r="AC28" s="192"/>
      <c r="AD28" s="192"/>
      <c r="AH28" s="17"/>
      <c r="AI28" s="17"/>
    </row>
    <row r="29" spans="1:35" ht="12.5" hidden="1" customHeight="1">
      <c r="A29" s="266"/>
      <c r="B29" s="267"/>
      <c r="C29" s="267"/>
      <c r="D29" s="268"/>
      <c r="E29" s="158" t="s">
        <v>33</v>
      </c>
      <c r="F29" s="253"/>
      <c r="G29" s="242">
        <v>0.1</v>
      </c>
      <c r="H29" s="243"/>
      <c r="I29" s="244"/>
      <c r="J29" s="242">
        <v>2.5</v>
      </c>
      <c r="K29" s="243"/>
      <c r="L29" s="244"/>
      <c r="M29" s="242"/>
      <c r="N29" s="243"/>
      <c r="O29" s="244"/>
      <c r="P29" s="192"/>
      <c r="Q29" s="192"/>
      <c r="R29" s="192"/>
      <c r="S29" s="192"/>
      <c r="T29" s="192"/>
      <c r="U29" s="192"/>
      <c r="V29" s="192">
        <v>1.7</v>
      </c>
      <c r="W29" s="192"/>
      <c r="X29" s="192"/>
      <c r="Y29" s="192"/>
      <c r="Z29" s="192"/>
      <c r="AA29" s="192"/>
      <c r="AB29" s="192">
        <v>4.3</v>
      </c>
      <c r="AC29" s="192"/>
      <c r="AD29" s="192"/>
      <c r="AH29" s="17"/>
      <c r="AI29" s="17"/>
    </row>
    <row r="30" spans="1:35" ht="12.5" hidden="1" customHeight="1">
      <c r="A30" s="269"/>
      <c r="B30" s="270"/>
      <c r="C30" s="270"/>
      <c r="D30" s="271"/>
      <c r="E30" s="158" t="s">
        <v>34</v>
      </c>
      <c r="F30" s="253"/>
      <c r="G30" s="242">
        <v>2.2999999999999998</v>
      </c>
      <c r="H30" s="243"/>
      <c r="I30" s="244"/>
      <c r="J30" s="242">
        <v>1.6</v>
      </c>
      <c r="K30" s="243"/>
      <c r="L30" s="244"/>
      <c r="M30" s="242"/>
      <c r="N30" s="243"/>
      <c r="O30" s="244"/>
      <c r="P30" s="192"/>
      <c r="Q30" s="192"/>
      <c r="R30" s="192"/>
      <c r="S30" s="192"/>
      <c r="T30" s="192"/>
      <c r="U30" s="192"/>
      <c r="V30" s="192">
        <v>0.9</v>
      </c>
      <c r="W30" s="192"/>
      <c r="X30" s="192"/>
      <c r="Y30" s="192"/>
      <c r="Z30" s="192"/>
      <c r="AA30" s="192"/>
      <c r="AB30" s="192">
        <v>4.8</v>
      </c>
      <c r="AC30" s="192"/>
      <c r="AD30" s="192"/>
      <c r="AH30" s="17"/>
      <c r="AI30" s="17"/>
    </row>
    <row r="31" spans="1:35" ht="12.5" hidden="1" customHeight="1">
      <c r="A31" s="263" t="s">
        <v>36</v>
      </c>
      <c r="B31" s="264"/>
      <c r="C31" s="264"/>
      <c r="D31" s="265"/>
      <c r="E31" s="158" t="s">
        <v>32</v>
      </c>
      <c r="F31" s="253"/>
      <c r="G31" s="242">
        <v>1.8</v>
      </c>
      <c r="H31" s="243"/>
      <c r="I31" s="244"/>
      <c r="J31" s="242">
        <v>1.2</v>
      </c>
      <c r="K31" s="243"/>
      <c r="L31" s="244"/>
      <c r="M31" s="242"/>
      <c r="N31" s="243"/>
      <c r="O31" s="244"/>
      <c r="P31" s="192"/>
      <c r="Q31" s="192"/>
      <c r="R31" s="192"/>
      <c r="S31" s="192"/>
      <c r="T31" s="192"/>
      <c r="U31" s="192"/>
      <c r="V31" s="192">
        <v>1</v>
      </c>
      <c r="W31" s="192"/>
      <c r="X31" s="192"/>
      <c r="Y31" s="192"/>
      <c r="Z31" s="192"/>
      <c r="AA31" s="192"/>
      <c r="AB31" s="192">
        <v>4</v>
      </c>
      <c r="AC31" s="192"/>
      <c r="AD31" s="192"/>
      <c r="AH31" s="17"/>
      <c r="AI31" s="17"/>
    </row>
    <row r="32" spans="1:35" ht="12.5" hidden="1" customHeight="1">
      <c r="A32" s="266"/>
      <c r="B32" s="267"/>
      <c r="C32" s="267"/>
      <c r="D32" s="268"/>
      <c r="E32" s="158" t="s">
        <v>33</v>
      </c>
      <c r="F32" s="253"/>
      <c r="G32" s="242">
        <v>2.2999999999999998</v>
      </c>
      <c r="H32" s="243"/>
      <c r="I32" s="244"/>
      <c r="J32" s="242">
        <v>3.7</v>
      </c>
      <c r="K32" s="243"/>
      <c r="L32" s="244"/>
      <c r="M32" s="242"/>
      <c r="N32" s="243"/>
      <c r="O32" s="244"/>
      <c r="P32" s="192"/>
      <c r="Q32" s="192"/>
      <c r="R32" s="192"/>
      <c r="S32" s="192"/>
      <c r="T32" s="192"/>
      <c r="U32" s="192"/>
      <c r="V32" s="192">
        <v>1.5</v>
      </c>
      <c r="W32" s="192"/>
      <c r="X32" s="192"/>
      <c r="Y32" s="192"/>
      <c r="Z32" s="192"/>
      <c r="AA32" s="192"/>
      <c r="AB32" s="192">
        <v>7.5</v>
      </c>
      <c r="AC32" s="192"/>
      <c r="AD32" s="192"/>
      <c r="AH32" s="17"/>
      <c r="AI32" s="17"/>
    </row>
    <row r="33" spans="1:35" ht="12.5" hidden="1" customHeight="1">
      <c r="A33" s="269"/>
      <c r="B33" s="270"/>
      <c r="C33" s="270"/>
      <c r="D33" s="271"/>
      <c r="E33" s="158" t="s">
        <v>34</v>
      </c>
      <c r="F33" s="253"/>
      <c r="G33" s="242">
        <v>2.4</v>
      </c>
      <c r="H33" s="243"/>
      <c r="I33" s="244"/>
      <c r="J33" s="242">
        <v>0.2</v>
      </c>
      <c r="K33" s="243"/>
      <c r="L33" s="244"/>
      <c r="M33" s="242">
        <v>0.1</v>
      </c>
      <c r="N33" s="243"/>
      <c r="O33" s="244"/>
      <c r="P33" s="192"/>
      <c r="Q33" s="192"/>
      <c r="R33" s="192"/>
      <c r="S33" s="192"/>
      <c r="T33" s="192"/>
      <c r="U33" s="192"/>
      <c r="V33" s="192">
        <v>1.3</v>
      </c>
      <c r="W33" s="192"/>
      <c r="X33" s="192"/>
      <c r="Y33" s="192"/>
      <c r="Z33" s="192"/>
      <c r="AA33" s="192"/>
      <c r="AB33" s="192">
        <v>4</v>
      </c>
      <c r="AC33" s="192"/>
      <c r="AD33" s="192"/>
      <c r="AH33" s="17"/>
      <c r="AI33" s="17"/>
    </row>
    <row r="34" spans="1:35" ht="12.5" hidden="1" customHeight="1">
      <c r="A34" s="263" t="s">
        <v>37</v>
      </c>
      <c r="B34" s="264"/>
      <c r="C34" s="264"/>
      <c r="D34" s="265"/>
      <c r="E34" s="158" t="s">
        <v>32</v>
      </c>
      <c r="F34" s="253"/>
      <c r="G34" s="242">
        <v>0.2</v>
      </c>
      <c r="H34" s="243"/>
      <c r="I34" s="244"/>
      <c r="J34" s="242">
        <v>0.2</v>
      </c>
      <c r="K34" s="243"/>
      <c r="L34" s="244"/>
      <c r="M34" s="242">
        <v>3.3</v>
      </c>
      <c r="N34" s="243"/>
      <c r="O34" s="244"/>
      <c r="P34" s="192">
        <v>1</v>
      </c>
      <c r="Q34" s="192"/>
      <c r="R34" s="192"/>
      <c r="S34" s="192"/>
      <c r="T34" s="192"/>
      <c r="U34" s="192"/>
      <c r="V34" s="192">
        <v>1.3</v>
      </c>
      <c r="W34" s="192"/>
      <c r="X34" s="192"/>
      <c r="Y34" s="192"/>
      <c r="Z34" s="192"/>
      <c r="AA34" s="192"/>
      <c r="AB34" s="192">
        <v>5.9999999999999991</v>
      </c>
      <c r="AC34" s="192"/>
      <c r="AD34" s="192"/>
      <c r="AH34" s="17"/>
      <c r="AI34" s="17"/>
    </row>
    <row r="35" spans="1:35" ht="12.5" hidden="1" customHeight="1">
      <c r="A35" s="266"/>
      <c r="B35" s="267"/>
      <c r="C35" s="267"/>
      <c r="D35" s="268"/>
      <c r="E35" s="158" t="s">
        <v>33</v>
      </c>
      <c r="F35" s="253"/>
      <c r="G35" s="242">
        <v>0.2</v>
      </c>
      <c r="H35" s="243"/>
      <c r="I35" s="244"/>
      <c r="J35" s="242">
        <v>1.2</v>
      </c>
      <c r="K35" s="243"/>
      <c r="L35" s="244"/>
      <c r="M35" s="242">
        <v>1.9</v>
      </c>
      <c r="N35" s="243"/>
      <c r="O35" s="244"/>
      <c r="P35" s="192">
        <v>0.8</v>
      </c>
      <c r="Q35" s="192"/>
      <c r="R35" s="192"/>
      <c r="S35" s="192"/>
      <c r="T35" s="192"/>
      <c r="U35" s="192"/>
      <c r="V35" s="192">
        <v>1.3</v>
      </c>
      <c r="W35" s="192"/>
      <c r="X35" s="192"/>
      <c r="Y35" s="192"/>
      <c r="Z35" s="192"/>
      <c r="AA35" s="192"/>
      <c r="AB35" s="192">
        <v>5.3999999999999995</v>
      </c>
      <c r="AC35" s="192"/>
      <c r="AD35" s="192"/>
      <c r="AH35" s="17"/>
      <c r="AI35" s="17"/>
    </row>
    <row r="36" spans="1:35" ht="12.5" hidden="1" customHeight="1">
      <c r="A36" s="269"/>
      <c r="B36" s="270"/>
      <c r="C36" s="270"/>
      <c r="D36" s="271"/>
      <c r="E36" s="158" t="s">
        <v>34</v>
      </c>
      <c r="F36" s="253"/>
      <c r="G36" s="242">
        <v>0.2</v>
      </c>
      <c r="H36" s="243"/>
      <c r="I36" s="244"/>
      <c r="J36" s="242">
        <v>0.7</v>
      </c>
      <c r="K36" s="243"/>
      <c r="L36" s="244"/>
      <c r="M36" s="242">
        <v>3.8</v>
      </c>
      <c r="N36" s="243"/>
      <c r="O36" s="244"/>
      <c r="P36" s="192">
        <v>2.1</v>
      </c>
      <c r="Q36" s="192"/>
      <c r="R36" s="192"/>
      <c r="S36" s="192"/>
      <c r="T36" s="192"/>
      <c r="U36" s="192"/>
      <c r="V36" s="192">
        <v>1.3</v>
      </c>
      <c r="W36" s="192"/>
      <c r="X36" s="192"/>
      <c r="Y36" s="192"/>
      <c r="Z36" s="192"/>
      <c r="AA36" s="192"/>
      <c r="AB36" s="192">
        <v>8.1</v>
      </c>
      <c r="AC36" s="192"/>
      <c r="AD36" s="192"/>
      <c r="AH36" s="17"/>
      <c r="AI36" s="17"/>
    </row>
    <row r="37" spans="1:35" ht="12.5" hidden="1" customHeight="1">
      <c r="A37" s="263" t="s">
        <v>15</v>
      </c>
      <c r="B37" s="264"/>
      <c r="C37" s="264"/>
      <c r="D37" s="265"/>
      <c r="E37" s="158" t="s">
        <v>32</v>
      </c>
      <c r="F37" s="253"/>
      <c r="G37" s="242">
        <v>0.3</v>
      </c>
      <c r="H37" s="243"/>
      <c r="I37" s="244"/>
      <c r="J37" s="242">
        <v>0.4</v>
      </c>
      <c r="K37" s="243"/>
      <c r="L37" s="244"/>
      <c r="M37" s="242">
        <v>0.2</v>
      </c>
      <c r="N37" s="243"/>
      <c r="O37" s="244"/>
      <c r="P37" s="192"/>
      <c r="Q37" s="192"/>
      <c r="R37" s="192"/>
      <c r="S37" s="192"/>
      <c r="T37" s="192"/>
      <c r="U37" s="192"/>
      <c r="V37" s="192">
        <v>21.1</v>
      </c>
      <c r="W37" s="192"/>
      <c r="X37" s="192"/>
      <c r="Y37" s="192"/>
      <c r="Z37" s="192"/>
      <c r="AA37" s="192"/>
      <c r="AB37" s="192">
        <v>22</v>
      </c>
      <c r="AC37" s="192"/>
      <c r="AD37" s="192"/>
      <c r="AH37" s="17"/>
      <c r="AI37" s="17"/>
    </row>
    <row r="38" spans="1:35" ht="12.5" hidden="1" customHeight="1">
      <c r="A38" s="266"/>
      <c r="B38" s="267"/>
      <c r="C38" s="267"/>
      <c r="D38" s="268"/>
      <c r="E38" s="158" t="s">
        <v>33</v>
      </c>
      <c r="F38" s="253"/>
      <c r="G38" s="242">
        <v>0.7</v>
      </c>
      <c r="H38" s="243"/>
      <c r="I38" s="244"/>
      <c r="J38" s="242">
        <v>1.2</v>
      </c>
      <c r="K38" s="243"/>
      <c r="L38" s="244"/>
      <c r="M38" s="242">
        <v>0.2</v>
      </c>
      <c r="N38" s="243"/>
      <c r="O38" s="244"/>
      <c r="P38" s="192"/>
      <c r="Q38" s="192"/>
      <c r="R38" s="192"/>
      <c r="S38" s="192"/>
      <c r="T38" s="192"/>
      <c r="U38" s="192"/>
      <c r="V38" s="192">
        <v>0.6</v>
      </c>
      <c r="W38" s="192"/>
      <c r="X38" s="192"/>
      <c r="Y38" s="192"/>
      <c r="Z38" s="192"/>
      <c r="AA38" s="192"/>
      <c r="AB38" s="192">
        <v>2.7</v>
      </c>
      <c r="AC38" s="192"/>
      <c r="AD38" s="192"/>
      <c r="AH38" s="17"/>
      <c r="AI38" s="17"/>
    </row>
    <row r="39" spans="1:35" ht="12.5" hidden="1" customHeight="1">
      <c r="A39" s="269"/>
      <c r="B39" s="270"/>
      <c r="C39" s="270"/>
      <c r="D39" s="271"/>
      <c r="E39" s="158" t="s">
        <v>34</v>
      </c>
      <c r="F39" s="253"/>
      <c r="G39" s="242">
        <v>0.2</v>
      </c>
      <c r="H39" s="243"/>
      <c r="I39" s="244"/>
      <c r="J39" s="242">
        <v>0.2</v>
      </c>
      <c r="K39" s="243"/>
      <c r="L39" s="244"/>
      <c r="M39" s="242">
        <v>0.7</v>
      </c>
      <c r="N39" s="243"/>
      <c r="O39" s="244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>
        <v>1.1000000000000001</v>
      </c>
      <c r="AC39" s="192"/>
      <c r="AD39" s="192"/>
      <c r="AH39" s="17"/>
      <c r="AI39" s="17"/>
    </row>
    <row r="40" spans="1:35" ht="12.5" hidden="1" customHeight="1">
      <c r="A40" s="263" t="s">
        <v>16</v>
      </c>
      <c r="B40" s="264"/>
      <c r="C40" s="264"/>
      <c r="D40" s="265"/>
      <c r="E40" s="158" t="s">
        <v>32</v>
      </c>
      <c r="F40" s="253"/>
      <c r="G40" s="242">
        <v>1.2</v>
      </c>
      <c r="H40" s="243"/>
      <c r="I40" s="244"/>
      <c r="J40" s="242">
        <v>0.5</v>
      </c>
      <c r="K40" s="243"/>
      <c r="L40" s="244"/>
      <c r="M40" s="242">
        <v>0.3</v>
      </c>
      <c r="N40" s="243"/>
      <c r="O40" s="244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>
        <v>2</v>
      </c>
      <c r="AC40" s="192"/>
      <c r="AD40" s="192"/>
      <c r="AH40" s="17"/>
      <c r="AI40" s="17"/>
    </row>
    <row r="41" spans="1:35" ht="12.5" hidden="1" customHeight="1">
      <c r="A41" s="266"/>
      <c r="B41" s="267"/>
      <c r="C41" s="267"/>
      <c r="D41" s="268"/>
      <c r="E41" s="158" t="s">
        <v>33</v>
      </c>
      <c r="F41" s="253"/>
      <c r="G41" s="242">
        <v>0.3</v>
      </c>
      <c r="H41" s="243"/>
      <c r="I41" s="244"/>
      <c r="J41" s="242">
        <v>0.2</v>
      </c>
      <c r="K41" s="243"/>
      <c r="L41" s="244"/>
      <c r="M41" s="242">
        <v>0.2</v>
      </c>
      <c r="N41" s="243"/>
      <c r="O41" s="244"/>
      <c r="P41" s="192"/>
      <c r="Q41" s="192"/>
      <c r="R41" s="192"/>
      <c r="S41" s="192">
        <v>1.5</v>
      </c>
      <c r="T41" s="192"/>
      <c r="U41" s="192"/>
      <c r="V41" s="192"/>
      <c r="W41" s="192"/>
      <c r="X41" s="192"/>
      <c r="Y41" s="192"/>
      <c r="Z41" s="192"/>
      <c r="AA41" s="192"/>
      <c r="AB41" s="192">
        <v>2.2000000000000002</v>
      </c>
      <c r="AC41" s="192"/>
      <c r="AD41" s="192"/>
      <c r="AH41" s="17"/>
      <c r="AI41" s="17"/>
    </row>
    <row r="42" spans="1:35" ht="12.5" hidden="1" customHeight="1">
      <c r="A42" s="269"/>
      <c r="B42" s="270"/>
      <c r="C42" s="270"/>
      <c r="D42" s="271"/>
      <c r="E42" s="158" t="s">
        <v>34</v>
      </c>
      <c r="F42" s="253"/>
      <c r="G42" s="242">
        <v>0.3</v>
      </c>
      <c r="H42" s="243"/>
      <c r="I42" s="244"/>
      <c r="J42" s="242">
        <v>1.2</v>
      </c>
      <c r="K42" s="243"/>
      <c r="L42" s="244"/>
      <c r="M42" s="242">
        <v>1.3</v>
      </c>
      <c r="N42" s="243"/>
      <c r="O42" s="244"/>
      <c r="P42" s="192"/>
      <c r="Q42" s="192"/>
      <c r="R42" s="192"/>
      <c r="S42" s="192">
        <v>1</v>
      </c>
      <c r="T42" s="192"/>
      <c r="U42" s="192"/>
      <c r="V42" s="192"/>
      <c r="W42" s="192"/>
      <c r="X42" s="192"/>
      <c r="Y42" s="192"/>
      <c r="Z42" s="192"/>
      <c r="AA42" s="192"/>
      <c r="AB42" s="192">
        <v>3.8</v>
      </c>
      <c r="AC42" s="192"/>
      <c r="AD42" s="192"/>
      <c r="AH42" s="17"/>
      <c r="AI42" s="17"/>
    </row>
    <row r="43" spans="1:35" ht="12.5" hidden="1" customHeight="1">
      <c r="A43" s="263" t="s">
        <v>17</v>
      </c>
      <c r="B43" s="264"/>
      <c r="C43" s="264"/>
      <c r="D43" s="265"/>
      <c r="E43" s="158" t="s">
        <v>32</v>
      </c>
      <c r="F43" s="253"/>
      <c r="G43" s="242">
        <v>0.1</v>
      </c>
      <c r="H43" s="243"/>
      <c r="I43" s="244"/>
      <c r="J43" s="242">
        <v>0.5</v>
      </c>
      <c r="K43" s="243"/>
      <c r="L43" s="244"/>
      <c r="M43" s="242">
        <v>0.2</v>
      </c>
      <c r="N43" s="243"/>
      <c r="O43" s="244"/>
      <c r="P43" s="192"/>
      <c r="Q43" s="192"/>
      <c r="R43" s="192"/>
      <c r="S43" s="192">
        <v>3.7</v>
      </c>
      <c r="T43" s="192"/>
      <c r="U43" s="192"/>
      <c r="V43" s="192"/>
      <c r="W43" s="192"/>
      <c r="X43" s="192"/>
      <c r="Y43" s="192"/>
      <c r="Z43" s="192"/>
      <c r="AA43" s="192"/>
      <c r="AB43" s="192">
        <v>4.5</v>
      </c>
      <c r="AC43" s="192"/>
      <c r="AD43" s="192"/>
      <c r="AH43" s="17"/>
      <c r="AI43" s="17"/>
    </row>
    <row r="44" spans="1:35" ht="12.5" hidden="1" customHeight="1">
      <c r="A44" s="266"/>
      <c r="B44" s="267"/>
      <c r="C44" s="267"/>
      <c r="D44" s="268"/>
      <c r="E44" s="158" t="s">
        <v>33</v>
      </c>
      <c r="F44" s="253"/>
      <c r="G44" s="242">
        <v>3.5</v>
      </c>
      <c r="H44" s="243"/>
      <c r="I44" s="244"/>
      <c r="J44" s="242">
        <v>0.2</v>
      </c>
      <c r="K44" s="243"/>
      <c r="L44" s="244"/>
      <c r="M44" s="242">
        <v>0.3</v>
      </c>
      <c r="N44" s="243"/>
      <c r="O44" s="244"/>
      <c r="P44" s="192"/>
      <c r="Q44" s="192"/>
      <c r="R44" s="192"/>
      <c r="S44" s="192">
        <v>4.0999999999999996</v>
      </c>
      <c r="T44" s="192"/>
      <c r="U44" s="192"/>
      <c r="V44" s="192"/>
      <c r="W44" s="192"/>
      <c r="X44" s="192"/>
      <c r="Y44" s="192"/>
      <c r="Z44" s="192"/>
      <c r="AA44" s="192"/>
      <c r="AB44" s="192">
        <v>8.1</v>
      </c>
      <c r="AC44" s="192"/>
      <c r="AD44" s="192"/>
      <c r="AH44" s="17"/>
      <c r="AI44" s="17"/>
    </row>
    <row r="45" spans="1:35" ht="12.5" hidden="1" customHeight="1">
      <c r="A45" s="269"/>
      <c r="B45" s="270"/>
      <c r="C45" s="270"/>
      <c r="D45" s="271"/>
      <c r="E45" s="158" t="s">
        <v>34</v>
      </c>
      <c r="F45" s="253"/>
      <c r="G45" s="242"/>
      <c r="H45" s="243"/>
      <c r="I45" s="244"/>
      <c r="J45" s="242">
        <v>1.2</v>
      </c>
      <c r="K45" s="243"/>
      <c r="L45" s="244"/>
      <c r="M45" s="242">
        <v>0.3</v>
      </c>
      <c r="N45" s="243"/>
      <c r="O45" s="244"/>
      <c r="P45" s="192"/>
      <c r="Q45" s="192"/>
      <c r="R45" s="192"/>
      <c r="S45" s="192">
        <v>3.4</v>
      </c>
      <c r="T45" s="192"/>
      <c r="U45" s="192"/>
      <c r="V45" s="192"/>
      <c r="W45" s="192"/>
      <c r="X45" s="192"/>
      <c r="Y45" s="192"/>
      <c r="Z45" s="192"/>
      <c r="AA45" s="192"/>
      <c r="AB45" s="192">
        <v>4.9000000000000004</v>
      </c>
      <c r="AC45" s="192"/>
      <c r="AD45" s="192"/>
      <c r="AH45" s="17"/>
      <c r="AI45" s="17"/>
    </row>
    <row r="46" spans="1:35" ht="12.5" hidden="1" customHeight="1">
      <c r="A46" s="263" t="s">
        <v>18</v>
      </c>
      <c r="B46" s="264"/>
      <c r="C46" s="264"/>
      <c r="D46" s="265"/>
      <c r="E46" s="158" t="s">
        <v>32</v>
      </c>
      <c r="F46" s="253"/>
      <c r="G46" s="242"/>
      <c r="H46" s="243"/>
      <c r="I46" s="244"/>
      <c r="J46" s="242">
        <v>1.2</v>
      </c>
      <c r="K46" s="243"/>
      <c r="L46" s="244"/>
      <c r="M46" s="242">
        <v>0.2</v>
      </c>
      <c r="N46" s="243"/>
      <c r="O46" s="244"/>
      <c r="P46" s="192"/>
      <c r="Q46" s="192"/>
      <c r="R46" s="192"/>
      <c r="S46" s="192">
        <v>0.7</v>
      </c>
      <c r="T46" s="192"/>
      <c r="U46" s="192"/>
      <c r="V46" s="192"/>
      <c r="W46" s="192"/>
      <c r="X46" s="192"/>
      <c r="Y46" s="192"/>
      <c r="Z46" s="192"/>
      <c r="AA46" s="192"/>
      <c r="AB46" s="192">
        <v>2.0999999999999996</v>
      </c>
      <c r="AC46" s="192"/>
      <c r="AD46" s="192"/>
      <c r="AH46" s="17"/>
      <c r="AI46" s="17"/>
    </row>
    <row r="47" spans="1:35" ht="12.5" hidden="1" customHeight="1">
      <c r="A47" s="266"/>
      <c r="B47" s="267"/>
      <c r="C47" s="267"/>
      <c r="D47" s="268"/>
      <c r="E47" s="158" t="s">
        <v>33</v>
      </c>
      <c r="F47" s="253"/>
      <c r="G47" s="242"/>
      <c r="H47" s="243"/>
      <c r="I47" s="244"/>
      <c r="J47" s="242">
        <v>1.5</v>
      </c>
      <c r="K47" s="243"/>
      <c r="L47" s="244"/>
      <c r="M47" s="242">
        <v>1</v>
      </c>
      <c r="N47" s="243"/>
      <c r="O47" s="244"/>
      <c r="P47" s="192"/>
      <c r="Q47" s="192"/>
      <c r="R47" s="192"/>
      <c r="S47" s="192">
        <v>0.3</v>
      </c>
      <c r="T47" s="192"/>
      <c r="U47" s="192"/>
      <c r="V47" s="192"/>
      <c r="W47" s="192"/>
      <c r="X47" s="192"/>
      <c r="Y47" s="192"/>
      <c r="Z47" s="192"/>
      <c r="AA47" s="192"/>
      <c r="AB47" s="192">
        <v>2.8</v>
      </c>
      <c r="AC47" s="192"/>
      <c r="AD47" s="192"/>
      <c r="AH47" s="17"/>
      <c r="AI47" s="17"/>
    </row>
    <row r="48" spans="1:35" ht="12.5" hidden="1" customHeight="1">
      <c r="A48" s="269"/>
      <c r="B48" s="270"/>
      <c r="C48" s="270"/>
      <c r="D48" s="271"/>
      <c r="E48" s="158" t="s">
        <v>34</v>
      </c>
      <c r="F48" s="253"/>
      <c r="G48" s="242"/>
      <c r="H48" s="243"/>
      <c r="I48" s="244"/>
      <c r="J48" s="242">
        <v>1</v>
      </c>
      <c r="K48" s="243"/>
      <c r="L48" s="244"/>
      <c r="M48" s="242">
        <v>3.5</v>
      </c>
      <c r="N48" s="243"/>
      <c r="O48" s="244"/>
      <c r="P48" s="192">
        <v>1.5</v>
      </c>
      <c r="Q48" s="192"/>
      <c r="R48" s="192"/>
      <c r="S48" s="192">
        <v>0.3</v>
      </c>
      <c r="T48" s="192"/>
      <c r="U48" s="192"/>
      <c r="V48" s="192"/>
      <c r="W48" s="192"/>
      <c r="X48" s="192"/>
      <c r="Y48" s="192"/>
      <c r="Z48" s="192"/>
      <c r="AA48" s="192"/>
      <c r="AB48" s="192">
        <v>6.3</v>
      </c>
      <c r="AC48" s="192"/>
      <c r="AD48" s="192"/>
      <c r="AH48" s="17"/>
      <c r="AI48" s="17"/>
    </row>
    <row r="49" spans="1:35" ht="12.5" hidden="1" customHeight="1">
      <c r="A49" s="263" t="s">
        <v>19</v>
      </c>
      <c r="B49" s="264"/>
      <c r="C49" s="264"/>
      <c r="D49" s="265"/>
      <c r="E49" s="158" t="s">
        <v>32</v>
      </c>
      <c r="F49" s="253"/>
      <c r="G49" s="242">
        <v>1.1000000000000001</v>
      </c>
      <c r="H49" s="243"/>
      <c r="I49" s="244"/>
      <c r="J49" s="242">
        <v>1.2</v>
      </c>
      <c r="K49" s="243"/>
      <c r="L49" s="244"/>
      <c r="M49" s="242"/>
      <c r="N49" s="243"/>
      <c r="O49" s="244"/>
      <c r="P49" s="192"/>
      <c r="Q49" s="192"/>
      <c r="R49" s="192"/>
      <c r="S49" s="192">
        <v>0.3</v>
      </c>
      <c r="T49" s="192"/>
      <c r="U49" s="192"/>
      <c r="V49" s="192"/>
      <c r="W49" s="192"/>
      <c r="X49" s="192"/>
      <c r="Y49" s="192"/>
      <c r="Z49" s="192"/>
      <c r="AA49" s="192"/>
      <c r="AB49" s="192">
        <v>2.5999999999999996</v>
      </c>
      <c r="AC49" s="192"/>
      <c r="AD49" s="192"/>
      <c r="AH49" s="17"/>
      <c r="AI49" s="17"/>
    </row>
    <row r="50" spans="1:35" ht="12.5" hidden="1" customHeight="1">
      <c r="A50" s="266"/>
      <c r="B50" s="267"/>
      <c r="C50" s="267"/>
      <c r="D50" s="268"/>
      <c r="E50" s="158" t="s">
        <v>33</v>
      </c>
      <c r="F50" s="253"/>
      <c r="G50" s="242"/>
      <c r="H50" s="243"/>
      <c r="I50" s="244"/>
      <c r="J50" s="242"/>
      <c r="K50" s="243"/>
      <c r="L50" s="244"/>
      <c r="M50" s="242">
        <v>1.1000000000000001</v>
      </c>
      <c r="N50" s="243"/>
      <c r="O50" s="244"/>
      <c r="P50" s="192"/>
      <c r="Q50" s="192"/>
      <c r="R50" s="192"/>
      <c r="S50" s="192">
        <v>0.3</v>
      </c>
      <c r="T50" s="192"/>
      <c r="U50" s="192"/>
      <c r="V50" s="192"/>
      <c r="W50" s="192"/>
      <c r="X50" s="192"/>
      <c r="Y50" s="192"/>
      <c r="Z50" s="192"/>
      <c r="AA50" s="192"/>
      <c r="AB50" s="192">
        <v>1.4000000000000001</v>
      </c>
      <c r="AC50" s="192"/>
      <c r="AD50" s="192"/>
      <c r="AH50" s="17"/>
      <c r="AI50" s="17"/>
    </row>
    <row r="51" spans="1:35" ht="12.5" hidden="1" customHeight="1">
      <c r="A51" s="269"/>
      <c r="B51" s="270"/>
      <c r="C51" s="270"/>
      <c r="D51" s="271"/>
      <c r="E51" s="158" t="s">
        <v>34</v>
      </c>
      <c r="F51" s="253"/>
      <c r="G51" s="242"/>
      <c r="H51" s="243"/>
      <c r="I51" s="244"/>
      <c r="J51" s="242"/>
      <c r="K51" s="243"/>
      <c r="L51" s="244"/>
      <c r="M51" s="242"/>
      <c r="N51" s="243"/>
      <c r="O51" s="244"/>
      <c r="P51" s="192"/>
      <c r="Q51" s="192"/>
      <c r="R51" s="192"/>
      <c r="S51" s="192">
        <v>0.3</v>
      </c>
      <c r="T51" s="192"/>
      <c r="U51" s="192"/>
      <c r="V51" s="192">
        <v>2.1</v>
      </c>
      <c r="W51" s="192"/>
      <c r="X51" s="192"/>
      <c r="Y51" s="192"/>
      <c r="Z51" s="192"/>
      <c r="AA51" s="192"/>
      <c r="AB51" s="192">
        <v>2.4</v>
      </c>
      <c r="AC51" s="192"/>
      <c r="AD51" s="192"/>
      <c r="AH51" s="17"/>
      <c r="AI51" s="17"/>
    </row>
    <row r="52" spans="1:35" ht="12.5" hidden="1" customHeight="1">
      <c r="A52" s="263" t="s">
        <v>20</v>
      </c>
      <c r="B52" s="264"/>
      <c r="C52" s="264"/>
      <c r="D52" s="265"/>
      <c r="E52" s="158" t="s">
        <v>32</v>
      </c>
      <c r="F52" s="253"/>
      <c r="G52" s="242"/>
      <c r="H52" s="243"/>
      <c r="I52" s="244"/>
      <c r="J52" s="242"/>
      <c r="K52" s="243"/>
      <c r="L52" s="244"/>
      <c r="M52" s="242"/>
      <c r="N52" s="243"/>
      <c r="O52" s="244"/>
      <c r="P52" s="192"/>
      <c r="Q52" s="192"/>
      <c r="R52" s="192"/>
      <c r="S52" s="192"/>
      <c r="T52" s="192"/>
      <c r="U52" s="192"/>
      <c r="V52" s="192">
        <v>1.3</v>
      </c>
      <c r="W52" s="192"/>
      <c r="X52" s="192"/>
      <c r="Y52" s="192"/>
      <c r="Z52" s="192"/>
      <c r="AA52" s="192"/>
      <c r="AB52" s="192">
        <v>1.3</v>
      </c>
      <c r="AC52" s="192"/>
      <c r="AD52" s="192"/>
      <c r="AH52" s="17"/>
      <c r="AI52" s="17"/>
    </row>
    <row r="53" spans="1:35" ht="12.5" hidden="1" customHeight="1">
      <c r="A53" s="266"/>
      <c r="B53" s="267"/>
      <c r="C53" s="267"/>
      <c r="D53" s="268"/>
      <c r="E53" s="158" t="s">
        <v>33</v>
      </c>
      <c r="F53" s="253"/>
      <c r="G53" s="242"/>
      <c r="H53" s="243"/>
      <c r="I53" s="244"/>
      <c r="J53" s="242"/>
      <c r="K53" s="243"/>
      <c r="L53" s="244"/>
      <c r="M53" s="242"/>
      <c r="N53" s="243"/>
      <c r="O53" s="244"/>
      <c r="P53" s="192"/>
      <c r="Q53" s="192"/>
      <c r="R53" s="192"/>
      <c r="S53" s="192">
        <v>11.4</v>
      </c>
      <c r="T53" s="192"/>
      <c r="U53" s="192"/>
      <c r="V53" s="192">
        <v>16.7</v>
      </c>
      <c r="W53" s="192"/>
      <c r="X53" s="192"/>
      <c r="Y53" s="192"/>
      <c r="Z53" s="192"/>
      <c r="AA53" s="192"/>
      <c r="AB53" s="192">
        <v>28.1</v>
      </c>
      <c r="AC53" s="192"/>
      <c r="AD53" s="192"/>
      <c r="AH53" s="17"/>
      <c r="AI53" s="17"/>
    </row>
    <row r="54" spans="1:35" ht="12.5" hidden="1" customHeight="1">
      <c r="A54" s="269"/>
      <c r="B54" s="270"/>
      <c r="C54" s="270"/>
      <c r="D54" s="271"/>
      <c r="E54" s="158" t="s">
        <v>34</v>
      </c>
      <c r="F54" s="253"/>
      <c r="G54" s="242"/>
      <c r="H54" s="243"/>
      <c r="I54" s="244"/>
      <c r="J54" s="242"/>
      <c r="K54" s="243"/>
      <c r="L54" s="244"/>
      <c r="M54" s="242"/>
      <c r="N54" s="243"/>
      <c r="O54" s="244"/>
      <c r="P54" s="192"/>
      <c r="Q54" s="192"/>
      <c r="R54" s="192"/>
      <c r="S54" s="192"/>
      <c r="T54" s="192"/>
      <c r="U54" s="192"/>
      <c r="V54" s="192">
        <v>0.2</v>
      </c>
      <c r="W54" s="192"/>
      <c r="X54" s="192"/>
      <c r="Y54" s="192"/>
      <c r="Z54" s="192"/>
      <c r="AA54" s="192"/>
      <c r="AB54" s="192">
        <v>0.2</v>
      </c>
      <c r="AC54" s="192"/>
      <c r="AD54" s="192"/>
      <c r="AH54" s="17"/>
      <c r="AI54" s="17"/>
    </row>
    <row r="55" spans="1:35" ht="12.5" hidden="1" customHeight="1">
      <c r="A55" s="263" t="s">
        <v>21</v>
      </c>
      <c r="B55" s="264"/>
      <c r="C55" s="264"/>
      <c r="D55" s="265"/>
      <c r="E55" s="158" t="s">
        <v>32</v>
      </c>
      <c r="F55" s="253"/>
      <c r="G55" s="242"/>
      <c r="H55" s="243"/>
      <c r="I55" s="244"/>
      <c r="J55" s="242"/>
      <c r="K55" s="243"/>
      <c r="L55" s="244"/>
      <c r="M55" s="242"/>
      <c r="N55" s="243"/>
      <c r="O55" s="244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 t="s">
        <v>278</v>
      </c>
      <c r="AC55" s="192"/>
      <c r="AD55" s="192"/>
      <c r="AH55" s="17"/>
      <c r="AI55" s="17"/>
    </row>
    <row r="56" spans="1:35" ht="12.5" hidden="1" customHeight="1">
      <c r="A56" s="266"/>
      <c r="B56" s="267"/>
      <c r="C56" s="267"/>
      <c r="D56" s="268"/>
      <c r="E56" s="158" t="s">
        <v>33</v>
      </c>
      <c r="F56" s="253"/>
      <c r="G56" s="242"/>
      <c r="H56" s="243"/>
      <c r="I56" s="244"/>
      <c r="J56" s="242"/>
      <c r="K56" s="243"/>
      <c r="L56" s="244"/>
      <c r="M56" s="242"/>
      <c r="N56" s="243"/>
      <c r="O56" s="244"/>
      <c r="P56" s="192"/>
      <c r="Q56" s="192"/>
      <c r="R56" s="192"/>
      <c r="S56" s="192">
        <v>11.4</v>
      </c>
      <c r="T56" s="192"/>
      <c r="U56" s="192"/>
      <c r="V56" s="192"/>
      <c r="W56" s="192"/>
      <c r="X56" s="192"/>
      <c r="Y56" s="192"/>
      <c r="Z56" s="192"/>
      <c r="AA56" s="192"/>
      <c r="AB56" s="192">
        <v>11.4</v>
      </c>
      <c r="AC56" s="192"/>
      <c r="AD56" s="192"/>
      <c r="AH56" s="17"/>
      <c r="AI56" s="17"/>
    </row>
    <row r="57" spans="1:35" ht="12.5" hidden="1" customHeight="1">
      <c r="A57" s="269"/>
      <c r="B57" s="270"/>
      <c r="C57" s="270"/>
      <c r="D57" s="271"/>
      <c r="E57" s="158" t="s">
        <v>34</v>
      </c>
      <c r="F57" s="253"/>
      <c r="G57" s="242"/>
      <c r="H57" s="243"/>
      <c r="I57" s="244"/>
      <c r="J57" s="242"/>
      <c r="K57" s="243"/>
      <c r="L57" s="244"/>
      <c r="M57" s="242"/>
      <c r="N57" s="243"/>
      <c r="O57" s="244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2"/>
      <c r="AA57" s="192"/>
      <c r="AB57" s="192" t="s">
        <v>278</v>
      </c>
      <c r="AC57" s="192"/>
      <c r="AD57" s="192"/>
      <c r="AH57">
        <v>0</v>
      </c>
    </row>
    <row r="58" spans="1:35" ht="12.5" hidden="1" customHeight="1">
      <c r="A58" s="158" t="s">
        <v>30</v>
      </c>
      <c r="B58" s="252"/>
      <c r="C58" s="252"/>
      <c r="D58" s="252"/>
      <c r="E58" s="252"/>
      <c r="F58" s="253"/>
      <c r="G58" s="242">
        <v>17.2</v>
      </c>
      <c r="H58" s="243"/>
      <c r="I58" s="244"/>
      <c r="J58" s="242">
        <v>21.899999999999995</v>
      </c>
      <c r="K58" s="243"/>
      <c r="L58" s="244"/>
      <c r="M58" s="242">
        <v>18.600000000000001</v>
      </c>
      <c r="N58" s="243"/>
      <c r="O58" s="244"/>
      <c r="P58" s="242">
        <v>5.4</v>
      </c>
      <c r="Q58" s="243"/>
      <c r="R58" s="244"/>
      <c r="S58" s="242">
        <v>84.8</v>
      </c>
      <c r="T58" s="243"/>
      <c r="U58" s="244"/>
      <c r="V58" s="242">
        <v>54.900000000000006</v>
      </c>
      <c r="W58" s="243"/>
      <c r="X58" s="244"/>
      <c r="Y58" s="242" t="s">
        <v>278</v>
      </c>
      <c r="Z58" s="243"/>
      <c r="AA58" s="244"/>
      <c r="AB58" s="192">
        <v>202.79999999999998</v>
      </c>
      <c r="AC58" s="192"/>
      <c r="AD58" s="192"/>
    </row>
    <row r="59" spans="1:35" ht="12.5" hidden="1" customHeight="1">
      <c r="A59" s="5"/>
      <c r="B59" s="5"/>
      <c r="C59" s="5"/>
      <c r="D59" s="5"/>
      <c r="E59" s="5"/>
      <c r="F59" s="5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5" ht="12.5" hidden="1" customHeight="1">
      <c r="A60" s="14" t="s">
        <v>38</v>
      </c>
      <c r="B60" s="5"/>
      <c r="C60" s="5"/>
      <c r="D60" s="5"/>
      <c r="E60" s="5"/>
      <c r="F60" s="5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5" ht="12.5" customHeight="1">
      <c r="A61" s="152" t="s">
        <v>25</v>
      </c>
      <c r="B61" s="153"/>
      <c r="C61" s="153"/>
      <c r="D61" s="153"/>
      <c r="E61" s="153"/>
      <c r="F61" s="153"/>
      <c r="G61" s="142" t="s">
        <v>2</v>
      </c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 t="s">
        <v>82</v>
      </c>
      <c r="T61" s="142"/>
      <c r="U61" s="142"/>
      <c r="V61" s="142" t="s">
        <v>118</v>
      </c>
      <c r="W61" s="142"/>
      <c r="X61" s="142"/>
      <c r="Y61" s="201" t="s">
        <v>239</v>
      </c>
      <c r="Z61" s="201"/>
      <c r="AA61" s="201"/>
      <c r="AB61" s="272" t="s">
        <v>277</v>
      </c>
      <c r="AC61" s="272"/>
      <c r="AD61" s="272"/>
    </row>
    <row r="62" spans="1:35" ht="12.5" customHeight="1">
      <c r="A62" s="154"/>
      <c r="B62" s="155"/>
      <c r="C62" s="155"/>
      <c r="D62" s="155"/>
      <c r="E62" s="155"/>
      <c r="F62" s="155"/>
      <c r="G62" s="170" t="s">
        <v>4</v>
      </c>
      <c r="H62" s="170"/>
      <c r="I62" s="170"/>
      <c r="J62" s="170" t="s">
        <v>5</v>
      </c>
      <c r="K62" s="170"/>
      <c r="L62" s="170"/>
      <c r="M62" s="170" t="s">
        <v>241</v>
      </c>
      <c r="N62" s="170"/>
      <c r="O62" s="170"/>
      <c r="P62" s="170" t="s">
        <v>242</v>
      </c>
      <c r="Q62" s="170"/>
      <c r="R62" s="170"/>
      <c r="S62" s="143"/>
      <c r="T62" s="143"/>
      <c r="U62" s="143"/>
      <c r="V62" s="143"/>
      <c r="W62" s="143"/>
      <c r="X62" s="143"/>
      <c r="Y62" s="170"/>
      <c r="Z62" s="170"/>
      <c r="AA62" s="170"/>
      <c r="AB62" s="273"/>
      <c r="AC62" s="273"/>
      <c r="AD62" s="273"/>
    </row>
    <row r="63" spans="1:35" ht="12.5" customHeight="1">
      <c r="A63" s="263" t="s">
        <v>31</v>
      </c>
      <c r="B63" s="264"/>
      <c r="C63" s="264"/>
      <c r="D63" s="265"/>
      <c r="E63" s="158" t="s">
        <v>32</v>
      </c>
      <c r="F63" s="253"/>
      <c r="G63" s="192">
        <v>0</v>
      </c>
      <c r="H63" s="192"/>
      <c r="I63" s="192"/>
      <c r="J63" s="192">
        <v>0</v>
      </c>
      <c r="K63" s="192"/>
      <c r="L63" s="192"/>
      <c r="M63" s="192">
        <v>0</v>
      </c>
      <c r="N63" s="192"/>
      <c r="O63" s="192"/>
      <c r="P63" s="192">
        <v>0</v>
      </c>
      <c r="Q63" s="192"/>
      <c r="R63" s="192"/>
      <c r="S63" s="192">
        <v>0</v>
      </c>
      <c r="T63" s="192"/>
      <c r="U63" s="192"/>
      <c r="V63" s="192">
        <v>0</v>
      </c>
      <c r="W63" s="192"/>
      <c r="X63" s="192"/>
      <c r="Y63" s="192">
        <v>0</v>
      </c>
      <c r="Z63" s="192"/>
      <c r="AA63" s="192"/>
      <c r="AB63" s="192">
        <v>0</v>
      </c>
      <c r="AC63" s="192"/>
      <c r="AD63" s="192"/>
    </row>
    <row r="64" spans="1:35" ht="12.5" customHeight="1">
      <c r="A64" s="266"/>
      <c r="B64" s="267"/>
      <c r="C64" s="267"/>
      <c r="D64" s="268"/>
      <c r="E64" s="158" t="s">
        <v>33</v>
      </c>
      <c r="F64" s="253"/>
      <c r="G64" s="192">
        <v>0</v>
      </c>
      <c r="H64" s="192"/>
      <c r="I64" s="192"/>
      <c r="J64" s="192">
        <v>0</v>
      </c>
      <c r="K64" s="192"/>
      <c r="L64" s="192"/>
      <c r="M64" s="192">
        <v>0</v>
      </c>
      <c r="N64" s="192"/>
      <c r="O64" s="192"/>
      <c r="P64" s="192">
        <v>0</v>
      </c>
      <c r="Q64" s="192"/>
      <c r="R64" s="192"/>
      <c r="S64" s="192">
        <v>170.99999999999997</v>
      </c>
      <c r="T64" s="192"/>
      <c r="U64" s="192"/>
      <c r="V64" s="192">
        <v>12</v>
      </c>
      <c r="W64" s="192"/>
      <c r="X64" s="192"/>
      <c r="Y64" s="192">
        <v>0</v>
      </c>
      <c r="Z64" s="192"/>
      <c r="AA64" s="192"/>
      <c r="AB64" s="192">
        <v>182.99999999999997</v>
      </c>
      <c r="AC64" s="192"/>
      <c r="AD64" s="192"/>
    </row>
    <row r="65" spans="1:35" ht="12.5" customHeight="1">
      <c r="A65" s="269"/>
      <c r="B65" s="270"/>
      <c r="C65" s="270"/>
      <c r="D65" s="271"/>
      <c r="E65" s="158" t="s">
        <v>34</v>
      </c>
      <c r="F65" s="253"/>
      <c r="G65" s="192">
        <v>0</v>
      </c>
      <c r="H65" s="192"/>
      <c r="I65" s="192"/>
      <c r="J65" s="192">
        <v>0</v>
      </c>
      <c r="K65" s="192"/>
      <c r="L65" s="192"/>
      <c r="M65" s="192">
        <v>0</v>
      </c>
      <c r="N65" s="192"/>
      <c r="O65" s="192"/>
      <c r="P65" s="192">
        <v>0</v>
      </c>
      <c r="Q65" s="192"/>
      <c r="R65" s="192"/>
      <c r="S65" s="192">
        <v>0</v>
      </c>
      <c r="T65" s="192"/>
      <c r="U65" s="192"/>
      <c r="V65" s="192">
        <v>3</v>
      </c>
      <c r="W65" s="192"/>
      <c r="X65" s="192"/>
      <c r="Y65" s="192">
        <v>0</v>
      </c>
      <c r="Z65" s="192"/>
      <c r="AA65" s="192"/>
      <c r="AB65" s="192">
        <v>3</v>
      </c>
      <c r="AC65" s="192"/>
      <c r="AD65" s="192"/>
    </row>
    <row r="66" spans="1:35" ht="12.5" customHeight="1">
      <c r="A66" s="254" t="s">
        <v>35</v>
      </c>
      <c r="B66" s="255"/>
      <c r="C66" s="255"/>
      <c r="D66" s="256"/>
      <c r="E66" s="193" t="s">
        <v>32</v>
      </c>
      <c r="F66" s="194"/>
      <c r="G66" s="191">
        <v>0</v>
      </c>
      <c r="H66" s="191"/>
      <c r="I66" s="191"/>
      <c r="J66" s="191">
        <v>0</v>
      </c>
      <c r="K66" s="191"/>
      <c r="L66" s="191"/>
      <c r="M66" s="191">
        <v>0</v>
      </c>
      <c r="N66" s="191"/>
      <c r="O66" s="191"/>
      <c r="P66" s="191">
        <v>0</v>
      </c>
      <c r="Q66" s="191"/>
      <c r="R66" s="191"/>
      <c r="S66" s="191">
        <v>256.49999999999994</v>
      </c>
      <c r="T66" s="191"/>
      <c r="U66" s="191"/>
      <c r="V66" s="191">
        <v>0</v>
      </c>
      <c r="W66" s="191"/>
      <c r="X66" s="191"/>
      <c r="Y66" s="191">
        <v>0</v>
      </c>
      <c r="Z66" s="191"/>
      <c r="AA66" s="191"/>
      <c r="AB66" s="192">
        <v>256.49999999999994</v>
      </c>
      <c r="AC66" s="192"/>
      <c r="AD66" s="192"/>
    </row>
    <row r="67" spans="1:35" ht="12.5" customHeight="1">
      <c r="A67" s="257"/>
      <c r="B67" s="258"/>
      <c r="C67" s="258"/>
      <c r="D67" s="259"/>
      <c r="E67" s="193" t="s">
        <v>33</v>
      </c>
      <c r="F67" s="194"/>
      <c r="G67" s="191">
        <v>0</v>
      </c>
      <c r="H67" s="191"/>
      <c r="I67" s="191"/>
      <c r="J67" s="191">
        <v>0</v>
      </c>
      <c r="K67" s="191"/>
      <c r="L67" s="191"/>
      <c r="M67" s="191">
        <v>0</v>
      </c>
      <c r="N67" s="191"/>
      <c r="O67" s="191"/>
      <c r="P67" s="191">
        <v>0</v>
      </c>
      <c r="Q67" s="191"/>
      <c r="R67" s="191"/>
      <c r="S67" s="191">
        <v>0</v>
      </c>
      <c r="T67" s="191"/>
      <c r="U67" s="191"/>
      <c r="V67" s="191">
        <v>16.5</v>
      </c>
      <c r="W67" s="191"/>
      <c r="X67" s="191"/>
      <c r="Y67" s="191">
        <v>0</v>
      </c>
      <c r="Z67" s="191"/>
      <c r="AA67" s="191"/>
      <c r="AB67" s="192">
        <v>16.5</v>
      </c>
      <c r="AC67" s="192"/>
      <c r="AD67" s="192"/>
    </row>
    <row r="68" spans="1:35" ht="12.5" customHeight="1">
      <c r="A68" s="260"/>
      <c r="B68" s="261"/>
      <c r="C68" s="261"/>
      <c r="D68" s="262"/>
      <c r="E68" s="193" t="s">
        <v>34</v>
      </c>
      <c r="F68" s="194"/>
      <c r="G68" s="191">
        <v>0</v>
      </c>
      <c r="H68" s="191"/>
      <c r="I68" s="191"/>
      <c r="J68" s="191">
        <v>0</v>
      </c>
      <c r="K68" s="191"/>
      <c r="L68" s="191"/>
      <c r="M68" s="191">
        <v>0</v>
      </c>
      <c r="N68" s="191"/>
      <c r="O68" s="191"/>
      <c r="P68" s="191">
        <v>0</v>
      </c>
      <c r="Q68" s="191"/>
      <c r="R68" s="191"/>
      <c r="S68" s="191">
        <v>256.49999999999994</v>
      </c>
      <c r="T68" s="191"/>
      <c r="U68" s="191"/>
      <c r="V68" s="191">
        <v>3</v>
      </c>
      <c r="W68" s="191"/>
      <c r="X68" s="191"/>
      <c r="Y68" s="191">
        <v>0</v>
      </c>
      <c r="Z68" s="191"/>
      <c r="AA68" s="191"/>
      <c r="AB68" s="192">
        <v>259.49999999999994</v>
      </c>
      <c r="AC68" s="192"/>
      <c r="AD68" s="192"/>
    </row>
    <row r="69" spans="1:35" ht="12.5" customHeight="1">
      <c r="A69" s="263" t="s">
        <v>12</v>
      </c>
      <c r="B69" s="264"/>
      <c r="C69" s="264"/>
      <c r="D69" s="265"/>
      <c r="E69" s="158" t="s">
        <v>32</v>
      </c>
      <c r="F69" s="253"/>
      <c r="G69" s="192">
        <v>0</v>
      </c>
      <c r="H69" s="192"/>
      <c r="I69" s="192"/>
      <c r="J69" s="192">
        <v>0</v>
      </c>
      <c r="K69" s="192"/>
      <c r="L69" s="192"/>
      <c r="M69" s="192">
        <v>0</v>
      </c>
      <c r="N69" s="192"/>
      <c r="O69" s="192"/>
      <c r="P69" s="192">
        <v>0</v>
      </c>
      <c r="Q69" s="192"/>
      <c r="R69" s="192"/>
      <c r="S69" s="192">
        <v>6.75</v>
      </c>
      <c r="T69" s="192"/>
      <c r="U69" s="192"/>
      <c r="V69" s="192">
        <v>4.5</v>
      </c>
      <c r="W69" s="192"/>
      <c r="X69" s="192"/>
      <c r="Y69" s="192">
        <v>0</v>
      </c>
      <c r="Z69" s="192"/>
      <c r="AA69" s="192"/>
      <c r="AB69" s="192">
        <v>11.25</v>
      </c>
      <c r="AC69" s="192"/>
      <c r="AD69" s="192"/>
    </row>
    <row r="70" spans="1:35" ht="12.5" customHeight="1">
      <c r="A70" s="266"/>
      <c r="B70" s="267"/>
      <c r="C70" s="267"/>
      <c r="D70" s="268"/>
      <c r="E70" s="158" t="s">
        <v>33</v>
      </c>
      <c r="F70" s="253"/>
      <c r="G70" s="192">
        <v>0</v>
      </c>
      <c r="H70" s="192"/>
      <c r="I70" s="192"/>
      <c r="J70" s="192">
        <v>0</v>
      </c>
      <c r="K70" s="192"/>
      <c r="L70" s="192"/>
      <c r="M70" s="192">
        <v>0</v>
      </c>
      <c r="N70" s="192"/>
      <c r="O70" s="192"/>
      <c r="P70" s="192">
        <v>0</v>
      </c>
      <c r="Q70" s="192"/>
      <c r="R70" s="192"/>
      <c r="S70" s="192">
        <v>0</v>
      </c>
      <c r="T70" s="192"/>
      <c r="U70" s="192"/>
      <c r="V70" s="192">
        <v>25.5</v>
      </c>
      <c r="W70" s="192"/>
      <c r="X70" s="192"/>
      <c r="Y70" s="192">
        <v>0</v>
      </c>
      <c r="Z70" s="192"/>
      <c r="AA70" s="192"/>
      <c r="AB70" s="192">
        <v>25.5</v>
      </c>
      <c r="AC70" s="192"/>
      <c r="AD70" s="192"/>
    </row>
    <row r="71" spans="1:35" ht="12.5" customHeight="1">
      <c r="A71" s="269"/>
      <c r="B71" s="270"/>
      <c r="C71" s="270"/>
      <c r="D71" s="271"/>
      <c r="E71" s="158" t="s">
        <v>34</v>
      </c>
      <c r="F71" s="253"/>
      <c r="G71" s="192">
        <v>6</v>
      </c>
      <c r="H71" s="192"/>
      <c r="I71" s="192"/>
      <c r="J71" s="192">
        <v>6</v>
      </c>
      <c r="K71" s="192"/>
      <c r="L71" s="192"/>
      <c r="M71" s="192">
        <v>6</v>
      </c>
      <c r="N71" s="192"/>
      <c r="O71" s="192"/>
      <c r="P71" s="192">
        <v>6</v>
      </c>
      <c r="Q71" s="192"/>
      <c r="R71" s="192"/>
      <c r="S71" s="192">
        <v>0</v>
      </c>
      <c r="T71" s="192"/>
      <c r="U71" s="192"/>
      <c r="V71" s="192">
        <v>13.5</v>
      </c>
      <c r="W71" s="192"/>
      <c r="X71" s="192"/>
      <c r="Y71" s="192">
        <v>0</v>
      </c>
      <c r="Z71" s="192"/>
      <c r="AA71" s="192"/>
      <c r="AB71" s="192">
        <v>37.5</v>
      </c>
      <c r="AC71" s="192"/>
      <c r="AD71" s="192"/>
    </row>
    <row r="72" spans="1:35" ht="12.5" customHeight="1">
      <c r="A72" s="254" t="s">
        <v>36</v>
      </c>
      <c r="B72" s="255"/>
      <c r="C72" s="255"/>
      <c r="D72" s="256"/>
      <c r="E72" s="193" t="s">
        <v>32</v>
      </c>
      <c r="F72" s="194"/>
      <c r="G72" s="191">
        <v>30</v>
      </c>
      <c r="H72" s="191"/>
      <c r="I72" s="191"/>
      <c r="J72" s="191">
        <v>0</v>
      </c>
      <c r="K72" s="191"/>
      <c r="L72" s="191"/>
      <c r="M72" s="191">
        <v>0</v>
      </c>
      <c r="N72" s="191"/>
      <c r="O72" s="191"/>
      <c r="P72" s="191">
        <v>0</v>
      </c>
      <c r="Q72" s="191"/>
      <c r="R72" s="191"/>
      <c r="S72" s="191">
        <v>0</v>
      </c>
      <c r="T72" s="191"/>
      <c r="U72" s="191"/>
      <c r="V72" s="191">
        <v>15</v>
      </c>
      <c r="W72" s="191"/>
      <c r="X72" s="191"/>
      <c r="Y72" s="191">
        <v>160</v>
      </c>
      <c r="Z72" s="191"/>
      <c r="AA72" s="191"/>
      <c r="AB72" s="192">
        <v>205</v>
      </c>
      <c r="AC72" s="192"/>
      <c r="AD72" s="192"/>
      <c r="AG72" s="119"/>
      <c r="AI72" s="119"/>
    </row>
    <row r="73" spans="1:35" ht="12.5" customHeight="1">
      <c r="A73" s="257"/>
      <c r="B73" s="258"/>
      <c r="C73" s="258"/>
      <c r="D73" s="259"/>
      <c r="E73" s="193" t="s">
        <v>33</v>
      </c>
      <c r="F73" s="194"/>
      <c r="G73" s="191">
        <v>24</v>
      </c>
      <c r="H73" s="191"/>
      <c r="I73" s="191"/>
      <c r="J73" s="191">
        <v>0</v>
      </c>
      <c r="K73" s="191"/>
      <c r="L73" s="191"/>
      <c r="M73" s="191">
        <v>30</v>
      </c>
      <c r="N73" s="191"/>
      <c r="O73" s="191"/>
      <c r="P73" s="191">
        <v>30</v>
      </c>
      <c r="Q73" s="191"/>
      <c r="R73" s="191"/>
      <c r="S73" s="191">
        <v>0</v>
      </c>
      <c r="T73" s="191"/>
      <c r="U73" s="191"/>
      <c r="V73" s="191">
        <v>22.5</v>
      </c>
      <c r="W73" s="191"/>
      <c r="X73" s="191"/>
      <c r="Y73" s="191">
        <v>160</v>
      </c>
      <c r="Z73" s="191"/>
      <c r="AA73" s="191"/>
      <c r="AB73" s="192">
        <v>266.5</v>
      </c>
      <c r="AC73" s="192"/>
      <c r="AD73" s="192"/>
      <c r="AG73" s="119"/>
      <c r="AH73" s="19"/>
      <c r="AI73" s="119"/>
    </row>
    <row r="74" spans="1:35" ht="12.5" customHeight="1">
      <c r="A74" s="260"/>
      <c r="B74" s="261"/>
      <c r="C74" s="261"/>
      <c r="D74" s="262"/>
      <c r="E74" s="193" t="s">
        <v>34</v>
      </c>
      <c r="F74" s="194"/>
      <c r="G74" s="191">
        <v>45</v>
      </c>
      <c r="H74" s="191"/>
      <c r="I74" s="191"/>
      <c r="J74" s="191">
        <v>3</v>
      </c>
      <c r="K74" s="191"/>
      <c r="L74" s="191"/>
      <c r="M74" s="191">
        <v>24</v>
      </c>
      <c r="N74" s="191"/>
      <c r="O74" s="191"/>
      <c r="P74" s="191">
        <v>0</v>
      </c>
      <c r="Q74" s="191"/>
      <c r="R74" s="191"/>
      <c r="S74" s="191">
        <v>0</v>
      </c>
      <c r="T74" s="191"/>
      <c r="U74" s="191"/>
      <c r="V74" s="191">
        <v>19.5</v>
      </c>
      <c r="W74" s="191"/>
      <c r="X74" s="191"/>
      <c r="Y74" s="191">
        <v>160</v>
      </c>
      <c r="Z74" s="191"/>
      <c r="AA74" s="191"/>
      <c r="AB74" s="192">
        <v>251.5</v>
      </c>
      <c r="AC74" s="192"/>
      <c r="AD74" s="192"/>
      <c r="AG74" s="119"/>
      <c r="AH74" s="19"/>
      <c r="AI74" s="119"/>
    </row>
    <row r="75" spans="1:35" ht="12.5" customHeight="1">
      <c r="A75" s="263" t="s">
        <v>37</v>
      </c>
      <c r="B75" s="264"/>
      <c r="C75" s="264"/>
      <c r="D75" s="265"/>
      <c r="E75" s="158" t="s">
        <v>32</v>
      </c>
      <c r="F75" s="253"/>
      <c r="G75" s="192">
        <v>3</v>
      </c>
      <c r="H75" s="192"/>
      <c r="I75" s="192"/>
      <c r="J75" s="192">
        <v>27</v>
      </c>
      <c r="K75" s="192"/>
      <c r="L75" s="192"/>
      <c r="M75" s="192">
        <v>36.000000000000007</v>
      </c>
      <c r="N75" s="192"/>
      <c r="O75" s="192"/>
      <c r="P75" s="192">
        <v>24</v>
      </c>
      <c r="Q75" s="192"/>
      <c r="R75" s="192"/>
      <c r="S75" s="192">
        <v>0</v>
      </c>
      <c r="T75" s="192"/>
      <c r="U75" s="192"/>
      <c r="V75" s="192">
        <v>19.5</v>
      </c>
      <c r="W75" s="192"/>
      <c r="X75" s="192"/>
      <c r="Y75" s="192">
        <v>160</v>
      </c>
      <c r="Z75" s="192"/>
      <c r="AA75" s="192"/>
      <c r="AB75" s="192">
        <v>269.5</v>
      </c>
      <c r="AC75" s="192"/>
      <c r="AD75" s="192"/>
      <c r="AG75" s="119"/>
      <c r="AH75" s="19"/>
      <c r="AI75" s="119"/>
    </row>
    <row r="76" spans="1:35" ht="12.5" customHeight="1">
      <c r="A76" s="266"/>
      <c r="B76" s="267"/>
      <c r="C76" s="267"/>
      <c r="D76" s="268"/>
      <c r="E76" s="158" t="s">
        <v>33</v>
      </c>
      <c r="F76" s="253"/>
      <c r="G76" s="192">
        <v>3</v>
      </c>
      <c r="H76" s="192"/>
      <c r="I76" s="192"/>
      <c r="J76" s="192">
        <v>24</v>
      </c>
      <c r="K76" s="192"/>
      <c r="L76" s="192"/>
      <c r="M76" s="192">
        <v>3</v>
      </c>
      <c r="N76" s="192"/>
      <c r="O76" s="192"/>
      <c r="P76" s="192">
        <v>36.000000000000007</v>
      </c>
      <c r="Q76" s="192"/>
      <c r="R76" s="192"/>
      <c r="S76" s="192">
        <v>0</v>
      </c>
      <c r="T76" s="192"/>
      <c r="U76" s="192"/>
      <c r="V76" s="192">
        <v>19.5</v>
      </c>
      <c r="W76" s="192"/>
      <c r="X76" s="192"/>
      <c r="Y76" s="192">
        <v>160</v>
      </c>
      <c r="Z76" s="192"/>
      <c r="AA76" s="192"/>
      <c r="AB76" s="192">
        <v>245.5</v>
      </c>
      <c r="AC76" s="192"/>
      <c r="AD76" s="192"/>
      <c r="AG76" s="119"/>
      <c r="AH76" s="19"/>
      <c r="AI76" s="119"/>
    </row>
    <row r="77" spans="1:35" ht="12.5" customHeight="1">
      <c r="A77" s="269"/>
      <c r="B77" s="270"/>
      <c r="C77" s="270"/>
      <c r="D77" s="271"/>
      <c r="E77" s="158" t="s">
        <v>34</v>
      </c>
      <c r="F77" s="253"/>
      <c r="G77" s="192">
        <v>3</v>
      </c>
      <c r="H77" s="192"/>
      <c r="I77" s="192"/>
      <c r="J77" s="192">
        <v>45</v>
      </c>
      <c r="K77" s="192"/>
      <c r="L77" s="192"/>
      <c r="M77" s="192">
        <v>6</v>
      </c>
      <c r="N77" s="192"/>
      <c r="O77" s="192"/>
      <c r="P77" s="192">
        <v>3</v>
      </c>
      <c r="Q77" s="192"/>
      <c r="R77" s="192"/>
      <c r="S77" s="192">
        <v>0</v>
      </c>
      <c r="T77" s="192"/>
      <c r="U77" s="192"/>
      <c r="V77" s="192">
        <v>19.5</v>
      </c>
      <c r="W77" s="192"/>
      <c r="X77" s="192"/>
      <c r="Y77" s="192">
        <v>160</v>
      </c>
      <c r="Z77" s="192"/>
      <c r="AA77" s="192"/>
      <c r="AB77" s="192">
        <v>236.5</v>
      </c>
      <c r="AC77" s="192"/>
      <c r="AD77" s="192"/>
      <c r="AG77" s="119"/>
      <c r="AH77" s="19"/>
      <c r="AI77" s="119"/>
    </row>
    <row r="78" spans="1:35" ht="12.5" customHeight="1">
      <c r="A78" s="254" t="s">
        <v>15</v>
      </c>
      <c r="B78" s="255"/>
      <c r="C78" s="255"/>
      <c r="D78" s="256"/>
      <c r="E78" s="193" t="s">
        <v>32</v>
      </c>
      <c r="F78" s="194"/>
      <c r="G78" s="191">
        <v>6</v>
      </c>
      <c r="H78" s="191"/>
      <c r="I78" s="191"/>
      <c r="J78" s="191">
        <v>6</v>
      </c>
      <c r="K78" s="191"/>
      <c r="L78" s="191"/>
      <c r="M78" s="191">
        <v>3</v>
      </c>
      <c r="N78" s="191"/>
      <c r="O78" s="191"/>
      <c r="P78" s="191">
        <v>6</v>
      </c>
      <c r="Q78" s="191"/>
      <c r="R78" s="191"/>
      <c r="S78" s="191">
        <v>0</v>
      </c>
      <c r="T78" s="191"/>
      <c r="U78" s="191"/>
      <c r="V78" s="191">
        <v>316.8</v>
      </c>
      <c r="W78" s="191"/>
      <c r="X78" s="191"/>
      <c r="Y78" s="191">
        <v>0</v>
      </c>
      <c r="Z78" s="191"/>
      <c r="AA78" s="191"/>
      <c r="AB78" s="192">
        <v>337.8</v>
      </c>
      <c r="AC78" s="192"/>
      <c r="AD78" s="192"/>
      <c r="AG78" s="119"/>
      <c r="AH78" s="19"/>
      <c r="AI78" s="119"/>
    </row>
    <row r="79" spans="1:35" ht="12.5" customHeight="1">
      <c r="A79" s="257"/>
      <c r="B79" s="258"/>
      <c r="C79" s="258"/>
      <c r="D79" s="259"/>
      <c r="E79" s="193" t="s">
        <v>33</v>
      </c>
      <c r="F79" s="194"/>
      <c r="G79" s="191">
        <v>6</v>
      </c>
      <c r="H79" s="191"/>
      <c r="I79" s="191"/>
      <c r="J79" s="191">
        <v>3</v>
      </c>
      <c r="K79" s="191"/>
      <c r="L79" s="191"/>
      <c r="M79" s="191">
        <v>3</v>
      </c>
      <c r="N79" s="191"/>
      <c r="O79" s="191"/>
      <c r="P79" s="191">
        <v>3</v>
      </c>
      <c r="Q79" s="191"/>
      <c r="R79" s="191"/>
      <c r="S79" s="191">
        <v>0</v>
      </c>
      <c r="T79" s="191"/>
      <c r="U79" s="191"/>
      <c r="V79" s="191">
        <v>7.5</v>
      </c>
      <c r="W79" s="191"/>
      <c r="X79" s="191"/>
      <c r="Y79" s="191">
        <v>0</v>
      </c>
      <c r="Z79" s="191"/>
      <c r="AA79" s="191"/>
      <c r="AB79" s="192">
        <v>22.5</v>
      </c>
      <c r="AC79" s="192"/>
      <c r="AD79" s="192"/>
      <c r="AG79" s="119"/>
      <c r="AH79" s="19"/>
      <c r="AI79" s="119"/>
    </row>
    <row r="80" spans="1:35" ht="12.5" customHeight="1">
      <c r="A80" s="260"/>
      <c r="B80" s="261"/>
      <c r="C80" s="261"/>
      <c r="D80" s="262"/>
      <c r="E80" s="193" t="s">
        <v>34</v>
      </c>
      <c r="F80" s="194"/>
      <c r="G80" s="191">
        <v>0.3</v>
      </c>
      <c r="H80" s="191"/>
      <c r="I80" s="191"/>
      <c r="J80" s="191">
        <v>3</v>
      </c>
      <c r="K80" s="191"/>
      <c r="L80" s="191"/>
      <c r="M80" s="191">
        <v>9</v>
      </c>
      <c r="N80" s="191"/>
      <c r="O80" s="191"/>
      <c r="P80" s="191">
        <v>3</v>
      </c>
      <c r="Q80" s="191"/>
      <c r="R80" s="191"/>
      <c r="S80" s="191">
        <v>0</v>
      </c>
      <c r="T80" s="191"/>
      <c r="U80" s="191"/>
      <c r="V80" s="191">
        <v>0</v>
      </c>
      <c r="W80" s="191"/>
      <c r="X80" s="191"/>
      <c r="Y80" s="191">
        <v>0</v>
      </c>
      <c r="Z80" s="191"/>
      <c r="AA80" s="191"/>
      <c r="AB80" s="192">
        <v>15.3</v>
      </c>
      <c r="AC80" s="192"/>
      <c r="AD80" s="192"/>
      <c r="AG80" s="119"/>
      <c r="AH80" s="19"/>
      <c r="AI80" s="119"/>
    </row>
    <row r="81" spans="1:35" ht="12.5" customHeight="1">
      <c r="A81" s="263" t="s">
        <v>16</v>
      </c>
      <c r="B81" s="264"/>
      <c r="C81" s="264"/>
      <c r="D81" s="265"/>
      <c r="E81" s="158" t="s">
        <v>32</v>
      </c>
      <c r="F81" s="253"/>
      <c r="G81" s="192">
        <v>6</v>
      </c>
      <c r="H81" s="192"/>
      <c r="I81" s="192"/>
      <c r="J81" s="192">
        <v>15</v>
      </c>
      <c r="K81" s="192"/>
      <c r="L81" s="192"/>
      <c r="M81" s="192">
        <v>3</v>
      </c>
      <c r="N81" s="192"/>
      <c r="O81" s="192"/>
      <c r="P81" s="192">
        <v>9</v>
      </c>
      <c r="Q81" s="192"/>
      <c r="R81" s="192"/>
      <c r="S81" s="192">
        <v>12</v>
      </c>
      <c r="T81" s="192"/>
      <c r="U81" s="192"/>
      <c r="V81" s="192">
        <v>0</v>
      </c>
      <c r="W81" s="192"/>
      <c r="X81" s="192"/>
      <c r="Y81" s="192">
        <v>160</v>
      </c>
      <c r="Z81" s="192"/>
      <c r="AA81" s="192"/>
      <c r="AB81" s="192">
        <v>205</v>
      </c>
      <c r="AC81" s="192"/>
      <c r="AD81" s="192"/>
      <c r="AG81" s="119"/>
      <c r="AH81" s="19"/>
      <c r="AI81" s="119"/>
    </row>
    <row r="82" spans="1:35" ht="12.5" customHeight="1">
      <c r="A82" s="266"/>
      <c r="B82" s="267"/>
      <c r="C82" s="267"/>
      <c r="D82" s="268"/>
      <c r="E82" s="158" t="s">
        <v>33</v>
      </c>
      <c r="F82" s="253"/>
      <c r="G82" s="192">
        <v>3</v>
      </c>
      <c r="H82" s="192"/>
      <c r="I82" s="192"/>
      <c r="J82" s="192">
        <v>3</v>
      </c>
      <c r="K82" s="192"/>
      <c r="L82" s="192"/>
      <c r="M82" s="192">
        <v>6</v>
      </c>
      <c r="N82" s="192"/>
      <c r="O82" s="192"/>
      <c r="P82" s="192">
        <v>3</v>
      </c>
      <c r="Q82" s="192"/>
      <c r="R82" s="192"/>
      <c r="S82" s="192">
        <v>0</v>
      </c>
      <c r="T82" s="192"/>
      <c r="U82" s="192"/>
      <c r="V82" s="192">
        <v>0</v>
      </c>
      <c r="W82" s="192"/>
      <c r="X82" s="192"/>
      <c r="Y82" s="192">
        <v>160</v>
      </c>
      <c r="Z82" s="192"/>
      <c r="AA82" s="192"/>
      <c r="AB82" s="192">
        <v>175</v>
      </c>
      <c r="AC82" s="192"/>
      <c r="AD82" s="192"/>
      <c r="AG82" s="119"/>
      <c r="AH82" s="19"/>
      <c r="AI82" s="119"/>
    </row>
    <row r="83" spans="1:35" ht="12.5" customHeight="1">
      <c r="A83" s="269"/>
      <c r="B83" s="270"/>
      <c r="C83" s="270"/>
      <c r="D83" s="271"/>
      <c r="E83" s="158" t="s">
        <v>34</v>
      </c>
      <c r="F83" s="253"/>
      <c r="G83" s="192">
        <v>6</v>
      </c>
      <c r="H83" s="192"/>
      <c r="I83" s="192"/>
      <c r="J83" s="192">
        <v>3</v>
      </c>
      <c r="K83" s="192"/>
      <c r="L83" s="192"/>
      <c r="M83" s="192">
        <v>6</v>
      </c>
      <c r="N83" s="192"/>
      <c r="O83" s="192"/>
      <c r="P83" s="192">
        <v>6</v>
      </c>
      <c r="Q83" s="192"/>
      <c r="R83" s="192"/>
      <c r="S83" s="192">
        <v>21</v>
      </c>
      <c r="T83" s="192"/>
      <c r="U83" s="192"/>
      <c r="V83" s="192">
        <v>0</v>
      </c>
      <c r="W83" s="192"/>
      <c r="X83" s="192"/>
      <c r="Y83" s="192">
        <v>160</v>
      </c>
      <c r="Z83" s="192"/>
      <c r="AA83" s="192"/>
      <c r="AB83" s="192">
        <v>202</v>
      </c>
      <c r="AC83" s="192"/>
      <c r="AD83" s="192"/>
      <c r="AG83" s="119"/>
      <c r="AH83" s="19"/>
      <c r="AI83" s="119"/>
    </row>
    <row r="84" spans="1:35" ht="12.5" customHeight="1">
      <c r="A84" s="254" t="s">
        <v>17</v>
      </c>
      <c r="B84" s="255"/>
      <c r="C84" s="255"/>
      <c r="D84" s="256"/>
      <c r="E84" s="193" t="s">
        <v>32</v>
      </c>
      <c r="F84" s="194"/>
      <c r="G84" s="191">
        <v>9</v>
      </c>
      <c r="H84" s="191"/>
      <c r="I84" s="191"/>
      <c r="J84" s="191">
        <v>9</v>
      </c>
      <c r="K84" s="191"/>
      <c r="L84" s="191"/>
      <c r="M84" s="191">
        <v>6</v>
      </c>
      <c r="N84" s="191"/>
      <c r="O84" s="191"/>
      <c r="P84" s="191">
        <v>6</v>
      </c>
      <c r="Q84" s="191"/>
      <c r="R84" s="191"/>
      <c r="S84" s="191">
        <v>13.5</v>
      </c>
      <c r="T84" s="191"/>
      <c r="U84" s="191"/>
      <c r="V84" s="191">
        <v>0</v>
      </c>
      <c r="W84" s="191"/>
      <c r="X84" s="191"/>
      <c r="Y84" s="191">
        <v>160</v>
      </c>
      <c r="Z84" s="191"/>
      <c r="AA84" s="191"/>
      <c r="AB84" s="192">
        <v>203.5</v>
      </c>
      <c r="AC84" s="192"/>
      <c r="AD84" s="192"/>
      <c r="AG84" s="119"/>
      <c r="AH84" s="19"/>
      <c r="AI84" s="119"/>
    </row>
    <row r="85" spans="1:35" ht="12.5" customHeight="1">
      <c r="A85" s="257"/>
      <c r="B85" s="258"/>
      <c r="C85" s="258"/>
      <c r="D85" s="259"/>
      <c r="E85" s="193" t="s">
        <v>33</v>
      </c>
      <c r="F85" s="194"/>
      <c r="G85" s="191">
        <v>3</v>
      </c>
      <c r="H85" s="191"/>
      <c r="I85" s="191"/>
      <c r="J85" s="191">
        <v>6</v>
      </c>
      <c r="K85" s="191"/>
      <c r="L85" s="191"/>
      <c r="M85" s="191">
        <v>3</v>
      </c>
      <c r="N85" s="191"/>
      <c r="O85" s="191"/>
      <c r="P85" s="191">
        <v>6</v>
      </c>
      <c r="Q85" s="191"/>
      <c r="R85" s="191"/>
      <c r="S85" s="191">
        <v>54</v>
      </c>
      <c r="T85" s="191"/>
      <c r="U85" s="191"/>
      <c r="V85" s="191">
        <v>0</v>
      </c>
      <c r="W85" s="191"/>
      <c r="X85" s="191"/>
      <c r="Y85" s="191">
        <v>160</v>
      </c>
      <c r="Z85" s="191"/>
      <c r="AA85" s="191"/>
      <c r="AB85" s="192">
        <v>232</v>
      </c>
      <c r="AC85" s="192"/>
      <c r="AD85" s="192"/>
      <c r="AG85" s="119"/>
      <c r="AH85" s="19"/>
      <c r="AI85" s="119"/>
    </row>
    <row r="86" spans="1:35" ht="12.5" customHeight="1">
      <c r="A86" s="260"/>
      <c r="B86" s="261"/>
      <c r="C86" s="261"/>
      <c r="D86" s="262"/>
      <c r="E86" s="193" t="s">
        <v>34</v>
      </c>
      <c r="F86" s="194"/>
      <c r="G86" s="191">
        <v>45</v>
      </c>
      <c r="H86" s="191"/>
      <c r="I86" s="191"/>
      <c r="J86" s="191">
        <v>3</v>
      </c>
      <c r="K86" s="191"/>
      <c r="L86" s="191"/>
      <c r="M86" s="191">
        <v>6</v>
      </c>
      <c r="N86" s="191"/>
      <c r="O86" s="191"/>
      <c r="P86" s="191">
        <v>3</v>
      </c>
      <c r="Q86" s="191"/>
      <c r="R86" s="191"/>
      <c r="S86" s="191">
        <v>60</v>
      </c>
      <c r="T86" s="191"/>
      <c r="U86" s="191"/>
      <c r="V86" s="191">
        <v>0</v>
      </c>
      <c r="W86" s="191"/>
      <c r="X86" s="191"/>
      <c r="Y86" s="191">
        <v>160</v>
      </c>
      <c r="Z86" s="191"/>
      <c r="AA86" s="191"/>
      <c r="AB86" s="192">
        <v>277</v>
      </c>
      <c r="AC86" s="192"/>
      <c r="AD86" s="192"/>
      <c r="AG86" s="119"/>
      <c r="AH86" s="19"/>
      <c r="AI86" s="119"/>
    </row>
    <row r="87" spans="1:35" ht="12.5" customHeight="1">
      <c r="A87" s="263" t="s">
        <v>18</v>
      </c>
      <c r="B87" s="264"/>
      <c r="C87" s="264"/>
      <c r="D87" s="265"/>
      <c r="E87" s="158" t="s">
        <v>32</v>
      </c>
      <c r="F87" s="253"/>
      <c r="G87" s="192">
        <v>0</v>
      </c>
      <c r="H87" s="192"/>
      <c r="I87" s="192"/>
      <c r="J87" s="192">
        <v>47.7</v>
      </c>
      <c r="K87" s="192"/>
      <c r="L87" s="192"/>
      <c r="M87" s="192">
        <v>6</v>
      </c>
      <c r="N87" s="192"/>
      <c r="O87" s="192"/>
      <c r="P87" s="192">
        <v>6</v>
      </c>
      <c r="Q87" s="192"/>
      <c r="R87" s="192"/>
      <c r="S87" s="192">
        <v>51</v>
      </c>
      <c r="T87" s="192"/>
      <c r="U87" s="192"/>
      <c r="V87" s="192">
        <v>0</v>
      </c>
      <c r="W87" s="192"/>
      <c r="X87" s="192"/>
      <c r="Y87" s="192">
        <v>160</v>
      </c>
      <c r="Z87" s="192"/>
      <c r="AA87" s="192"/>
      <c r="AB87" s="192">
        <v>270.7</v>
      </c>
      <c r="AC87" s="192"/>
      <c r="AD87" s="192"/>
      <c r="AG87" s="119"/>
      <c r="AH87" s="19"/>
      <c r="AI87" s="119"/>
    </row>
    <row r="88" spans="1:35" ht="12.5" customHeight="1">
      <c r="A88" s="266"/>
      <c r="B88" s="267"/>
      <c r="C88" s="267"/>
      <c r="D88" s="268"/>
      <c r="E88" s="158" t="s">
        <v>33</v>
      </c>
      <c r="F88" s="253"/>
      <c r="G88" s="192">
        <v>0</v>
      </c>
      <c r="H88" s="192"/>
      <c r="I88" s="192"/>
      <c r="J88" s="192">
        <v>0</v>
      </c>
      <c r="K88" s="192"/>
      <c r="L88" s="192"/>
      <c r="M88" s="192">
        <v>3</v>
      </c>
      <c r="N88" s="192"/>
      <c r="O88" s="192"/>
      <c r="P88" s="192">
        <v>6</v>
      </c>
      <c r="Q88" s="192"/>
      <c r="R88" s="192"/>
      <c r="S88" s="192">
        <v>10.5</v>
      </c>
      <c r="T88" s="192"/>
      <c r="U88" s="192"/>
      <c r="V88" s="192">
        <v>0</v>
      </c>
      <c r="W88" s="192"/>
      <c r="X88" s="192"/>
      <c r="Y88" s="192">
        <v>160</v>
      </c>
      <c r="Z88" s="192"/>
      <c r="AA88" s="192"/>
      <c r="AB88" s="192">
        <v>179.5</v>
      </c>
      <c r="AC88" s="192"/>
      <c r="AD88" s="192"/>
      <c r="AG88" s="119"/>
      <c r="AH88" s="19"/>
      <c r="AI88" s="119"/>
    </row>
    <row r="89" spans="1:35" ht="12.5" customHeight="1">
      <c r="A89" s="269"/>
      <c r="B89" s="270"/>
      <c r="C89" s="270"/>
      <c r="D89" s="271"/>
      <c r="E89" s="158" t="s">
        <v>34</v>
      </c>
      <c r="F89" s="253"/>
      <c r="G89" s="192">
        <v>0</v>
      </c>
      <c r="H89" s="192"/>
      <c r="I89" s="192"/>
      <c r="J89" s="192">
        <v>0</v>
      </c>
      <c r="K89" s="192"/>
      <c r="L89" s="192"/>
      <c r="M89" s="192">
        <v>3</v>
      </c>
      <c r="N89" s="192"/>
      <c r="O89" s="192"/>
      <c r="P89" s="192">
        <v>3</v>
      </c>
      <c r="Q89" s="192"/>
      <c r="R89" s="192"/>
      <c r="S89" s="192">
        <v>4.5</v>
      </c>
      <c r="T89" s="192"/>
      <c r="U89" s="192"/>
      <c r="V89" s="192">
        <v>0</v>
      </c>
      <c r="W89" s="192"/>
      <c r="X89" s="192"/>
      <c r="Y89" s="192">
        <v>160</v>
      </c>
      <c r="Z89" s="192"/>
      <c r="AA89" s="192"/>
      <c r="AB89" s="192">
        <v>170.5</v>
      </c>
      <c r="AC89" s="192"/>
      <c r="AD89" s="192"/>
      <c r="AG89" s="119"/>
      <c r="AH89" s="19"/>
      <c r="AI89" s="119"/>
    </row>
    <row r="90" spans="1:35" ht="12.5" customHeight="1">
      <c r="A90" s="254" t="s">
        <v>19</v>
      </c>
      <c r="B90" s="255"/>
      <c r="C90" s="255"/>
      <c r="D90" s="256"/>
      <c r="E90" s="193" t="s">
        <v>32</v>
      </c>
      <c r="F90" s="194"/>
      <c r="G90" s="191">
        <v>6</v>
      </c>
      <c r="H90" s="191"/>
      <c r="I90" s="191"/>
      <c r="J90" s="191">
        <v>6</v>
      </c>
      <c r="K90" s="191"/>
      <c r="L90" s="191"/>
      <c r="M90" s="191">
        <v>3</v>
      </c>
      <c r="N90" s="191"/>
      <c r="O90" s="191"/>
      <c r="P90" s="191">
        <v>3</v>
      </c>
      <c r="Q90" s="191"/>
      <c r="R90" s="191"/>
      <c r="S90" s="191">
        <v>4.5</v>
      </c>
      <c r="T90" s="191"/>
      <c r="U90" s="191"/>
      <c r="V90" s="191">
        <v>0</v>
      </c>
      <c r="W90" s="191"/>
      <c r="X90" s="191"/>
      <c r="Y90" s="191"/>
      <c r="Z90" s="191"/>
      <c r="AA90" s="191"/>
      <c r="AB90" s="192">
        <v>22.5</v>
      </c>
      <c r="AC90" s="192"/>
      <c r="AD90" s="192"/>
      <c r="AG90" s="119"/>
      <c r="AH90" s="19"/>
      <c r="AI90" s="119"/>
    </row>
    <row r="91" spans="1:35" ht="12.5" customHeight="1">
      <c r="A91" s="257"/>
      <c r="B91" s="258"/>
      <c r="C91" s="258"/>
      <c r="D91" s="259"/>
      <c r="E91" s="193" t="s">
        <v>33</v>
      </c>
      <c r="F91" s="194"/>
      <c r="G91" s="191">
        <v>30</v>
      </c>
      <c r="H91" s="191"/>
      <c r="I91" s="191"/>
      <c r="J91" s="191">
        <v>0</v>
      </c>
      <c r="K91" s="191"/>
      <c r="L91" s="191"/>
      <c r="M91" s="191">
        <v>45</v>
      </c>
      <c r="N91" s="191"/>
      <c r="O91" s="191"/>
      <c r="P91" s="191">
        <v>3</v>
      </c>
      <c r="Q91" s="191"/>
      <c r="R91" s="191"/>
      <c r="S91" s="191">
        <v>4.5</v>
      </c>
      <c r="T91" s="191"/>
      <c r="U91" s="191"/>
      <c r="V91" s="191">
        <v>12</v>
      </c>
      <c r="W91" s="191"/>
      <c r="X91" s="191"/>
      <c r="Y91" s="191"/>
      <c r="Z91" s="191"/>
      <c r="AA91" s="191"/>
      <c r="AB91" s="192">
        <v>94.5</v>
      </c>
      <c r="AC91" s="192"/>
      <c r="AD91" s="192"/>
      <c r="AG91" s="119"/>
      <c r="AH91" s="19"/>
      <c r="AI91" s="119"/>
    </row>
    <row r="92" spans="1:35" ht="12.5" customHeight="1">
      <c r="A92" s="260"/>
      <c r="B92" s="261"/>
      <c r="C92" s="261"/>
      <c r="D92" s="262"/>
      <c r="E92" s="193" t="s">
        <v>34</v>
      </c>
      <c r="F92" s="194"/>
      <c r="G92" s="191">
        <v>0</v>
      </c>
      <c r="H92" s="191"/>
      <c r="I92" s="191"/>
      <c r="J92" s="191">
        <v>0</v>
      </c>
      <c r="K92" s="191"/>
      <c r="L92" s="191"/>
      <c r="M92" s="191">
        <v>6</v>
      </c>
      <c r="N92" s="191"/>
      <c r="O92" s="191"/>
      <c r="P92" s="191">
        <v>45</v>
      </c>
      <c r="Q92" s="191"/>
      <c r="R92" s="191"/>
      <c r="S92" s="191">
        <v>4.5</v>
      </c>
      <c r="T92" s="191"/>
      <c r="U92" s="191"/>
      <c r="V92" s="191">
        <v>28.5</v>
      </c>
      <c r="W92" s="191"/>
      <c r="X92" s="191"/>
      <c r="Y92" s="191"/>
      <c r="Z92" s="191"/>
      <c r="AA92" s="191"/>
      <c r="AB92" s="192">
        <v>84</v>
      </c>
      <c r="AC92" s="192"/>
      <c r="AD92" s="192"/>
      <c r="AG92" s="119"/>
      <c r="AH92" s="19"/>
      <c r="AI92" s="119"/>
    </row>
    <row r="93" spans="1:35" ht="12.5" customHeight="1">
      <c r="A93" s="263" t="s">
        <v>20</v>
      </c>
      <c r="B93" s="264"/>
      <c r="C93" s="264"/>
      <c r="D93" s="265"/>
      <c r="E93" s="158" t="s">
        <v>32</v>
      </c>
      <c r="F93" s="253"/>
      <c r="G93" s="192">
        <v>0</v>
      </c>
      <c r="H93" s="192"/>
      <c r="I93" s="192"/>
      <c r="J93" s="192">
        <v>30</v>
      </c>
      <c r="K93" s="192"/>
      <c r="L93" s="192"/>
      <c r="M93" s="192">
        <v>30</v>
      </c>
      <c r="N93" s="192"/>
      <c r="O93" s="192"/>
      <c r="P93" s="192">
        <v>6</v>
      </c>
      <c r="Q93" s="192"/>
      <c r="R93" s="192"/>
      <c r="S93" s="192">
        <v>4.5</v>
      </c>
      <c r="T93" s="192"/>
      <c r="U93" s="192"/>
      <c r="V93" s="192">
        <v>18</v>
      </c>
      <c r="W93" s="192"/>
      <c r="X93" s="192"/>
      <c r="Y93" s="192"/>
      <c r="Z93" s="192"/>
      <c r="AA93" s="192"/>
      <c r="AB93" s="192">
        <v>88.5</v>
      </c>
      <c r="AC93" s="192"/>
      <c r="AD93" s="192"/>
      <c r="AG93" s="119"/>
      <c r="AH93" s="19"/>
      <c r="AI93" s="119"/>
    </row>
    <row r="94" spans="1:35" ht="12.5" customHeight="1">
      <c r="A94" s="266"/>
      <c r="B94" s="267"/>
      <c r="C94" s="267"/>
      <c r="D94" s="268"/>
      <c r="E94" s="158" t="s">
        <v>33</v>
      </c>
      <c r="F94" s="253"/>
      <c r="G94" s="192">
        <v>0</v>
      </c>
      <c r="H94" s="192"/>
      <c r="I94" s="192"/>
      <c r="J94" s="192">
        <v>0</v>
      </c>
      <c r="K94" s="192"/>
      <c r="L94" s="192"/>
      <c r="M94" s="192">
        <v>0</v>
      </c>
      <c r="N94" s="192"/>
      <c r="O94" s="192"/>
      <c r="P94" s="192">
        <v>0</v>
      </c>
      <c r="Q94" s="192"/>
      <c r="R94" s="192"/>
      <c r="S94" s="192">
        <v>0</v>
      </c>
      <c r="T94" s="192"/>
      <c r="U94" s="192"/>
      <c r="V94" s="192">
        <v>250.5</v>
      </c>
      <c r="W94" s="192"/>
      <c r="X94" s="192"/>
      <c r="Y94" s="192"/>
      <c r="Z94" s="192"/>
      <c r="AA94" s="192"/>
      <c r="AB94" s="192">
        <v>250.5</v>
      </c>
      <c r="AC94" s="192"/>
      <c r="AD94" s="192"/>
      <c r="AG94" s="119"/>
      <c r="AH94" s="19"/>
      <c r="AI94" s="119"/>
    </row>
    <row r="95" spans="1:35" ht="12.5" customHeight="1">
      <c r="A95" s="269"/>
      <c r="B95" s="270"/>
      <c r="C95" s="270"/>
      <c r="D95" s="271"/>
      <c r="E95" s="158" t="s">
        <v>34</v>
      </c>
      <c r="F95" s="253"/>
      <c r="G95" s="192">
        <v>0</v>
      </c>
      <c r="H95" s="192"/>
      <c r="I95" s="192"/>
      <c r="J95" s="192">
        <v>0</v>
      </c>
      <c r="K95" s="192"/>
      <c r="L95" s="192"/>
      <c r="M95" s="192">
        <v>0</v>
      </c>
      <c r="N95" s="192"/>
      <c r="O95" s="192"/>
      <c r="P95" s="192">
        <v>30</v>
      </c>
      <c r="Q95" s="192"/>
      <c r="R95" s="192"/>
      <c r="S95" s="192">
        <v>170.99999999999997</v>
      </c>
      <c r="T95" s="192"/>
      <c r="U95" s="192"/>
      <c r="V95" s="192">
        <v>3</v>
      </c>
      <c r="W95" s="192"/>
      <c r="X95" s="192"/>
      <c r="Y95" s="192"/>
      <c r="Z95" s="192"/>
      <c r="AA95" s="192"/>
      <c r="AB95" s="192">
        <v>203.99999999999997</v>
      </c>
      <c r="AC95" s="192"/>
      <c r="AD95" s="192"/>
      <c r="AG95" s="119"/>
      <c r="AH95" s="19"/>
      <c r="AI95" s="119"/>
    </row>
    <row r="96" spans="1:35" ht="12.5" customHeight="1">
      <c r="A96" s="254" t="s">
        <v>21</v>
      </c>
      <c r="B96" s="255"/>
      <c r="C96" s="255"/>
      <c r="D96" s="256"/>
      <c r="E96" s="193" t="s">
        <v>32</v>
      </c>
      <c r="F96" s="194"/>
      <c r="G96" s="191">
        <v>0</v>
      </c>
      <c r="H96" s="191"/>
      <c r="I96" s="191"/>
      <c r="J96" s="191">
        <v>0</v>
      </c>
      <c r="K96" s="191"/>
      <c r="L96" s="191"/>
      <c r="M96" s="191">
        <v>0</v>
      </c>
      <c r="N96" s="191"/>
      <c r="O96" s="191"/>
      <c r="P96" s="191">
        <v>0</v>
      </c>
      <c r="Q96" s="191"/>
      <c r="R96" s="191"/>
      <c r="S96" s="191">
        <v>0</v>
      </c>
      <c r="T96" s="191"/>
      <c r="U96" s="191"/>
      <c r="V96" s="191">
        <v>0</v>
      </c>
      <c r="W96" s="191"/>
      <c r="X96" s="191"/>
      <c r="Y96" s="191"/>
      <c r="Z96" s="191"/>
      <c r="AA96" s="191"/>
      <c r="AB96" s="192">
        <v>0</v>
      </c>
      <c r="AC96" s="192"/>
      <c r="AD96" s="192"/>
      <c r="AG96" s="119"/>
    </row>
    <row r="97" spans="1:33" ht="12.5" customHeight="1">
      <c r="A97" s="257"/>
      <c r="B97" s="258"/>
      <c r="C97" s="258"/>
      <c r="D97" s="259"/>
      <c r="E97" s="193" t="s">
        <v>33</v>
      </c>
      <c r="F97" s="194"/>
      <c r="G97" s="191">
        <v>0</v>
      </c>
      <c r="H97" s="191"/>
      <c r="I97" s="191"/>
      <c r="J97" s="191">
        <v>0</v>
      </c>
      <c r="K97" s="191"/>
      <c r="L97" s="191"/>
      <c r="M97" s="191">
        <v>0</v>
      </c>
      <c r="N97" s="191"/>
      <c r="O97" s="191"/>
      <c r="P97" s="191">
        <v>0</v>
      </c>
      <c r="Q97" s="191"/>
      <c r="R97" s="191"/>
      <c r="S97" s="191">
        <v>0</v>
      </c>
      <c r="T97" s="191"/>
      <c r="U97" s="191"/>
      <c r="V97" s="191">
        <v>0</v>
      </c>
      <c r="W97" s="191"/>
      <c r="X97" s="191"/>
      <c r="Y97" s="191"/>
      <c r="Z97" s="191"/>
      <c r="AA97" s="191"/>
      <c r="AB97" s="192">
        <v>0</v>
      </c>
      <c r="AC97" s="192"/>
      <c r="AD97" s="192"/>
      <c r="AG97" s="119"/>
    </row>
    <row r="98" spans="1:33" ht="12.5" customHeight="1">
      <c r="A98" s="260"/>
      <c r="B98" s="261"/>
      <c r="C98" s="261"/>
      <c r="D98" s="262"/>
      <c r="E98" s="193" t="s">
        <v>34</v>
      </c>
      <c r="F98" s="194"/>
      <c r="G98" s="191">
        <v>0</v>
      </c>
      <c r="H98" s="191"/>
      <c r="I98" s="191"/>
      <c r="J98" s="191">
        <v>0</v>
      </c>
      <c r="K98" s="191"/>
      <c r="L98" s="191"/>
      <c r="M98" s="191">
        <v>0</v>
      </c>
      <c r="N98" s="191"/>
      <c r="O98" s="191"/>
      <c r="P98" s="191">
        <v>0</v>
      </c>
      <c r="Q98" s="191"/>
      <c r="R98" s="191"/>
      <c r="S98" s="191">
        <v>170.99999999999997</v>
      </c>
      <c r="T98" s="191"/>
      <c r="U98" s="191"/>
      <c r="V98" s="191">
        <v>0</v>
      </c>
      <c r="W98" s="191"/>
      <c r="X98" s="191"/>
      <c r="Y98" s="191"/>
      <c r="Z98" s="191"/>
      <c r="AA98" s="191"/>
      <c r="AB98" s="192">
        <v>170.99999999999997</v>
      </c>
      <c r="AC98" s="192"/>
      <c r="AD98" s="192"/>
      <c r="AG98" s="119"/>
    </row>
    <row r="99" spans="1:33" ht="12.5" customHeight="1">
      <c r="A99" s="158" t="s">
        <v>30</v>
      </c>
      <c r="B99" s="252"/>
      <c r="C99" s="252"/>
      <c r="D99" s="252"/>
      <c r="E99" s="252"/>
      <c r="F99" s="253"/>
      <c r="G99" s="242">
        <v>234.3</v>
      </c>
      <c r="H99" s="243"/>
      <c r="I99" s="244"/>
      <c r="J99" s="242">
        <v>239.7</v>
      </c>
      <c r="K99" s="243"/>
      <c r="L99" s="244"/>
      <c r="M99" s="242">
        <v>246</v>
      </c>
      <c r="N99" s="243"/>
      <c r="O99" s="244"/>
      <c r="P99" s="242">
        <v>246</v>
      </c>
      <c r="Q99" s="243"/>
      <c r="R99" s="244"/>
      <c r="S99" s="242">
        <v>1277.2499999999998</v>
      </c>
      <c r="T99" s="243"/>
      <c r="U99" s="244"/>
      <c r="V99" s="242">
        <v>829.8</v>
      </c>
      <c r="W99" s="243"/>
      <c r="X99" s="244"/>
      <c r="Y99" s="242">
        <v>2400</v>
      </c>
      <c r="Z99" s="243"/>
      <c r="AA99" s="244"/>
      <c r="AB99" s="242">
        <v>5473.05</v>
      </c>
      <c r="AC99" s="243"/>
      <c r="AD99" s="244"/>
    </row>
    <row r="100" spans="1:33" ht="11" customHeight="1">
      <c r="A100" s="3" t="s">
        <v>39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3" ht="11" customHeight="1">
      <c r="A101" s="250" t="s">
        <v>40</v>
      </c>
      <c r="B101" s="201"/>
      <c r="C101" s="201"/>
      <c r="D101" s="201"/>
      <c r="E101" s="201"/>
      <c r="F101" s="201" t="s">
        <v>41</v>
      </c>
      <c r="G101" s="201"/>
      <c r="H101" s="201"/>
      <c r="I101" s="201" t="s">
        <v>42</v>
      </c>
      <c r="J101" s="201" t="s">
        <v>43</v>
      </c>
      <c r="K101" s="201"/>
      <c r="L101" s="201"/>
      <c r="M101" s="201"/>
      <c r="N101" s="201"/>
      <c r="O101" s="201"/>
      <c r="P101" s="201"/>
      <c r="Q101" s="201"/>
      <c r="R101" s="201" t="s">
        <v>44</v>
      </c>
      <c r="S101" s="201"/>
      <c r="T101" s="201"/>
      <c r="U101" s="201"/>
      <c r="V101" s="201" t="s">
        <v>279</v>
      </c>
      <c r="W101" s="201"/>
      <c r="X101" s="201"/>
      <c r="Y101" s="201"/>
      <c r="Z101" s="245" t="s">
        <v>45</v>
      </c>
      <c r="AA101" s="201" t="s">
        <v>46</v>
      </c>
      <c r="AB101" s="201"/>
      <c r="AC101" s="201"/>
      <c r="AD101" s="247"/>
    </row>
    <row r="102" spans="1:33" ht="11" customHeight="1">
      <c r="A102" s="251"/>
      <c r="B102" s="170"/>
      <c r="C102" s="170"/>
      <c r="D102" s="170"/>
      <c r="E102" s="170"/>
      <c r="F102" s="170"/>
      <c r="G102" s="170"/>
      <c r="H102" s="170"/>
      <c r="I102" s="248"/>
      <c r="J102" s="170" t="s">
        <v>47</v>
      </c>
      <c r="K102" s="170"/>
      <c r="L102" s="170"/>
      <c r="M102" s="170"/>
      <c r="N102" s="170" t="s">
        <v>48</v>
      </c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246"/>
      <c r="AA102" s="248"/>
      <c r="AB102" s="248"/>
      <c r="AC102" s="248"/>
      <c r="AD102" s="249"/>
    </row>
    <row r="103" spans="1:33" ht="11" customHeight="1">
      <c r="A103" s="173" t="s">
        <v>288</v>
      </c>
      <c r="B103" s="173"/>
      <c r="C103" s="173"/>
      <c r="D103" s="173"/>
      <c r="E103" s="173"/>
      <c r="F103" s="173" t="s">
        <v>81</v>
      </c>
      <c r="G103" s="173"/>
      <c r="H103" s="173"/>
      <c r="I103" s="8">
        <v>1</v>
      </c>
      <c r="J103" s="174">
        <v>10000000</v>
      </c>
      <c r="K103" s="174"/>
      <c r="L103" s="174"/>
      <c r="M103" s="174"/>
      <c r="N103" s="174">
        <v>10000000</v>
      </c>
      <c r="O103" s="174"/>
      <c r="P103" s="174"/>
      <c r="Q103" s="174"/>
      <c r="R103" s="174"/>
      <c r="S103" s="174"/>
      <c r="T103" s="174"/>
      <c r="U103" s="174"/>
      <c r="V103" s="174">
        <v>10000000</v>
      </c>
      <c r="W103" s="174"/>
      <c r="X103" s="174"/>
      <c r="Y103" s="174"/>
      <c r="Z103" s="8">
        <v>17</v>
      </c>
      <c r="AA103" s="141">
        <v>588235.29411764711</v>
      </c>
      <c r="AB103" s="141"/>
      <c r="AC103" s="141"/>
      <c r="AD103" s="141"/>
    </row>
    <row r="104" spans="1:33" ht="11" customHeight="1">
      <c r="A104" s="181" t="s">
        <v>246</v>
      </c>
      <c r="B104" s="182"/>
      <c r="C104" s="182"/>
      <c r="D104" s="182"/>
      <c r="E104" s="183"/>
      <c r="F104" s="181" t="s">
        <v>247</v>
      </c>
      <c r="G104" s="182"/>
      <c r="H104" s="183"/>
      <c r="I104" s="8">
        <v>1</v>
      </c>
      <c r="J104" s="184">
        <v>7078500</v>
      </c>
      <c r="K104" s="185"/>
      <c r="L104" s="185"/>
      <c r="M104" s="186"/>
      <c r="N104" s="184">
        <v>7078500</v>
      </c>
      <c r="O104" s="185"/>
      <c r="P104" s="185"/>
      <c r="Q104" s="186"/>
      <c r="R104" s="184"/>
      <c r="S104" s="185"/>
      <c r="T104" s="185"/>
      <c r="U104" s="186"/>
      <c r="V104" s="184">
        <v>7078500</v>
      </c>
      <c r="W104" s="185"/>
      <c r="X104" s="185"/>
      <c r="Y104" s="186"/>
      <c r="Z104" s="8">
        <v>7</v>
      </c>
      <c r="AA104" s="187">
        <v>1011214.2857142857</v>
      </c>
      <c r="AB104" s="188"/>
      <c r="AC104" s="188"/>
      <c r="AD104" s="189"/>
    </row>
    <row r="105" spans="1:33" ht="11" customHeight="1">
      <c r="A105" s="181" t="s">
        <v>248</v>
      </c>
      <c r="B105" s="182"/>
      <c r="C105" s="182"/>
      <c r="D105" s="182"/>
      <c r="E105" s="183"/>
      <c r="F105" s="181" t="s">
        <v>249</v>
      </c>
      <c r="G105" s="182"/>
      <c r="H105" s="183"/>
      <c r="I105" s="8">
        <v>1</v>
      </c>
      <c r="J105" s="184">
        <v>680200</v>
      </c>
      <c r="K105" s="185"/>
      <c r="L105" s="185"/>
      <c r="M105" s="186"/>
      <c r="N105" s="184">
        <v>680200</v>
      </c>
      <c r="O105" s="185"/>
      <c r="P105" s="185"/>
      <c r="Q105" s="186"/>
      <c r="R105" s="184"/>
      <c r="S105" s="185"/>
      <c r="T105" s="185"/>
      <c r="U105" s="186"/>
      <c r="V105" s="184">
        <v>680200</v>
      </c>
      <c r="W105" s="185"/>
      <c r="X105" s="185"/>
      <c r="Y105" s="186"/>
      <c r="Z105" s="8">
        <v>7</v>
      </c>
      <c r="AA105" s="187">
        <v>97171.428571428565</v>
      </c>
      <c r="AB105" s="188"/>
      <c r="AC105" s="188"/>
      <c r="AD105" s="189"/>
    </row>
    <row r="106" spans="1:33" ht="11" customHeight="1">
      <c r="A106" s="181" t="s">
        <v>244</v>
      </c>
      <c r="B106" s="182"/>
      <c r="C106" s="182"/>
      <c r="D106" s="182"/>
      <c r="E106" s="183"/>
      <c r="F106" s="181" t="s">
        <v>245</v>
      </c>
      <c r="G106" s="182"/>
      <c r="H106" s="183"/>
      <c r="I106" s="8">
        <v>1</v>
      </c>
      <c r="J106" s="184">
        <v>922900</v>
      </c>
      <c r="K106" s="185"/>
      <c r="L106" s="185"/>
      <c r="M106" s="186"/>
      <c r="N106" s="184">
        <v>922900</v>
      </c>
      <c r="O106" s="185"/>
      <c r="P106" s="185"/>
      <c r="Q106" s="186"/>
      <c r="R106" s="184"/>
      <c r="S106" s="185"/>
      <c r="T106" s="185"/>
      <c r="U106" s="186"/>
      <c r="V106" s="184">
        <v>922900</v>
      </c>
      <c r="W106" s="185"/>
      <c r="X106" s="185"/>
      <c r="Y106" s="186"/>
      <c r="Z106" s="8">
        <v>7</v>
      </c>
      <c r="AA106" s="187">
        <v>131842.85714285713</v>
      </c>
      <c r="AB106" s="188"/>
      <c r="AC106" s="188"/>
      <c r="AD106" s="189"/>
    </row>
    <row r="107" spans="1:33" ht="11" customHeight="1">
      <c r="A107" s="181" t="s">
        <v>250</v>
      </c>
      <c r="B107" s="182"/>
      <c r="C107" s="182"/>
      <c r="D107" s="182"/>
      <c r="E107" s="183"/>
      <c r="F107" s="181" t="s">
        <v>243</v>
      </c>
      <c r="G107" s="182"/>
      <c r="H107" s="183"/>
      <c r="I107" s="8">
        <v>1</v>
      </c>
      <c r="J107" s="184">
        <v>5849800</v>
      </c>
      <c r="K107" s="185"/>
      <c r="L107" s="185"/>
      <c r="M107" s="186"/>
      <c r="N107" s="184">
        <v>5849800</v>
      </c>
      <c r="O107" s="185"/>
      <c r="P107" s="185"/>
      <c r="Q107" s="186"/>
      <c r="R107" s="184"/>
      <c r="S107" s="185"/>
      <c r="T107" s="185"/>
      <c r="U107" s="186"/>
      <c r="V107" s="184">
        <v>5849800</v>
      </c>
      <c r="W107" s="185"/>
      <c r="X107" s="185"/>
      <c r="Y107" s="186"/>
      <c r="Z107" s="8">
        <v>7</v>
      </c>
      <c r="AA107" s="187">
        <v>835685.71428571432</v>
      </c>
      <c r="AB107" s="188"/>
      <c r="AC107" s="188"/>
      <c r="AD107" s="189"/>
    </row>
    <row r="108" spans="1:33" s="136" customFormat="1" ht="11" customHeight="1">
      <c r="A108" s="236" t="s">
        <v>251</v>
      </c>
      <c r="B108" s="237"/>
      <c r="C108" s="237"/>
      <c r="D108" s="237"/>
      <c r="E108" s="238"/>
      <c r="F108" s="236" t="s">
        <v>252</v>
      </c>
      <c r="G108" s="237"/>
      <c r="H108" s="238"/>
      <c r="I108" s="135">
        <v>0.33</v>
      </c>
      <c r="J108" s="161">
        <v>4494380</v>
      </c>
      <c r="K108" s="176"/>
      <c r="L108" s="176"/>
      <c r="M108" s="177"/>
      <c r="N108" s="161">
        <v>1483145.4000000001</v>
      </c>
      <c r="O108" s="176"/>
      <c r="P108" s="176"/>
      <c r="Q108" s="177"/>
      <c r="R108" s="161"/>
      <c r="S108" s="176"/>
      <c r="T108" s="176"/>
      <c r="U108" s="177"/>
      <c r="V108" s="161">
        <v>1483145.4000000001</v>
      </c>
      <c r="W108" s="176"/>
      <c r="X108" s="176"/>
      <c r="Y108" s="177"/>
      <c r="Z108" s="135">
        <v>7</v>
      </c>
      <c r="AA108" s="239">
        <v>211877.9142857143</v>
      </c>
      <c r="AB108" s="240"/>
      <c r="AC108" s="240"/>
      <c r="AD108" s="241"/>
      <c r="AF108" s="133"/>
    </row>
    <row r="109" spans="1:33" s="136" customFormat="1" ht="11" customHeight="1">
      <c r="A109" s="236" t="s">
        <v>253</v>
      </c>
      <c r="B109" s="237"/>
      <c r="C109" s="237"/>
      <c r="D109" s="237"/>
      <c r="E109" s="238"/>
      <c r="F109" s="236" t="s">
        <v>254</v>
      </c>
      <c r="G109" s="237"/>
      <c r="H109" s="238"/>
      <c r="I109" s="137">
        <v>1</v>
      </c>
      <c r="J109" s="161">
        <v>7045500</v>
      </c>
      <c r="K109" s="176"/>
      <c r="L109" s="176"/>
      <c r="M109" s="177"/>
      <c r="N109" s="161">
        <v>7045500</v>
      </c>
      <c r="O109" s="176"/>
      <c r="P109" s="176"/>
      <c r="Q109" s="177"/>
      <c r="R109" s="161"/>
      <c r="S109" s="176"/>
      <c r="T109" s="176"/>
      <c r="U109" s="177"/>
      <c r="V109" s="161">
        <v>7045500</v>
      </c>
      <c r="W109" s="176"/>
      <c r="X109" s="176"/>
      <c r="Y109" s="177"/>
      <c r="Z109" s="135">
        <v>7</v>
      </c>
      <c r="AA109" s="239">
        <v>1006500</v>
      </c>
      <c r="AB109" s="240"/>
      <c r="AC109" s="240"/>
      <c r="AD109" s="241"/>
      <c r="AF109" s="133"/>
    </row>
    <row r="110" spans="1:33" s="136" customFormat="1" ht="11" customHeight="1">
      <c r="A110" s="195" t="s">
        <v>255</v>
      </c>
      <c r="B110" s="195"/>
      <c r="C110" s="195"/>
      <c r="D110" s="195"/>
      <c r="E110" s="195"/>
      <c r="F110" s="195" t="s">
        <v>257</v>
      </c>
      <c r="G110" s="195"/>
      <c r="H110" s="195"/>
      <c r="I110" s="135">
        <v>1</v>
      </c>
      <c r="J110" s="178">
        <v>810000</v>
      </c>
      <c r="K110" s="178"/>
      <c r="L110" s="178"/>
      <c r="M110" s="178"/>
      <c r="N110" s="178">
        <v>810000</v>
      </c>
      <c r="O110" s="178"/>
      <c r="P110" s="178"/>
      <c r="Q110" s="178"/>
      <c r="R110" s="178"/>
      <c r="S110" s="178"/>
      <c r="T110" s="178"/>
      <c r="U110" s="178"/>
      <c r="V110" s="178">
        <v>810000</v>
      </c>
      <c r="W110" s="178"/>
      <c r="X110" s="178"/>
      <c r="Y110" s="178"/>
      <c r="Z110" s="135">
        <v>7</v>
      </c>
      <c r="AA110" s="190">
        <v>115714.28571428571</v>
      </c>
      <c r="AB110" s="190"/>
      <c r="AC110" s="190"/>
      <c r="AD110" s="190"/>
      <c r="AF110" s="133"/>
    </row>
    <row r="111" spans="1:33" s="136" customFormat="1" ht="11" customHeight="1">
      <c r="A111" s="195" t="s">
        <v>256</v>
      </c>
      <c r="B111" s="195"/>
      <c r="C111" s="195"/>
      <c r="D111" s="195"/>
      <c r="E111" s="195"/>
      <c r="F111" s="195" t="s">
        <v>258</v>
      </c>
      <c r="G111" s="195"/>
      <c r="H111" s="195"/>
      <c r="I111" s="135">
        <v>1</v>
      </c>
      <c r="J111" s="178">
        <v>1177000</v>
      </c>
      <c r="K111" s="178"/>
      <c r="L111" s="178"/>
      <c r="M111" s="178"/>
      <c r="N111" s="178">
        <v>1177000</v>
      </c>
      <c r="O111" s="178"/>
      <c r="P111" s="178"/>
      <c r="Q111" s="178"/>
      <c r="R111" s="178"/>
      <c r="S111" s="178"/>
      <c r="T111" s="178"/>
      <c r="U111" s="178"/>
      <c r="V111" s="178">
        <v>1177000</v>
      </c>
      <c r="W111" s="178"/>
      <c r="X111" s="178"/>
      <c r="Y111" s="178"/>
      <c r="Z111" s="135">
        <v>7</v>
      </c>
      <c r="AA111" s="190">
        <v>168142.85714285713</v>
      </c>
      <c r="AB111" s="190"/>
      <c r="AC111" s="190"/>
      <c r="AD111" s="190"/>
      <c r="AF111" s="133"/>
    </row>
    <row r="112" spans="1:33" s="136" customFormat="1" ht="11" customHeight="1">
      <c r="A112" s="195" t="s">
        <v>259</v>
      </c>
      <c r="B112" s="195"/>
      <c r="C112" s="195"/>
      <c r="D112" s="195"/>
      <c r="E112" s="195"/>
      <c r="F112" s="195" t="s">
        <v>260</v>
      </c>
      <c r="G112" s="195"/>
      <c r="H112" s="195"/>
      <c r="I112" s="135">
        <v>1</v>
      </c>
      <c r="J112" s="178">
        <v>1980000</v>
      </c>
      <c r="K112" s="178"/>
      <c r="L112" s="178"/>
      <c r="M112" s="178"/>
      <c r="N112" s="178">
        <v>1980000</v>
      </c>
      <c r="O112" s="178"/>
      <c r="P112" s="178"/>
      <c r="Q112" s="178"/>
      <c r="R112" s="178"/>
      <c r="S112" s="178"/>
      <c r="T112" s="178"/>
      <c r="U112" s="178"/>
      <c r="V112" s="178">
        <v>1980000</v>
      </c>
      <c r="W112" s="178"/>
      <c r="X112" s="178"/>
      <c r="Y112" s="178"/>
      <c r="Z112" s="135">
        <v>7</v>
      </c>
      <c r="AA112" s="190">
        <v>282857.14285714284</v>
      </c>
      <c r="AB112" s="190"/>
      <c r="AC112" s="190"/>
      <c r="AD112" s="190"/>
      <c r="AF112" s="133"/>
    </row>
    <row r="113" spans="1:32" s="136" customFormat="1" ht="11" customHeight="1">
      <c r="A113" s="195" t="s">
        <v>261</v>
      </c>
      <c r="B113" s="195"/>
      <c r="C113" s="195"/>
      <c r="D113" s="195"/>
      <c r="E113" s="195"/>
      <c r="F113" s="195" t="s">
        <v>262</v>
      </c>
      <c r="G113" s="195"/>
      <c r="H113" s="195"/>
      <c r="I113" s="135">
        <v>1</v>
      </c>
      <c r="J113" s="178">
        <v>874000</v>
      </c>
      <c r="K113" s="178"/>
      <c r="L113" s="178"/>
      <c r="M113" s="178"/>
      <c r="N113" s="178">
        <v>874000</v>
      </c>
      <c r="O113" s="178"/>
      <c r="P113" s="178"/>
      <c r="Q113" s="178"/>
      <c r="R113" s="178"/>
      <c r="S113" s="178"/>
      <c r="T113" s="178"/>
      <c r="U113" s="178"/>
      <c r="V113" s="178">
        <v>874000</v>
      </c>
      <c r="W113" s="178"/>
      <c r="X113" s="178"/>
      <c r="Y113" s="178"/>
      <c r="Z113" s="135">
        <v>7</v>
      </c>
      <c r="AA113" s="190">
        <v>124857.14285714286</v>
      </c>
      <c r="AB113" s="190"/>
      <c r="AC113" s="190"/>
      <c r="AD113" s="190"/>
      <c r="AF113" s="133"/>
    </row>
    <row r="114" spans="1:32" s="136" customFormat="1" ht="11" customHeight="1">
      <c r="A114" s="195" t="s">
        <v>263</v>
      </c>
      <c r="B114" s="195"/>
      <c r="C114" s="195"/>
      <c r="D114" s="195"/>
      <c r="E114" s="195"/>
      <c r="F114" s="195" t="s">
        <v>264</v>
      </c>
      <c r="G114" s="195"/>
      <c r="H114" s="195"/>
      <c r="I114" s="135">
        <v>1</v>
      </c>
      <c r="J114" s="178">
        <v>522500</v>
      </c>
      <c r="K114" s="178"/>
      <c r="L114" s="178"/>
      <c r="M114" s="178"/>
      <c r="N114" s="178">
        <v>522500</v>
      </c>
      <c r="O114" s="178"/>
      <c r="P114" s="178"/>
      <c r="Q114" s="178"/>
      <c r="R114" s="178"/>
      <c r="S114" s="178"/>
      <c r="T114" s="178"/>
      <c r="U114" s="178"/>
      <c r="V114" s="178">
        <v>522500</v>
      </c>
      <c r="W114" s="178"/>
      <c r="X114" s="178"/>
      <c r="Y114" s="178"/>
      <c r="Z114" s="135">
        <v>7</v>
      </c>
      <c r="AA114" s="190">
        <v>74642.857142857145</v>
      </c>
      <c r="AB114" s="190"/>
      <c r="AC114" s="190"/>
      <c r="AD114" s="190"/>
      <c r="AF114" s="133"/>
    </row>
    <row r="115" spans="1:32" s="136" customFormat="1" ht="11" customHeight="1">
      <c r="A115" s="195" t="s">
        <v>265</v>
      </c>
      <c r="B115" s="195"/>
      <c r="C115" s="195"/>
      <c r="D115" s="195"/>
      <c r="E115" s="195"/>
      <c r="F115" s="236" t="s">
        <v>266</v>
      </c>
      <c r="G115" s="237"/>
      <c r="H115" s="238"/>
      <c r="I115" s="135">
        <v>1</v>
      </c>
      <c r="J115" s="178">
        <v>250000</v>
      </c>
      <c r="K115" s="178"/>
      <c r="L115" s="178"/>
      <c r="M115" s="178"/>
      <c r="N115" s="178">
        <v>250000</v>
      </c>
      <c r="O115" s="178"/>
      <c r="P115" s="178"/>
      <c r="Q115" s="178"/>
      <c r="R115" s="178"/>
      <c r="S115" s="178"/>
      <c r="T115" s="178"/>
      <c r="U115" s="178"/>
      <c r="V115" s="178">
        <v>250000</v>
      </c>
      <c r="W115" s="178"/>
      <c r="X115" s="178"/>
      <c r="Y115" s="178"/>
      <c r="Z115" s="135">
        <v>7</v>
      </c>
      <c r="AA115" s="190">
        <v>35714.285714285717</v>
      </c>
      <c r="AB115" s="190"/>
      <c r="AC115" s="190"/>
      <c r="AD115" s="190"/>
      <c r="AF115" s="133"/>
    </row>
    <row r="116" spans="1:32" s="136" customFormat="1" ht="11" customHeight="1">
      <c r="A116" s="195" t="s">
        <v>107</v>
      </c>
      <c r="B116" s="195"/>
      <c r="C116" s="195"/>
      <c r="D116" s="195"/>
      <c r="E116" s="195"/>
      <c r="F116" s="195" t="s">
        <v>108</v>
      </c>
      <c r="G116" s="195"/>
      <c r="H116" s="195"/>
      <c r="I116" s="135">
        <v>1</v>
      </c>
      <c r="J116" s="178">
        <v>821700</v>
      </c>
      <c r="K116" s="178"/>
      <c r="L116" s="178"/>
      <c r="M116" s="178"/>
      <c r="N116" s="178">
        <v>821700</v>
      </c>
      <c r="O116" s="178"/>
      <c r="P116" s="178"/>
      <c r="Q116" s="178"/>
      <c r="R116" s="178">
        <v>273000</v>
      </c>
      <c r="S116" s="178"/>
      <c r="T116" s="178"/>
      <c r="U116" s="178"/>
      <c r="V116" s="178">
        <v>548700</v>
      </c>
      <c r="W116" s="178"/>
      <c r="X116" s="178"/>
      <c r="Y116" s="178"/>
      <c r="Z116" s="135">
        <v>7</v>
      </c>
      <c r="AA116" s="190">
        <v>78385.71428571429</v>
      </c>
      <c r="AB116" s="190"/>
      <c r="AC116" s="190"/>
      <c r="AD116" s="190"/>
      <c r="AF116" s="133"/>
    </row>
    <row r="117" spans="1:32" s="17" customFormat="1" ht="11" customHeight="1">
      <c r="A117" s="173" t="s">
        <v>109</v>
      </c>
      <c r="B117" s="173"/>
      <c r="C117" s="173"/>
      <c r="D117" s="173"/>
      <c r="E117" s="173"/>
      <c r="F117" s="173" t="s">
        <v>110</v>
      </c>
      <c r="G117" s="173"/>
      <c r="H117" s="173"/>
      <c r="I117" s="8">
        <v>1</v>
      </c>
      <c r="J117" s="174">
        <v>528000</v>
      </c>
      <c r="K117" s="174"/>
      <c r="L117" s="174"/>
      <c r="M117" s="174"/>
      <c r="N117" s="174">
        <v>528000</v>
      </c>
      <c r="O117" s="174"/>
      <c r="P117" s="174"/>
      <c r="Q117" s="174"/>
      <c r="R117" s="174">
        <v>176000</v>
      </c>
      <c r="S117" s="174"/>
      <c r="T117" s="174"/>
      <c r="U117" s="174"/>
      <c r="V117" s="174">
        <v>352000</v>
      </c>
      <c r="W117" s="174"/>
      <c r="X117" s="174"/>
      <c r="Y117" s="174"/>
      <c r="Z117" s="8">
        <v>7</v>
      </c>
      <c r="AA117" s="141">
        <v>50285.714285714283</v>
      </c>
      <c r="AB117" s="141"/>
      <c r="AC117" s="141"/>
      <c r="AD117" s="141"/>
      <c r="AF117" s="133"/>
    </row>
    <row r="118" spans="1:32" ht="11" customHeight="1">
      <c r="A118" s="173" t="s">
        <v>83</v>
      </c>
      <c r="B118" s="173"/>
      <c r="C118" s="173"/>
      <c r="D118" s="173"/>
      <c r="E118" s="173"/>
      <c r="F118" s="173" t="s">
        <v>84</v>
      </c>
      <c r="G118" s="173"/>
      <c r="H118" s="173"/>
      <c r="I118" s="8">
        <v>1</v>
      </c>
      <c r="J118" s="174">
        <v>1799000</v>
      </c>
      <c r="K118" s="174"/>
      <c r="L118" s="174"/>
      <c r="M118" s="174"/>
      <c r="N118" s="174">
        <v>1799000</v>
      </c>
      <c r="O118" s="174"/>
      <c r="P118" s="174"/>
      <c r="Q118" s="174"/>
      <c r="R118" s="174">
        <v>599000</v>
      </c>
      <c r="S118" s="174"/>
      <c r="T118" s="174"/>
      <c r="U118" s="174"/>
      <c r="V118" s="174">
        <v>1200000</v>
      </c>
      <c r="W118" s="174"/>
      <c r="X118" s="174"/>
      <c r="Y118" s="174"/>
      <c r="Z118" s="8">
        <v>7</v>
      </c>
      <c r="AA118" s="141">
        <v>171428.57142857142</v>
      </c>
      <c r="AB118" s="141"/>
      <c r="AC118" s="141"/>
      <c r="AD118" s="141"/>
    </row>
    <row r="119" spans="1:32" ht="11" customHeight="1">
      <c r="A119" s="173" t="s">
        <v>85</v>
      </c>
      <c r="B119" s="173"/>
      <c r="C119" s="173"/>
      <c r="D119" s="173"/>
      <c r="E119" s="173"/>
      <c r="F119" s="173" t="s">
        <v>86</v>
      </c>
      <c r="G119" s="173"/>
      <c r="H119" s="173"/>
      <c r="I119" s="8">
        <v>2</v>
      </c>
      <c r="J119" s="174">
        <v>1307900</v>
      </c>
      <c r="K119" s="174"/>
      <c r="L119" s="174"/>
      <c r="M119" s="174"/>
      <c r="N119" s="174">
        <v>2615800</v>
      </c>
      <c r="O119" s="174"/>
      <c r="P119" s="174"/>
      <c r="Q119" s="174"/>
      <c r="R119" s="174">
        <v>871000</v>
      </c>
      <c r="S119" s="174"/>
      <c r="T119" s="174"/>
      <c r="U119" s="174"/>
      <c r="V119" s="174">
        <v>1744800</v>
      </c>
      <c r="W119" s="174"/>
      <c r="X119" s="174"/>
      <c r="Y119" s="174"/>
      <c r="Z119" s="8">
        <v>7</v>
      </c>
      <c r="AA119" s="141">
        <v>249257.14285714287</v>
      </c>
      <c r="AB119" s="141"/>
      <c r="AC119" s="141"/>
      <c r="AD119" s="141"/>
    </row>
    <row r="120" spans="1:32" ht="11" customHeight="1">
      <c r="A120" s="173" t="s">
        <v>87</v>
      </c>
      <c r="B120" s="173"/>
      <c r="C120" s="173"/>
      <c r="D120" s="173"/>
      <c r="E120" s="173"/>
      <c r="F120" s="173" t="s">
        <v>88</v>
      </c>
      <c r="G120" s="173"/>
      <c r="H120" s="173"/>
      <c r="I120" s="8">
        <v>1</v>
      </c>
      <c r="J120" s="174">
        <v>1904000</v>
      </c>
      <c r="K120" s="174"/>
      <c r="L120" s="174"/>
      <c r="M120" s="174"/>
      <c r="N120" s="174">
        <v>1904000</v>
      </c>
      <c r="O120" s="174"/>
      <c r="P120" s="174"/>
      <c r="Q120" s="174"/>
      <c r="R120" s="174">
        <v>634000</v>
      </c>
      <c r="S120" s="174"/>
      <c r="T120" s="174"/>
      <c r="U120" s="174"/>
      <c r="V120" s="174">
        <v>1270000</v>
      </c>
      <c r="W120" s="174"/>
      <c r="X120" s="174"/>
      <c r="Y120" s="174"/>
      <c r="Z120" s="8">
        <v>7</v>
      </c>
      <c r="AA120" s="141">
        <v>181428.57142857142</v>
      </c>
      <c r="AB120" s="141"/>
      <c r="AC120" s="141"/>
      <c r="AD120" s="141"/>
    </row>
    <row r="121" spans="1:32" ht="11" customHeight="1">
      <c r="A121" s="173" t="s">
        <v>89</v>
      </c>
      <c r="B121" s="173"/>
      <c r="C121" s="173"/>
      <c r="D121" s="173"/>
      <c r="E121" s="173"/>
      <c r="F121" s="173" t="s">
        <v>90</v>
      </c>
      <c r="G121" s="173"/>
      <c r="H121" s="173"/>
      <c r="I121" s="8">
        <v>1</v>
      </c>
      <c r="J121" s="174">
        <v>2849000</v>
      </c>
      <c r="K121" s="174"/>
      <c r="L121" s="174"/>
      <c r="M121" s="174"/>
      <c r="N121" s="174">
        <v>2849000</v>
      </c>
      <c r="O121" s="174"/>
      <c r="P121" s="174"/>
      <c r="Q121" s="174"/>
      <c r="R121" s="174">
        <v>949000</v>
      </c>
      <c r="S121" s="174"/>
      <c r="T121" s="174"/>
      <c r="U121" s="174"/>
      <c r="V121" s="174">
        <v>1900000</v>
      </c>
      <c r="W121" s="174"/>
      <c r="X121" s="174"/>
      <c r="Y121" s="174"/>
      <c r="Z121" s="8">
        <v>7</v>
      </c>
      <c r="AA121" s="141">
        <v>271428.57142857142</v>
      </c>
      <c r="AB121" s="141"/>
      <c r="AC121" s="141"/>
      <c r="AD121" s="141"/>
    </row>
    <row r="122" spans="1:32" ht="11" customHeight="1">
      <c r="A122" s="173" t="s">
        <v>91</v>
      </c>
      <c r="B122" s="173"/>
      <c r="C122" s="173"/>
      <c r="D122" s="173"/>
      <c r="E122" s="173"/>
      <c r="F122" s="173" t="s">
        <v>92</v>
      </c>
      <c r="G122" s="173"/>
      <c r="H122" s="173"/>
      <c r="I122" s="8">
        <v>1</v>
      </c>
      <c r="J122" s="174">
        <v>616000</v>
      </c>
      <c r="K122" s="174"/>
      <c r="L122" s="174"/>
      <c r="M122" s="174"/>
      <c r="N122" s="174">
        <v>616000</v>
      </c>
      <c r="O122" s="174"/>
      <c r="P122" s="174"/>
      <c r="Q122" s="174"/>
      <c r="R122" s="174">
        <v>205000</v>
      </c>
      <c r="S122" s="174"/>
      <c r="T122" s="174"/>
      <c r="U122" s="174"/>
      <c r="V122" s="174">
        <v>411000</v>
      </c>
      <c r="W122" s="174"/>
      <c r="X122" s="174"/>
      <c r="Y122" s="174"/>
      <c r="Z122" s="8">
        <v>7</v>
      </c>
      <c r="AA122" s="141">
        <v>58714.285714285717</v>
      </c>
      <c r="AB122" s="141"/>
      <c r="AC122" s="141"/>
      <c r="AD122" s="141"/>
    </row>
    <row r="123" spans="1:32" ht="11" customHeight="1">
      <c r="A123" s="173" t="s">
        <v>93</v>
      </c>
      <c r="B123" s="173"/>
      <c r="C123" s="173"/>
      <c r="D123" s="173"/>
      <c r="E123" s="173"/>
      <c r="F123" s="173" t="s">
        <v>94</v>
      </c>
      <c r="G123" s="173"/>
      <c r="H123" s="173"/>
      <c r="I123" s="8">
        <v>1</v>
      </c>
      <c r="J123" s="174">
        <v>1122000</v>
      </c>
      <c r="K123" s="174"/>
      <c r="L123" s="174"/>
      <c r="M123" s="174"/>
      <c r="N123" s="174">
        <v>1122000</v>
      </c>
      <c r="O123" s="174"/>
      <c r="P123" s="174"/>
      <c r="Q123" s="174"/>
      <c r="R123" s="174">
        <v>374000</v>
      </c>
      <c r="S123" s="174"/>
      <c r="T123" s="174"/>
      <c r="U123" s="174"/>
      <c r="V123" s="174">
        <v>748000</v>
      </c>
      <c r="W123" s="174"/>
      <c r="X123" s="174"/>
      <c r="Y123" s="174"/>
      <c r="Z123" s="8">
        <v>7</v>
      </c>
      <c r="AA123" s="141">
        <v>106857.14285714286</v>
      </c>
      <c r="AB123" s="141"/>
      <c r="AC123" s="141"/>
      <c r="AD123" s="141"/>
    </row>
    <row r="124" spans="1:32" ht="11" customHeight="1">
      <c r="A124" s="173" t="s">
        <v>95</v>
      </c>
      <c r="B124" s="173"/>
      <c r="C124" s="173"/>
      <c r="D124" s="173"/>
      <c r="E124" s="173"/>
      <c r="F124" s="173" t="s">
        <v>96</v>
      </c>
      <c r="G124" s="173"/>
      <c r="H124" s="173"/>
      <c r="I124" s="8">
        <v>1</v>
      </c>
      <c r="J124" s="174">
        <v>792000</v>
      </c>
      <c r="K124" s="174"/>
      <c r="L124" s="174"/>
      <c r="M124" s="174"/>
      <c r="N124" s="174">
        <v>792000</v>
      </c>
      <c r="O124" s="174"/>
      <c r="P124" s="174"/>
      <c r="Q124" s="174"/>
      <c r="R124" s="174">
        <v>264000</v>
      </c>
      <c r="S124" s="174"/>
      <c r="T124" s="174"/>
      <c r="U124" s="174"/>
      <c r="V124" s="174">
        <v>528000</v>
      </c>
      <c r="W124" s="174"/>
      <c r="X124" s="174"/>
      <c r="Y124" s="174"/>
      <c r="Z124" s="8">
        <v>7</v>
      </c>
      <c r="AA124" s="141">
        <v>75428.571428571435</v>
      </c>
      <c r="AB124" s="141"/>
      <c r="AC124" s="141"/>
      <c r="AD124" s="141"/>
    </row>
    <row r="125" spans="1:32" ht="11" customHeight="1">
      <c r="A125" s="173" t="s">
        <v>97</v>
      </c>
      <c r="B125" s="173"/>
      <c r="C125" s="173"/>
      <c r="D125" s="173"/>
      <c r="E125" s="173"/>
      <c r="F125" s="173" t="s">
        <v>98</v>
      </c>
      <c r="G125" s="173"/>
      <c r="H125" s="173"/>
      <c r="I125" s="8">
        <v>1</v>
      </c>
      <c r="J125" s="174">
        <v>1050200</v>
      </c>
      <c r="K125" s="174"/>
      <c r="L125" s="174"/>
      <c r="M125" s="174"/>
      <c r="N125" s="174">
        <v>1050200</v>
      </c>
      <c r="O125" s="174"/>
      <c r="P125" s="174"/>
      <c r="Q125" s="174"/>
      <c r="R125" s="174">
        <v>350000</v>
      </c>
      <c r="S125" s="174"/>
      <c r="T125" s="174"/>
      <c r="U125" s="174"/>
      <c r="V125" s="174">
        <v>700200</v>
      </c>
      <c r="W125" s="174"/>
      <c r="X125" s="174"/>
      <c r="Y125" s="174"/>
      <c r="Z125" s="8">
        <v>7</v>
      </c>
      <c r="AA125" s="141">
        <v>100028.57142857143</v>
      </c>
      <c r="AB125" s="141"/>
      <c r="AC125" s="141"/>
      <c r="AD125" s="141"/>
    </row>
    <row r="126" spans="1:32" ht="11" customHeight="1">
      <c r="A126" s="173" t="s">
        <v>99</v>
      </c>
      <c r="B126" s="173"/>
      <c r="C126" s="173"/>
      <c r="D126" s="173"/>
      <c r="E126" s="173"/>
      <c r="F126" s="173" t="s">
        <v>100</v>
      </c>
      <c r="G126" s="173"/>
      <c r="H126" s="173"/>
      <c r="I126" s="8">
        <v>1</v>
      </c>
      <c r="J126" s="174">
        <v>3179000</v>
      </c>
      <c r="K126" s="174"/>
      <c r="L126" s="174"/>
      <c r="M126" s="174"/>
      <c r="N126" s="174">
        <v>3179000</v>
      </c>
      <c r="O126" s="174"/>
      <c r="P126" s="174"/>
      <c r="Q126" s="174"/>
      <c r="R126" s="174">
        <v>1059000</v>
      </c>
      <c r="S126" s="174"/>
      <c r="T126" s="174"/>
      <c r="U126" s="174"/>
      <c r="V126" s="174">
        <v>2120000</v>
      </c>
      <c r="W126" s="174"/>
      <c r="X126" s="174"/>
      <c r="Y126" s="174"/>
      <c r="Z126" s="8">
        <v>7</v>
      </c>
      <c r="AA126" s="141">
        <v>302857.14285714284</v>
      </c>
      <c r="AB126" s="141"/>
      <c r="AC126" s="141"/>
      <c r="AD126" s="141"/>
    </row>
    <row r="127" spans="1:32" s="17" customFormat="1" ht="11" customHeight="1">
      <c r="A127" s="173" t="s">
        <v>111</v>
      </c>
      <c r="B127" s="173"/>
      <c r="C127" s="173"/>
      <c r="D127" s="173"/>
      <c r="E127" s="173"/>
      <c r="F127" s="173" t="s">
        <v>112</v>
      </c>
      <c r="G127" s="173"/>
      <c r="H127" s="173"/>
      <c r="I127" s="8">
        <v>1</v>
      </c>
      <c r="J127" s="174">
        <v>632000</v>
      </c>
      <c r="K127" s="174"/>
      <c r="L127" s="174"/>
      <c r="M127" s="174"/>
      <c r="N127" s="174">
        <v>632000</v>
      </c>
      <c r="O127" s="174"/>
      <c r="P127" s="174"/>
      <c r="Q127" s="174"/>
      <c r="R127" s="174">
        <v>210000</v>
      </c>
      <c r="S127" s="174"/>
      <c r="T127" s="174"/>
      <c r="U127" s="174"/>
      <c r="V127" s="174">
        <v>422000</v>
      </c>
      <c r="W127" s="174"/>
      <c r="X127" s="174"/>
      <c r="Y127" s="174"/>
      <c r="Z127" s="8">
        <v>7</v>
      </c>
      <c r="AA127" s="141">
        <v>60285.714285714283</v>
      </c>
      <c r="AB127" s="141"/>
      <c r="AC127" s="141"/>
      <c r="AD127" s="141"/>
      <c r="AF127" s="133"/>
    </row>
    <row r="128" spans="1:32" ht="11" customHeight="1">
      <c r="A128" s="173" t="s">
        <v>101</v>
      </c>
      <c r="B128" s="173"/>
      <c r="C128" s="173"/>
      <c r="D128" s="173"/>
      <c r="E128" s="173"/>
      <c r="F128" s="173" t="s">
        <v>102</v>
      </c>
      <c r="G128" s="173"/>
      <c r="H128" s="173"/>
      <c r="I128" s="8">
        <v>1</v>
      </c>
      <c r="J128" s="174">
        <v>377300</v>
      </c>
      <c r="K128" s="174"/>
      <c r="L128" s="174"/>
      <c r="M128" s="174"/>
      <c r="N128" s="174">
        <v>377300</v>
      </c>
      <c r="O128" s="174"/>
      <c r="P128" s="174"/>
      <c r="Q128" s="174"/>
      <c r="R128" s="174"/>
      <c r="S128" s="174"/>
      <c r="T128" s="174"/>
      <c r="U128" s="174"/>
      <c r="V128" s="184">
        <v>377300</v>
      </c>
      <c r="W128" s="185"/>
      <c r="X128" s="185"/>
      <c r="Y128" s="186"/>
      <c r="Z128" s="8">
        <v>7</v>
      </c>
      <c r="AA128" s="187">
        <v>53900</v>
      </c>
      <c r="AB128" s="188"/>
      <c r="AC128" s="188"/>
      <c r="AD128" s="189"/>
    </row>
    <row r="129" spans="1:35" ht="11" customHeight="1">
      <c r="A129" s="181" t="s">
        <v>103</v>
      </c>
      <c r="B129" s="182"/>
      <c r="C129" s="182"/>
      <c r="D129" s="182"/>
      <c r="E129" s="183"/>
      <c r="F129" s="181" t="s">
        <v>104</v>
      </c>
      <c r="G129" s="182"/>
      <c r="H129" s="183"/>
      <c r="I129" s="8">
        <v>1</v>
      </c>
      <c r="J129" s="184">
        <v>4270200</v>
      </c>
      <c r="K129" s="185"/>
      <c r="L129" s="185"/>
      <c r="M129" s="186"/>
      <c r="N129" s="184">
        <v>4270200</v>
      </c>
      <c r="O129" s="185"/>
      <c r="P129" s="185"/>
      <c r="Q129" s="186"/>
      <c r="R129" s="184">
        <v>1423000</v>
      </c>
      <c r="S129" s="185"/>
      <c r="T129" s="185"/>
      <c r="U129" s="186"/>
      <c r="V129" s="184">
        <v>2847200</v>
      </c>
      <c r="W129" s="185"/>
      <c r="X129" s="185"/>
      <c r="Y129" s="186"/>
      <c r="Z129" s="8">
        <v>7</v>
      </c>
      <c r="AA129" s="187">
        <v>406742.85714285716</v>
      </c>
      <c r="AB129" s="188"/>
      <c r="AC129" s="188"/>
      <c r="AD129" s="189"/>
    </row>
    <row r="130" spans="1:35" ht="11" customHeight="1">
      <c r="A130" s="181" t="s">
        <v>105</v>
      </c>
      <c r="B130" s="182"/>
      <c r="C130" s="182"/>
      <c r="D130" s="182"/>
      <c r="E130" s="183"/>
      <c r="F130" s="181" t="s">
        <v>106</v>
      </c>
      <c r="G130" s="182"/>
      <c r="H130" s="183"/>
      <c r="I130" s="8">
        <v>1</v>
      </c>
      <c r="J130" s="184">
        <v>2880900</v>
      </c>
      <c r="K130" s="185"/>
      <c r="L130" s="185"/>
      <c r="M130" s="186"/>
      <c r="N130" s="184">
        <v>2880900</v>
      </c>
      <c r="O130" s="185"/>
      <c r="P130" s="185"/>
      <c r="Q130" s="186"/>
      <c r="R130" s="184">
        <v>960000</v>
      </c>
      <c r="S130" s="185"/>
      <c r="T130" s="185"/>
      <c r="U130" s="186"/>
      <c r="V130" s="184">
        <v>1920900</v>
      </c>
      <c r="W130" s="185"/>
      <c r="X130" s="185"/>
      <c r="Y130" s="186"/>
      <c r="Z130" s="8">
        <v>7</v>
      </c>
      <c r="AA130" s="187">
        <v>274414.28571428574</v>
      </c>
      <c r="AB130" s="188"/>
      <c r="AC130" s="188"/>
      <c r="AD130" s="189"/>
    </row>
    <row r="131" spans="1:35" s="17" customFormat="1" ht="11" customHeight="1">
      <c r="A131" s="181" t="s">
        <v>78</v>
      </c>
      <c r="B131" s="182"/>
      <c r="C131" s="182"/>
      <c r="D131" s="182"/>
      <c r="E131" s="183"/>
      <c r="F131" s="181" t="s">
        <v>79</v>
      </c>
      <c r="G131" s="182"/>
      <c r="H131" s="183"/>
      <c r="I131" s="8">
        <v>1</v>
      </c>
      <c r="J131" s="184">
        <v>2691000</v>
      </c>
      <c r="K131" s="185"/>
      <c r="L131" s="185"/>
      <c r="M131" s="186"/>
      <c r="N131" s="184">
        <v>2691000</v>
      </c>
      <c r="O131" s="185"/>
      <c r="P131" s="185"/>
      <c r="Q131" s="186"/>
      <c r="R131" s="184"/>
      <c r="S131" s="185"/>
      <c r="T131" s="185"/>
      <c r="U131" s="186"/>
      <c r="V131" s="184">
        <v>2691000</v>
      </c>
      <c r="W131" s="185"/>
      <c r="X131" s="185"/>
      <c r="Y131" s="186"/>
      <c r="Z131" s="8">
        <v>4</v>
      </c>
      <c r="AA131" s="187">
        <v>672750</v>
      </c>
      <c r="AB131" s="188"/>
      <c r="AC131" s="188"/>
      <c r="AD131" s="189"/>
      <c r="AF131" s="133"/>
    </row>
    <row r="132" spans="1:35" s="17" customFormat="1" ht="11" customHeight="1">
      <c r="A132" s="181" t="s">
        <v>49</v>
      </c>
      <c r="B132" s="182"/>
      <c r="C132" s="182"/>
      <c r="D132" s="182"/>
      <c r="E132" s="183"/>
      <c r="F132" s="181" t="s">
        <v>113</v>
      </c>
      <c r="G132" s="182"/>
      <c r="H132" s="183"/>
      <c r="I132" s="8">
        <v>1</v>
      </c>
      <c r="J132" s="184">
        <v>4861000</v>
      </c>
      <c r="K132" s="185"/>
      <c r="L132" s="185"/>
      <c r="M132" s="186"/>
      <c r="N132" s="184">
        <v>4861000</v>
      </c>
      <c r="O132" s="185"/>
      <c r="P132" s="185"/>
      <c r="Q132" s="186"/>
      <c r="R132" s="184"/>
      <c r="S132" s="185"/>
      <c r="T132" s="185"/>
      <c r="U132" s="186"/>
      <c r="V132" s="184">
        <v>4861000</v>
      </c>
      <c r="W132" s="185"/>
      <c r="X132" s="185"/>
      <c r="Y132" s="186"/>
      <c r="Z132" s="8">
        <v>5</v>
      </c>
      <c r="AA132" s="187">
        <v>972200</v>
      </c>
      <c r="AB132" s="188"/>
      <c r="AC132" s="188"/>
      <c r="AD132" s="189"/>
      <c r="AF132" s="133"/>
    </row>
    <row r="133" spans="1:35" s="17" customFormat="1" ht="11" customHeight="1">
      <c r="A133" s="181" t="s">
        <v>50</v>
      </c>
      <c r="B133" s="182"/>
      <c r="C133" s="182"/>
      <c r="D133" s="182"/>
      <c r="E133" s="183"/>
      <c r="F133" s="181" t="s">
        <v>51</v>
      </c>
      <c r="G133" s="182"/>
      <c r="H133" s="183"/>
      <c r="I133" s="8">
        <v>1</v>
      </c>
      <c r="J133" s="184">
        <v>1163000</v>
      </c>
      <c r="K133" s="185"/>
      <c r="L133" s="185"/>
      <c r="M133" s="186"/>
      <c r="N133" s="184">
        <v>1163000</v>
      </c>
      <c r="O133" s="185"/>
      <c r="P133" s="185"/>
      <c r="Q133" s="186"/>
      <c r="R133" s="184"/>
      <c r="S133" s="185"/>
      <c r="T133" s="185"/>
      <c r="U133" s="186"/>
      <c r="V133" s="184">
        <v>1163000</v>
      </c>
      <c r="W133" s="185"/>
      <c r="X133" s="185"/>
      <c r="Y133" s="186"/>
      <c r="Z133" s="8">
        <v>4</v>
      </c>
      <c r="AA133" s="187">
        <v>290750</v>
      </c>
      <c r="AB133" s="188"/>
      <c r="AC133" s="188"/>
      <c r="AD133" s="189"/>
      <c r="AF133" s="133"/>
    </row>
    <row r="134" spans="1:35" ht="11" customHeight="1">
      <c r="A134" s="175" t="s">
        <v>3</v>
      </c>
      <c r="B134" s="175"/>
      <c r="C134" s="175"/>
      <c r="D134" s="175"/>
      <c r="E134" s="175"/>
      <c r="F134" s="175"/>
      <c r="G134" s="175"/>
      <c r="H134" s="175"/>
      <c r="I134" s="156"/>
      <c r="J134" s="174">
        <v>74528980</v>
      </c>
      <c r="K134" s="174"/>
      <c r="L134" s="174"/>
      <c r="M134" s="174"/>
      <c r="N134" s="174">
        <v>72825645.400000006</v>
      </c>
      <c r="O134" s="174"/>
      <c r="P134" s="174"/>
      <c r="Q134" s="174"/>
      <c r="R134" s="174">
        <v>8347000</v>
      </c>
      <c r="S134" s="174"/>
      <c r="T134" s="174"/>
      <c r="U134" s="174"/>
      <c r="V134" s="174">
        <v>64478645.399999999</v>
      </c>
      <c r="W134" s="174"/>
      <c r="X134" s="174"/>
      <c r="Y134" s="174"/>
      <c r="Z134" s="9"/>
      <c r="AA134" s="174">
        <v>9061598.9226890765</v>
      </c>
      <c r="AB134" s="174"/>
      <c r="AC134" s="174"/>
      <c r="AD134" s="174"/>
    </row>
    <row r="135" spans="1:35" ht="1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5" ht="11" customHeight="1">
      <c r="A136" s="3" t="s">
        <v>80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5" ht="11" hidden="1" customHeight="1">
      <c r="A137" s="3" t="s">
        <v>24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5" ht="11" hidden="1" customHeight="1">
      <c r="A138" s="142" t="s">
        <v>9</v>
      </c>
      <c r="B138" s="142"/>
      <c r="C138" s="142"/>
      <c r="D138" s="142"/>
      <c r="E138" s="142"/>
      <c r="F138" s="142"/>
      <c r="G138" s="144" t="s">
        <v>26</v>
      </c>
      <c r="H138" s="145"/>
      <c r="I138" s="146"/>
      <c r="J138" s="144" t="s">
        <v>27</v>
      </c>
      <c r="K138" s="145"/>
      <c r="L138" s="146"/>
      <c r="M138" s="144" t="s">
        <v>28</v>
      </c>
      <c r="N138" s="145"/>
      <c r="O138" s="146"/>
      <c r="P138" s="150" t="s">
        <v>29</v>
      </c>
      <c r="Q138" s="150"/>
      <c r="R138" s="150"/>
      <c r="S138" s="151" t="s">
        <v>82</v>
      </c>
      <c r="T138" s="151"/>
      <c r="U138" s="151"/>
      <c r="V138" s="218" t="s">
        <v>118</v>
      </c>
      <c r="W138" s="219"/>
      <c r="X138" s="220"/>
      <c r="Y138" s="224">
        <v>0</v>
      </c>
      <c r="Z138" s="225"/>
      <c r="AA138" s="226"/>
      <c r="AB138" s="201" t="s">
        <v>3</v>
      </c>
      <c r="AC138" s="201"/>
      <c r="AD138" s="247"/>
    </row>
    <row r="139" spans="1:35" ht="11" hidden="1" customHeight="1">
      <c r="A139" s="143"/>
      <c r="B139" s="143"/>
      <c r="C139" s="143"/>
      <c r="D139" s="143"/>
      <c r="E139" s="143"/>
      <c r="F139" s="143"/>
      <c r="G139" s="147"/>
      <c r="H139" s="148"/>
      <c r="I139" s="149"/>
      <c r="J139" s="147"/>
      <c r="K139" s="148"/>
      <c r="L139" s="149"/>
      <c r="M139" s="147"/>
      <c r="N139" s="148"/>
      <c r="O139" s="149"/>
      <c r="P139" s="150"/>
      <c r="Q139" s="150"/>
      <c r="R139" s="150"/>
      <c r="S139" s="151"/>
      <c r="T139" s="151"/>
      <c r="U139" s="151"/>
      <c r="V139" s="221"/>
      <c r="W139" s="222"/>
      <c r="X139" s="223"/>
      <c r="Y139" s="227"/>
      <c r="Z139" s="228"/>
      <c r="AA139" s="229"/>
      <c r="AB139" s="170"/>
      <c r="AC139" s="170"/>
      <c r="AD139" s="311"/>
    </row>
    <row r="140" spans="1:35" ht="11" hidden="1" customHeight="1">
      <c r="A140" s="230" t="s">
        <v>52</v>
      </c>
      <c r="B140" s="231"/>
      <c r="C140" s="175" t="s">
        <v>53</v>
      </c>
      <c r="D140" s="175"/>
      <c r="E140" s="175"/>
      <c r="F140" s="175"/>
      <c r="G140" s="178">
        <v>520</v>
      </c>
      <c r="H140" s="178"/>
      <c r="I140" s="178"/>
      <c r="J140" s="178">
        <v>520</v>
      </c>
      <c r="K140" s="178"/>
      <c r="L140" s="178"/>
      <c r="M140" s="161">
        <v>520</v>
      </c>
      <c r="N140" s="176"/>
      <c r="O140" s="177"/>
      <c r="P140" s="178"/>
      <c r="Q140" s="178"/>
      <c r="R140" s="178"/>
      <c r="S140" s="178">
        <v>5000</v>
      </c>
      <c r="T140" s="178"/>
      <c r="U140" s="178"/>
      <c r="V140" s="178">
        <v>4800</v>
      </c>
      <c r="W140" s="178"/>
      <c r="X140" s="178"/>
      <c r="Y140" s="178"/>
      <c r="Z140" s="178"/>
      <c r="AA140" s="178"/>
      <c r="AB140" s="310"/>
      <c r="AC140" s="310"/>
      <c r="AD140" s="310"/>
    </row>
    <row r="141" spans="1:35" ht="11" hidden="1" customHeight="1">
      <c r="A141" s="232"/>
      <c r="B141" s="233"/>
      <c r="C141" s="175" t="s">
        <v>54</v>
      </c>
      <c r="D141" s="175"/>
      <c r="E141" s="175"/>
      <c r="F141" s="175"/>
      <c r="G141" s="200">
        <v>285</v>
      </c>
      <c r="H141" s="200"/>
      <c r="I141" s="200"/>
      <c r="J141" s="200">
        <v>310</v>
      </c>
      <c r="K141" s="200"/>
      <c r="L141" s="200"/>
      <c r="M141" s="200">
        <v>296.66699999999997</v>
      </c>
      <c r="N141" s="200"/>
      <c r="O141" s="200"/>
      <c r="P141" s="200"/>
      <c r="Q141" s="200"/>
      <c r="R141" s="200"/>
      <c r="S141" s="200">
        <v>60</v>
      </c>
      <c r="T141" s="200"/>
      <c r="U141" s="200"/>
      <c r="V141" s="200">
        <v>139.04</v>
      </c>
      <c r="W141" s="200"/>
      <c r="X141" s="200"/>
      <c r="Y141" s="200"/>
      <c r="Z141" s="200"/>
      <c r="AA141" s="200"/>
      <c r="AB141" s="310"/>
      <c r="AC141" s="310"/>
      <c r="AD141" s="310"/>
    </row>
    <row r="142" spans="1:35" ht="11" hidden="1" customHeight="1">
      <c r="A142" s="232"/>
      <c r="B142" s="233"/>
      <c r="C142" s="175" t="s">
        <v>55</v>
      </c>
      <c r="D142" s="175"/>
      <c r="E142" s="175"/>
      <c r="F142" s="175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>
        <v>42460</v>
      </c>
      <c r="Q142" s="178"/>
      <c r="R142" s="178"/>
      <c r="S142" s="178">
        <v>40000</v>
      </c>
      <c r="T142" s="178"/>
      <c r="U142" s="178"/>
      <c r="V142" s="178">
        <v>25000</v>
      </c>
      <c r="W142" s="178"/>
      <c r="X142" s="178"/>
      <c r="Y142" s="178"/>
      <c r="Z142" s="178"/>
      <c r="AA142" s="178"/>
      <c r="AB142" s="310"/>
      <c r="AC142" s="310"/>
      <c r="AD142" s="310"/>
    </row>
    <row r="143" spans="1:35" ht="11" hidden="1" customHeight="1">
      <c r="A143" s="234"/>
      <c r="B143" s="235"/>
      <c r="C143" s="179" t="s">
        <v>3</v>
      </c>
      <c r="D143" s="179"/>
      <c r="E143" s="179"/>
      <c r="F143" s="179"/>
      <c r="G143" s="180">
        <v>148200</v>
      </c>
      <c r="H143" s="180"/>
      <c r="I143" s="180"/>
      <c r="J143" s="180">
        <v>161200</v>
      </c>
      <c r="K143" s="180"/>
      <c r="L143" s="180"/>
      <c r="M143" s="180">
        <v>154266.84</v>
      </c>
      <c r="N143" s="180"/>
      <c r="O143" s="180"/>
      <c r="P143" s="180">
        <v>42460</v>
      </c>
      <c r="Q143" s="180"/>
      <c r="R143" s="180"/>
      <c r="S143" s="180">
        <v>340000</v>
      </c>
      <c r="T143" s="180"/>
      <c r="U143" s="180"/>
      <c r="V143" s="180">
        <v>692392</v>
      </c>
      <c r="W143" s="180"/>
      <c r="X143" s="180"/>
      <c r="Y143" s="180"/>
      <c r="Z143" s="180"/>
      <c r="AA143" s="180"/>
      <c r="AB143" s="310"/>
      <c r="AC143" s="310"/>
      <c r="AD143" s="310"/>
    </row>
    <row r="144" spans="1:35" ht="11" hidden="1" customHeight="1">
      <c r="A144" s="212" t="s">
        <v>56</v>
      </c>
      <c r="B144" s="213"/>
      <c r="C144" s="175" t="s">
        <v>57</v>
      </c>
      <c r="D144" s="175"/>
      <c r="E144" s="175"/>
      <c r="F144" s="175"/>
      <c r="G144" s="161">
        <v>2233</v>
      </c>
      <c r="H144" s="176"/>
      <c r="I144" s="177"/>
      <c r="J144" s="178">
        <v>1987</v>
      </c>
      <c r="K144" s="178"/>
      <c r="L144" s="178"/>
      <c r="M144" s="178">
        <v>2062</v>
      </c>
      <c r="N144" s="178"/>
      <c r="O144" s="178"/>
      <c r="P144" s="178"/>
      <c r="Q144" s="178"/>
      <c r="R144" s="178"/>
      <c r="S144" s="178">
        <v>48000</v>
      </c>
      <c r="T144" s="178"/>
      <c r="U144" s="178"/>
      <c r="V144" s="178">
        <v>110000</v>
      </c>
      <c r="W144" s="178"/>
      <c r="X144" s="178"/>
      <c r="Y144" s="178"/>
      <c r="Z144" s="178"/>
      <c r="AA144" s="178"/>
      <c r="AB144" s="310"/>
      <c r="AC144" s="310"/>
      <c r="AD144" s="310"/>
      <c r="AH144" s="17"/>
      <c r="AI144" s="17"/>
    </row>
    <row r="145" spans="1:35" ht="11" hidden="1" customHeight="1">
      <c r="A145" s="214"/>
      <c r="B145" s="215"/>
      <c r="C145" s="175" t="s">
        <v>58</v>
      </c>
      <c r="D145" s="175"/>
      <c r="E145" s="175"/>
      <c r="F145" s="175"/>
      <c r="G145" s="178">
        <v>19515</v>
      </c>
      <c r="H145" s="178"/>
      <c r="I145" s="178"/>
      <c r="J145" s="178">
        <v>19414</v>
      </c>
      <c r="K145" s="178"/>
      <c r="L145" s="178"/>
      <c r="M145" s="178">
        <v>16683</v>
      </c>
      <c r="N145" s="178"/>
      <c r="O145" s="178"/>
      <c r="P145" s="178"/>
      <c r="Q145" s="178"/>
      <c r="R145" s="178"/>
      <c r="S145" s="178">
        <v>36484</v>
      </c>
      <c r="T145" s="178"/>
      <c r="U145" s="178"/>
      <c r="V145" s="178">
        <v>54960</v>
      </c>
      <c r="W145" s="178"/>
      <c r="X145" s="178"/>
      <c r="Y145" s="178"/>
      <c r="Z145" s="178"/>
      <c r="AA145" s="178"/>
      <c r="AB145" s="310"/>
      <c r="AC145" s="310"/>
      <c r="AD145" s="310"/>
      <c r="AH145" s="17"/>
      <c r="AI145" s="17"/>
    </row>
    <row r="146" spans="1:35" ht="11" hidden="1" customHeight="1">
      <c r="A146" s="214"/>
      <c r="B146" s="215"/>
      <c r="C146" s="175" t="s">
        <v>59</v>
      </c>
      <c r="D146" s="175"/>
      <c r="E146" s="175"/>
      <c r="F146" s="175"/>
      <c r="G146" s="178">
        <v>14005</v>
      </c>
      <c r="H146" s="178"/>
      <c r="I146" s="178"/>
      <c r="J146" s="178">
        <v>8413</v>
      </c>
      <c r="K146" s="178"/>
      <c r="L146" s="178"/>
      <c r="M146" s="178">
        <v>13232</v>
      </c>
      <c r="N146" s="178"/>
      <c r="O146" s="178"/>
      <c r="P146" s="178"/>
      <c r="Q146" s="178"/>
      <c r="R146" s="178"/>
      <c r="S146" s="178">
        <v>26271</v>
      </c>
      <c r="T146" s="178"/>
      <c r="U146" s="178"/>
      <c r="V146" s="178">
        <v>32020</v>
      </c>
      <c r="W146" s="178"/>
      <c r="X146" s="178"/>
      <c r="Y146" s="178"/>
      <c r="Z146" s="178"/>
      <c r="AA146" s="178"/>
      <c r="AB146" s="310"/>
      <c r="AC146" s="310"/>
      <c r="AD146" s="310"/>
      <c r="AH146" s="17"/>
      <c r="AI146" s="17"/>
    </row>
    <row r="147" spans="1:35" ht="11" hidden="1" customHeight="1">
      <c r="A147" s="214"/>
      <c r="B147" s="215"/>
      <c r="C147" s="175" t="s">
        <v>60</v>
      </c>
      <c r="D147" s="175"/>
      <c r="E147" s="175"/>
      <c r="F147" s="175"/>
      <c r="G147" s="178">
        <v>8776</v>
      </c>
      <c r="H147" s="178"/>
      <c r="I147" s="178"/>
      <c r="J147" s="178">
        <v>8484</v>
      </c>
      <c r="K147" s="178"/>
      <c r="L147" s="178"/>
      <c r="M147" s="178">
        <v>8189</v>
      </c>
      <c r="N147" s="178"/>
      <c r="O147" s="178"/>
      <c r="P147" s="178">
        <v>8189</v>
      </c>
      <c r="Q147" s="178"/>
      <c r="R147" s="178"/>
      <c r="S147" s="178">
        <v>25127</v>
      </c>
      <c r="T147" s="178"/>
      <c r="U147" s="178"/>
      <c r="V147" s="178">
        <v>12503</v>
      </c>
      <c r="W147" s="178"/>
      <c r="X147" s="178"/>
      <c r="Y147" s="178"/>
      <c r="Z147" s="178"/>
      <c r="AA147" s="178"/>
      <c r="AB147" s="310"/>
      <c r="AC147" s="310"/>
      <c r="AD147" s="310"/>
      <c r="AH147" s="17"/>
      <c r="AI147" s="17"/>
    </row>
    <row r="148" spans="1:35" ht="11" hidden="1" customHeight="1">
      <c r="A148" s="214"/>
      <c r="B148" s="215"/>
      <c r="C148" s="175" t="s">
        <v>61</v>
      </c>
      <c r="D148" s="175"/>
      <c r="E148" s="175"/>
      <c r="F148" s="175"/>
      <c r="G148" s="178">
        <v>2282</v>
      </c>
      <c r="H148" s="178"/>
      <c r="I148" s="178"/>
      <c r="J148" s="178">
        <v>1797</v>
      </c>
      <c r="K148" s="178"/>
      <c r="L148" s="178"/>
      <c r="M148" s="178">
        <v>2232</v>
      </c>
      <c r="N148" s="178"/>
      <c r="O148" s="178"/>
      <c r="P148" s="178"/>
      <c r="Q148" s="178"/>
      <c r="R148" s="178"/>
      <c r="S148" s="178"/>
      <c r="T148" s="178"/>
      <c r="U148" s="178"/>
      <c r="V148" s="178">
        <v>0</v>
      </c>
      <c r="W148" s="178"/>
      <c r="X148" s="178"/>
      <c r="Y148" s="178"/>
      <c r="Z148" s="178"/>
      <c r="AA148" s="178"/>
      <c r="AB148" s="310"/>
      <c r="AC148" s="310"/>
      <c r="AD148" s="310"/>
      <c r="AH148" s="17"/>
      <c r="AI148" s="17"/>
    </row>
    <row r="149" spans="1:35" ht="11" hidden="1" customHeight="1">
      <c r="A149" s="214"/>
      <c r="B149" s="215"/>
      <c r="C149" s="175" t="s">
        <v>62</v>
      </c>
      <c r="D149" s="175"/>
      <c r="E149" s="175"/>
      <c r="F149" s="175"/>
      <c r="G149" s="178">
        <v>1466</v>
      </c>
      <c r="H149" s="178"/>
      <c r="I149" s="178"/>
      <c r="J149" s="178">
        <v>1466</v>
      </c>
      <c r="K149" s="178"/>
      <c r="L149" s="178"/>
      <c r="M149" s="178">
        <v>1466</v>
      </c>
      <c r="N149" s="178"/>
      <c r="O149" s="178"/>
      <c r="P149" s="178"/>
      <c r="Q149" s="178"/>
      <c r="R149" s="178"/>
      <c r="S149" s="178"/>
      <c r="T149" s="178"/>
      <c r="U149" s="178"/>
      <c r="V149" s="178">
        <v>0</v>
      </c>
      <c r="W149" s="178"/>
      <c r="X149" s="178"/>
      <c r="Y149" s="178"/>
      <c r="Z149" s="178"/>
      <c r="AA149" s="178"/>
      <c r="AB149" s="310"/>
      <c r="AC149" s="310"/>
      <c r="AD149" s="310"/>
      <c r="AH149" s="17"/>
      <c r="AI149" s="17"/>
    </row>
    <row r="150" spans="1:35" ht="11" hidden="1" customHeight="1">
      <c r="A150" s="214"/>
      <c r="B150" s="215"/>
      <c r="C150" s="175" t="s">
        <v>63</v>
      </c>
      <c r="D150" s="175"/>
      <c r="E150" s="175"/>
      <c r="F150" s="175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T150" s="178"/>
      <c r="U150" s="178"/>
      <c r="V150" s="178">
        <v>0</v>
      </c>
      <c r="W150" s="178"/>
      <c r="X150" s="178"/>
      <c r="Y150" s="178"/>
      <c r="Z150" s="178"/>
      <c r="AA150" s="178"/>
      <c r="AB150" s="310"/>
      <c r="AC150" s="310"/>
      <c r="AD150" s="310"/>
      <c r="AH150" s="17"/>
      <c r="AI150" s="17"/>
    </row>
    <row r="151" spans="1:35" ht="11" hidden="1" customHeight="1">
      <c r="A151" s="214"/>
      <c r="B151" s="215"/>
      <c r="C151" s="175" t="s">
        <v>64</v>
      </c>
      <c r="D151" s="175"/>
      <c r="E151" s="175"/>
      <c r="F151" s="175"/>
      <c r="G151" s="178">
        <v>1044</v>
      </c>
      <c r="H151" s="178"/>
      <c r="I151" s="178"/>
      <c r="J151" s="178">
        <v>1044</v>
      </c>
      <c r="K151" s="178"/>
      <c r="L151" s="178"/>
      <c r="M151" s="178">
        <v>1044</v>
      </c>
      <c r="N151" s="178"/>
      <c r="O151" s="178"/>
      <c r="P151" s="178"/>
      <c r="Q151" s="178"/>
      <c r="R151" s="178"/>
      <c r="S151" s="178">
        <v>3617</v>
      </c>
      <c r="T151" s="178"/>
      <c r="U151" s="178"/>
      <c r="V151" s="178">
        <v>3355</v>
      </c>
      <c r="W151" s="178"/>
      <c r="X151" s="178"/>
      <c r="Y151" s="178"/>
      <c r="Z151" s="178"/>
      <c r="AA151" s="178"/>
      <c r="AB151" s="310"/>
      <c r="AC151" s="310"/>
      <c r="AD151" s="310"/>
      <c r="AH151" s="17"/>
      <c r="AI151" s="17"/>
    </row>
    <row r="152" spans="1:35" ht="11" hidden="1" customHeight="1">
      <c r="A152" s="214"/>
      <c r="B152" s="215"/>
      <c r="C152" s="175" t="s">
        <v>65</v>
      </c>
      <c r="D152" s="175"/>
      <c r="E152" s="175"/>
      <c r="F152" s="175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T152" s="178"/>
      <c r="U152" s="178"/>
      <c r="V152" s="178">
        <v>0</v>
      </c>
      <c r="W152" s="178"/>
      <c r="X152" s="178"/>
      <c r="Y152" s="178"/>
      <c r="Z152" s="178"/>
      <c r="AA152" s="178"/>
      <c r="AB152" s="310"/>
      <c r="AC152" s="310"/>
      <c r="AD152" s="310"/>
      <c r="AH152" s="17"/>
      <c r="AI152" s="17"/>
    </row>
    <row r="153" spans="1:35" ht="11" hidden="1" customHeight="1">
      <c r="A153" s="214"/>
      <c r="B153" s="215"/>
      <c r="C153" s="175" t="s">
        <v>66</v>
      </c>
      <c r="D153" s="175"/>
      <c r="E153" s="175"/>
      <c r="F153" s="175"/>
      <c r="G153" s="178">
        <v>2547</v>
      </c>
      <c r="H153" s="178"/>
      <c r="I153" s="178"/>
      <c r="J153" s="178">
        <v>2689</v>
      </c>
      <c r="K153" s="178"/>
      <c r="L153" s="178"/>
      <c r="M153" s="178">
        <v>2689</v>
      </c>
      <c r="N153" s="178"/>
      <c r="O153" s="178"/>
      <c r="P153" s="178"/>
      <c r="Q153" s="178"/>
      <c r="R153" s="178"/>
      <c r="S153" s="178">
        <v>12000</v>
      </c>
      <c r="T153" s="178"/>
      <c r="U153" s="178"/>
      <c r="V153" s="178">
        <v>331195</v>
      </c>
      <c r="W153" s="178"/>
      <c r="X153" s="178"/>
      <c r="Y153" s="178"/>
      <c r="Z153" s="178"/>
      <c r="AA153" s="178"/>
      <c r="AB153" s="310"/>
      <c r="AC153" s="310"/>
      <c r="AD153" s="310"/>
      <c r="AH153" s="17"/>
      <c r="AI153" s="17"/>
    </row>
    <row r="154" spans="1:35" ht="11" hidden="1" customHeight="1">
      <c r="A154" s="214"/>
      <c r="B154" s="215"/>
      <c r="C154" s="175" t="s">
        <v>67</v>
      </c>
      <c r="D154" s="175"/>
      <c r="E154" s="175"/>
      <c r="F154" s="175"/>
      <c r="G154" s="178">
        <v>4900</v>
      </c>
      <c r="H154" s="178"/>
      <c r="I154" s="178"/>
      <c r="J154" s="178">
        <v>4900</v>
      </c>
      <c r="K154" s="178"/>
      <c r="L154" s="178"/>
      <c r="M154" s="178">
        <v>4900</v>
      </c>
      <c r="N154" s="178"/>
      <c r="O154" s="178"/>
      <c r="P154" s="178"/>
      <c r="Q154" s="178"/>
      <c r="R154" s="178"/>
      <c r="S154" s="178">
        <v>4900</v>
      </c>
      <c r="T154" s="178"/>
      <c r="U154" s="178"/>
      <c r="V154" s="178">
        <v>4900</v>
      </c>
      <c r="W154" s="178"/>
      <c r="X154" s="178"/>
      <c r="Y154" s="178"/>
      <c r="Z154" s="178"/>
      <c r="AA154" s="178"/>
      <c r="AB154" s="310"/>
      <c r="AC154" s="310"/>
      <c r="AD154" s="310"/>
    </row>
    <row r="155" spans="1:35" ht="11" hidden="1" customHeight="1">
      <c r="A155" s="214"/>
      <c r="B155" s="215"/>
      <c r="C155" s="175" t="s">
        <v>68</v>
      </c>
      <c r="D155" s="175"/>
      <c r="E155" s="175"/>
      <c r="F155" s="175"/>
      <c r="G155" s="178">
        <v>22</v>
      </c>
      <c r="H155" s="178"/>
      <c r="I155" s="178"/>
      <c r="J155" s="178">
        <v>31</v>
      </c>
      <c r="K155" s="178"/>
      <c r="L155" s="178"/>
      <c r="M155" s="178">
        <v>24</v>
      </c>
      <c r="N155" s="178"/>
      <c r="O155" s="178"/>
      <c r="P155" s="178">
        <v>35</v>
      </c>
      <c r="Q155" s="178"/>
      <c r="R155" s="178"/>
      <c r="S155" s="178"/>
      <c r="T155" s="178"/>
      <c r="U155" s="178"/>
      <c r="V155" s="178">
        <v>0</v>
      </c>
      <c r="W155" s="178"/>
      <c r="X155" s="178"/>
      <c r="Y155" s="178"/>
      <c r="Z155" s="178"/>
      <c r="AA155" s="178"/>
      <c r="AB155" s="310"/>
      <c r="AC155" s="310"/>
      <c r="AD155" s="310"/>
    </row>
    <row r="156" spans="1:35" ht="11" hidden="1" customHeight="1">
      <c r="A156" s="216"/>
      <c r="B156" s="217"/>
      <c r="C156" s="179" t="s">
        <v>3</v>
      </c>
      <c r="D156" s="179"/>
      <c r="E156" s="179"/>
      <c r="F156" s="179"/>
      <c r="G156" s="180">
        <v>56790</v>
      </c>
      <c r="H156" s="180"/>
      <c r="I156" s="180"/>
      <c r="J156" s="180">
        <v>50225</v>
      </c>
      <c r="K156" s="180"/>
      <c r="L156" s="180"/>
      <c r="M156" s="180">
        <v>52521</v>
      </c>
      <c r="N156" s="180"/>
      <c r="O156" s="180"/>
      <c r="P156" s="180">
        <v>8224</v>
      </c>
      <c r="Q156" s="180"/>
      <c r="R156" s="180"/>
      <c r="S156" s="180">
        <v>157599</v>
      </c>
      <c r="T156" s="180"/>
      <c r="U156" s="180"/>
      <c r="V156" s="180">
        <v>548933</v>
      </c>
      <c r="W156" s="180"/>
      <c r="X156" s="180"/>
      <c r="Y156" s="180">
        <v>0</v>
      </c>
      <c r="Z156" s="180"/>
      <c r="AA156" s="180"/>
      <c r="AB156" s="310"/>
      <c r="AC156" s="310"/>
      <c r="AD156" s="310"/>
    </row>
    <row r="157" spans="1:35" ht="11" hidden="1" customHeight="1">
      <c r="A157" s="156" t="s">
        <v>69</v>
      </c>
      <c r="B157" s="156"/>
      <c r="C157" s="156"/>
      <c r="D157" s="156"/>
      <c r="E157" s="156"/>
      <c r="F157" s="156"/>
      <c r="G157" s="157">
        <v>91410</v>
      </c>
      <c r="H157" s="157"/>
      <c r="I157" s="157"/>
      <c r="J157" s="157">
        <v>110975</v>
      </c>
      <c r="K157" s="157"/>
      <c r="L157" s="157"/>
      <c r="M157" s="157">
        <v>101745.84</v>
      </c>
      <c r="N157" s="157"/>
      <c r="O157" s="157"/>
      <c r="P157" s="157">
        <v>34236</v>
      </c>
      <c r="Q157" s="157"/>
      <c r="R157" s="157"/>
      <c r="S157" s="157">
        <v>182401</v>
      </c>
      <c r="T157" s="157"/>
      <c r="U157" s="157"/>
      <c r="V157" s="157">
        <v>143459</v>
      </c>
      <c r="W157" s="157"/>
      <c r="X157" s="157"/>
      <c r="Y157" s="157">
        <v>0</v>
      </c>
      <c r="Z157" s="157"/>
      <c r="AA157" s="157"/>
      <c r="AB157" s="310"/>
      <c r="AC157" s="310"/>
      <c r="AD157" s="310"/>
    </row>
    <row r="158" spans="1:35" ht="11" hidden="1" customHeight="1">
      <c r="A158" s="10"/>
      <c r="B158" s="10"/>
      <c r="C158" s="10"/>
      <c r="D158" s="10"/>
      <c r="E158" s="10"/>
      <c r="F158" s="10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2"/>
      <c r="AC158" s="12"/>
      <c r="AD158" s="12"/>
    </row>
    <row r="159" spans="1:35" ht="11" hidden="1" customHeight="1">
      <c r="A159" s="3" t="s">
        <v>38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5" ht="11" customHeight="1">
      <c r="A160" s="152" t="s">
        <v>25</v>
      </c>
      <c r="B160" s="153"/>
      <c r="C160" s="153"/>
      <c r="D160" s="153"/>
      <c r="E160" s="153"/>
      <c r="F160" s="153"/>
      <c r="G160" s="142" t="s">
        <v>2</v>
      </c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 t="s">
        <v>82</v>
      </c>
      <c r="T160" s="142"/>
      <c r="U160" s="142"/>
      <c r="V160" s="142" t="s">
        <v>118</v>
      </c>
      <c r="W160" s="142"/>
      <c r="X160" s="142"/>
      <c r="Y160" s="201" t="s">
        <v>239</v>
      </c>
      <c r="Z160" s="201"/>
      <c r="AA160" s="201"/>
      <c r="AB160" s="272" t="s">
        <v>277</v>
      </c>
      <c r="AC160" s="272"/>
      <c r="AD160" s="272"/>
    </row>
    <row r="161" spans="1:30" ht="11" customHeight="1">
      <c r="A161" s="154"/>
      <c r="B161" s="155"/>
      <c r="C161" s="155"/>
      <c r="D161" s="155"/>
      <c r="E161" s="155"/>
      <c r="F161" s="155"/>
      <c r="G161" s="170" t="s">
        <v>4</v>
      </c>
      <c r="H161" s="170"/>
      <c r="I161" s="170"/>
      <c r="J161" s="170" t="s">
        <v>5</v>
      </c>
      <c r="K161" s="170"/>
      <c r="L161" s="170"/>
      <c r="M161" s="170" t="s">
        <v>241</v>
      </c>
      <c r="N161" s="170"/>
      <c r="O161" s="170"/>
      <c r="P161" s="170" t="s">
        <v>242</v>
      </c>
      <c r="Q161" s="170"/>
      <c r="R161" s="170"/>
      <c r="S161" s="143"/>
      <c r="T161" s="143"/>
      <c r="U161" s="143"/>
      <c r="V161" s="143"/>
      <c r="W161" s="143"/>
      <c r="X161" s="143"/>
      <c r="Y161" s="170"/>
      <c r="Z161" s="170"/>
      <c r="AA161" s="170"/>
      <c r="AB161" s="273"/>
      <c r="AC161" s="273"/>
      <c r="AD161" s="273"/>
    </row>
    <row r="162" spans="1:30" ht="11" customHeight="1">
      <c r="A162" s="211" t="s">
        <v>52</v>
      </c>
      <c r="B162" s="208" t="s">
        <v>285</v>
      </c>
      <c r="C162" s="209"/>
      <c r="D162" s="209"/>
      <c r="E162" s="209"/>
      <c r="F162" s="210"/>
      <c r="G162" s="178">
        <v>15600</v>
      </c>
      <c r="H162" s="178"/>
      <c r="I162" s="178"/>
      <c r="J162" s="178">
        <v>15600</v>
      </c>
      <c r="K162" s="178"/>
      <c r="L162" s="178"/>
      <c r="M162" s="178">
        <v>15600</v>
      </c>
      <c r="N162" s="178"/>
      <c r="O162" s="178"/>
      <c r="P162" s="178">
        <v>15600</v>
      </c>
      <c r="Q162" s="178"/>
      <c r="R162" s="178"/>
      <c r="S162" s="178">
        <v>75000</v>
      </c>
      <c r="T162" s="178"/>
      <c r="U162" s="178"/>
      <c r="V162" s="178">
        <v>72000</v>
      </c>
      <c r="W162" s="178"/>
      <c r="X162" s="178"/>
      <c r="Y162" s="178">
        <v>2400</v>
      </c>
      <c r="Z162" s="178"/>
      <c r="AA162" s="178"/>
      <c r="AB162" s="207"/>
      <c r="AC162" s="207"/>
      <c r="AD162" s="207"/>
    </row>
    <row r="163" spans="1:30" ht="11" customHeight="1">
      <c r="A163" s="211"/>
      <c r="B163" s="208" t="s">
        <v>286</v>
      </c>
      <c r="C163" s="209"/>
      <c r="D163" s="209"/>
      <c r="E163" s="209"/>
      <c r="F163" s="210"/>
      <c r="G163" s="200">
        <v>285</v>
      </c>
      <c r="H163" s="200"/>
      <c r="I163" s="200"/>
      <c r="J163" s="200">
        <v>310</v>
      </c>
      <c r="K163" s="200"/>
      <c r="L163" s="200"/>
      <c r="M163" s="200">
        <v>296.66699999999997</v>
      </c>
      <c r="N163" s="200"/>
      <c r="O163" s="200"/>
      <c r="P163" s="200">
        <v>296.66699999999997</v>
      </c>
      <c r="Q163" s="200"/>
      <c r="R163" s="200"/>
      <c r="S163" s="200">
        <v>60</v>
      </c>
      <c r="T163" s="200"/>
      <c r="U163" s="200"/>
      <c r="V163" s="200">
        <v>139.04</v>
      </c>
      <c r="W163" s="200"/>
      <c r="X163" s="200"/>
      <c r="Y163" s="200">
        <v>1500</v>
      </c>
      <c r="Z163" s="200"/>
      <c r="AA163" s="200"/>
      <c r="AB163" s="207"/>
      <c r="AC163" s="207"/>
      <c r="AD163" s="207"/>
    </row>
    <row r="164" spans="1:30" ht="11" customHeight="1">
      <c r="A164" s="211"/>
      <c r="B164" s="208" t="s">
        <v>287</v>
      </c>
      <c r="C164" s="209"/>
      <c r="D164" s="209"/>
      <c r="E164" s="209"/>
      <c r="F164" s="210"/>
      <c r="G164" s="178" t="s">
        <v>278</v>
      </c>
      <c r="H164" s="178"/>
      <c r="I164" s="178"/>
      <c r="J164" s="178" t="s">
        <v>278</v>
      </c>
      <c r="K164" s="178"/>
      <c r="L164" s="178"/>
      <c r="M164" s="178" t="s">
        <v>278</v>
      </c>
      <c r="N164" s="178"/>
      <c r="O164" s="178"/>
      <c r="P164" s="178"/>
      <c r="Q164" s="178"/>
      <c r="R164" s="178"/>
      <c r="S164" s="178">
        <v>600000</v>
      </c>
      <c r="T164" s="178"/>
      <c r="U164" s="178"/>
      <c r="V164" s="178">
        <v>375000</v>
      </c>
      <c r="W164" s="178"/>
      <c r="X164" s="178"/>
      <c r="Y164" s="178"/>
      <c r="Z164" s="178"/>
      <c r="AA164" s="178"/>
      <c r="AB164" s="207"/>
      <c r="AC164" s="207"/>
      <c r="AD164" s="207"/>
    </row>
    <row r="165" spans="1:30" ht="11" customHeight="1">
      <c r="A165" s="211"/>
      <c r="B165" s="204" t="s">
        <v>3</v>
      </c>
      <c r="C165" s="205"/>
      <c r="D165" s="205"/>
      <c r="E165" s="205"/>
      <c r="F165" s="206"/>
      <c r="G165" s="180">
        <v>4446000</v>
      </c>
      <c r="H165" s="180"/>
      <c r="I165" s="180"/>
      <c r="J165" s="180">
        <v>4836000</v>
      </c>
      <c r="K165" s="180"/>
      <c r="L165" s="180"/>
      <c r="M165" s="180">
        <v>4628005.1999999993</v>
      </c>
      <c r="N165" s="180"/>
      <c r="O165" s="180"/>
      <c r="P165" s="180">
        <v>4628005.1999999993</v>
      </c>
      <c r="Q165" s="180"/>
      <c r="R165" s="180"/>
      <c r="S165" s="180">
        <v>5100000</v>
      </c>
      <c r="T165" s="180"/>
      <c r="U165" s="180"/>
      <c r="V165" s="180">
        <v>10385880</v>
      </c>
      <c r="W165" s="180"/>
      <c r="X165" s="180"/>
      <c r="Y165" s="180">
        <v>3600000</v>
      </c>
      <c r="Z165" s="180"/>
      <c r="AA165" s="180"/>
      <c r="AB165" s="180">
        <v>37623890.399999999</v>
      </c>
      <c r="AC165" s="180"/>
      <c r="AD165" s="180"/>
    </row>
    <row r="166" spans="1:30" ht="11" customHeight="1">
      <c r="A166" s="202" t="s">
        <v>70</v>
      </c>
      <c r="B166" s="202" t="s">
        <v>56</v>
      </c>
      <c r="C166" s="175" t="s">
        <v>57</v>
      </c>
      <c r="D166" s="175"/>
      <c r="E166" s="175"/>
      <c r="F166" s="175"/>
      <c r="G166" s="178">
        <v>330000</v>
      </c>
      <c r="H166" s="178"/>
      <c r="I166" s="178"/>
      <c r="J166" s="178">
        <v>330000</v>
      </c>
      <c r="K166" s="178"/>
      <c r="L166" s="178"/>
      <c r="M166" s="178">
        <v>247950</v>
      </c>
      <c r="N166" s="178"/>
      <c r="O166" s="178"/>
      <c r="P166" s="178">
        <v>247950</v>
      </c>
      <c r="Q166" s="178"/>
      <c r="R166" s="178"/>
      <c r="S166" s="178">
        <v>720000</v>
      </c>
      <c r="T166" s="178"/>
      <c r="U166" s="178"/>
      <c r="V166" s="178">
        <v>1650000</v>
      </c>
      <c r="W166" s="178"/>
      <c r="X166" s="178"/>
      <c r="Y166" s="178"/>
      <c r="Z166" s="178"/>
      <c r="AA166" s="178"/>
      <c r="AB166" s="196">
        <v>3525900</v>
      </c>
      <c r="AC166" s="196"/>
      <c r="AD166" s="196"/>
    </row>
    <row r="167" spans="1:30" ht="11" customHeight="1">
      <c r="A167" s="202"/>
      <c r="B167" s="202"/>
      <c r="C167" s="175" t="s">
        <v>58</v>
      </c>
      <c r="D167" s="175"/>
      <c r="E167" s="175"/>
      <c r="F167" s="175"/>
      <c r="G167" s="178">
        <v>585450</v>
      </c>
      <c r="H167" s="178"/>
      <c r="I167" s="178"/>
      <c r="J167" s="178">
        <v>582420</v>
      </c>
      <c r="K167" s="178"/>
      <c r="L167" s="178"/>
      <c r="M167" s="178">
        <v>500490</v>
      </c>
      <c r="N167" s="178"/>
      <c r="O167" s="178"/>
      <c r="P167" s="178">
        <v>500490</v>
      </c>
      <c r="Q167" s="178"/>
      <c r="R167" s="178"/>
      <c r="S167" s="178">
        <v>547260</v>
      </c>
      <c r="T167" s="178"/>
      <c r="U167" s="178"/>
      <c r="V167" s="178">
        <v>824400</v>
      </c>
      <c r="W167" s="178"/>
      <c r="X167" s="178"/>
      <c r="Y167" s="178"/>
      <c r="Z167" s="178"/>
      <c r="AA167" s="178"/>
      <c r="AB167" s="196">
        <v>3540510</v>
      </c>
      <c r="AC167" s="196"/>
      <c r="AD167" s="196"/>
    </row>
    <row r="168" spans="1:30" ht="11" customHeight="1">
      <c r="A168" s="202"/>
      <c r="B168" s="202"/>
      <c r="C168" s="175" t="s">
        <v>59</v>
      </c>
      <c r="D168" s="175"/>
      <c r="E168" s="175"/>
      <c r="F168" s="175"/>
      <c r="G168" s="178">
        <v>420150</v>
      </c>
      <c r="H168" s="178"/>
      <c r="I168" s="178"/>
      <c r="J168" s="178">
        <v>252390</v>
      </c>
      <c r="K168" s="178"/>
      <c r="L168" s="178"/>
      <c r="M168" s="178">
        <v>277980</v>
      </c>
      <c r="N168" s="178"/>
      <c r="O168" s="178"/>
      <c r="P168" s="178">
        <v>277980</v>
      </c>
      <c r="Q168" s="178"/>
      <c r="R168" s="178"/>
      <c r="S168" s="178">
        <v>394065</v>
      </c>
      <c r="T168" s="178"/>
      <c r="U168" s="178"/>
      <c r="V168" s="178">
        <v>480300</v>
      </c>
      <c r="W168" s="178"/>
      <c r="X168" s="178"/>
      <c r="Y168" s="178"/>
      <c r="Z168" s="178"/>
      <c r="AA168" s="178"/>
      <c r="AB168" s="196">
        <v>2102865</v>
      </c>
      <c r="AC168" s="196"/>
      <c r="AD168" s="196"/>
    </row>
    <row r="169" spans="1:30" ht="11" customHeight="1">
      <c r="A169" s="202"/>
      <c r="B169" s="202"/>
      <c r="C169" s="175" t="s">
        <v>60</v>
      </c>
      <c r="D169" s="175"/>
      <c r="E169" s="175"/>
      <c r="F169" s="175"/>
      <c r="G169" s="178">
        <v>263280</v>
      </c>
      <c r="H169" s="178"/>
      <c r="I169" s="178"/>
      <c r="J169" s="178">
        <v>254520</v>
      </c>
      <c r="K169" s="178"/>
      <c r="L169" s="178"/>
      <c r="M169" s="178">
        <v>245670</v>
      </c>
      <c r="N169" s="178"/>
      <c r="O169" s="178"/>
      <c r="P169" s="178">
        <v>245670</v>
      </c>
      <c r="Q169" s="178"/>
      <c r="R169" s="178"/>
      <c r="S169" s="178">
        <v>376905</v>
      </c>
      <c r="T169" s="178"/>
      <c r="U169" s="178"/>
      <c r="V169" s="178">
        <v>187545</v>
      </c>
      <c r="W169" s="178"/>
      <c r="X169" s="178"/>
      <c r="Y169" s="178"/>
      <c r="Z169" s="178"/>
      <c r="AA169" s="178"/>
      <c r="AB169" s="196">
        <v>1573590</v>
      </c>
      <c r="AC169" s="196"/>
      <c r="AD169" s="196"/>
    </row>
    <row r="170" spans="1:30" ht="11" customHeight="1">
      <c r="A170" s="202"/>
      <c r="B170" s="202"/>
      <c r="C170" s="175" t="s">
        <v>61</v>
      </c>
      <c r="D170" s="175"/>
      <c r="E170" s="175"/>
      <c r="F170" s="175"/>
      <c r="G170" s="178">
        <v>0</v>
      </c>
      <c r="H170" s="178"/>
      <c r="I170" s="178"/>
      <c r="J170" s="178">
        <v>0</v>
      </c>
      <c r="K170" s="178"/>
      <c r="L170" s="178"/>
      <c r="M170" s="178">
        <v>0</v>
      </c>
      <c r="N170" s="178"/>
      <c r="O170" s="178"/>
      <c r="P170" s="178">
        <v>0</v>
      </c>
      <c r="Q170" s="178"/>
      <c r="R170" s="178"/>
      <c r="S170" s="178" t="s">
        <v>278</v>
      </c>
      <c r="T170" s="178"/>
      <c r="U170" s="178"/>
      <c r="V170" s="178" t="s">
        <v>278</v>
      </c>
      <c r="W170" s="178"/>
      <c r="X170" s="178"/>
      <c r="Y170" s="178"/>
      <c r="Z170" s="178"/>
      <c r="AA170" s="178"/>
      <c r="AB170" s="196" t="s">
        <v>278</v>
      </c>
      <c r="AC170" s="196"/>
      <c r="AD170" s="196"/>
    </row>
    <row r="171" spans="1:30" ht="11" customHeight="1">
      <c r="A171" s="202"/>
      <c r="B171" s="202"/>
      <c r="C171" s="175" t="s">
        <v>62</v>
      </c>
      <c r="D171" s="175"/>
      <c r="E171" s="175"/>
      <c r="F171" s="175"/>
      <c r="G171" s="178">
        <v>43980</v>
      </c>
      <c r="H171" s="178"/>
      <c r="I171" s="178"/>
      <c r="J171" s="178">
        <v>43980</v>
      </c>
      <c r="K171" s="178"/>
      <c r="L171" s="178"/>
      <c r="M171" s="178">
        <v>43980</v>
      </c>
      <c r="N171" s="178"/>
      <c r="O171" s="178"/>
      <c r="P171" s="178">
        <v>43980</v>
      </c>
      <c r="Q171" s="178"/>
      <c r="R171" s="178"/>
      <c r="S171" s="178" t="s">
        <v>278</v>
      </c>
      <c r="T171" s="178"/>
      <c r="U171" s="178"/>
      <c r="V171" s="178" t="s">
        <v>278</v>
      </c>
      <c r="W171" s="178"/>
      <c r="X171" s="178"/>
      <c r="Y171" s="178"/>
      <c r="Z171" s="178"/>
      <c r="AA171" s="178"/>
      <c r="AB171" s="196">
        <v>175920</v>
      </c>
      <c r="AC171" s="196"/>
      <c r="AD171" s="196"/>
    </row>
    <row r="172" spans="1:30" ht="11" customHeight="1">
      <c r="A172" s="202"/>
      <c r="B172" s="202"/>
      <c r="C172" s="175" t="s">
        <v>63</v>
      </c>
      <c r="D172" s="175"/>
      <c r="E172" s="175"/>
      <c r="F172" s="175"/>
      <c r="G172" s="178">
        <v>440670</v>
      </c>
      <c r="H172" s="178"/>
      <c r="I172" s="178"/>
      <c r="J172" s="178">
        <v>440670</v>
      </c>
      <c r="K172" s="178"/>
      <c r="L172" s="178"/>
      <c r="M172" s="178">
        <v>440670</v>
      </c>
      <c r="N172" s="178"/>
      <c r="O172" s="178"/>
      <c r="P172" s="178">
        <v>440670</v>
      </c>
      <c r="Q172" s="178"/>
      <c r="R172" s="178"/>
      <c r="S172" s="178" t="s">
        <v>278</v>
      </c>
      <c r="T172" s="178"/>
      <c r="U172" s="178"/>
      <c r="V172" s="178" t="s">
        <v>278</v>
      </c>
      <c r="W172" s="178"/>
      <c r="X172" s="178"/>
      <c r="Y172" s="178"/>
      <c r="Z172" s="178"/>
      <c r="AA172" s="178"/>
      <c r="AB172" s="196">
        <v>1762680</v>
      </c>
      <c r="AC172" s="196"/>
      <c r="AD172" s="196"/>
    </row>
    <row r="173" spans="1:30" ht="11" customHeight="1">
      <c r="A173" s="202"/>
      <c r="B173" s="202"/>
      <c r="C173" s="175" t="s">
        <v>64</v>
      </c>
      <c r="D173" s="175"/>
      <c r="E173" s="175"/>
      <c r="F173" s="175"/>
      <c r="G173" s="178">
        <v>17160</v>
      </c>
      <c r="H173" s="178"/>
      <c r="I173" s="178"/>
      <c r="J173" s="178">
        <v>17160</v>
      </c>
      <c r="K173" s="178"/>
      <c r="L173" s="178"/>
      <c r="M173" s="178">
        <v>17160</v>
      </c>
      <c r="N173" s="178"/>
      <c r="O173" s="178"/>
      <c r="P173" s="178">
        <v>17160</v>
      </c>
      <c r="Q173" s="178"/>
      <c r="R173" s="178"/>
      <c r="S173" s="178">
        <v>54255</v>
      </c>
      <c r="T173" s="178"/>
      <c r="U173" s="178"/>
      <c r="V173" s="178">
        <v>50325</v>
      </c>
      <c r="W173" s="178"/>
      <c r="X173" s="178"/>
      <c r="Y173" s="178"/>
      <c r="Z173" s="178"/>
      <c r="AA173" s="178"/>
      <c r="AB173" s="196">
        <v>173220</v>
      </c>
      <c r="AC173" s="196"/>
      <c r="AD173" s="196"/>
    </row>
    <row r="174" spans="1:30" ht="11" customHeight="1">
      <c r="A174" s="202"/>
      <c r="B174" s="202"/>
      <c r="C174" s="175" t="s">
        <v>65</v>
      </c>
      <c r="D174" s="175"/>
      <c r="E174" s="175"/>
      <c r="F174" s="175"/>
      <c r="G174" s="178" t="s">
        <v>278</v>
      </c>
      <c r="H174" s="178"/>
      <c r="I174" s="178"/>
      <c r="J174" s="178" t="s">
        <v>278</v>
      </c>
      <c r="K174" s="178"/>
      <c r="L174" s="178"/>
      <c r="M174" s="178" t="s">
        <v>278</v>
      </c>
      <c r="N174" s="178"/>
      <c r="O174" s="178"/>
      <c r="P174" s="178" t="s">
        <v>278</v>
      </c>
      <c r="Q174" s="178"/>
      <c r="R174" s="178"/>
      <c r="S174" s="178" t="s">
        <v>278</v>
      </c>
      <c r="T174" s="178"/>
      <c r="U174" s="178"/>
      <c r="V174" s="178" t="s">
        <v>278</v>
      </c>
      <c r="W174" s="178"/>
      <c r="X174" s="178"/>
      <c r="Y174" s="178"/>
      <c r="Z174" s="178"/>
      <c r="AA174" s="178"/>
      <c r="AB174" s="196" t="s">
        <v>278</v>
      </c>
      <c r="AC174" s="196"/>
      <c r="AD174" s="196"/>
    </row>
    <row r="175" spans="1:30" ht="11" customHeight="1">
      <c r="A175" s="202"/>
      <c r="B175" s="202"/>
      <c r="C175" s="175" t="s">
        <v>66</v>
      </c>
      <c r="D175" s="175"/>
      <c r="E175" s="175"/>
      <c r="F175" s="175"/>
      <c r="G175" s="178">
        <v>20790</v>
      </c>
      <c r="H175" s="178"/>
      <c r="I175" s="178"/>
      <c r="J175" s="178">
        <v>21960</v>
      </c>
      <c r="K175" s="178"/>
      <c r="L175" s="178"/>
      <c r="M175" s="178">
        <v>21960</v>
      </c>
      <c r="N175" s="178"/>
      <c r="O175" s="178"/>
      <c r="P175" s="178">
        <v>21960</v>
      </c>
      <c r="Q175" s="178"/>
      <c r="R175" s="178"/>
      <c r="S175" s="178">
        <v>180000</v>
      </c>
      <c r="T175" s="178"/>
      <c r="U175" s="178"/>
      <c r="V175" s="178">
        <v>4967925</v>
      </c>
      <c r="W175" s="178"/>
      <c r="X175" s="178"/>
      <c r="Y175" s="178"/>
      <c r="Z175" s="178"/>
      <c r="AA175" s="178"/>
      <c r="AB175" s="196">
        <v>5234595</v>
      </c>
      <c r="AC175" s="196"/>
      <c r="AD175" s="196"/>
    </row>
    <row r="176" spans="1:30" ht="11" customHeight="1">
      <c r="A176" s="202"/>
      <c r="B176" s="202"/>
      <c r="C176" s="175" t="s">
        <v>67</v>
      </c>
      <c r="D176" s="175"/>
      <c r="E176" s="175"/>
      <c r="F176" s="175"/>
      <c r="G176" s="178">
        <v>147000</v>
      </c>
      <c r="H176" s="178"/>
      <c r="I176" s="178"/>
      <c r="J176" s="178">
        <v>147000</v>
      </c>
      <c r="K176" s="178"/>
      <c r="L176" s="178"/>
      <c r="M176" s="178">
        <v>147000</v>
      </c>
      <c r="N176" s="178"/>
      <c r="O176" s="178"/>
      <c r="P176" s="178">
        <v>147000</v>
      </c>
      <c r="Q176" s="178"/>
      <c r="R176" s="178"/>
      <c r="S176" s="178">
        <v>73500</v>
      </c>
      <c r="T176" s="178"/>
      <c r="U176" s="178"/>
      <c r="V176" s="178">
        <v>73500</v>
      </c>
      <c r="W176" s="178"/>
      <c r="X176" s="178"/>
      <c r="Y176" s="178"/>
      <c r="Z176" s="178"/>
      <c r="AA176" s="178"/>
      <c r="AB176" s="196">
        <v>735000</v>
      </c>
      <c r="AC176" s="196"/>
      <c r="AD176" s="196"/>
    </row>
    <row r="177" spans="1:35" ht="11" customHeight="1">
      <c r="A177" s="202"/>
      <c r="B177" s="202"/>
      <c r="C177" s="175" t="s">
        <v>68</v>
      </c>
      <c r="D177" s="175"/>
      <c r="E177" s="175"/>
      <c r="F177" s="175"/>
      <c r="G177" s="178">
        <v>3300</v>
      </c>
      <c r="H177" s="178"/>
      <c r="I177" s="178"/>
      <c r="J177" s="178">
        <v>3570</v>
      </c>
      <c r="K177" s="178"/>
      <c r="L177" s="178"/>
      <c r="M177" s="178">
        <v>3570</v>
      </c>
      <c r="N177" s="178"/>
      <c r="O177" s="178"/>
      <c r="P177" s="178">
        <v>3570</v>
      </c>
      <c r="Q177" s="178"/>
      <c r="R177" s="178"/>
      <c r="S177" s="178" t="s">
        <v>278</v>
      </c>
      <c r="T177" s="178"/>
      <c r="U177" s="178"/>
      <c r="V177" s="178" t="s">
        <v>278</v>
      </c>
      <c r="W177" s="178"/>
      <c r="X177" s="178"/>
      <c r="Y177" s="178"/>
      <c r="Z177" s="178"/>
      <c r="AA177" s="178"/>
      <c r="AB177" s="196">
        <v>14010</v>
      </c>
      <c r="AC177" s="196"/>
      <c r="AD177" s="196"/>
    </row>
    <row r="178" spans="1:35" ht="11" customHeight="1">
      <c r="A178" s="202"/>
      <c r="B178" s="202"/>
      <c r="C178" s="179" t="s">
        <v>3</v>
      </c>
      <c r="D178" s="179"/>
      <c r="E178" s="179"/>
      <c r="F178" s="179"/>
      <c r="G178" s="180">
        <v>2271780</v>
      </c>
      <c r="H178" s="180"/>
      <c r="I178" s="180"/>
      <c r="J178" s="180">
        <v>2093670</v>
      </c>
      <c r="K178" s="180"/>
      <c r="L178" s="180"/>
      <c r="M178" s="180">
        <v>1946430</v>
      </c>
      <c r="N178" s="180"/>
      <c r="O178" s="180"/>
      <c r="P178" s="180">
        <v>1946430</v>
      </c>
      <c r="Q178" s="180"/>
      <c r="R178" s="180"/>
      <c r="S178" s="180">
        <v>2363985</v>
      </c>
      <c r="T178" s="180"/>
      <c r="U178" s="180"/>
      <c r="V178" s="180">
        <v>8233995</v>
      </c>
      <c r="W178" s="180"/>
      <c r="X178" s="180"/>
      <c r="Y178" s="180">
        <v>0</v>
      </c>
      <c r="Z178" s="180"/>
      <c r="AA178" s="180"/>
      <c r="AB178" s="180">
        <v>18838290</v>
      </c>
      <c r="AC178" s="180"/>
      <c r="AD178" s="180"/>
    </row>
    <row r="179" spans="1:35" ht="11" customHeight="1">
      <c r="A179" s="198"/>
      <c r="B179" s="197" t="s">
        <v>71</v>
      </c>
      <c r="C179" s="158" t="s">
        <v>72</v>
      </c>
      <c r="D179" s="162"/>
      <c r="E179" s="162"/>
      <c r="F179" s="162"/>
      <c r="G179" s="162"/>
      <c r="H179" s="162"/>
      <c r="I179" s="162"/>
      <c r="J179" s="162"/>
      <c r="K179" s="162"/>
      <c r="L179" s="162"/>
      <c r="M179" s="162"/>
      <c r="N179" s="162"/>
      <c r="O179" s="162"/>
      <c r="P179" s="162"/>
      <c r="Q179" s="162"/>
      <c r="R179" s="162"/>
      <c r="S179" s="162"/>
      <c r="T179" s="162"/>
      <c r="U179" s="162"/>
      <c r="V179" s="162"/>
      <c r="W179" s="162"/>
      <c r="X179" s="162"/>
      <c r="Y179" s="162"/>
      <c r="Z179" s="162"/>
      <c r="AA179" s="163"/>
      <c r="AB179" s="178">
        <v>9061598.9226890765</v>
      </c>
      <c r="AC179" s="178"/>
      <c r="AD179" s="178"/>
    </row>
    <row r="180" spans="1:35" ht="11" customHeight="1">
      <c r="A180" s="198"/>
      <c r="B180" s="198"/>
      <c r="C180" s="158" t="s">
        <v>73</v>
      </c>
      <c r="D180" s="162"/>
      <c r="E180" s="162"/>
      <c r="F180" s="162"/>
      <c r="G180" s="162"/>
      <c r="H180" s="162"/>
      <c r="I180" s="162"/>
      <c r="J180" s="162"/>
      <c r="K180" s="162"/>
      <c r="L180" s="162"/>
      <c r="M180" s="162"/>
      <c r="N180" s="162"/>
      <c r="O180" s="162"/>
      <c r="P180" s="162"/>
      <c r="Q180" s="162"/>
      <c r="R180" s="162"/>
      <c r="S180" s="162"/>
      <c r="T180" s="162"/>
      <c r="U180" s="162"/>
      <c r="V180" s="162"/>
      <c r="W180" s="162"/>
      <c r="X180" s="162"/>
      <c r="Y180" s="162"/>
      <c r="Z180" s="162"/>
      <c r="AA180" s="163"/>
      <c r="AB180" s="178">
        <v>1306512.9080000001</v>
      </c>
      <c r="AC180" s="178"/>
      <c r="AD180" s="178"/>
    </row>
    <row r="181" spans="1:35" ht="11" customHeight="1">
      <c r="A181" s="198"/>
      <c r="B181" s="198"/>
      <c r="C181" s="158" t="s">
        <v>74</v>
      </c>
      <c r="D181" s="162"/>
      <c r="E181" s="162"/>
      <c r="F181" s="162"/>
      <c r="G181" s="162"/>
      <c r="H181" s="162"/>
      <c r="I181" s="162"/>
      <c r="J181" s="162"/>
      <c r="K181" s="162"/>
      <c r="L181" s="162"/>
      <c r="M181" s="162"/>
      <c r="N181" s="162"/>
      <c r="O181" s="162"/>
      <c r="P181" s="162"/>
      <c r="Q181" s="162"/>
      <c r="R181" s="162"/>
      <c r="S181" s="162"/>
      <c r="T181" s="162"/>
      <c r="U181" s="162"/>
      <c r="V181" s="162"/>
      <c r="W181" s="162"/>
      <c r="X181" s="162"/>
      <c r="Y181" s="162"/>
      <c r="Z181" s="162"/>
      <c r="AA181" s="163"/>
      <c r="AB181" s="178">
        <v>643019.91576986306</v>
      </c>
      <c r="AC181" s="178"/>
      <c r="AD181" s="178"/>
    </row>
    <row r="182" spans="1:35" ht="11" customHeight="1">
      <c r="A182" s="198"/>
      <c r="B182" s="198"/>
      <c r="C182" s="156" t="s">
        <v>281</v>
      </c>
      <c r="D182" s="203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178">
        <v>405661</v>
      </c>
      <c r="AC182" s="178"/>
      <c r="AD182" s="178"/>
    </row>
    <row r="183" spans="1:35" ht="11" customHeight="1">
      <c r="A183" s="198"/>
      <c r="B183" s="199"/>
      <c r="C183" s="312" t="s">
        <v>3</v>
      </c>
      <c r="D183" s="313"/>
      <c r="E183" s="313"/>
      <c r="F183" s="313"/>
      <c r="G183" s="313"/>
      <c r="H183" s="313"/>
      <c r="I183" s="313"/>
      <c r="J183" s="313"/>
      <c r="K183" s="313"/>
      <c r="L183" s="313"/>
      <c r="M183" s="313"/>
      <c r="N183" s="313"/>
      <c r="O183" s="313"/>
      <c r="P183" s="313"/>
      <c r="Q183" s="313"/>
      <c r="R183" s="313"/>
      <c r="S183" s="313"/>
      <c r="T183" s="313"/>
      <c r="U183" s="313"/>
      <c r="V183" s="314"/>
      <c r="W183" s="314"/>
      <c r="X183" s="314"/>
      <c r="Y183" s="314"/>
      <c r="Z183" s="314"/>
      <c r="AA183" s="315"/>
      <c r="AB183" s="180">
        <v>11416792.74645894</v>
      </c>
      <c r="AC183" s="180"/>
      <c r="AD183" s="180"/>
    </row>
    <row r="184" spans="1:35" ht="11" customHeight="1">
      <c r="A184" s="203"/>
      <c r="B184" s="158" t="s">
        <v>75</v>
      </c>
      <c r="C184" s="159"/>
      <c r="D184" s="159"/>
      <c r="E184" s="159"/>
      <c r="F184" s="159"/>
      <c r="G184" s="159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62"/>
      <c r="W184" s="162"/>
      <c r="X184" s="162"/>
      <c r="Y184" s="162"/>
      <c r="Z184" s="162"/>
      <c r="AA184" s="163"/>
      <c r="AB184" s="178">
        <v>0</v>
      </c>
      <c r="AC184" s="178"/>
      <c r="AD184" s="178"/>
    </row>
    <row r="185" spans="1:35" ht="11" customHeight="1">
      <c r="A185" s="203"/>
      <c r="B185" s="193" t="s">
        <v>3</v>
      </c>
      <c r="C185" s="316"/>
      <c r="D185" s="316"/>
      <c r="E185" s="316"/>
      <c r="F185" s="316"/>
      <c r="G185" s="316"/>
      <c r="H185" s="316"/>
      <c r="I185" s="316"/>
      <c r="J185" s="316"/>
      <c r="K185" s="316"/>
      <c r="L185" s="316"/>
      <c r="M185" s="316"/>
      <c r="N185" s="316"/>
      <c r="O185" s="316"/>
      <c r="P185" s="316"/>
      <c r="Q185" s="316"/>
      <c r="R185" s="316"/>
      <c r="S185" s="316"/>
      <c r="T185" s="316"/>
      <c r="U185" s="316"/>
      <c r="V185" s="162"/>
      <c r="W185" s="162"/>
      <c r="X185" s="162"/>
      <c r="Y185" s="162"/>
      <c r="Z185" s="162"/>
      <c r="AA185" s="163"/>
      <c r="AB185" s="180">
        <f>AB178+AB183+AB184</f>
        <v>30255082.74645894</v>
      </c>
      <c r="AC185" s="180"/>
      <c r="AD185" s="180"/>
    </row>
    <row r="186" spans="1:35" s="138" customFormat="1" ht="10" customHeight="1">
      <c r="A186" s="140"/>
      <c r="B186" s="158" t="s">
        <v>282</v>
      </c>
      <c r="C186" s="159"/>
      <c r="D186" s="159"/>
      <c r="E186" s="159"/>
      <c r="F186" s="159"/>
      <c r="G186" s="159"/>
      <c r="H186" s="159"/>
      <c r="I186" s="159"/>
      <c r="J186" s="159"/>
      <c r="K186" s="159"/>
      <c r="L186" s="159"/>
      <c r="M186" s="159"/>
      <c r="N186" s="159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59"/>
      <c r="Z186" s="159"/>
      <c r="AA186" s="160"/>
      <c r="AB186" s="161">
        <v>5653712</v>
      </c>
      <c r="AC186" s="162"/>
      <c r="AD186" s="163"/>
    </row>
    <row r="187" spans="1:35" s="138" customFormat="1" ht="10" customHeight="1">
      <c r="A187" s="12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5" t="s">
        <v>283</v>
      </c>
      <c r="X187" s="139"/>
      <c r="Y187" s="158" t="s">
        <v>76</v>
      </c>
      <c r="Z187" s="252"/>
      <c r="AA187" s="253"/>
      <c r="AB187" s="161">
        <f>AB165-AB185</f>
        <v>7368807.6535410583</v>
      </c>
      <c r="AC187" s="176"/>
      <c r="AD187" s="177"/>
      <c r="AE187"/>
      <c r="AF187" s="133"/>
      <c r="AG187"/>
      <c r="AH187"/>
      <c r="AI187"/>
    </row>
    <row r="188" spans="1:35" ht="11" customHeight="1">
      <c r="A188" s="1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X188" s="16"/>
      <c r="Y188" s="158" t="s">
        <v>77</v>
      </c>
      <c r="Z188" s="159"/>
      <c r="AA188" s="160"/>
      <c r="AB188" s="309">
        <f>AB187/AB165</f>
        <v>0.19585448435021643</v>
      </c>
      <c r="AC188" s="309"/>
      <c r="AD188" s="309"/>
    </row>
  </sheetData>
  <mergeCells count="1399">
    <mergeCell ref="AA132:AD132"/>
    <mergeCell ref="A133:E133"/>
    <mergeCell ref="F133:H133"/>
    <mergeCell ref="J133:M133"/>
    <mergeCell ref="N133:Q133"/>
    <mergeCell ref="R133:U133"/>
    <mergeCell ref="V133:Y133"/>
    <mergeCell ref="AA133:AD133"/>
    <mergeCell ref="R117:U117"/>
    <mergeCell ref="V117:Y117"/>
    <mergeCell ref="AA117:AD117"/>
    <mergeCell ref="V22:X22"/>
    <mergeCell ref="Y22:AA22"/>
    <mergeCell ref="AB22:AD22"/>
    <mergeCell ref="E23:F23"/>
    <mergeCell ref="G23:I23"/>
    <mergeCell ref="J23:L23"/>
    <mergeCell ref="M23:O23"/>
    <mergeCell ref="P23:R23"/>
    <mergeCell ref="S23:U23"/>
    <mergeCell ref="V23:X23"/>
    <mergeCell ref="A28:D30"/>
    <mergeCell ref="E28:F28"/>
    <mergeCell ref="G28:I28"/>
    <mergeCell ref="J28:L28"/>
    <mergeCell ref="M28:O28"/>
    <mergeCell ref="P28:R28"/>
    <mergeCell ref="S28:U28"/>
    <mergeCell ref="E27:F27"/>
    <mergeCell ref="V131:Y131"/>
    <mergeCell ref="AA131:AD131"/>
    <mergeCell ref="N132:Q132"/>
    <mergeCell ref="V20:X21"/>
    <mergeCell ref="Y187:AA187"/>
    <mergeCell ref="AB187:AD187"/>
    <mergeCell ref="Y188:AA188"/>
    <mergeCell ref="AB188:AD188"/>
    <mergeCell ref="AB140:AD157"/>
    <mergeCell ref="AB138:AD139"/>
    <mergeCell ref="AB160:AD161"/>
    <mergeCell ref="C179:AA179"/>
    <mergeCell ref="AB179:AD179"/>
    <mergeCell ref="C180:AA180"/>
    <mergeCell ref="AB180:AD180"/>
    <mergeCell ref="C181:AA181"/>
    <mergeCell ref="AB181:AD181"/>
    <mergeCell ref="C182:AA182"/>
    <mergeCell ref="AB182:AD182"/>
    <mergeCell ref="C183:AA183"/>
    <mergeCell ref="AB183:AD183"/>
    <mergeCell ref="B184:AA184"/>
    <mergeCell ref="AB184:AD184"/>
    <mergeCell ref="B185:AA185"/>
    <mergeCell ref="AB185:AD185"/>
    <mergeCell ref="C141:F141"/>
    <mergeCell ref="G141:I141"/>
    <mergeCell ref="J141:L141"/>
    <mergeCell ref="M141:O141"/>
    <mergeCell ref="P141:R141"/>
    <mergeCell ref="S141:U141"/>
    <mergeCell ref="S143:U143"/>
    <mergeCell ref="C142:F142"/>
    <mergeCell ref="G142:I142"/>
    <mergeCell ref="J142:L142"/>
    <mergeCell ref="A1:E1"/>
    <mergeCell ref="A4:F6"/>
    <mergeCell ref="G5:I5"/>
    <mergeCell ref="J5:L5"/>
    <mergeCell ref="M5:O5"/>
    <mergeCell ref="V6:X6"/>
    <mergeCell ref="Y6:AA6"/>
    <mergeCell ref="AB6:AD6"/>
    <mergeCell ref="A7:F7"/>
    <mergeCell ref="A10:F10"/>
    <mergeCell ref="G10:H10"/>
    <mergeCell ref="I10:J10"/>
    <mergeCell ref="K10:L10"/>
    <mergeCell ref="M10:N10"/>
    <mergeCell ref="P5:R5"/>
    <mergeCell ref="G6:I6"/>
    <mergeCell ref="J6:L6"/>
    <mergeCell ref="M6:O6"/>
    <mergeCell ref="P6:R6"/>
    <mergeCell ref="S6:U6"/>
    <mergeCell ref="AB4:AD5"/>
    <mergeCell ref="F1:AD1"/>
    <mergeCell ref="G7:AD7"/>
    <mergeCell ref="G4:R4"/>
    <mergeCell ref="Y4:AA5"/>
    <mergeCell ref="S11:T11"/>
    <mergeCell ref="U11:V11"/>
    <mergeCell ref="W11:X11"/>
    <mergeCell ref="Y11:Z11"/>
    <mergeCell ref="AA11:AB11"/>
    <mergeCell ref="AC11:AD11"/>
    <mergeCell ref="AA10:AB10"/>
    <mergeCell ref="AC10:AD10"/>
    <mergeCell ref="A11:A14"/>
    <mergeCell ref="B11:F11"/>
    <mergeCell ref="G11:H11"/>
    <mergeCell ref="I11:J11"/>
    <mergeCell ref="K11:L11"/>
    <mergeCell ref="M11:N11"/>
    <mergeCell ref="O11:P11"/>
    <mergeCell ref="Q11:R11"/>
    <mergeCell ref="O10:P10"/>
    <mergeCell ref="Q10:R10"/>
    <mergeCell ref="S10:T10"/>
    <mergeCell ref="U10:V10"/>
    <mergeCell ref="W10:X10"/>
    <mergeCell ref="Y10:Z10"/>
    <mergeCell ref="W13:X13"/>
    <mergeCell ref="Y13:Z13"/>
    <mergeCell ref="AA13:AB13"/>
    <mergeCell ref="AC13:AD13"/>
    <mergeCell ref="AC12:AD12"/>
    <mergeCell ref="B13:F13"/>
    <mergeCell ref="G13:H13"/>
    <mergeCell ref="I13:J13"/>
    <mergeCell ref="K13:L13"/>
    <mergeCell ref="M13:N13"/>
    <mergeCell ref="O13:P13"/>
    <mergeCell ref="Q13:R13"/>
    <mergeCell ref="S13:T13"/>
    <mergeCell ref="U13:V13"/>
    <mergeCell ref="Q12:R12"/>
    <mergeCell ref="S12:T12"/>
    <mergeCell ref="U12:V12"/>
    <mergeCell ref="W12:X12"/>
    <mergeCell ref="Y12:Z12"/>
    <mergeCell ref="AA12:AB12"/>
    <mergeCell ref="B12:F12"/>
    <mergeCell ref="G12:H12"/>
    <mergeCell ref="I12:J12"/>
    <mergeCell ref="K12:L12"/>
    <mergeCell ref="M12:N12"/>
    <mergeCell ref="O12:P12"/>
    <mergeCell ref="W14:X14"/>
    <mergeCell ref="Y14:Z14"/>
    <mergeCell ref="AA14:AB14"/>
    <mergeCell ref="AC14:AD14"/>
    <mergeCell ref="A20:F21"/>
    <mergeCell ref="G20:I21"/>
    <mergeCell ref="J20:L21"/>
    <mergeCell ref="M20:O21"/>
    <mergeCell ref="P20:R21"/>
    <mergeCell ref="S20:U21"/>
    <mergeCell ref="B14:F14"/>
    <mergeCell ref="G14:H14"/>
    <mergeCell ref="I14:J14"/>
    <mergeCell ref="K14:L14"/>
    <mergeCell ref="M14:N14"/>
    <mergeCell ref="O14:P14"/>
    <mergeCell ref="Q14:R14"/>
    <mergeCell ref="S14:T14"/>
    <mergeCell ref="U14:V14"/>
    <mergeCell ref="A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AC16:AD16"/>
    <mergeCell ref="Y20:AA21"/>
    <mergeCell ref="AB20:AD21"/>
    <mergeCell ref="A15:F15"/>
    <mergeCell ref="A22:D24"/>
    <mergeCell ref="E22:F22"/>
    <mergeCell ref="G22:I22"/>
    <mergeCell ref="J22:L22"/>
    <mergeCell ref="M22:O22"/>
    <mergeCell ref="P22:R22"/>
    <mergeCell ref="S22:U22"/>
    <mergeCell ref="AB24:AD24"/>
    <mergeCell ref="A25:D27"/>
    <mergeCell ref="E25:F25"/>
    <mergeCell ref="G25:I25"/>
    <mergeCell ref="J25:L25"/>
    <mergeCell ref="M25:O25"/>
    <mergeCell ref="P25:R25"/>
    <mergeCell ref="S25:U25"/>
    <mergeCell ref="V25:X25"/>
    <mergeCell ref="Y25:AA25"/>
    <mergeCell ref="Y23:AA23"/>
    <mergeCell ref="AB23:AD23"/>
    <mergeCell ref="E24:F24"/>
    <mergeCell ref="G24:I24"/>
    <mergeCell ref="J24:L24"/>
    <mergeCell ref="M24:O24"/>
    <mergeCell ref="P24:R24"/>
    <mergeCell ref="S24:U24"/>
    <mergeCell ref="V24:X24"/>
    <mergeCell ref="Y24:AA24"/>
    <mergeCell ref="V27:X27"/>
    <mergeCell ref="Y27:AA27"/>
    <mergeCell ref="AB27:AD27"/>
    <mergeCell ref="G27:I27"/>
    <mergeCell ref="J27:L27"/>
    <mergeCell ref="M27:O27"/>
    <mergeCell ref="P27:R27"/>
    <mergeCell ref="S27:U27"/>
    <mergeCell ref="AB25:AD25"/>
    <mergeCell ref="E26:F26"/>
    <mergeCell ref="G26:I26"/>
    <mergeCell ref="J26:L26"/>
    <mergeCell ref="M26:O26"/>
    <mergeCell ref="P26:R26"/>
    <mergeCell ref="S26:U26"/>
    <mergeCell ref="V26:X26"/>
    <mergeCell ref="Y26:AA26"/>
    <mergeCell ref="AB26:AD26"/>
    <mergeCell ref="Y29:AA29"/>
    <mergeCell ref="AB29:AD29"/>
    <mergeCell ref="AB30:AD30"/>
    <mergeCell ref="S31:U31"/>
    <mergeCell ref="V31:X31"/>
    <mergeCell ref="Y31:AA31"/>
    <mergeCell ref="P31:R31"/>
    <mergeCell ref="E30:F30"/>
    <mergeCell ref="G30:I30"/>
    <mergeCell ref="J30:L30"/>
    <mergeCell ref="M30:O30"/>
    <mergeCell ref="P30:R30"/>
    <mergeCell ref="S30:U30"/>
    <mergeCell ref="V30:X30"/>
    <mergeCell ref="Y30:AA30"/>
    <mergeCell ref="V28:X28"/>
    <mergeCell ref="Y28:AA28"/>
    <mergeCell ref="AB28:AD28"/>
    <mergeCell ref="E29:F29"/>
    <mergeCell ref="G29:I29"/>
    <mergeCell ref="J29:L29"/>
    <mergeCell ref="M29:O29"/>
    <mergeCell ref="P29:R29"/>
    <mergeCell ref="S29:U29"/>
    <mergeCell ref="V29:X29"/>
    <mergeCell ref="P33:R33"/>
    <mergeCell ref="S33:U33"/>
    <mergeCell ref="AB36:AD36"/>
    <mergeCell ref="A31:D33"/>
    <mergeCell ref="E31:F31"/>
    <mergeCell ref="G31:I31"/>
    <mergeCell ref="J31:L31"/>
    <mergeCell ref="M31:O31"/>
    <mergeCell ref="AB31:AD31"/>
    <mergeCell ref="E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V34:X34"/>
    <mergeCell ref="Y34:AA34"/>
    <mergeCell ref="AB34:AD34"/>
    <mergeCell ref="V33:X33"/>
    <mergeCell ref="Y33:AA33"/>
    <mergeCell ref="AB33:AD33"/>
    <mergeCell ref="J34:L34"/>
    <mergeCell ref="M34:O34"/>
    <mergeCell ref="E33:F33"/>
    <mergeCell ref="G33:I33"/>
    <mergeCell ref="J33:L33"/>
    <mergeCell ref="M33:O33"/>
    <mergeCell ref="A37:D39"/>
    <mergeCell ref="E37:F37"/>
    <mergeCell ref="G37:I37"/>
    <mergeCell ref="J37:L37"/>
    <mergeCell ref="M37:O37"/>
    <mergeCell ref="P37:R37"/>
    <mergeCell ref="S37:U37"/>
    <mergeCell ref="V37:X37"/>
    <mergeCell ref="Y37:AA37"/>
    <mergeCell ref="Y35:AA35"/>
    <mergeCell ref="AB35:AD35"/>
    <mergeCell ref="E36:F36"/>
    <mergeCell ref="G36:I36"/>
    <mergeCell ref="J36:L36"/>
    <mergeCell ref="M36:O36"/>
    <mergeCell ref="P36:R36"/>
    <mergeCell ref="S36:U36"/>
    <mergeCell ref="V36:X36"/>
    <mergeCell ref="Y36:AA36"/>
    <mergeCell ref="V39:X39"/>
    <mergeCell ref="Y39:AA39"/>
    <mergeCell ref="AB39:AD39"/>
    <mergeCell ref="E35:F35"/>
    <mergeCell ref="G35:I35"/>
    <mergeCell ref="J35:L35"/>
    <mergeCell ref="M35:O35"/>
    <mergeCell ref="G41:I41"/>
    <mergeCell ref="J41:L41"/>
    <mergeCell ref="M41:O41"/>
    <mergeCell ref="P41:R41"/>
    <mergeCell ref="S41:U41"/>
    <mergeCell ref="V41:X41"/>
    <mergeCell ref="P35:R35"/>
    <mergeCell ref="S35:U35"/>
    <mergeCell ref="V35:X35"/>
    <mergeCell ref="A34:D36"/>
    <mergeCell ref="E34:F34"/>
    <mergeCell ref="G34:I34"/>
    <mergeCell ref="A40:D42"/>
    <mergeCell ref="E40:F40"/>
    <mergeCell ref="G40:I40"/>
    <mergeCell ref="J40:L40"/>
    <mergeCell ref="M40:O40"/>
    <mergeCell ref="P40:R40"/>
    <mergeCell ref="S40:U40"/>
    <mergeCell ref="E39:F39"/>
    <mergeCell ref="G39:I39"/>
    <mergeCell ref="J39:L39"/>
    <mergeCell ref="M39:O39"/>
    <mergeCell ref="P39:R39"/>
    <mergeCell ref="S39:U39"/>
    <mergeCell ref="P34:R34"/>
    <mergeCell ref="S34:U34"/>
    <mergeCell ref="AB42:AD42"/>
    <mergeCell ref="S43:U43"/>
    <mergeCell ref="V43:X43"/>
    <mergeCell ref="Y43:AA43"/>
    <mergeCell ref="P43:R43"/>
    <mergeCell ref="V46:X46"/>
    <mergeCell ref="Y46:AA46"/>
    <mergeCell ref="AB46:AD46"/>
    <mergeCell ref="AB37:AD37"/>
    <mergeCell ref="E38:F38"/>
    <mergeCell ref="G38:I38"/>
    <mergeCell ref="J38:L38"/>
    <mergeCell ref="M38:O38"/>
    <mergeCell ref="P38:R38"/>
    <mergeCell ref="S38:U38"/>
    <mergeCell ref="V38:X38"/>
    <mergeCell ref="Y38:AA38"/>
    <mergeCell ref="AB38:AD38"/>
    <mergeCell ref="Y41:AA41"/>
    <mergeCell ref="AB41:AD41"/>
    <mergeCell ref="E42:F42"/>
    <mergeCell ref="G42:I42"/>
    <mergeCell ref="J42:L42"/>
    <mergeCell ref="M42:O42"/>
    <mergeCell ref="P42:R42"/>
    <mergeCell ref="S42:U42"/>
    <mergeCell ref="V42:X42"/>
    <mergeCell ref="Y42:AA42"/>
    <mergeCell ref="V40:X40"/>
    <mergeCell ref="Y40:AA40"/>
    <mergeCell ref="AB40:AD40"/>
    <mergeCell ref="E41:F41"/>
    <mergeCell ref="V45:X45"/>
    <mergeCell ref="Y45:AA45"/>
    <mergeCell ref="AB45:AD45"/>
    <mergeCell ref="A46:D48"/>
    <mergeCell ref="E46:F46"/>
    <mergeCell ref="G46:I46"/>
    <mergeCell ref="J46:L46"/>
    <mergeCell ref="M46:O46"/>
    <mergeCell ref="P46:R46"/>
    <mergeCell ref="S46:U46"/>
    <mergeCell ref="E45:F45"/>
    <mergeCell ref="G45:I45"/>
    <mergeCell ref="J45:L45"/>
    <mergeCell ref="M45:O45"/>
    <mergeCell ref="P45:R45"/>
    <mergeCell ref="S45:U45"/>
    <mergeCell ref="AB48:AD48"/>
    <mergeCell ref="A43:D45"/>
    <mergeCell ref="E43:F43"/>
    <mergeCell ref="G43:I43"/>
    <mergeCell ref="J43:L43"/>
    <mergeCell ref="M43:O43"/>
    <mergeCell ref="AB43:AD43"/>
    <mergeCell ref="E44:F44"/>
    <mergeCell ref="G44:I44"/>
    <mergeCell ref="J44:L44"/>
    <mergeCell ref="M44:O44"/>
    <mergeCell ref="P44:R44"/>
    <mergeCell ref="S44:U44"/>
    <mergeCell ref="V44:X44"/>
    <mergeCell ref="Y44:AA44"/>
    <mergeCell ref="AB44:AD44"/>
    <mergeCell ref="A49:D51"/>
    <mergeCell ref="E49:F49"/>
    <mergeCell ref="G49:I49"/>
    <mergeCell ref="J49:L49"/>
    <mergeCell ref="M49:O49"/>
    <mergeCell ref="P49:R49"/>
    <mergeCell ref="S49:U49"/>
    <mergeCell ref="V49:X49"/>
    <mergeCell ref="Y49:AA49"/>
    <mergeCell ref="Y47:AA47"/>
    <mergeCell ref="AB47:AD47"/>
    <mergeCell ref="E48:F48"/>
    <mergeCell ref="G48:I48"/>
    <mergeCell ref="J48:L48"/>
    <mergeCell ref="M48:O48"/>
    <mergeCell ref="P48:R48"/>
    <mergeCell ref="S48:U48"/>
    <mergeCell ref="V48:X48"/>
    <mergeCell ref="Y48:AA48"/>
    <mergeCell ref="V51:X51"/>
    <mergeCell ref="Y51:AA51"/>
    <mergeCell ref="AB51:AD51"/>
    <mergeCell ref="E47:F47"/>
    <mergeCell ref="G47:I47"/>
    <mergeCell ref="J47:L47"/>
    <mergeCell ref="M47:O47"/>
    <mergeCell ref="P47:R47"/>
    <mergeCell ref="S47:U47"/>
    <mergeCell ref="V47:X47"/>
    <mergeCell ref="A52:D54"/>
    <mergeCell ref="E52:F52"/>
    <mergeCell ref="G52:I52"/>
    <mergeCell ref="J52:L52"/>
    <mergeCell ref="M52:O52"/>
    <mergeCell ref="P52:R52"/>
    <mergeCell ref="S52:U52"/>
    <mergeCell ref="E51:F51"/>
    <mergeCell ref="G51:I51"/>
    <mergeCell ref="J51:L51"/>
    <mergeCell ref="M51:O51"/>
    <mergeCell ref="P51:R51"/>
    <mergeCell ref="S51:U51"/>
    <mergeCell ref="AB49:AD49"/>
    <mergeCell ref="E50:F50"/>
    <mergeCell ref="G50:I50"/>
    <mergeCell ref="J50:L50"/>
    <mergeCell ref="M50:O50"/>
    <mergeCell ref="P50:R50"/>
    <mergeCell ref="S50:U50"/>
    <mergeCell ref="V50:X50"/>
    <mergeCell ref="Y50:AA50"/>
    <mergeCell ref="AB50:AD50"/>
    <mergeCell ref="Y53:AA53"/>
    <mergeCell ref="AB53:AD53"/>
    <mergeCell ref="E54:F54"/>
    <mergeCell ref="G54:I54"/>
    <mergeCell ref="J54:L54"/>
    <mergeCell ref="M54:O54"/>
    <mergeCell ref="P54:R54"/>
    <mergeCell ref="S54:U54"/>
    <mergeCell ref="V54:X54"/>
    <mergeCell ref="Y54:AA54"/>
    <mergeCell ref="V52:X52"/>
    <mergeCell ref="Y52:AA52"/>
    <mergeCell ref="AB52:AD52"/>
    <mergeCell ref="E53:F53"/>
    <mergeCell ref="G53:I53"/>
    <mergeCell ref="J53:L53"/>
    <mergeCell ref="M53:O53"/>
    <mergeCell ref="P53:R53"/>
    <mergeCell ref="S53:U53"/>
    <mergeCell ref="V53:X53"/>
    <mergeCell ref="AB55:AD55"/>
    <mergeCell ref="E56:F56"/>
    <mergeCell ref="G56:I56"/>
    <mergeCell ref="J56:L56"/>
    <mergeCell ref="M56:O56"/>
    <mergeCell ref="P56:R56"/>
    <mergeCell ref="S56:U56"/>
    <mergeCell ref="V56:X56"/>
    <mergeCell ref="Y56:AA56"/>
    <mergeCell ref="AB56:AD56"/>
    <mergeCell ref="AB54:AD54"/>
    <mergeCell ref="S55:U55"/>
    <mergeCell ref="V55:X55"/>
    <mergeCell ref="Y55:AA55"/>
    <mergeCell ref="Y58:AA58"/>
    <mergeCell ref="AB58:AD58"/>
    <mergeCell ref="A61:F62"/>
    <mergeCell ref="S61:U62"/>
    <mergeCell ref="V61:X62"/>
    <mergeCell ref="Y61:AA62"/>
    <mergeCell ref="V57:X57"/>
    <mergeCell ref="Y57:AA57"/>
    <mergeCell ref="AB57:AD57"/>
    <mergeCell ref="A58:F58"/>
    <mergeCell ref="G58:I58"/>
    <mergeCell ref="J58:L58"/>
    <mergeCell ref="M58:O58"/>
    <mergeCell ref="P58:R58"/>
    <mergeCell ref="S58:U58"/>
    <mergeCell ref="V58:X58"/>
    <mergeCell ref="E57:F57"/>
    <mergeCell ref="G57:I57"/>
    <mergeCell ref="J57:L57"/>
    <mergeCell ref="M57:O57"/>
    <mergeCell ref="P57:R57"/>
    <mergeCell ref="S57:U57"/>
    <mergeCell ref="A55:D57"/>
    <mergeCell ref="E55:F55"/>
    <mergeCell ref="G55:I55"/>
    <mergeCell ref="J55:L55"/>
    <mergeCell ref="M55:O55"/>
    <mergeCell ref="P55:R55"/>
    <mergeCell ref="AB63:AD63"/>
    <mergeCell ref="E64:F64"/>
    <mergeCell ref="G64:I64"/>
    <mergeCell ref="J64:L64"/>
    <mergeCell ref="M64:O64"/>
    <mergeCell ref="P64:R64"/>
    <mergeCell ref="S64:U64"/>
    <mergeCell ref="V64:X64"/>
    <mergeCell ref="Y64:AA64"/>
    <mergeCell ref="AB64:AD64"/>
    <mergeCell ref="AB61:AD62"/>
    <mergeCell ref="A63:D65"/>
    <mergeCell ref="E63:F63"/>
    <mergeCell ref="G63:I63"/>
    <mergeCell ref="J63:L63"/>
    <mergeCell ref="M63:O63"/>
    <mergeCell ref="P63:R63"/>
    <mergeCell ref="S63:U63"/>
    <mergeCell ref="V63:X63"/>
    <mergeCell ref="Y63:AA63"/>
    <mergeCell ref="V66:X66"/>
    <mergeCell ref="Y66:AA66"/>
    <mergeCell ref="AB66:AD66"/>
    <mergeCell ref="E67:F67"/>
    <mergeCell ref="G67:I67"/>
    <mergeCell ref="J67:L67"/>
    <mergeCell ref="M67:O67"/>
    <mergeCell ref="P67:R67"/>
    <mergeCell ref="S67:U67"/>
    <mergeCell ref="V67:X67"/>
    <mergeCell ref="V65:X65"/>
    <mergeCell ref="Y65:AA65"/>
    <mergeCell ref="AB65:AD65"/>
    <mergeCell ref="A66:D68"/>
    <mergeCell ref="E66:F66"/>
    <mergeCell ref="G66:I66"/>
    <mergeCell ref="J66:L66"/>
    <mergeCell ref="M66:O66"/>
    <mergeCell ref="P66:R66"/>
    <mergeCell ref="S66:U66"/>
    <mergeCell ref="E65:F65"/>
    <mergeCell ref="G65:I65"/>
    <mergeCell ref="J65:L65"/>
    <mergeCell ref="M65:O65"/>
    <mergeCell ref="P65:R65"/>
    <mergeCell ref="S65:U65"/>
    <mergeCell ref="AB68:AD68"/>
    <mergeCell ref="A69:D71"/>
    <mergeCell ref="E69:F69"/>
    <mergeCell ref="G69:I69"/>
    <mergeCell ref="J69:L69"/>
    <mergeCell ref="M69:O69"/>
    <mergeCell ref="P69:R69"/>
    <mergeCell ref="S69:U69"/>
    <mergeCell ref="V69:X69"/>
    <mergeCell ref="Y69:AA69"/>
    <mergeCell ref="Y67:AA67"/>
    <mergeCell ref="AB67:AD67"/>
    <mergeCell ref="E68:F68"/>
    <mergeCell ref="G68:I68"/>
    <mergeCell ref="J68:L68"/>
    <mergeCell ref="M68:O68"/>
    <mergeCell ref="P68:R68"/>
    <mergeCell ref="S68:U68"/>
    <mergeCell ref="V68:X68"/>
    <mergeCell ref="Y68:AA68"/>
    <mergeCell ref="V71:X71"/>
    <mergeCell ref="Y71:AA71"/>
    <mergeCell ref="AB71:AD71"/>
    <mergeCell ref="A72:D74"/>
    <mergeCell ref="E72:F72"/>
    <mergeCell ref="G72:I72"/>
    <mergeCell ref="J72:L72"/>
    <mergeCell ref="M72:O72"/>
    <mergeCell ref="P72:R72"/>
    <mergeCell ref="S72:U72"/>
    <mergeCell ref="E71:F71"/>
    <mergeCell ref="G71:I71"/>
    <mergeCell ref="J71:L71"/>
    <mergeCell ref="M71:O71"/>
    <mergeCell ref="P71:R71"/>
    <mergeCell ref="S71:U71"/>
    <mergeCell ref="AB69:AD69"/>
    <mergeCell ref="E70:F70"/>
    <mergeCell ref="G70:I70"/>
    <mergeCell ref="J70:L70"/>
    <mergeCell ref="M70:O70"/>
    <mergeCell ref="P70:R70"/>
    <mergeCell ref="S70:U70"/>
    <mergeCell ref="V70:X70"/>
    <mergeCell ref="Y70:AA70"/>
    <mergeCell ref="AB70:AD70"/>
    <mergeCell ref="Y73:AA73"/>
    <mergeCell ref="AB73:AD73"/>
    <mergeCell ref="E74:F74"/>
    <mergeCell ref="G74:I74"/>
    <mergeCell ref="J74:L74"/>
    <mergeCell ref="M74:O74"/>
    <mergeCell ref="P74:R74"/>
    <mergeCell ref="S74:U74"/>
    <mergeCell ref="V74:X74"/>
    <mergeCell ref="Y74:AA74"/>
    <mergeCell ref="V72:X72"/>
    <mergeCell ref="Y72:AA72"/>
    <mergeCell ref="AB72:AD72"/>
    <mergeCell ref="E73:F73"/>
    <mergeCell ref="G73:I73"/>
    <mergeCell ref="J73:L73"/>
    <mergeCell ref="M73:O73"/>
    <mergeCell ref="P73:R73"/>
    <mergeCell ref="S73:U73"/>
    <mergeCell ref="V73:X73"/>
    <mergeCell ref="AB75:AD75"/>
    <mergeCell ref="E76:F76"/>
    <mergeCell ref="G76:I76"/>
    <mergeCell ref="J76:L76"/>
    <mergeCell ref="M76:O76"/>
    <mergeCell ref="P76:R76"/>
    <mergeCell ref="S76:U76"/>
    <mergeCell ref="V76:X76"/>
    <mergeCell ref="Y76:AA76"/>
    <mergeCell ref="AB76:AD76"/>
    <mergeCell ref="AB74:AD74"/>
    <mergeCell ref="S75:U75"/>
    <mergeCell ref="V75:X75"/>
    <mergeCell ref="Y75:AA75"/>
    <mergeCell ref="P75:R75"/>
    <mergeCell ref="V78:X78"/>
    <mergeCell ref="Y78:AA78"/>
    <mergeCell ref="AB78:AD78"/>
    <mergeCell ref="E79:F79"/>
    <mergeCell ref="G79:I79"/>
    <mergeCell ref="J79:L79"/>
    <mergeCell ref="M79:O79"/>
    <mergeCell ref="P79:R79"/>
    <mergeCell ref="S79:U79"/>
    <mergeCell ref="V79:X79"/>
    <mergeCell ref="V77:X77"/>
    <mergeCell ref="Y77:AA77"/>
    <mergeCell ref="AB77:AD77"/>
    <mergeCell ref="A78:D80"/>
    <mergeCell ref="E78:F78"/>
    <mergeCell ref="G78:I78"/>
    <mergeCell ref="J78:L78"/>
    <mergeCell ref="M78:O78"/>
    <mergeCell ref="P78:R78"/>
    <mergeCell ref="S78:U78"/>
    <mergeCell ref="E77:F77"/>
    <mergeCell ref="G77:I77"/>
    <mergeCell ref="J77:L77"/>
    <mergeCell ref="M77:O77"/>
    <mergeCell ref="P77:R77"/>
    <mergeCell ref="S77:U77"/>
    <mergeCell ref="AB80:AD80"/>
    <mergeCell ref="A75:D77"/>
    <mergeCell ref="E75:F75"/>
    <mergeCell ref="G75:I75"/>
    <mergeCell ref="J75:L75"/>
    <mergeCell ref="M75:O75"/>
    <mergeCell ref="A81:D83"/>
    <mergeCell ref="E81:F81"/>
    <mergeCell ref="G81:I81"/>
    <mergeCell ref="J81:L81"/>
    <mergeCell ref="M81:O81"/>
    <mergeCell ref="P81:R81"/>
    <mergeCell ref="S81:U81"/>
    <mergeCell ref="V81:X81"/>
    <mergeCell ref="Y81:AA81"/>
    <mergeCell ref="Y79:AA79"/>
    <mergeCell ref="AB79:AD79"/>
    <mergeCell ref="E80:F80"/>
    <mergeCell ref="G80:I80"/>
    <mergeCell ref="J80:L80"/>
    <mergeCell ref="M80:O80"/>
    <mergeCell ref="P80:R80"/>
    <mergeCell ref="S80:U80"/>
    <mergeCell ref="V80:X80"/>
    <mergeCell ref="Y80:AA80"/>
    <mergeCell ref="V83:X83"/>
    <mergeCell ref="Y83:AA83"/>
    <mergeCell ref="AB83:AD83"/>
    <mergeCell ref="A84:D86"/>
    <mergeCell ref="E84:F84"/>
    <mergeCell ref="G84:I84"/>
    <mergeCell ref="J84:L84"/>
    <mergeCell ref="M84:O84"/>
    <mergeCell ref="P84:R84"/>
    <mergeCell ref="S84:U84"/>
    <mergeCell ref="E83:F83"/>
    <mergeCell ref="G83:I83"/>
    <mergeCell ref="J83:L83"/>
    <mergeCell ref="M83:O83"/>
    <mergeCell ref="P83:R83"/>
    <mergeCell ref="S83:U83"/>
    <mergeCell ref="AB81:AD81"/>
    <mergeCell ref="E82:F82"/>
    <mergeCell ref="G82:I82"/>
    <mergeCell ref="J82:L82"/>
    <mergeCell ref="M82:O82"/>
    <mergeCell ref="P82:R82"/>
    <mergeCell ref="S82:U82"/>
    <mergeCell ref="V82:X82"/>
    <mergeCell ref="Y82:AA82"/>
    <mergeCell ref="AB82:AD82"/>
    <mergeCell ref="Y85:AA85"/>
    <mergeCell ref="AB85:AD85"/>
    <mergeCell ref="E86:F86"/>
    <mergeCell ref="G86:I86"/>
    <mergeCell ref="J86:L86"/>
    <mergeCell ref="M86:O86"/>
    <mergeCell ref="P86:R86"/>
    <mergeCell ref="S86:U86"/>
    <mergeCell ref="V86:X86"/>
    <mergeCell ref="Y86:AA86"/>
    <mergeCell ref="V84:X84"/>
    <mergeCell ref="Y84:AA84"/>
    <mergeCell ref="AB84:AD84"/>
    <mergeCell ref="E85:F85"/>
    <mergeCell ref="G85:I85"/>
    <mergeCell ref="J85:L85"/>
    <mergeCell ref="M85:O85"/>
    <mergeCell ref="P85:R85"/>
    <mergeCell ref="S85:U85"/>
    <mergeCell ref="V85:X85"/>
    <mergeCell ref="AB87:AD87"/>
    <mergeCell ref="E88:F88"/>
    <mergeCell ref="G88:I88"/>
    <mergeCell ref="J88:L88"/>
    <mergeCell ref="M88:O88"/>
    <mergeCell ref="P88:R88"/>
    <mergeCell ref="S88:U88"/>
    <mergeCell ref="V88:X88"/>
    <mergeCell ref="Y88:AA88"/>
    <mergeCell ref="AB88:AD88"/>
    <mergeCell ref="AB86:AD86"/>
    <mergeCell ref="S87:U87"/>
    <mergeCell ref="V87:X87"/>
    <mergeCell ref="Y87:AA87"/>
    <mergeCell ref="P87:R87"/>
    <mergeCell ref="V89:X89"/>
    <mergeCell ref="Y89:AA89"/>
    <mergeCell ref="AB89:AD89"/>
    <mergeCell ref="A90:D92"/>
    <mergeCell ref="E90:F90"/>
    <mergeCell ref="G90:I90"/>
    <mergeCell ref="J90:L90"/>
    <mergeCell ref="M90:O90"/>
    <mergeCell ref="P90:R90"/>
    <mergeCell ref="S90:U90"/>
    <mergeCell ref="E89:F89"/>
    <mergeCell ref="G89:I89"/>
    <mergeCell ref="J89:L89"/>
    <mergeCell ref="M89:O89"/>
    <mergeCell ref="P89:R89"/>
    <mergeCell ref="S89:U89"/>
    <mergeCell ref="AB92:AD92"/>
    <mergeCell ref="A87:D89"/>
    <mergeCell ref="E87:F87"/>
    <mergeCell ref="G87:I87"/>
    <mergeCell ref="J87:L87"/>
    <mergeCell ref="M87:O87"/>
    <mergeCell ref="Y91:AA91"/>
    <mergeCell ref="AB91:AD91"/>
    <mergeCell ref="E92:F92"/>
    <mergeCell ref="G92:I92"/>
    <mergeCell ref="J92:L92"/>
    <mergeCell ref="M92:O92"/>
    <mergeCell ref="P92:R92"/>
    <mergeCell ref="S92:U92"/>
    <mergeCell ref="V92:X92"/>
    <mergeCell ref="Y92:AA92"/>
    <mergeCell ref="V90:X90"/>
    <mergeCell ref="Y90:AA90"/>
    <mergeCell ref="AB90:AD90"/>
    <mergeCell ref="E91:F91"/>
    <mergeCell ref="G91:I91"/>
    <mergeCell ref="J91:L91"/>
    <mergeCell ref="M91:O91"/>
    <mergeCell ref="P91:R91"/>
    <mergeCell ref="S91:U91"/>
    <mergeCell ref="V91:X91"/>
    <mergeCell ref="AB93:AD93"/>
    <mergeCell ref="E94:F94"/>
    <mergeCell ref="G94:I94"/>
    <mergeCell ref="J94:L94"/>
    <mergeCell ref="M94:O94"/>
    <mergeCell ref="P94:R94"/>
    <mergeCell ref="S94:U94"/>
    <mergeCell ref="V94:X94"/>
    <mergeCell ref="Y94:AA94"/>
    <mergeCell ref="AB94:AD94"/>
    <mergeCell ref="E95:F95"/>
    <mergeCell ref="G95:I95"/>
    <mergeCell ref="J95:L95"/>
    <mergeCell ref="M95:O95"/>
    <mergeCell ref="P95:R95"/>
    <mergeCell ref="S95:U95"/>
    <mergeCell ref="A93:D95"/>
    <mergeCell ref="Y97:AA97"/>
    <mergeCell ref="AB97:AD97"/>
    <mergeCell ref="E98:F98"/>
    <mergeCell ref="G98:I98"/>
    <mergeCell ref="J98:L98"/>
    <mergeCell ref="M98:O98"/>
    <mergeCell ref="P98:R98"/>
    <mergeCell ref="S98:U98"/>
    <mergeCell ref="V98:X98"/>
    <mergeCell ref="E93:F93"/>
    <mergeCell ref="G93:I93"/>
    <mergeCell ref="J93:L93"/>
    <mergeCell ref="M93:O93"/>
    <mergeCell ref="P93:R93"/>
    <mergeCell ref="S93:U93"/>
    <mergeCell ref="V93:X93"/>
    <mergeCell ref="Y93:AA93"/>
    <mergeCell ref="V95:X95"/>
    <mergeCell ref="Y95:AA95"/>
    <mergeCell ref="AB95:AD95"/>
    <mergeCell ref="G97:I97"/>
    <mergeCell ref="J97:L97"/>
    <mergeCell ref="M97:O97"/>
    <mergeCell ref="P97:R97"/>
    <mergeCell ref="S97:U97"/>
    <mergeCell ref="V97:X97"/>
    <mergeCell ref="Z101:Z102"/>
    <mergeCell ref="AA101:AD102"/>
    <mergeCell ref="J102:M102"/>
    <mergeCell ref="N102:Q102"/>
    <mergeCell ref="A103:E103"/>
    <mergeCell ref="F103:H103"/>
    <mergeCell ref="J103:M103"/>
    <mergeCell ref="N103:Q103"/>
    <mergeCell ref="R103:U103"/>
    <mergeCell ref="V103:Y103"/>
    <mergeCell ref="A101:E102"/>
    <mergeCell ref="F101:H102"/>
    <mergeCell ref="I101:I102"/>
    <mergeCell ref="J101:Q101"/>
    <mergeCell ref="R101:U102"/>
    <mergeCell ref="V101:Y102"/>
    <mergeCell ref="AB98:AD98"/>
    <mergeCell ref="A99:F99"/>
    <mergeCell ref="G99:I99"/>
    <mergeCell ref="J99:L99"/>
    <mergeCell ref="M99:O99"/>
    <mergeCell ref="A96:D98"/>
    <mergeCell ref="E96:F96"/>
    <mergeCell ref="G96:I96"/>
    <mergeCell ref="J96:L96"/>
    <mergeCell ref="M96:O96"/>
    <mergeCell ref="P96:R96"/>
    <mergeCell ref="S96:U96"/>
    <mergeCell ref="A107:E107"/>
    <mergeCell ref="F107:H107"/>
    <mergeCell ref="J107:M107"/>
    <mergeCell ref="N107:Q107"/>
    <mergeCell ref="R107:U107"/>
    <mergeCell ref="V107:Y107"/>
    <mergeCell ref="AA107:AD107"/>
    <mergeCell ref="P99:R99"/>
    <mergeCell ref="S99:U99"/>
    <mergeCell ref="V99:X99"/>
    <mergeCell ref="Y99:AA99"/>
    <mergeCell ref="AB99:AD99"/>
    <mergeCell ref="AA105:AD105"/>
    <mergeCell ref="A106:E106"/>
    <mergeCell ref="F106:H106"/>
    <mergeCell ref="J106:M106"/>
    <mergeCell ref="N106:Q106"/>
    <mergeCell ref="R106:U106"/>
    <mergeCell ref="V106:Y106"/>
    <mergeCell ref="AA106:AD106"/>
    <mergeCell ref="A105:E105"/>
    <mergeCell ref="F105:H105"/>
    <mergeCell ref="J105:M105"/>
    <mergeCell ref="N105:Q105"/>
    <mergeCell ref="R105:U105"/>
    <mergeCell ref="V105:Y105"/>
    <mergeCell ref="AA103:AD103"/>
    <mergeCell ref="A104:E104"/>
    <mergeCell ref="F104:H104"/>
    <mergeCell ref="J104:M104"/>
    <mergeCell ref="N104:Q104"/>
    <mergeCell ref="R104:U104"/>
    <mergeCell ref="A111:E111"/>
    <mergeCell ref="F111:H111"/>
    <mergeCell ref="J111:M111"/>
    <mergeCell ref="N111:Q111"/>
    <mergeCell ref="R111:U111"/>
    <mergeCell ref="V111:Y111"/>
    <mergeCell ref="A110:E110"/>
    <mergeCell ref="F110:H110"/>
    <mergeCell ref="J110:M110"/>
    <mergeCell ref="N110:Q110"/>
    <mergeCell ref="R110:U110"/>
    <mergeCell ref="V110:Y110"/>
    <mergeCell ref="AA110:AD110"/>
    <mergeCell ref="AA108:AD108"/>
    <mergeCell ref="A109:E109"/>
    <mergeCell ref="F109:H109"/>
    <mergeCell ref="J109:M109"/>
    <mergeCell ref="N109:Q109"/>
    <mergeCell ref="R109:U109"/>
    <mergeCell ref="V109:Y109"/>
    <mergeCell ref="AA109:AD109"/>
    <mergeCell ref="A108:E108"/>
    <mergeCell ref="F108:H108"/>
    <mergeCell ref="J108:M108"/>
    <mergeCell ref="N108:Q108"/>
    <mergeCell ref="R108:U108"/>
    <mergeCell ref="V108:Y108"/>
    <mergeCell ref="AA111:AD111"/>
    <mergeCell ref="A117:E117"/>
    <mergeCell ref="F117:H117"/>
    <mergeCell ref="J117:M117"/>
    <mergeCell ref="N117:Q117"/>
    <mergeCell ref="A114:E114"/>
    <mergeCell ref="F114:H114"/>
    <mergeCell ref="J114:M114"/>
    <mergeCell ref="N114:Q114"/>
    <mergeCell ref="R114:U114"/>
    <mergeCell ref="V114:Y114"/>
    <mergeCell ref="AA114:AD114"/>
    <mergeCell ref="A115:E115"/>
    <mergeCell ref="F115:H115"/>
    <mergeCell ref="J115:M115"/>
    <mergeCell ref="N115:Q115"/>
    <mergeCell ref="R115:U115"/>
    <mergeCell ref="V115:Y115"/>
    <mergeCell ref="AA115:AD115"/>
    <mergeCell ref="Y141:AA141"/>
    <mergeCell ref="A138:F139"/>
    <mergeCell ref="A134:I134"/>
    <mergeCell ref="J134:M134"/>
    <mergeCell ref="N134:Q134"/>
    <mergeCell ref="R134:U134"/>
    <mergeCell ref="V134:Y134"/>
    <mergeCell ref="AA134:AD134"/>
    <mergeCell ref="V138:X139"/>
    <mergeCell ref="Y138:AA139"/>
    <mergeCell ref="A127:E127"/>
    <mergeCell ref="F127:H127"/>
    <mergeCell ref="J127:M127"/>
    <mergeCell ref="N127:Q127"/>
    <mergeCell ref="R127:U127"/>
    <mergeCell ref="V127:Y127"/>
    <mergeCell ref="AA127:AD127"/>
    <mergeCell ref="A131:E131"/>
    <mergeCell ref="F131:H131"/>
    <mergeCell ref="J131:M131"/>
    <mergeCell ref="A132:E132"/>
    <mergeCell ref="F132:H132"/>
    <mergeCell ref="J132:M132"/>
    <mergeCell ref="A140:B143"/>
    <mergeCell ref="C140:F140"/>
    <mergeCell ref="G140:I140"/>
    <mergeCell ref="N131:Q131"/>
    <mergeCell ref="R131:U131"/>
    <mergeCell ref="R132:U132"/>
    <mergeCell ref="V132:Y132"/>
    <mergeCell ref="J140:L140"/>
    <mergeCell ref="M140:O140"/>
    <mergeCell ref="V147:X147"/>
    <mergeCell ref="Y147:AA147"/>
    <mergeCell ref="C148:F148"/>
    <mergeCell ref="G148:I148"/>
    <mergeCell ref="J148:L148"/>
    <mergeCell ref="M148:O148"/>
    <mergeCell ref="P148:R148"/>
    <mergeCell ref="S148:U148"/>
    <mergeCell ref="V148:X148"/>
    <mergeCell ref="Y148:AA148"/>
    <mergeCell ref="C147:F147"/>
    <mergeCell ref="Y142:AA142"/>
    <mergeCell ref="Y145:AA145"/>
    <mergeCell ref="C146:F146"/>
    <mergeCell ref="G146:I146"/>
    <mergeCell ref="J146:L146"/>
    <mergeCell ref="M146:O146"/>
    <mergeCell ref="P146:R146"/>
    <mergeCell ref="S146:U146"/>
    <mergeCell ref="V146:X146"/>
    <mergeCell ref="Y146:AA146"/>
    <mergeCell ref="S144:U144"/>
    <mergeCell ref="V144:X144"/>
    <mergeCell ref="Y144:AA144"/>
    <mergeCell ref="C145:F145"/>
    <mergeCell ref="G145:I145"/>
    <mergeCell ref="J145:L145"/>
    <mergeCell ref="M145:O145"/>
    <mergeCell ref="P145:R145"/>
    <mergeCell ref="V145:X145"/>
    <mergeCell ref="V143:X143"/>
    <mergeCell ref="Y143:AA143"/>
    <mergeCell ref="V152:X152"/>
    <mergeCell ref="Y152:AA152"/>
    <mergeCell ref="C151:F151"/>
    <mergeCell ref="G151:I151"/>
    <mergeCell ref="J151:L151"/>
    <mergeCell ref="M151:O151"/>
    <mergeCell ref="C150:F150"/>
    <mergeCell ref="G150:I150"/>
    <mergeCell ref="J150:L150"/>
    <mergeCell ref="M150:O150"/>
    <mergeCell ref="P150:R150"/>
    <mergeCell ref="S150:U150"/>
    <mergeCell ref="V150:X150"/>
    <mergeCell ref="Y150:AA150"/>
    <mergeCell ref="C149:F149"/>
    <mergeCell ref="G149:I149"/>
    <mergeCell ref="J149:L149"/>
    <mergeCell ref="M149:O149"/>
    <mergeCell ref="P149:R149"/>
    <mergeCell ref="S149:U149"/>
    <mergeCell ref="G152:I152"/>
    <mergeCell ref="J152:L152"/>
    <mergeCell ref="M152:O152"/>
    <mergeCell ref="P152:R152"/>
    <mergeCell ref="S152:U152"/>
    <mergeCell ref="V155:X155"/>
    <mergeCell ref="Y155:AA155"/>
    <mergeCell ref="C156:F156"/>
    <mergeCell ref="G156:I156"/>
    <mergeCell ref="J156:L156"/>
    <mergeCell ref="M156:O156"/>
    <mergeCell ref="P156:R156"/>
    <mergeCell ref="S156:U156"/>
    <mergeCell ref="V156:X156"/>
    <mergeCell ref="Y156:AA156"/>
    <mergeCell ref="C155:F155"/>
    <mergeCell ref="G155:I155"/>
    <mergeCell ref="J155:L155"/>
    <mergeCell ref="M155:O155"/>
    <mergeCell ref="P155:R155"/>
    <mergeCell ref="S155:U155"/>
    <mergeCell ref="A144:B156"/>
    <mergeCell ref="M144:O144"/>
    <mergeCell ref="G147:I147"/>
    <mergeCell ref="J147:L147"/>
    <mergeCell ref="M147:O147"/>
    <mergeCell ref="V154:X154"/>
    <mergeCell ref="Y154:AA154"/>
    <mergeCell ref="C153:F153"/>
    <mergeCell ref="G153:I153"/>
    <mergeCell ref="J153:L153"/>
    <mergeCell ref="M153:O153"/>
    <mergeCell ref="P153:R153"/>
    <mergeCell ref="S153:U153"/>
    <mergeCell ref="V151:X151"/>
    <mergeCell ref="Y151:AA151"/>
    <mergeCell ref="C152:F152"/>
    <mergeCell ref="AB162:AD162"/>
    <mergeCell ref="B163:F163"/>
    <mergeCell ref="G163:I163"/>
    <mergeCell ref="J163:L163"/>
    <mergeCell ref="M163:O163"/>
    <mergeCell ref="P163:R163"/>
    <mergeCell ref="S163:U163"/>
    <mergeCell ref="V163:X163"/>
    <mergeCell ref="Y163:AA163"/>
    <mergeCell ref="A162:A165"/>
    <mergeCell ref="B162:F162"/>
    <mergeCell ref="G162:I162"/>
    <mergeCell ref="J162:L162"/>
    <mergeCell ref="M162:O162"/>
    <mergeCell ref="P162:R162"/>
    <mergeCell ref="S162:U162"/>
    <mergeCell ref="V162:X162"/>
    <mergeCell ref="V165:X165"/>
    <mergeCell ref="Y165:AA165"/>
    <mergeCell ref="AB165:AD165"/>
    <mergeCell ref="A166:A185"/>
    <mergeCell ref="B166:B178"/>
    <mergeCell ref="C166:F166"/>
    <mergeCell ref="G166:I166"/>
    <mergeCell ref="J166:L166"/>
    <mergeCell ref="M166:O166"/>
    <mergeCell ref="P166:R166"/>
    <mergeCell ref="B165:F165"/>
    <mergeCell ref="G165:I165"/>
    <mergeCell ref="J165:L165"/>
    <mergeCell ref="M165:O165"/>
    <mergeCell ref="P165:R165"/>
    <mergeCell ref="S165:U165"/>
    <mergeCell ref="AB163:AD163"/>
    <mergeCell ref="B164:F164"/>
    <mergeCell ref="G164:I164"/>
    <mergeCell ref="J164:L164"/>
    <mergeCell ref="M164:O164"/>
    <mergeCell ref="P164:R164"/>
    <mergeCell ref="S164:U164"/>
    <mergeCell ref="V164:X164"/>
    <mergeCell ref="Y164:AA164"/>
    <mergeCell ref="AB164:AD164"/>
    <mergeCell ref="V167:X167"/>
    <mergeCell ref="Y167:AA167"/>
    <mergeCell ref="AB167:AD167"/>
    <mergeCell ref="C168:F168"/>
    <mergeCell ref="G168:I168"/>
    <mergeCell ref="J168:L168"/>
    <mergeCell ref="M168:O168"/>
    <mergeCell ref="P168:R168"/>
    <mergeCell ref="S168:U168"/>
    <mergeCell ref="AB166:AD166"/>
    <mergeCell ref="C167:F167"/>
    <mergeCell ref="G167:I167"/>
    <mergeCell ref="J167:L167"/>
    <mergeCell ref="M167:O167"/>
    <mergeCell ref="P167:R167"/>
    <mergeCell ref="S167:U167"/>
    <mergeCell ref="AB169:AD169"/>
    <mergeCell ref="C170:F170"/>
    <mergeCell ref="G170:I170"/>
    <mergeCell ref="J170:L170"/>
    <mergeCell ref="M170:O170"/>
    <mergeCell ref="P170:R170"/>
    <mergeCell ref="S170:U170"/>
    <mergeCell ref="V170:X170"/>
    <mergeCell ref="Y170:AA170"/>
    <mergeCell ref="AB170:AD170"/>
    <mergeCell ref="Y168:AA168"/>
    <mergeCell ref="AB168:AD168"/>
    <mergeCell ref="C169:F169"/>
    <mergeCell ref="G169:I169"/>
    <mergeCell ref="J169:L169"/>
    <mergeCell ref="M169:O169"/>
    <mergeCell ref="P169:R169"/>
    <mergeCell ref="S169:U169"/>
    <mergeCell ref="V169:X169"/>
    <mergeCell ref="Y169:AA169"/>
    <mergeCell ref="J173:L173"/>
    <mergeCell ref="M173:O173"/>
    <mergeCell ref="P173:R173"/>
    <mergeCell ref="S173:U173"/>
    <mergeCell ref="V173:X173"/>
    <mergeCell ref="Y173:AA173"/>
    <mergeCell ref="V171:X171"/>
    <mergeCell ref="Y171:AA171"/>
    <mergeCell ref="AB171:AD171"/>
    <mergeCell ref="C172:F172"/>
    <mergeCell ref="G172:I172"/>
    <mergeCell ref="J172:L172"/>
    <mergeCell ref="M172:O172"/>
    <mergeCell ref="P172:R172"/>
    <mergeCell ref="S172:U172"/>
    <mergeCell ref="V172:X172"/>
    <mergeCell ref="C171:F171"/>
    <mergeCell ref="G171:I171"/>
    <mergeCell ref="J171:L171"/>
    <mergeCell ref="M171:O171"/>
    <mergeCell ref="P171:R171"/>
    <mergeCell ref="S171:U171"/>
    <mergeCell ref="V157:X157"/>
    <mergeCell ref="Y157:AA157"/>
    <mergeCell ref="V153:X153"/>
    <mergeCell ref="Y153:AA153"/>
    <mergeCell ref="V149:X149"/>
    <mergeCell ref="Y149:AA149"/>
    <mergeCell ref="S140:U140"/>
    <mergeCell ref="V140:X140"/>
    <mergeCell ref="Y140:AA140"/>
    <mergeCell ref="V141:X141"/>
    <mergeCell ref="M177:O177"/>
    <mergeCell ref="P177:R177"/>
    <mergeCell ref="S177:U177"/>
    <mergeCell ref="V177:X177"/>
    <mergeCell ref="Y177:AA177"/>
    <mergeCell ref="V175:X175"/>
    <mergeCell ref="Y175:AA175"/>
    <mergeCell ref="P140:R140"/>
    <mergeCell ref="M143:O143"/>
    <mergeCell ref="P143:R143"/>
    <mergeCell ref="V168:X168"/>
    <mergeCell ref="S166:U166"/>
    <mergeCell ref="V166:X166"/>
    <mergeCell ref="Y166:AA166"/>
    <mergeCell ref="Y162:AA162"/>
    <mergeCell ref="V160:X161"/>
    <mergeCell ref="Y160:AA161"/>
    <mergeCell ref="P151:R151"/>
    <mergeCell ref="S151:U151"/>
    <mergeCell ref="P142:R142"/>
    <mergeCell ref="S142:U142"/>
    <mergeCell ref="V142:X142"/>
    <mergeCell ref="AB175:AD175"/>
    <mergeCell ref="M176:O176"/>
    <mergeCell ref="P176:R176"/>
    <mergeCell ref="S176:U176"/>
    <mergeCell ref="V176:X176"/>
    <mergeCell ref="M175:O175"/>
    <mergeCell ref="P175:R175"/>
    <mergeCell ref="S175:U175"/>
    <mergeCell ref="AB173:AD173"/>
    <mergeCell ref="M174:O174"/>
    <mergeCell ref="P174:R174"/>
    <mergeCell ref="S174:U174"/>
    <mergeCell ref="V174:X174"/>
    <mergeCell ref="Y174:AA174"/>
    <mergeCell ref="A125:E125"/>
    <mergeCell ref="F125:H125"/>
    <mergeCell ref="B179:B183"/>
    <mergeCell ref="AB177:AD177"/>
    <mergeCell ref="C178:F178"/>
    <mergeCell ref="G178:I178"/>
    <mergeCell ref="J178:L178"/>
    <mergeCell ref="M178:O178"/>
    <mergeCell ref="P178:R178"/>
    <mergeCell ref="S178:U178"/>
    <mergeCell ref="V178:X178"/>
    <mergeCell ref="Y178:AA178"/>
    <mergeCell ref="AB178:AD178"/>
    <mergeCell ref="Y176:AA176"/>
    <mergeCell ref="AB176:AD176"/>
    <mergeCell ref="C177:F177"/>
    <mergeCell ref="G177:I177"/>
    <mergeCell ref="J177:L177"/>
    <mergeCell ref="C176:F176"/>
    <mergeCell ref="G176:I176"/>
    <mergeCell ref="J176:L176"/>
    <mergeCell ref="C175:F175"/>
    <mergeCell ref="G175:I175"/>
    <mergeCell ref="J175:L175"/>
    <mergeCell ref="C174:F174"/>
    <mergeCell ref="G174:I174"/>
    <mergeCell ref="J174:L174"/>
    <mergeCell ref="AB174:AD174"/>
    <mergeCell ref="Y172:AA172"/>
    <mergeCell ref="AB172:AD172"/>
    <mergeCell ref="C173:F173"/>
    <mergeCell ref="G173:I173"/>
    <mergeCell ref="R122:U122"/>
    <mergeCell ref="A119:E119"/>
    <mergeCell ref="AA130:AD130"/>
    <mergeCell ref="AA128:AD128"/>
    <mergeCell ref="V128:Y128"/>
    <mergeCell ref="R128:U128"/>
    <mergeCell ref="N128:Q128"/>
    <mergeCell ref="J128:M128"/>
    <mergeCell ref="V130:Y130"/>
    <mergeCell ref="R130:U130"/>
    <mergeCell ref="N130:Q130"/>
    <mergeCell ref="J130:M130"/>
    <mergeCell ref="F128:H128"/>
    <mergeCell ref="A128:E128"/>
    <mergeCell ref="F130:H130"/>
    <mergeCell ref="A130:E130"/>
    <mergeCell ref="A124:E124"/>
    <mergeCell ref="F124:H124"/>
    <mergeCell ref="A113:E113"/>
    <mergeCell ref="F113:H113"/>
    <mergeCell ref="J113:M113"/>
    <mergeCell ref="N113:Q113"/>
    <mergeCell ref="R113:U113"/>
    <mergeCell ref="V113:Y113"/>
    <mergeCell ref="A112:E112"/>
    <mergeCell ref="F112:H112"/>
    <mergeCell ref="J112:M112"/>
    <mergeCell ref="N112:Q112"/>
    <mergeCell ref="R112:U112"/>
    <mergeCell ref="V112:Y112"/>
    <mergeCell ref="AA112:AD112"/>
    <mergeCell ref="A116:E116"/>
    <mergeCell ref="F116:H116"/>
    <mergeCell ref="J116:M116"/>
    <mergeCell ref="N116:Q116"/>
    <mergeCell ref="R116:U116"/>
    <mergeCell ref="V116:Y116"/>
    <mergeCell ref="AA116:AD116"/>
    <mergeCell ref="AA126:AD126"/>
    <mergeCell ref="V129:Y129"/>
    <mergeCell ref="AA129:AD129"/>
    <mergeCell ref="R124:U124"/>
    <mergeCell ref="V124:Y124"/>
    <mergeCell ref="AA124:AD124"/>
    <mergeCell ref="J124:M124"/>
    <mergeCell ref="N124:Q124"/>
    <mergeCell ref="J125:M125"/>
    <mergeCell ref="N125:Q125"/>
    <mergeCell ref="R125:U125"/>
    <mergeCell ref="G15:H15"/>
    <mergeCell ref="I15:J15"/>
    <mergeCell ref="K15:L15"/>
    <mergeCell ref="M15:N15"/>
    <mergeCell ref="O15:P15"/>
    <mergeCell ref="Q15:R15"/>
    <mergeCell ref="S15:T15"/>
    <mergeCell ref="F119:H119"/>
    <mergeCell ref="J119:M119"/>
    <mergeCell ref="N119:Q119"/>
    <mergeCell ref="R119:U119"/>
    <mergeCell ref="V119:Y119"/>
    <mergeCell ref="AA119:AD119"/>
    <mergeCell ref="AA113:AD113"/>
    <mergeCell ref="V104:Y104"/>
    <mergeCell ref="AA104:AD104"/>
    <mergeCell ref="Y98:AA98"/>
    <mergeCell ref="V96:X96"/>
    <mergeCell ref="Y96:AA96"/>
    <mergeCell ref="AB96:AD96"/>
    <mergeCell ref="E97:F97"/>
    <mergeCell ref="C154:F154"/>
    <mergeCell ref="P147:R147"/>
    <mergeCell ref="S147:U147"/>
    <mergeCell ref="G154:I154"/>
    <mergeCell ref="J154:L154"/>
    <mergeCell ref="M154:O154"/>
    <mergeCell ref="P154:R154"/>
    <mergeCell ref="S154:U154"/>
    <mergeCell ref="S145:U145"/>
    <mergeCell ref="A120:E120"/>
    <mergeCell ref="F120:H120"/>
    <mergeCell ref="J120:M120"/>
    <mergeCell ref="N120:Q120"/>
    <mergeCell ref="R120:U120"/>
    <mergeCell ref="V120:Y120"/>
    <mergeCell ref="AA120:AD120"/>
    <mergeCell ref="A121:E121"/>
    <mergeCell ref="F121:H121"/>
    <mergeCell ref="J121:M121"/>
    <mergeCell ref="N121:Q121"/>
    <mergeCell ref="R121:U121"/>
    <mergeCell ref="V122:Y122"/>
    <mergeCell ref="AA122:AD122"/>
    <mergeCell ref="A123:E123"/>
    <mergeCell ref="F123:H123"/>
    <mergeCell ref="J123:M123"/>
    <mergeCell ref="N123:Q123"/>
    <mergeCell ref="R123:U123"/>
    <mergeCell ref="V123:Y123"/>
    <mergeCell ref="AA123:AD123"/>
    <mergeCell ref="V121:Y121"/>
    <mergeCell ref="J122:M122"/>
    <mergeCell ref="AC15:AD15"/>
    <mergeCell ref="A118:E118"/>
    <mergeCell ref="F118:H118"/>
    <mergeCell ref="J118:M118"/>
    <mergeCell ref="N118:Q118"/>
    <mergeCell ref="R118:U118"/>
    <mergeCell ref="V118:Y118"/>
    <mergeCell ref="C144:F144"/>
    <mergeCell ref="G144:I144"/>
    <mergeCell ref="J144:L144"/>
    <mergeCell ref="C143:F143"/>
    <mergeCell ref="G143:I143"/>
    <mergeCell ref="J143:L143"/>
    <mergeCell ref="M142:O142"/>
    <mergeCell ref="A129:E129"/>
    <mergeCell ref="F129:H129"/>
    <mergeCell ref="J129:M129"/>
    <mergeCell ref="N129:Q129"/>
    <mergeCell ref="R129:U129"/>
    <mergeCell ref="P144:R144"/>
    <mergeCell ref="N122:Q122"/>
    <mergeCell ref="V125:Y125"/>
    <mergeCell ref="AA125:AD125"/>
    <mergeCell ref="AA121:AD121"/>
    <mergeCell ref="A122:E122"/>
    <mergeCell ref="F122:H122"/>
    <mergeCell ref="A126:E126"/>
    <mergeCell ref="F126:H126"/>
    <mergeCell ref="J126:M126"/>
    <mergeCell ref="N126:Q126"/>
    <mergeCell ref="R126:U126"/>
    <mergeCell ref="V126:Y126"/>
    <mergeCell ref="AA118:AD118"/>
    <mergeCell ref="S160:U161"/>
    <mergeCell ref="G138:I139"/>
    <mergeCell ref="J138:L139"/>
    <mergeCell ref="M138:O139"/>
    <mergeCell ref="P138:R139"/>
    <mergeCell ref="S138:U139"/>
    <mergeCell ref="A160:F161"/>
    <mergeCell ref="A157:F157"/>
    <mergeCell ref="G157:I157"/>
    <mergeCell ref="J157:L157"/>
    <mergeCell ref="M157:O157"/>
    <mergeCell ref="P157:R157"/>
    <mergeCell ref="S157:U157"/>
    <mergeCell ref="B186:AA186"/>
    <mergeCell ref="AB186:AD186"/>
    <mergeCell ref="S4:U5"/>
    <mergeCell ref="V4:X5"/>
    <mergeCell ref="G61:R61"/>
    <mergeCell ref="G62:I62"/>
    <mergeCell ref="J62:L62"/>
    <mergeCell ref="M62:O62"/>
    <mergeCell ref="P62:R62"/>
    <mergeCell ref="G160:R160"/>
    <mergeCell ref="G161:I161"/>
    <mergeCell ref="J161:L161"/>
    <mergeCell ref="M161:O161"/>
    <mergeCell ref="P161:R161"/>
    <mergeCell ref="U15:V15"/>
    <mergeCell ref="W15:X15"/>
    <mergeCell ref="Y15:Z15"/>
    <mergeCell ref="AA15:AB15"/>
  </mergeCells>
  <phoneticPr fontId="2"/>
  <printOptions horizontalCentered="1"/>
  <pageMargins left="0.78740157480314965" right="0.78740157480314965" top="0.59055118110236227" bottom="0.59055118110236227" header="0.31496062992125984" footer="0.31496062992125984"/>
  <pageSetup paperSize="9" orientation="portrait" r:id="rId1"/>
  <rowBreaks count="1" manualBreakCount="1">
    <brk id="99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1BB2-6A0A-4054-98CE-27265E380E96}">
  <sheetPr>
    <tabColor rgb="FFFF0000"/>
    <pageSetUpPr fitToPage="1"/>
  </sheetPr>
  <dimension ref="B2:AW122"/>
  <sheetViews>
    <sheetView showGridLines="0" zoomScale="73" zoomScaleNormal="73" zoomScaleSheetLayoutView="55" workbookViewId="0">
      <pane xSplit="3" ySplit="4" topLeftCell="M15" activePane="bottomRight" state="frozen"/>
      <selection pane="topRight" activeCell="D1" sqref="D1"/>
      <selection pane="bottomLeft" activeCell="A5" sqref="A5"/>
      <selection pane="bottomRight" activeCell="W2" sqref="W2"/>
    </sheetView>
  </sheetViews>
  <sheetFormatPr defaultColWidth="8.1640625" defaultRowHeight="13"/>
  <cols>
    <col min="1" max="1" width="1" style="22" customWidth="1"/>
    <col min="2" max="2" width="5" style="22" bestFit="1" customWidth="1"/>
    <col min="3" max="3" width="3.1640625" style="21" bestFit="1" customWidth="1"/>
    <col min="4" max="4" width="3.1640625" style="21" customWidth="1"/>
    <col min="5" max="5" width="21.33203125" style="22" customWidth="1"/>
    <col min="6" max="6" width="21.33203125" style="23" customWidth="1"/>
    <col min="7" max="7" width="4.1640625" style="23" bestFit="1" customWidth="1"/>
    <col min="8" max="8" width="5.9140625" style="24" bestFit="1" customWidth="1"/>
    <col min="9" max="9" width="5.4140625" style="22" bestFit="1" customWidth="1"/>
    <col min="10" max="10" width="3.1640625" style="21" customWidth="1"/>
    <col min="11" max="11" width="21.33203125" style="22" customWidth="1"/>
    <col min="12" max="12" width="21.33203125" style="23" customWidth="1"/>
    <col min="13" max="13" width="4.1640625" style="23" bestFit="1" customWidth="1"/>
    <col min="14" max="14" width="5.9140625" style="24" bestFit="1" customWidth="1"/>
    <col min="15" max="15" width="5.4140625" style="22" bestFit="1" customWidth="1"/>
    <col min="16" max="16" width="3.1640625" style="21" customWidth="1"/>
    <col min="17" max="17" width="21.33203125" style="22" customWidth="1"/>
    <col min="18" max="18" width="21.33203125" style="23" customWidth="1"/>
    <col min="19" max="19" width="4.1640625" style="23" bestFit="1" customWidth="1"/>
    <col min="20" max="20" width="7" style="24" bestFit="1" customWidth="1"/>
    <col min="21" max="21" width="5.4140625" style="23" bestFit="1" customWidth="1"/>
    <col min="22" max="22" width="3.1640625" style="21" customWidth="1"/>
    <col min="23" max="23" width="21.33203125" style="22" customWidth="1"/>
    <col min="24" max="24" width="21.33203125" style="23" customWidth="1"/>
    <col min="25" max="25" width="4.1640625" style="23" bestFit="1" customWidth="1"/>
    <col min="26" max="26" width="7" style="24" bestFit="1" customWidth="1"/>
    <col min="27" max="27" width="5.4140625" style="23" bestFit="1" customWidth="1"/>
    <col min="28" max="28" width="3.1640625" style="21" customWidth="1"/>
    <col min="29" max="29" width="32.6640625" style="22" customWidth="1"/>
    <col min="30" max="30" width="21.33203125" style="23" customWidth="1"/>
    <col min="31" max="31" width="4.1640625" style="23" bestFit="1" customWidth="1"/>
    <col min="32" max="32" width="5.9140625" style="24" bestFit="1" customWidth="1"/>
    <col min="33" max="33" width="6.1640625" style="22" bestFit="1" customWidth="1"/>
    <col min="34" max="34" width="3.1640625" style="21" customWidth="1"/>
    <col min="35" max="35" width="32.6640625" style="22" customWidth="1"/>
    <col min="36" max="36" width="21.33203125" style="23" customWidth="1"/>
    <col min="37" max="37" width="4.1640625" style="23" bestFit="1" customWidth="1"/>
    <col min="38" max="38" width="5.9140625" style="24" bestFit="1" customWidth="1"/>
    <col min="39" max="39" width="6.1640625" style="22" bestFit="1" customWidth="1"/>
    <col min="40" max="40" width="11" style="22" bestFit="1" customWidth="1"/>
    <col min="41" max="41" width="8.1640625" style="22"/>
    <col min="42" max="42" width="10" style="22" customWidth="1"/>
    <col min="43" max="43" width="7.9140625" style="22" customWidth="1"/>
    <col min="44" max="44" width="5" style="22" bestFit="1" customWidth="1"/>
    <col min="45" max="48" width="10" style="22" customWidth="1"/>
    <col min="49" max="49" width="30" style="22" customWidth="1"/>
    <col min="50" max="16384" width="8.1640625" style="22"/>
  </cols>
  <sheetData>
    <row r="2" spans="2:42" ht="21.5" thickBot="1">
      <c r="B2" s="20" t="s">
        <v>122</v>
      </c>
    </row>
    <row r="3" spans="2:42" ht="24" customHeight="1" thickTop="1">
      <c r="B3" s="320" t="s">
        <v>123</v>
      </c>
      <c r="C3" s="322" t="s">
        <v>124</v>
      </c>
      <c r="D3" s="25"/>
      <c r="E3" s="26" t="s">
        <v>4</v>
      </c>
      <c r="F3" s="27"/>
      <c r="G3" s="28"/>
      <c r="H3" s="29"/>
      <c r="I3" s="30"/>
      <c r="J3" s="25"/>
      <c r="K3" s="26" t="s">
        <v>5</v>
      </c>
      <c r="L3" s="27"/>
      <c r="M3" s="28"/>
      <c r="N3" s="29"/>
      <c r="O3" s="131"/>
      <c r="P3" s="25"/>
      <c r="Q3" s="26" t="s">
        <v>241</v>
      </c>
      <c r="R3" s="27"/>
      <c r="S3" s="28"/>
      <c r="T3" s="29"/>
      <c r="U3" s="30"/>
      <c r="V3" s="25"/>
      <c r="W3" s="26" t="s">
        <v>242</v>
      </c>
      <c r="X3" s="27"/>
      <c r="Y3" s="28"/>
      <c r="Z3" s="29"/>
      <c r="AA3" s="30"/>
      <c r="AB3" s="31"/>
      <c r="AC3" s="32" t="s">
        <v>125</v>
      </c>
      <c r="AD3" s="27"/>
      <c r="AE3" s="28"/>
      <c r="AF3" s="29"/>
      <c r="AG3" s="30"/>
      <c r="AH3" s="31"/>
      <c r="AI3" s="32" t="s">
        <v>126</v>
      </c>
      <c r="AJ3" s="27"/>
      <c r="AK3" s="28"/>
      <c r="AL3" s="29"/>
      <c r="AM3" s="30"/>
      <c r="AN3" s="324" t="s">
        <v>127</v>
      </c>
    </row>
    <row r="4" spans="2:42" ht="24">
      <c r="B4" s="321"/>
      <c r="C4" s="323"/>
      <c r="D4" s="128"/>
      <c r="E4" s="38" t="s">
        <v>128</v>
      </c>
      <c r="F4" s="34" t="s">
        <v>129</v>
      </c>
      <c r="G4" s="35" t="s">
        <v>130</v>
      </c>
      <c r="H4" s="36" t="s">
        <v>131</v>
      </c>
      <c r="I4" s="37" t="s">
        <v>127</v>
      </c>
      <c r="J4" s="128"/>
      <c r="K4" s="38" t="s">
        <v>128</v>
      </c>
      <c r="L4" s="34" t="s">
        <v>129</v>
      </c>
      <c r="M4" s="35" t="s">
        <v>130</v>
      </c>
      <c r="N4" s="36" t="s">
        <v>131</v>
      </c>
      <c r="O4" s="124" t="s">
        <v>127</v>
      </c>
      <c r="P4" s="128"/>
      <c r="Q4" s="38" t="s">
        <v>128</v>
      </c>
      <c r="R4" s="34" t="s">
        <v>129</v>
      </c>
      <c r="S4" s="35" t="s">
        <v>132</v>
      </c>
      <c r="T4" s="36" t="s">
        <v>131</v>
      </c>
      <c r="U4" s="37" t="s">
        <v>127</v>
      </c>
      <c r="V4" s="33"/>
      <c r="W4" s="38" t="s">
        <v>128</v>
      </c>
      <c r="X4" s="34" t="s">
        <v>129</v>
      </c>
      <c r="Y4" s="35" t="s">
        <v>132</v>
      </c>
      <c r="Z4" s="36" t="s">
        <v>131</v>
      </c>
      <c r="AA4" s="124" t="s">
        <v>127</v>
      </c>
      <c r="AB4" s="128"/>
      <c r="AC4" s="38" t="s">
        <v>128</v>
      </c>
      <c r="AD4" s="34" t="s">
        <v>129</v>
      </c>
      <c r="AE4" s="35" t="s">
        <v>132</v>
      </c>
      <c r="AF4" s="36" t="s">
        <v>131</v>
      </c>
      <c r="AG4" s="37" t="s">
        <v>127</v>
      </c>
      <c r="AI4" s="38" t="s">
        <v>128</v>
      </c>
      <c r="AJ4" s="34" t="s">
        <v>129</v>
      </c>
      <c r="AK4" s="35" t="s">
        <v>132</v>
      </c>
      <c r="AL4" s="36" t="s">
        <v>131</v>
      </c>
      <c r="AM4" s="37" t="s">
        <v>127</v>
      </c>
      <c r="AN4" s="325"/>
    </row>
    <row r="5" spans="2:42" ht="19.5" customHeight="1">
      <c r="B5" s="317" t="s">
        <v>31</v>
      </c>
      <c r="C5" s="39" t="s">
        <v>32</v>
      </c>
      <c r="D5" s="128"/>
      <c r="E5" s="43"/>
      <c r="F5" s="40"/>
      <c r="G5" s="41"/>
      <c r="H5" s="42"/>
      <c r="I5" s="42"/>
      <c r="J5" s="128"/>
      <c r="K5" s="43"/>
      <c r="L5" s="40"/>
      <c r="M5" s="41"/>
      <c r="N5" s="42"/>
      <c r="O5" s="125"/>
      <c r="P5" s="128"/>
      <c r="Q5" s="43"/>
      <c r="R5" s="40"/>
      <c r="S5" s="41"/>
      <c r="T5" s="42"/>
      <c r="U5" s="42"/>
      <c r="V5" s="33"/>
      <c r="W5" s="43"/>
      <c r="X5" s="40"/>
      <c r="Y5" s="41"/>
      <c r="Z5" s="42"/>
      <c r="AA5" s="125"/>
      <c r="AB5" s="123"/>
      <c r="AC5" s="44"/>
      <c r="AD5" s="40"/>
      <c r="AE5" s="41"/>
      <c r="AF5" s="42"/>
      <c r="AG5" s="121"/>
      <c r="AI5" s="44"/>
      <c r="AJ5" s="40"/>
      <c r="AK5" s="41"/>
      <c r="AL5" s="42"/>
      <c r="AM5" s="42"/>
      <c r="AN5" s="45">
        <f t="shared" ref="AN5:AN40" si="0">SUM(I5,U5,AM5,O5,AA5,AG5)</f>
        <v>0</v>
      </c>
      <c r="AO5" s="22">
        <f t="shared" ref="AO5:AO34" si="1">I5*$I$45+U5*$U$45+AM5*$AM$45</f>
        <v>0</v>
      </c>
      <c r="AP5" s="46">
        <f t="shared" ref="AP5:AP31" si="2">SUM(G5,S5,AK5)</f>
        <v>0</v>
      </c>
    </row>
    <row r="6" spans="2:42" ht="19.5" customHeight="1">
      <c r="B6" s="317"/>
      <c r="C6" s="39" t="s">
        <v>133</v>
      </c>
      <c r="D6" s="128"/>
      <c r="E6" s="43"/>
      <c r="F6" s="40"/>
      <c r="G6" s="41"/>
      <c r="H6" s="42"/>
      <c r="I6" s="42"/>
      <c r="J6" s="128"/>
      <c r="K6" s="43"/>
      <c r="L6" s="40"/>
      <c r="M6" s="41"/>
      <c r="N6" s="42"/>
      <c r="O6" s="125"/>
      <c r="P6" s="128"/>
      <c r="Q6" s="43"/>
      <c r="R6" s="40"/>
      <c r="S6" s="41"/>
      <c r="T6" s="42"/>
      <c r="U6" s="42"/>
      <c r="V6" s="33"/>
      <c r="W6" s="43"/>
      <c r="X6" s="40"/>
      <c r="Y6" s="41"/>
      <c r="Z6" s="42"/>
      <c r="AA6" s="125"/>
      <c r="AB6" s="128"/>
      <c r="AC6" s="44"/>
      <c r="AD6" s="40"/>
      <c r="AE6" s="41">
        <v>6</v>
      </c>
      <c r="AF6" s="42">
        <v>1.9</v>
      </c>
      <c r="AG6" s="120">
        <f t="shared" ref="AG6" si="3">IF(AE6&gt;0,AE6*AF6,"0")</f>
        <v>11.399999999999999</v>
      </c>
      <c r="AI6" s="44"/>
      <c r="AJ6" s="40" t="s">
        <v>275</v>
      </c>
      <c r="AK6" s="41">
        <v>2</v>
      </c>
      <c r="AL6" s="42">
        <v>0.4</v>
      </c>
      <c r="AM6" s="42">
        <f t="shared" ref="AM6:AM21" si="4">IF(AK6&gt;0,AK6*AL6,"0")</f>
        <v>0.8</v>
      </c>
      <c r="AN6" s="45">
        <f t="shared" si="0"/>
        <v>12.2</v>
      </c>
      <c r="AO6" s="22">
        <f t="shared" si="1"/>
        <v>40</v>
      </c>
      <c r="AP6" s="46">
        <f t="shared" si="2"/>
        <v>2</v>
      </c>
    </row>
    <row r="7" spans="2:42" ht="19.5" customHeight="1">
      <c r="B7" s="318"/>
      <c r="C7" s="47" t="s">
        <v>135</v>
      </c>
      <c r="D7" s="129"/>
      <c r="E7" s="53"/>
      <c r="F7" s="49"/>
      <c r="G7" s="50"/>
      <c r="H7" s="51"/>
      <c r="I7" s="51"/>
      <c r="J7" s="129"/>
      <c r="K7" s="53"/>
      <c r="L7" s="49"/>
      <c r="M7" s="50"/>
      <c r="N7" s="51"/>
      <c r="O7" s="126"/>
      <c r="P7" s="129"/>
      <c r="Q7" s="53"/>
      <c r="R7" s="49"/>
      <c r="S7" s="50"/>
      <c r="T7" s="51"/>
      <c r="U7" s="51"/>
      <c r="V7" s="48"/>
      <c r="W7" s="53"/>
      <c r="X7" s="49"/>
      <c r="Y7" s="50"/>
      <c r="Z7" s="51"/>
      <c r="AA7" s="126"/>
      <c r="AB7" s="129"/>
      <c r="AC7" s="54"/>
      <c r="AD7" s="49"/>
      <c r="AE7" s="50"/>
      <c r="AF7" s="51"/>
      <c r="AG7" s="55"/>
      <c r="AH7" s="52"/>
      <c r="AI7" s="54"/>
      <c r="AJ7" s="49" t="s">
        <v>134</v>
      </c>
      <c r="AK7" s="50">
        <v>2</v>
      </c>
      <c r="AL7" s="51">
        <v>0.1</v>
      </c>
      <c r="AM7" s="55">
        <f t="shared" si="4"/>
        <v>0.2</v>
      </c>
      <c r="AN7" s="45">
        <f t="shared" si="0"/>
        <v>0.2</v>
      </c>
      <c r="AO7" s="22">
        <f t="shared" si="1"/>
        <v>10</v>
      </c>
      <c r="AP7" s="46">
        <f t="shared" si="2"/>
        <v>2</v>
      </c>
    </row>
    <row r="8" spans="2:42" ht="19.5" customHeight="1">
      <c r="B8" s="317" t="s">
        <v>11</v>
      </c>
      <c r="C8" s="39" t="s">
        <v>32</v>
      </c>
      <c r="D8" s="128"/>
      <c r="E8" s="43"/>
      <c r="F8" s="40"/>
      <c r="G8" s="41"/>
      <c r="H8" s="42"/>
      <c r="I8" s="42"/>
      <c r="J8" s="128"/>
      <c r="K8" s="43"/>
      <c r="L8" s="40"/>
      <c r="M8" s="41"/>
      <c r="N8" s="42"/>
      <c r="O8" s="125"/>
      <c r="P8" s="128"/>
      <c r="Q8" s="43"/>
      <c r="R8" s="40"/>
      <c r="S8" s="41"/>
      <c r="T8" s="42"/>
      <c r="U8" s="42"/>
      <c r="V8" s="33"/>
      <c r="W8" s="43"/>
      <c r="X8" s="40"/>
      <c r="Y8" s="41"/>
      <c r="Z8" s="42"/>
      <c r="AA8" s="125"/>
      <c r="AB8" s="128"/>
      <c r="AC8" s="44"/>
      <c r="AD8" s="40"/>
      <c r="AE8" s="41">
        <v>9</v>
      </c>
      <c r="AF8" s="42">
        <v>1.9</v>
      </c>
      <c r="AG8" s="120">
        <f t="shared" ref="AG8" si="5">IF(AE8&gt;0,AE8*AF8,"0")</f>
        <v>17.099999999999998</v>
      </c>
      <c r="AI8" s="44"/>
      <c r="AJ8" s="40"/>
      <c r="AK8" s="41"/>
      <c r="AL8" s="42"/>
      <c r="AM8" s="42"/>
      <c r="AN8" s="45">
        <f t="shared" si="0"/>
        <v>17.099999999999998</v>
      </c>
      <c r="AO8" s="22">
        <f t="shared" si="1"/>
        <v>0</v>
      </c>
      <c r="AP8" s="46">
        <f t="shared" si="2"/>
        <v>0</v>
      </c>
    </row>
    <row r="9" spans="2:42" ht="19.5" customHeight="1">
      <c r="B9" s="317"/>
      <c r="C9" s="39" t="s">
        <v>133</v>
      </c>
      <c r="D9" s="128"/>
      <c r="E9" s="43"/>
      <c r="F9" s="40"/>
      <c r="G9" s="41"/>
      <c r="H9" s="42"/>
      <c r="I9" s="42"/>
      <c r="J9" s="128"/>
      <c r="K9" s="43"/>
      <c r="L9" s="40"/>
      <c r="M9" s="41"/>
      <c r="N9" s="42"/>
      <c r="O9" s="125"/>
      <c r="P9" s="128"/>
      <c r="Q9" s="43"/>
      <c r="R9" s="40"/>
      <c r="S9" s="41"/>
      <c r="T9" s="42"/>
      <c r="U9" s="42"/>
      <c r="V9" s="33"/>
      <c r="W9" s="43"/>
      <c r="X9" s="40"/>
      <c r="Y9" s="41"/>
      <c r="Z9" s="42"/>
      <c r="AA9" s="125"/>
      <c r="AB9" s="128"/>
      <c r="AC9" s="44"/>
      <c r="AD9" s="40"/>
      <c r="AE9" s="41"/>
      <c r="AF9" s="42"/>
      <c r="AG9" s="120"/>
      <c r="AI9" s="44"/>
      <c r="AJ9" s="40" t="s">
        <v>134</v>
      </c>
      <c r="AK9" s="41">
        <v>2</v>
      </c>
      <c r="AL9" s="42">
        <v>0.55000000000000004</v>
      </c>
      <c r="AM9" s="42">
        <f>AK9*AL9</f>
        <v>1.1000000000000001</v>
      </c>
      <c r="AN9" s="45">
        <f t="shared" si="0"/>
        <v>1.1000000000000001</v>
      </c>
      <c r="AO9" s="22">
        <f t="shared" si="1"/>
        <v>55.000000000000007</v>
      </c>
      <c r="AP9" s="46">
        <f t="shared" si="2"/>
        <v>2</v>
      </c>
    </row>
    <row r="10" spans="2:42" ht="19.5" customHeight="1">
      <c r="B10" s="318"/>
      <c r="C10" s="47" t="s">
        <v>135</v>
      </c>
      <c r="D10" s="129"/>
      <c r="E10" s="53"/>
      <c r="F10" s="49"/>
      <c r="G10" s="50"/>
      <c r="H10" s="51"/>
      <c r="I10" s="51"/>
      <c r="J10" s="129"/>
      <c r="K10" s="53"/>
      <c r="L10" s="49"/>
      <c r="M10" s="50"/>
      <c r="N10" s="51"/>
      <c r="O10" s="126"/>
      <c r="P10" s="129"/>
      <c r="Q10" s="53"/>
      <c r="R10" s="49"/>
      <c r="S10" s="50"/>
      <c r="T10" s="51"/>
      <c r="U10" s="51"/>
      <c r="V10" s="48"/>
      <c r="W10" s="53"/>
      <c r="X10" s="49"/>
      <c r="Y10" s="50"/>
      <c r="Z10" s="51"/>
      <c r="AA10" s="126"/>
      <c r="AB10" s="129"/>
      <c r="AC10" s="54"/>
      <c r="AD10" s="49"/>
      <c r="AE10" s="50">
        <v>9</v>
      </c>
      <c r="AF10" s="51">
        <v>1.9</v>
      </c>
      <c r="AG10" s="55">
        <f t="shared" ref="AG10:AG11" si="6">IF(AE10&gt;0,AE10*AF10,"0")</f>
        <v>17.099999999999998</v>
      </c>
      <c r="AH10" s="52"/>
      <c r="AI10" s="54"/>
      <c r="AJ10" s="49" t="s">
        <v>136</v>
      </c>
      <c r="AK10" s="50">
        <v>2</v>
      </c>
      <c r="AL10" s="51">
        <v>0.1</v>
      </c>
      <c r="AM10" s="51">
        <f t="shared" si="4"/>
        <v>0.2</v>
      </c>
      <c r="AN10" s="45">
        <f t="shared" si="0"/>
        <v>17.299999999999997</v>
      </c>
      <c r="AO10" s="22">
        <f t="shared" si="1"/>
        <v>10</v>
      </c>
      <c r="AP10" s="46">
        <f t="shared" si="2"/>
        <v>2</v>
      </c>
    </row>
    <row r="11" spans="2:42" ht="19.5" customHeight="1">
      <c r="B11" s="317" t="s">
        <v>12</v>
      </c>
      <c r="C11" s="39" t="s">
        <v>32</v>
      </c>
      <c r="D11" s="128"/>
      <c r="E11" s="56"/>
      <c r="G11" s="41"/>
      <c r="H11" s="42"/>
      <c r="I11" s="42"/>
      <c r="J11" s="128"/>
      <c r="K11" s="56"/>
      <c r="M11" s="41"/>
      <c r="N11" s="42"/>
      <c r="O11" s="125"/>
      <c r="P11" s="128"/>
      <c r="Q11" s="43"/>
      <c r="R11" s="40"/>
      <c r="S11" s="41"/>
      <c r="T11" s="42"/>
      <c r="U11" s="42"/>
      <c r="V11" s="33"/>
      <c r="W11" s="43"/>
      <c r="X11" s="40"/>
      <c r="Y11" s="41"/>
      <c r="Z11" s="42"/>
      <c r="AA11" s="125"/>
      <c r="AB11" s="128"/>
      <c r="AC11" s="43"/>
      <c r="AD11" s="40" t="s">
        <v>137</v>
      </c>
      <c r="AE11" s="41">
        <v>1</v>
      </c>
      <c r="AF11" s="42">
        <v>0.45</v>
      </c>
      <c r="AG11" s="120">
        <f t="shared" si="6"/>
        <v>0.45</v>
      </c>
      <c r="AI11" s="43"/>
      <c r="AJ11" s="40" t="s">
        <v>134</v>
      </c>
      <c r="AK11" s="41">
        <v>2</v>
      </c>
      <c r="AL11" s="42">
        <v>0.15</v>
      </c>
      <c r="AM11" s="42">
        <f t="shared" si="4"/>
        <v>0.3</v>
      </c>
      <c r="AN11" s="45">
        <f t="shared" si="0"/>
        <v>0.75</v>
      </c>
      <c r="AO11" s="22">
        <f t="shared" si="1"/>
        <v>15</v>
      </c>
      <c r="AP11" s="46">
        <f t="shared" si="2"/>
        <v>2</v>
      </c>
    </row>
    <row r="12" spans="2:42" ht="19.5" customHeight="1">
      <c r="B12" s="317"/>
      <c r="C12" s="39" t="s">
        <v>133</v>
      </c>
      <c r="D12" s="128"/>
      <c r="E12" s="43"/>
      <c r="F12" s="40"/>
      <c r="G12" s="41"/>
      <c r="H12" s="42"/>
      <c r="I12" s="42"/>
      <c r="J12" s="128"/>
      <c r="K12" s="43"/>
      <c r="L12" s="40"/>
      <c r="M12" s="41"/>
      <c r="N12" s="42"/>
      <c r="O12" s="125"/>
      <c r="P12" s="128"/>
      <c r="Q12" s="43"/>
      <c r="R12" s="56"/>
      <c r="S12" s="41"/>
      <c r="T12" s="42"/>
      <c r="U12" s="42"/>
      <c r="V12" s="33"/>
      <c r="W12" s="43"/>
      <c r="X12" s="56"/>
      <c r="Y12" s="41"/>
      <c r="Z12" s="42"/>
      <c r="AA12" s="125"/>
      <c r="AB12" s="128"/>
      <c r="AC12" s="43"/>
      <c r="AD12" s="40"/>
      <c r="AE12" s="41"/>
      <c r="AF12" s="42"/>
      <c r="AG12" s="120"/>
      <c r="AI12" s="43"/>
      <c r="AJ12" s="40" t="s">
        <v>134</v>
      </c>
      <c r="AK12" s="41">
        <v>2</v>
      </c>
      <c r="AL12" s="42">
        <v>0.85</v>
      </c>
      <c r="AM12" s="42">
        <f t="shared" si="4"/>
        <v>1.7</v>
      </c>
      <c r="AN12" s="45">
        <f t="shared" si="0"/>
        <v>1.7</v>
      </c>
      <c r="AO12" s="22">
        <f t="shared" si="1"/>
        <v>85</v>
      </c>
      <c r="AP12" s="46">
        <f t="shared" si="2"/>
        <v>2</v>
      </c>
    </row>
    <row r="13" spans="2:42" ht="19.5" customHeight="1">
      <c r="B13" s="318"/>
      <c r="C13" s="47" t="s">
        <v>135</v>
      </c>
      <c r="D13" s="129"/>
      <c r="E13" s="53"/>
      <c r="F13" s="49" t="s">
        <v>138</v>
      </c>
      <c r="G13" s="50">
        <v>2</v>
      </c>
      <c r="H13" s="51">
        <v>0.1</v>
      </c>
      <c r="I13" s="51">
        <f t="shared" ref="I13:I28" si="7">IF(G13&gt;0,G13*H13,"")</f>
        <v>0.2</v>
      </c>
      <c r="J13" s="129"/>
      <c r="K13" s="53"/>
      <c r="L13" s="49" t="s">
        <v>138</v>
      </c>
      <c r="M13" s="50">
        <v>2</v>
      </c>
      <c r="N13" s="51">
        <v>0.1</v>
      </c>
      <c r="O13" s="126">
        <f t="shared" ref="O13:O26" si="8">IF(M13&gt;0,M13*N13,"")</f>
        <v>0.2</v>
      </c>
      <c r="P13" s="129"/>
      <c r="Q13" s="53"/>
      <c r="R13" s="49" t="s">
        <v>139</v>
      </c>
      <c r="S13" s="50">
        <v>2</v>
      </c>
      <c r="T13" s="51">
        <v>0.1</v>
      </c>
      <c r="U13" s="51">
        <f t="shared" ref="U13:U28" si="9">IF(S13&gt;0,S13*T13,"")</f>
        <v>0.2</v>
      </c>
      <c r="V13" s="48"/>
      <c r="W13" s="53"/>
      <c r="X13" s="49" t="s">
        <v>139</v>
      </c>
      <c r="Y13" s="50">
        <v>2</v>
      </c>
      <c r="Z13" s="51">
        <v>0.1</v>
      </c>
      <c r="AA13" s="126">
        <f t="shared" ref="AA13:AA18" si="10">IF(Y13&gt;0,Y13*Z13,"")</f>
        <v>0.2</v>
      </c>
      <c r="AB13" s="129"/>
      <c r="AC13" s="53"/>
      <c r="AD13" s="49"/>
      <c r="AE13" s="50"/>
      <c r="AF13" s="51"/>
      <c r="AG13" s="55"/>
      <c r="AH13" s="52"/>
      <c r="AI13" s="53"/>
      <c r="AJ13" s="49" t="s">
        <v>275</v>
      </c>
      <c r="AK13" s="50">
        <v>2</v>
      </c>
      <c r="AL13" s="51">
        <v>0.45</v>
      </c>
      <c r="AM13" s="55">
        <f t="shared" si="4"/>
        <v>0.9</v>
      </c>
      <c r="AN13" s="45">
        <f t="shared" si="0"/>
        <v>1.7</v>
      </c>
      <c r="AO13" s="22">
        <f t="shared" si="1"/>
        <v>135</v>
      </c>
      <c r="AP13" s="46">
        <f t="shared" si="2"/>
        <v>6</v>
      </c>
    </row>
    <row r="14" spans="2:42" ht="19.5" customHeight="1">
      <c r="B14" s="317" t="s">
        <v>36</v>
      </c>
      <c r="C14" s="39" t="s">
        <v>32</v>
      </c>
      <c r="D14" s="128"/>
      <c r="E14" s="43"/>
      <c r="F14" s="40" t="s">
        <v>140</v>
      </c>
      <c r="G14" s="41">
        <v>1</v>
      </c>
      <c r="H14" s="42">
        <v>1</v>
      </c>
      <c r="I14" s="42">
        <f t="shared" si="7"/>
        <v>1</v>
      </c>
      <c r="J14" s="128"/>
      <c r="K14" s="43"/>
      <c r="L14" s="40"/>
      <c r="M14" s="41"/>
      <c r="N14" s="42"/>
      <c r="O14" s="125"/>
      <c r="P14" s="128"/>
      <c r="Q14" s="43"/>
      <c r="R14" s="40"/>
      <c r="S14" s="41"/>
      <c r="T14" s="42"/>
      <c r="U14" s="42"/>
      <c r="V14" s="33"/>
      <c r="W14" s="43"/>
      <c r="X14" s="40"/>
      <c r="Y14" s="41"/>
      <c r="Z14" s="42"/>
      <c r="AA14" s="125"/>
      <c r="AB14" s="128"/>
      <c r="AC14" s="43"/>
      <c r="AD14" s="40"/>
      <c r="AE14" s="41"/>
      <c r="AF14" s="42"/>
      <c r="AG14" s="120"/>
      <c r="AI14" s="43"/>
      <c r="AJ14" s="40"/>
      <c r="AK14" s="41">
        <v>2</v>
      </c>
      <c r="AL14" s="42">
        <v>0.5</v>
      </c>
      <c r="AM14" s="42">
        <f t="shared" si="4"/>
        <v>1</v>
      </c>
      <c r="AN14" s="45">
        <f t="shared" si="0"/>
        <v>2</v>
      </c>
      <c r="AO14" s="22">
        <f t="shared" si="1"/>
        <v>275</v>
      </c>
      <c r="AP14" s="46">
        <f t="shared" si="2"/>
        <v>3</v>
      </c>
    </row>
    <row r="15" spans="2:42" ht="19.5" customHeight="1">
      <c r="B15" s="317"/>
      <c r="C15" s="39" t="s">
        <v>133</v>
      </c>
      <c r="D15" s="128"/>
      <c r="E15" s="43"/>
      <c r="F15" s="40" t="s">
        <v>141</v>
      </c>
      <c r="G15" s="41">
        <v>1</v>
      </c>
      <c r="H15" s="42">
        <v>0.8</v>
      </c>
      <c r="I15" s="42">
        <f t="shared" si="7"/>
        <v>0.8</v>
      </c>
      <c r="J15" s="128"/>
      <c r="K15" s="43"/>
      <c r="L15" s="40"/>
      <c r="M15" s="41"/>
      <c r="N15" s="42"/>
      <c r="O15" s="125"/>
      <c r="P15" s="128"/>
      <c r="Q15" s="43"/>
      <c r="R15" s="40" t="s">
        <v>142</v>
      </c>
      <c r="S15" s="41">
        <v>1</v>
      </c>
      <c r="T15" s="42">
        <v>1</v>
      </c>
      <c r="U15" s="42">
        <f t="shared" si="9"/>
        <v>1</v>
      </c>
      <c r="V15" s="33"/>
      <c r="W15" s="43"/>
      <c r="X15" s="40" t="s">
        <v>143</v>
      </c>
      <c r="Y15" s="41">
        <v>1</v>
      </c>
      <c r="Z15" s="42">
        <v>1</v>
      </c>
      <c r="AA15" s="125">
        <f t="shared" si="10"/>
        <v>1</v>
      </c>
      <c r="AB15" s="128"/>
      <c r="AC15" s="43"/>
      <c r="AD15" s="40"/>
      <c r="AE15" s="41"/>
      <c r="AF15" s="42"/>
      <c r="AG15" s="120"/>
      <c r="AI15" s="43"/>
      <c r="AJ15" s="40" t="s">
        <v>134</v>
      </c>
      <c r="AK15" s="41">
        <v>2</v>
      </c>
      <c r="AL15" s="42">
        <v>0.75</v>
      </c>
      <c r="AM15" s="42">
        <f t="shared" si="4"/>
        <v>1.5</v>
      </c>
      <c r="AN15" s="45">
        <f t="shared" si="0"/>
        <v>4.3</v>
      </c>
      <c r="AO15" s="22">
        <f t="shared" si="1"/>
        <v>480</v>
      </c>
      <c r="AP15" s="46">
        <f t="shared" si="2"/>
        <v>4</v>
      </c>
    </row>
    <row r="16" spans="2:42" ht="19.5" customHeight="1">
      <c r="B16" s="318"/>
      <c r="C16" s="47" t="s">
        <v>135</v>
      </c>
      <c r="D16" s="129"/>
      <c r="E16" s="53"/>
      <c r="F16" s="49" t="s">
        <v>144</v>
      </c>
      <c r="G16" s="50">
        <v>3</v>
      </c>
      <c r="H16" s="51">
        <v>0.5</v>
      </c>
      <c r="I16" s="51">
        <f t="shared" si="7"/>
        <v>1.5</v>
      </c>
      <c r="J16" s="129"/>
      <c r="K16" s="53"/>
      <c r="L16" s="49" t="s">
        <v>145</v>
      </c>
      <c r="M16" s="50">
        <v>1</v>
      </c>
      <c r="N16" s="51">
        <v>0.1</v>
      </c>
      <c r="O16" s="126">
        <f t="shared" si="8"/>
        <v>0.1</v>
      </c>
      <c r="P16" s="129"/>
      <c r="Q16" s="53"/>
      <c r="R16" s="49" t="s">
        <v>141</v>
      </c>
      <c r="S16" s="50">
        <v>1</v>
      </c>
      <c r="T16" s="51">
        <v>0.8</v>
      </c>
      <c r="U16" s="51">
        <f t="shared" si="9"/>
        <v>0.8</v>
      </c>
      <c r="V16" s="48"/>
      <c r="W16" s="53"/>
      <c r="X16" s="49"/>
      <c r="Y16" s="50"/>
      <c r="Z16" s="51"/>
      <c r="AA16" s="126"/>
      <c r="AB16" s="129"/>
      <c r="AC16" s="53"/>
      <c r="AD16" s="49"/>
      <c r="AE16" s="50"/>
      <c r="AF16" s="51"/>
      <c r="AG16" s="55"/>
      <c r="AH16" s="52"/>
      <c r="AI16" s="53"/>
      <c r="AJ16" s="49"/>
      <c r="AK16" s="50">
        <v>2</v>
      </c>
      <c r="AL16" s="51">
        <v>0.65</v>
      </c>
      <c r="AM16" s="55">
        <f t="shared" si="4"/>
        <v>1.3</v>
      </c>
      <c r="AN16" s="45">
        <f t="shared" si="0"/>
        <v>3.6999999999999997</v>
      </c>
      <c r="AO16" s="22">
        <f t="shared" si="1"/>
        <v>582.5</v>
      </c>
      <c r="AP16" s="46">
        <f t="shared" si="2"/>
        <v>6</v>
      </c>
    </row>
    <row r="17" spans="2:42" ht="19.5" customHeight="1">
      <c r="B17" s="317" t="s">
        <v>37</v>
      </c>
      <c r="C17" s="39" t="s">
        <v>32</v>
      </c>
      <c r="D17" s="128"/>
      <c r="E17" s="59"/>
      <c r="F17" s="57"/>
      <c r="G17" s="41">
        <v>1</v>
      </c>
      <c r="H17" s="42">
        <v>0.1</v>
      </c>
      <c r="I17" s="42">
        <f t="shared" si="7"/>
        <v>0.1</v>
      </c>
      <c r="J17" s="128"/>
      <c r="K17" s="59"/>
      <c r="L17" s="57" t="s">
        <v>142</v>
      </c>
      <c r="M17" s="41">
        <v>1</v>
      </c>
      <c r="N17" s="42">
        <v>0.9</v>
      </c>
      <c r="O17" s="125">
        <f t="shared" si="8"/>
        <v>0.9</v>
      </c>
      <c r="P17" s="128"/>
      <c r="Q17" s="43"/>
      <c r="R17" s="57" t="s">
        <v>146</v>
      </c>
      <c r="S17" s="41">
        <v>3</v>
      </c>
      <c r="T17" s="58">
        <v>0.4</v>
      </c>
      <c r="U17" s="42">
        <f t="shared" si="9"/>
        <v>1.2000000000000002</v>
      </c>
      <c r="V17" s="33"/>
      <c r="W17" s="43"/>
      <c r="X17" s="23" t="s">
        <v>141</v>
      </c>
      <c r="Y17" s="41">
        <v>1</v>
      </c>
      <c r="Z17" s="58">
        <v>0.8</v>
      </c>
      <c r="AA17" s="125">
        <f t="shared" si="10"/>
        <v>0.8</v>
      </c>
      <c r="AB17" s="128"/>
      <c r="AC17" s="43"/>
      <c r="AD17" s="40"/>
      <c r="AE17" s="41"/>
      <c r="AF17" s="42"/>
      <c r="AG17" s="120"/>
      <c r="AI17" s="43"/>
      <c r="AJ17" s="40"/>
      <c r="AK17" s="41">
        <v>2</v>
      </c>
      <c r="AL17" s="42">
        <v>0.65</v>
      </c>
      <c r="AM17" s="42">
        <f t="shared" si="4"/>
        <v>1.3</v>
      </c>
      <c r="AN17" s="45">
        <f t="shared" si="0"/>
        <v>4.3000000000000007</v>
      </c>
      <c r="AO17" s="22">
        <f t="shared" si="1"/>
        <v>357.50000000000006</v>
      </c>
      <c r="AP17" s="46">
        <f t="shared" si="2"/>
        <v>6</v>
      </c>
    </row>
    <row r="18" spans="2:42" ht="19.5" customHeight="1">
      <c r="B18" s="317"/>
      <c r="C18" s="39" t="s">
        <v>133</v>
      </c>
      <c r="D18" s="128"/>
      <c r="E18" s="40"/>
      <c r="F18" s="40"/>
      <c r="G18" s="41">
        <v>1</v>
      </c>
      <c r="H18" s="42">
        <v>0.1</v>
      </c>
      <c r="I18" s="42">
        <f t="shared" si="7"/>
        <v>0.1</v>
      </c>
      <c r="J18" s="128"/>
      <c r="K18" s="40"/>
      <c r="L18" s="40" t="s">
        <v>141</v>
      </c>
      <c r="M18" s="41">
        <v>1</v>
      </c>
      <c r="N18" s="42">
        <v>0.8</v>
      </c>
      <c r="O18" s="125">
        <f t="shared" si="8"/>
        <v>0.8</v>
      </c>
      <c r="P18" s="128"/>
      <c r="Q18" s="59"/>
      <c r="R18" s="40"/>
      <c r="S18" s="41">
        <v>1</v>
      </c>
      <c r="T18" s="42">
        <v>0.1</v>
      </c>
      <c r="U18" s="42">
        <f t="shared" si="9"/>
        <v>0.1</v>
      </c>
      <c r="V18" s="33"/>
      <c r="W18" s="59"/>
      <c r="X18" s="57" t="s">
        <v>146</v>
      </c>
      <c r="Y18" s="41">
        <v>3</v>
      </c>
      <c r="Z18" s="42">
        <v>0.4</v>
      </c>
      <c r="AA18" s="125">
        <f t="shared" si="10"/>
        <v>1.2000000000000002</v>
      </c>
      <c r="AB18" s="128"/>
      <c r="AC18" s="43"/>
      <c r="AD18" s="40"/>
      <c r="AE18" s="41"/>
      <c r="AF18" s="42"/>
      <c r="AG18" s="120"/>
      <c r="AI18" s="43"/>
      <c r="AJ18" s="40"/>
      <c r="AK18" s="41">
        <v>2</v>
      </c>
      <c r="AL18" s="42">
        <v>0.65</v>
      </c>
      <c r="AM18" s="42">
        <f t="shared" si="4"/>
        <v>1.3</v>
      </c>
      <c r="AN18" s="45">
        <f t="shared" si="0"/>
        <v>3.5</v>
      </c>
      <c r="AO18" s="22">
        <f t="shared" si="1"/>
        <v>110</v>
      </c>
      <c r="AP18" s="46">
        <f t="shared" si="2"/>
        <v>4</v>
      </c>
    </row>
    <row r="19" spans="2:42" ht="19.5" customHeight="1">
      <c r="B19" s="318"/>
      <c r="C19" s="47" t="s">
        <v>135</v>
      </c>
      <c r="D19" s="129"/>
      <c r="E19" s="53"/>
      <c r="F19" s="49"/>
      <c r="G19" s="50">
        <v>1</v>
      </c>
      <c r="H19" s="51">
        <v>0.1</v>
      </c>
      <c r="I19" s="51">
        <f t="shared" si="7"/>
        <v>0.1</v>
      </c>
      <c r="J19" s="129"/>
      <c r="K19" s="53"/>
      <c r="L19" s="49" t="s">
        <v>144</v>
      </c>
      <c r="M19" s="50">
        <v>3</v>
      </c>
      <c r="N19" s="51">
        <v>0.5</v>
      </c>
      <c r="O19" s="126">
        <f t="shared" si="8"/>
        <v>1.5</v>
      </c>
      <c r="P19" s="129"/>
      <c r="Q19" s="49"/>
      <c r="R19" s="49" t="s">
        <v>145</v>
      </c>
      <c r="S19" s="50">
        <v>1</v>
      </c>
      <c r="T19" s="51">
        <v>0.2</v>
      </c>
      <c r="U19" s="51">
        <f>S19*T19</f>
        <v>0.2</v>
      </c>
      <c r="V19" s="48"/>
      <c r="W19" s="49"/>
      <c r="X19" s="49"/>
      <c r="Y19" s="50">
        <v>1</v>
      </c>
      <c r="Z19" s="51">
        <v>0.1</v>
      </c>
      <c r="AA19" s="126">
        <f>Y19*Z19</f>
        <v>0.1</v>
      </c>
      <c r="AB19" s="129"/>
      <c r="AC19" s="53"/>
      <c r="AD19" s="49"/>
      <c r="AE19" s="50"/>
      <c r="AF19" s="51"/>
      <c r="AG19" s="55"/>
      <c r="AH19" s="52"/>
      <c r="AI19" s="53"/>
      <c r="AJ19" s="49"/>
      <c r="AK19" s="50">
        <v>2</v>
      </c>
      <c r="AL19" s="51">
        <v>0.65</v>
      </c>
      <c r="AM19" s="51">
        <f t="shared" si="4"/>
        <v>1.3</v>
      </c>
      <c r="AN19" s="45">
        <f t="shared" si="0"/>
        <v>3.2</v>
      </c>
      <c r="AO19" s="22">
        <f t="shared" si="1"/>
        <v>132.5</v>
      </c>
      <c r="AP19" s="46">
        <f t="shared" si="2"/>
        <v>4</v>
      </c>
    </row>
    <row r="20" spans="2:42" ht="19.5" customHeight="1">
      <c r="B20" s="317" t="s">
        <v>15</v>
      </c>
      <c r="C20" s="39" t="s">
        <v>32</v>
      </c>
      <c r="D20" s="128"/>
      <c r="E20" s="43"/>
      <c r="F20" s="40" t="s">
        <v>145</v>
      </c>
      <c r="G20" s="41">
        <v>1</v>
      </c>
      <c r="H20" s="42">
        <v>0.2</v>
      </c>
      <c r="I20" s="42">
        <f t="shared" si="7"/>
        <v>0.2</v>
      </c>
      <c r="J20" s="128"/>
      <c r="K20" s="43"/>
      <c r="L20" s="40" t="s">
        <v>147</v>
      </c>
      <c r="M20" s="41">
        <v>1</v>
      </c>
      <c r="N20" s="42">
        <v>0.2</v>
      </c>
      <c r="O20" s="125">
        <f t="shared" si="8"/>
        <v>0.2</v>
      </c>
      <c r="P20" s="128"/>
      <c r="Q20" s="43"/>
      <c r="R20" s="40"/>
      <c r="S20" s="41">
        <v>1</v>
      </c>
      <c r="T20" s="42">
        <v>0.1</v>
      </c>
      <c r="U20" s="42">
        <f t="shared" si="9"/>
        <v>0.1</v>
      </c>
      <c r="V20" s="33"/>
      <c r="W20" s="43"/>
      <c r="X20" s="40" t="s">
        <v>145</v>
      </c>
      <c r="Y20" s="41">
        <v>1</v>
      </c>
      <c r="Z20" s="42">
        <v>0.2</v>
      </c>
      <c r="AA20" s="125">
        <f t="shared" ref="AA20:AA25" si="11">IF(Y20&gt;0,Y20*Z20,"")</f>
        <v>0.2</v>
      </c>
      <c r="AB20" s="128"/>
      <c r="AC20" s="43"/>
      <c r="AD20" s="40"/>
      <c r="AE20" s="41"/>
      <c r="AF20" s="42"/>
      <c r="AG20" s="120"/>
      <c r="AI20" s="43"/>
      <c r="AJ20" s="40" t="s">
        <v>148</v>
      </c>
      <c r="AK20" s="41">
        <v>6</v>
      </c>
      <c r="AL20" s="42">
        <v>3.52</v>
      </c>
      <c r="AM20" s="42">
        <f t="shared" si="4"/>
        <v>21.12</v>
      </c>
      <c r="AN20" s="45">
        <f t="shared" si="0"/>
        <v>21.82</v>
      </c>
      <c r="AO20" s="22">
        <f t="shared" si="1"/>
        <v>1123.5</v>
      </c>
      <c r="AP20" s="46">
        <f t="shared" si="2"/>
        <v>8</v>
      </c>
    </row>
    <row r="21" spans="2:42" ht="19.5" customHeight="1">
      <c r="B21" s="317"/>
      <c r="C21" s="39" t="s">
        <v>133</v>
      </c>
      <c r="D21" s="128"/>
      <c r="E21" s="43"/>
      <c r="F21" s="40" t="s">
        <v>149</v>
      </c>
      <c r="G21" s="41">
        <v>2</v>
      </c>
      <c r="H21" s="42">
        <v>0.1</v>
      </c>
      <c r="I21" s="42">
        <f t="shared" si="7"/>
        <v>0.2</v>
      </c>
      <c r="J21" s="128"/>
      <c r="K21" s="43"/>
      <c r="L21" s="40" t="s">
        <v>150</v>
      </c>
      <c r="M21" s="41">
        <v>1</v>
      </c>
      <c r="N21" s="42">
        <v>0.1</v>
      </c>
      <c r="O21" s="125">
        <f t="shared" si="8"/>
        <v>0.1</v>
      </c>
      <c r="P21" s="128"/>
      <c r="Q21" s="43"/>
      <c r="R21" s="40"/>
      <c r="S21" s="41">
        <v>1</v>
      </c>
      <c r="T21" s="42">
        <v>0.1</v>
      </c>
      <c r="U21" s="42">
        <f t="shared" si="9"/>
        <v>0.1</v>
      </c>
      <c r="V21" s="33"/>
      <c r="W21" s="43"/>
      <c r="X21" s="40"/>
      <c r="Y21" s="41">
        <v>1</v>
      </c>
      <c r="Z21" s="42">
        <v>0.1</v>
      </c>
      <c r="AA21" s="125">
        <f t="shared" si="11"/>
        <v>0.1</v>
      </c>
      <c r="AB21" s="128"/>
      <c r="AC21" s="43"/>
      <c r="AD21" s="40"/>
      <c r="AE21" s="41"/>
      <c r="AF21" s="42"/>
      <c r="AG21" s="120"/>
      <c r="AI21" s="43"/>
      <c r="AJ21" s="40" t="s">
        <v>137</v>
      </c>
      <c r="AK21" s="41">
        <v>1</v>
      </c>
      <c r="AL21" s="42">
        <v>0.5</v>
      </c>
      <c r="AM21" s="42">
        <f t="shared" si="4"/>
        <v>0.5</v>
      </c>
      <c r="AN21" s="45">
        <f t="shared" si="0"/>
        <v>1</v>
      </c>
      <c r="AO21" s="22">
        <f t="shared" si="1"/>
        <v>92.5</v>
      </c>
      <c r="AP21" s="46">
        <f t="shared" si="2"/>
        <v>4</v>
      </c>
    </row>
    <row r="22" spans="2:42" ht="19.5" customHeight="1">
      <c r="B22" s="318"/>
      <c r="C22" s="47" t="s">
        <v>135</v>
      </c>
      <c r="D22" s="129"/>
      <c r="E22" s="53"/>
      <c r="F22" s="49"/>
      <c r="G22" s="50">
        <v>1</v>
      </c>
      <c r="H22" s="51">
        <v>0.01</v>
      </c>
      <c r="I22" s="51">
        <f t="shared" si="7"/>
        <v>0.01</v>
      </c>
      <c r="J22" s="129"/>
      <c r="K22" s="53"/>
      <c r="L22" s="49" t="s">
        <v>151</v>
      </c>
      <c r="M22" s="50">
        <v>1</v>
      </c>
      <c r="N22" s="51">
        <v>0.1</v>
      </c>
      <c r="O22" s="126">
        <f t="shared" si="8"/>
        <v>0.1</v>
      </c>
      <c r="P22" s="129"/>
      <c r="Q22" s="53"/>
      <c r="R22" s="49" t="s">
        <v>152</v>
      </c>
      <c r="S22" s="50">
        <v>2</v>
      </c>
      <c r="T22" s="51">
        <v>0.15</v>
      </c>
      <c r="U22" s="51">
        <f t="shared" si="9"/>
        <v>0.3</v>
      </c>
      <c r="V22" s="48"/>
      <c r="W22" s="53"/>
      <c r="X22" s="49"/>
      <c r="Y22" s="50">
        <v>1</v>
      </c>
      <c r="Z22" s="51">
        <v>0.1</v>
      </c>
      <c r="AA22" s="126">
        <f t="shared" si="11"/>
        <v>0.1</v>
      </c>
      <c r="AB22" s="129"/>
      <c r="AC22" s="53"/>
      <c r="AD22" s="49"/>
      <c r="AE22" s="50"/>
      <c r="AF22" s="51"/>
      <c r="AG22" s="55"/>
      <c r="AH22" s="52"/>
      <c r="AI22" s="53"/>
      <c r="AJ22" s="49"/>
      <c r="AK22" s="50"/>
      <c r="AL22" s="51"/>
      <c r="AM22" s="51"/>
      <c r="AN22" s="45">
        <f t="shared" si="0"/>
        <v>0.51</v>
      </c>
      <c r="AO22" s="22">
        <f t="shared" si="1"/>
        <v>69.75</v>
      </c>
      <c r="AP22" s="46">
        <f t="shared" si="2"/>
        <v>3</v>
      </c>
    </row>
    <row r="23" spans="2:42" ht="19.5" customHeight="1">
      <c r="B23" s="317" t="s">
        <v>16</v>
      </c>
      <c r="C23" s="39" t="s">
        <v>32</v>
      </c>
      <c r="D23" s="128"/>
      <c r="E23" s="43"/>
      <c r="F23" s="40" t="s">
        <v>145</v>
      </c>
      <c r="G23" s="41">
        <v>1</v>
      </c>
      <c r="H23" s="42">
        <v>0.2</v>
      </c>
      <c r="I23" s="42">
        <f t="shared" si="7"/>
        <v>0.2</v>
      </c>
      <c r="J23" s="128"/>
      <c r="K23" s="43"/>
      <c r="L23" s="40" t="s">
        <v>153</v>
      </c>
      <c r="M23" s="41">
        <v>2</v>
      </c>
      <c r="N23" s="42">
        <v>0.25</v>
      </c>
      <c r="O23" s="125">
        <f t="shared" si="8"/>
        <v>0.5</v>
      </c>
      <c r="P23" s="128"/>
      <c r="Q23" s="43"/>
      <c r="R23" s="40"/>
      <c r="S23" s="41">
        <v>1</v>
      </c>
      <c r="T23" s="42">
        <v>0.1</v>
      </c>
      <c r="U23" s="42">
        <f t="shared" si="9"/>
        <v>0.1</v>
      </c>
      <c r="V23" s="33"/>
      <c r="W23" s="43"/>
      <c r="X23" s="40" t="s">
        <v>152</v>
      </c>
      <c r="Y23" s="41">
        <v>2</v>
      </c>
      <c r="Z23" s="42">
        <v>0.15</v>
      </c>
      <c r="AA23" s="125">
        <f t="shared" si="11"/>
        <v>0.3</v>
      </c>
      <c r="AB23" s="128"/>
      <c r="AC23" s="43"/>
      <c r="AD23" s="40" t="s">
        <v>154</v>
      </c>
      <c r="AE23" s="41">
        <v>1</v>
      </c>
      <c r="AF23" s="42">
        <v>0.8</v>
      </c>
      <c r="AG23" s="121">
        <f t="shared" ref="AG23" si="12">IF(AE23&gt;0,AE23*AF23,"0")</f>
        <v>0.8</v>
      </c>
      <c r="AI23" s="43"/>
      <c r="AJ23" s="40"/>
      <c r="AK23" s="41"/>
      <c r="AL23" s="42"/>
      <c r="AM23" s="42"/>
      <c r="AN23" s="45">
        <f t="shared" si="0"/>
        <v>1.9000000000000001</v>
      </c>
      <c r="AO23" s="22">
        <f t="shared" si="1"/>
        <v>67.5</v>
      </c>
      <c r="AP23" s="46">
        <f t="shared" si="2"/>
        <v>2</v>
      </c>
    </row>
    <row r="24" spans="2:42" ht="19.5" customHeight="1">
      <c r="B24" s="317"/>
      <c r="C24" s="39" t="s">
        <v>133</v>
      </c>
      <c r="D24" s="128"/>
      <c r="E24" s="43"/>
      <c r="F24" s="40"/>
      <c r="G24" s="41">
        <v>1</v>
      </c>
      <c r="H24" s="42">
        <v>0.1</v>
      </c>
      <c r="I24" s="42">
        <f t="shared" si="7"/>
        <v>0.1</v>
      </c>
      <c r="J24" s="128"/>
      <c r="K24" s="43"/>
      <c r="L24" s="40" t="s">
        <v>150</v>
      </c>
      <c r="M24" s="41">
        <v>1</v>
      </c>
      <c r="N24" s="42">
        <v>0.1</v>
      </c>
      <c r="O24" s="125">
        <f t="shared" si="8"/>
        <v>0.1</v>
      </c>
      <c r="P24" s="128"/>
      <c r="Q24" s="43"/>
      <c r="R24" s="40" t="s">
        <v>149</v>
      </c>
      <c r="S24" s="41">
        <v>2</v>
      </c>
      <c r="T24" s="42">
        <v>0.1</v>
      </c>
      <c r="U24" s="42">
        <f t="shared" si="9"/>
        <v>0.2</v>
      </c>
      <c r="V24" s="33"/>
      <c r="W24" s="43"/>
      <c r="X24" s="40"/>
      <c r="Y24" s="41">
        <v>1</v>
      </c>
      <c r="Z24" s="42">
        <v>0.1</v>
      </c>
      <c r="AA24" s="125">
        <f t="shared" si="11"/>
        <v>0.1</v>
      </c>
      <c r="AB24" s="128"/>
      <c r="AC24" s="43"/>
      <c r="AD24" s="40"/>
      <c r="AE24" s="41"/>
      <c r="AF24" s="42"/>
      <c r="AG24" s="120"/>
      <c r="AI24" s="43"/>
      <c r="AJ24" s="40"/>
      <c r="AK24" s="41"/>
      <c r="AL24" s="42"/>
      <c r="AM24" s="42"/>
      <c r="AN24" s="45">
        <f t="shared" si="0"/>
        <v>0.5</v>
      </c>
      <c r="AO24" s="22">
        <f t="shared" si="1"/>
        <v>67.5</v>
      </c>
      <c r="AP24" s="46">
        <f t="shared" si="2"/>
        <v>3</v>
      </c>
    </row>
    <row r="25" spans="2:42" ht="19.5" customHeight="1">
      <c r="B25" s="318"/>
      <c r="C25" s="47" t="s">
        <v>135</v>
      </c>
      <c r="D25" s="129"/>
      <c r="E25" s="53"/>
      <c r="F25" s="49" t="s">
        <v>149</v>
      </c>
      <c r="G25" s="50">
        <v>2</v>
      </c>
      <c r="H25" s="51">
        <v>0.1</v>
      </c>
      <c r="I25" s="51">
        <f t="shared" si="7"/>
        <v>0.2</v>
      </c>
      <c r="J25" s="129"/>
      <c r="K25" s="53"/>
      <c r="L25" s="49" t="s">
        <v>150</v>
      </c>
      <c r="M25" s="50">
        <v>1</v>
      </c>
      <c r="N25" s="51">
        <v>0.1</v>
      </c>
      <c r="O25" s="126">
        <f t="shared" si="8"/>
        <v>0.1</v>
      </c>
      <c r="P25" s="129"/>
      <c r="Q25" s="53"/>
      <c r="R25" s="49" t="s">
        <v>155</v>
      </c>
      <c r="S25" s="50">
        <v>1</v>
      </c>
      <c r="T25" s="51">
        <v>0.2</v>
      </c>
      <c r="U25" s="51">
        <f t="shared" si="9"/>
        <v>0.2</v>
      </c>
      <c r="V25" s="48"/>
      <c r="W25" s="53"/>
      <c r="X25" s="49" t="s">
        <v>156</v>
      </c>
      <c r="Y25" s="50">
        <v>2</v>
      </c>
      <c r="Z25" s="51">
        <v>0.1</v>
      </c>
      <c r="AA25" s="126">
        <f t="shared" si="11"/>
        <v>0.2</v>
      </c>
      <c r="AB25" s="129"/>
      <c r="AC25" s="53"/>
      <c r="AD25" s="49" t="s">
        <v>157</v>
      </c>
      <c r="AE25" s="50">
        <v>2</v>
      </c>
      <c r="AF25" s="51">
        <v>0.7</v>
      </c>
      <c r="AG25" s="55">
        <f t="shared" ref="AG25" si="13">IF(AE25&gt;0,AE25*AF25,"")</f>
        <v>1.4</v>
      </c>
      <c r="AH25" s="52"/>
      <c r="AI25" s="53"/>
      <c r="AJ25" s="49"/>
      <c r="AK25" s="50"/>
      <c r="AL25" s="51"/>
      <c r="AM25" s="51"/>
      <c r="AN25" s="45">
        <f t="shared" si="0"/>
        <v>2.0999999999999996</v>
      </c>
      <c r="AO25" s="22">
        <f t="shared" si="1"/>
        <v>90</v>
      </c>
      <c r="AP25" s="46">
        <f t="shared" si="2"/>
        <v>3</v>
      </c>
    </row>
    <row r="26" spans="2:42" ht="19.5" customHeight="1">
      <c r="B26" s="317" t="s">
        <v>17</v>
      </c>
      <c r="C26" s="39" t="s">
        <v>32</v>
      </c>
      <c r="D26" s="128"/>
      <c r="E26" s="43"/>
      <c r="F26" s="40" t="s">
        <v>158</v>
      </c>
      <c r="G26" s="41">
        <v>2</v>
      </c>
      <c r="H26" s="42">
        <v>0.15</v>
      </c>
      <c r="I26" s="42">
        <f t="shared" si="7"/>
        <v>0.3</v>
      </c>
      <c r="J26" s="128"/>
      <c r="K26" s="43"/>
      <c r="L26" s="40" t="s">
        <v>159</v>
      </c>
      <c r="M26" s="41">
        <v>2</v>
      </c>
      <c r="N26" s="42">
        <v>0.15</v>
      </c>
      <c r="O26" s="125">
        <f t="shared" si="8"/>
        <v>0.3</v>
      </c>
      <c r="P26" s="128"/>
      <c r="Q26" s="43"/>
      <c r="R26" s="40" t="s">
        <v>156</v>
      </c>
      <c r="S26" s="41">
        <v>2</v>
      </c>
      <c r="T26" s="42">
        <v>0.1</v>
      </c>
      <c r="U26" s="42">
        <f>S26*T26</f>
        <v>0.2</v>
      </c>
      <c r="V26" s="33"/>
      <c r="W26" s="43"/>
      <c r="X26" s="40" t="s">
        <v>155</v>
      </c>
      <c r="Y26" s="41">
        <v>1</v>
      </c>
      <c r="Z26" s="42">
        <v>0.2</v>
      </c>
      <c r="AA26" s="125">
        <f>Y26*Z26</f>
        <v>0.2</v>
      </c>
      <c r="AB26" s="128"/>
      <c r="AC26" s="44"/>
      <c r="AD26" s="40" t="s">
        <v>160</v>
      </c>
      <c r="AE26" s="41">
        <v>2</v>
      </c>
      <c r="AF26" s="42">
        <v>0.45</v>
      </c>
      <c r="AG26" s="120">
        <f>IF(AE26&gt;0,AE26*AF26,"0")</f>
        <v>0.9</v>
      </c>
      <c r="AI26" s="44"/>
      <c r="AJ26" s="40"/>
      <c r="AK26" s="41"/>
      <c r="AL26" s="42"/>
      <c r="AM26" s="42"/>
      <c r="AN26" s="45">
        <f t="shared" si="0"/>
        <v>1.9</v>
      </c>
      <c r="AO26" s="22">
        <f t="shared" si="1"/>
        <v>112.5</v>
      </c>
      <c r="AP26" s="46">
        <f t="shared" si="2"/>
        <v>4</v>
      </c>
    </row>
    <row r="27" spans="2:42" ht="19.5" customHeight="1">
      <c r="B27" s="317"/>
      <c r="C27" s="39" t="s">
        <v>133</v>
      </c>
      <c r="D27" s="128"/>
      <c r="E27" s="43"/>
      <c r="F27" s="40"/>
      <c r="G27" s="41">
        <v>1</v>
      </c>
      <c r="H27" s="42">
        <v>0.1</v>
      </c>
      <c r="I27" s="42">
        <f>IF(G27&gt;0,G27*H27,"0")</f>
        <v>0.1</v>
      </c>
      <c r="J27" s="128"/>
      <c r="K27" s="43"/>
      <c r="L27" s="40" t="s">
        <v>153</v>
      </c>
      <c r="M27" s="41">
        <v>2</v>
      </c>
      <c r="N27" s="42">
        <v>0.1</v>
      </c>
      <c r="O27" s="125">
        <f>IF(M27&gt;0,M27*N27,"0")</f>
        <v>0.2</v>
      </c>
      <c r="P27" s="128"/>
      <c r="Q27" s="40"/>
      <c r="R27" s="40"/>
      <c r="S27" s="41">
        <v>1</v>
      </c>
      <c r="T27" s="42">
        <v>0.1</v>
      </c>
      <c r="U27" s="42">
        <f t="shared" si="9"/>
        <v>0.1</v>
      </c>
      <c r="V27" s="33"/>
      <c r="W27" s="40"/>
      <c r="X27" s="40" t="s">
        <v>161</v>
      </c>
      <c r="Y27" s="41">
        <v>2</v>
      </c>
      <c r="Z27" s="42">
        <v>0.1</v>
      </c>
      <c r="AA27" s="125">
        <f t="shared" ref="AA27:AA28" si="14">IF(Y27&gt;0,Y27*Z27,"")</f>
        <v>0.2</v>
      </c>
      <c r="AB27" s="128"/>
      <c r="AC27" s="44"/>
      <c r="AD27" s="40" t="s">
        <v>162</v>
      </c>
      <c r="AE27" s="41">
        <v>5</v>
      </c>
      <c r="AF27" s="42">
        <v>0.72</v>
      </c>
      <c r="AG27" s="120">
        <f t="shared" ref="AG27:AG29" si="15">IF(AE27&gt;0,AE27*AF27,"")</f>
        <v>3.5999999999999996</v>
      </c>
      <c r="AI27" s="44"/>
      <c r="AJ27" s="40"/>
      <c r="AK27" s="41"/>
      <c r="AL27" s="42"/>
      <c r="AM27" s="42"/>
      <c r="AN27" s="45">
        <f t="shared" si="0"/>
        <v>4.1999999999999993</v>
      </c>
      <c r="AO27" s="22">
        <f t="shared" si="1"/>
        <v>45</v>
      </c>
      <c r="AP27" s="46">
        <f t="shared" si="2"/>
        <v>2</v>
      </c>
    </row>
    <row r="28" spans="2:42" ht="19.5" customHeight="1">
      <c r="B28" s="318"/>
      <c r="C28" s="47" t="s">
        <v>135</v>
      </c>
      <c r="D28" s="129"/>
      <c r="E28" s="54"/>
      <c r="F28" s="49" t="s">
        <v>163</v>
      </c>
      <c r="G28" s="50">
        <v>3</v>
      </c>
      <c r="H28" s="51">
        <v>0.5</v>
      </c>
      <c r="I28" s="51">
        <f t="shared" si="7"/>
        <v>1.5</v>
      </c>
      <c r="J28" s="129"/>
      <c r="K28" s="54"/>
      <c r="L28" s="49" t="s">
        <v>150</v>
      </c>
      <c r="M28" s="50">
        <v>1</v>
      </c>
      <c r="N28" s="51">
        <v>0.1</v>
      </c>
      <c r="O28" s="126">
        <f t="shared" ref="O28" si="16">IF(M28&gt;0,M28*N28,"")</f>
        <v>0.1</v>
      </c>
      <c r="P28" s="129"/>
      <c r="Q28" s="53"/>
      <c r="R28" s="49" t="s">
        <v>149</v>
      </c>
      <c r="S28" s="50">
        <v>2</v>
      </c>
      <c r="T28" s="51">
        <v>0.1</v>
      </c>
      <c r="U28" s="51">
        <f t="shared" si="9"/>
        <v>0.2</v>
      </c>
      <c r="V28" s="48"/>
      <c r="W28" s="53"/>
      <c r="X28" s="49"/>
      <c r="Y28" s="50">
        <v>1</v>
      </c>
      <c r="Z28" s="51">
        <v>0.1</v>
      </c>
      <c r="AA28" s="126">
        <f t="shared" si="14"/>
        <v>0.1</v>
      </c>
      <c r="AB28" s="129"/>
      <c r="AC28" s="54"/>
      <c r="AD28" s="49" t="s">
        <v>162</v>
      </c>
      <c r="AE28" s="50">
        <v>5</v>
      </c>
      <c r="AF28" s="51">
        <v>0.8</v>
      </c>
      <c r="AG28" s="55">
        <f t="shared" si="15"/>
        <v>4</v>
      </c>
      <c r="AH28" s="52"/>
      <c r="AI28" s="54"/>
      <c r="AJ28" s="49"/>
      <c r="AK28" s="50"/>
      <c r="AL28" s="51"/>
      <c r="AM28" s="51"/>
      <c r="AN28" s="45">
        <f t="shared" si="0"/>
        <v>5.9</v>
      </c>
      <c r="AO28" s="22">
        <f t="shared" si="1"/>
        <v>382.5</v>
      </c>
      <c r="AP28" s="46">
        <f t="shared" si="2"/>
        <v>5</v>
      </c>
    </row>
    <row r="29" spans="2:42" ht="19.5" customHeight="1">
      <c r="B29" s="317" t="s">
        <v>18</v>
      </c>
      <c r="C29" s="39" t="s">
        <v>32</v>
      </c>
      <c r="D29" s="128"/>
      <c r="E29" s="43"/>
      <c r="F29" s="40"/>
      <c r="G29" s="41"/>
      <c r="H29" s="42"/>
      <c r="I29" s="42"/>
      <c r="J29" s="128"/>
      <c r="K29" s="43"/>
      <c r="L29" s="40" t="s">
        <v>163</v>
      </c>
      <c r="M29" s="41">
        <v>3</v>
      </c>
      <c r="N29" s="42">
        <v>0.53</v>
      </c>
      <c r="O29" s="125">
        <f t="shared" ref="O29:O35" si="17">IF(M29&gt;0,M29*N29,"0")</f>
        <v>1.59</v>
      </c>
      <c r="P29" s="128"/>
      <c r="Q29" s="43"/>
      <c r="R29" s="40" t="s">
        <v>155</v>
      </c>
      <c r="S29" s="41">
        <v>1</v>
      </c>
      <c r="T29" s="42">
        <v>0.2</v>
      </c>
      <c r="U29" s="42">
        <f>IF(S29&gt;0,S29*T29,"0")</f>
        <v>0.2</v>
      </c>
      <c r="V29" s="33"/>
      <c r="W29" s="43"/>
      <c r="X29" s="40" t="s">
        <v>156</v>
      </c>
      <c r="Y29" s="41">
        <v>2</v>
      </c>
      <c r="Z29" s="42">
        <v>0.1</v>
      </c>
      <c r="AA29" s="125">
        <f>IF(Y29&gt;0,Y29*Z29,"0")</f>
        <v>0.2</v>
      </c>
      <c r="AB29" s="128"/>
      <c r="AC29" s="44"/>
      <c r="AD29" s="56" t="s">
        <v>164</v>
      </c>
      <c r="AE29" s="41">
        <v>4</v>
      </c>
      <c r="AF29" s="42">
        <v>0.85</v>
      </c>
      <c r="AG29" s="120">
        <f t="shared" si="15"/>
        <v>3.4</v>
      </c>
      <c r="AI29" s="44"/>
      <c r="AJ29" s="56"/>
      <c r="AK29" s="41"/>
      <c r="AL29" s="42"/>
      <c r="AM29" s="42"/>
      <c r="AN29" s="45">
        <f t="shared" si="0"/>
        <v>5.39</v>
      </c>
      <c r="AO29" s="22">
        <f t="shared" si="1"/>
        <v>45</v>
      </c>
      <c r="AP29" s="46">
        <f t="shared" si="2"/>
        <v>1</v>
      </c>
    </row>
    <row r="30" spans="2:42" ht="19.5" customHeight="1">
      <c r="B30" s="317"/>
      <c r="C30" s="39" t="s">
        <v>133</v>
      </c>
      <c r="D30" s="128"/>
      <c r="E30" s="43"/>
      <c r="F30" s="40"/>
      <c r="G30" s="41"/>
      <c r="H30" s="42"/>
      <c r="I30" s="42"/>
      <c r="J30" s="128"/>
      <c r="K30" s="43"/>
      <c r="L30" s="40"/>
      <c r="M30" s="41"/>
      <c r="N30" s="42"/>
      <c r="O30" s="125"/>
      <c r="P30" s="128"/>
      <c r="Q30" s="43"/>
      <c r="R30" s="40"/>
      <c r="S30" s="41">
        <v>1</v>
      </c>
      <c r="T30" s="42">
        <v>0.1</v>
      </c>
      <c r="U30" s="42">
        <f>IF(S30&gt;0,S30*T30,"")</f>
        <v>0.1</v>
      </c>
      <c r="V30" s="33"/>
      <c r="W30" s="43"/>
      <c r="X30" s="40" t="s">
        <v>155</v>
      </c>
      <c r="Y30" s="41">
        <v>1</v>
      </c>
      <c r="Z30" s="42">
        <v>0.2</v>
      </c>
      <c r="AA30" s="125">
        <f t="shared" ref="AA30" si="18">IF(Y30&gt;0,Y30*Z30,"")</f>
        <v>0.2</v>
      </c>
      <c r="AB30" s="128"/>
      <c r="AC30" s="44"/>
      <c r="AD30" s="56"/>
      <c r="AE30" s="41">
        <v>2</v>
      </c>
      <c r="AF30" s="42">
        <v>0.35</v>
      </c>
      <c r="AG30" s="120">
        <f>IF(AE30&gt;0,AE30*AF30,"0")</f>
        <v>0.7</v>
      </c>
      <c r="AI30" s="44"/>
      <c r="AJ30" s="56"/>
      <c r="AK30" s="41"/>
      <c r="AL30" s="42"/>
      <c r="AM30" s="42"/>
      <c r="AN30" s="45">
        <f t="shared" si="0"/>
        <v>1</v>
      </c>
      <c r="AO30" s="22">
        <f t="shared" si="1"/>
        <v>22.5</v>
      </c>
      <c r="AP30" s="46">
        <f t="shared" si="2"/>
        <v>1</v>
      </c>
    </row>
    <row r="31" spans="2:42" ht="19.5" customHeight="1">
      <c r="B31" s="318"/>
      <c r="C31" s="47" t="s">
        <v>135</v>
      </c>
      <c r="D31" s="129"/>
      <c r="E31" s="53"/>
      <c r="F31" s="49"/>
      <c r="G31" s="50"/>
      <c r="H31" s="51"/>
      <c r="I31" s="51"/>
      <c r="J31" s="129"/>
      <c r="K31" s="53"/>
      <c r="L31" s="49"/>
      <c r="M31" s="50"/>
      <c r="N31" s="51"/>
      <c r="O31" s="126"/>
      <c r="P31" s="129"/>
      <c r="Q31" s="53"/>
      <c r="R31" s="49"/>
      <c r="S31" s="50">
        <v>1</v>
      </c>
      <c r="T31" s="51">
        <v>0.1</v>
      </c>
      <c r="U31" s="51">
        <f t="shared" ref="U31:U35" si="19">IF(S31&gt;0,S31*T31,"0")</f>
        <v>0.1</v>
      </c>
      <c r="V31" s="48"/>
      <c r="W31" s="53"/>
      <c r="X31" s="49"/>
      <c r="Y31" s="50">
        <v>1</v>
      </c>
      <c r="Z31" s="51">
        <v>0.1</v>
      </c>
      <c r="AA31" s="126">
        <f t="shared" ref="AA31:AA35" si="20">IF(Y31&gt;0,Y31*Z31,"0")</f>
        <v>0.1</v>
      </c>
      <c r="AB31" s="129"/>
      <c r="AC31" s="60"/>
      <c r="AD31" s="61"/>
      <c r="AE31" s="50">
        <v>2</v>
      </c>
      <c r="AF31" s="51">
        <v>0.15</v>
      </c>
      <c r="AG31" s="55">
        <f t="shared" ref="AG31:AG33" si="21">IF(AE31&gt;0,AE31*AF31,"")</f>
        <v>0.3</v>
      </c>
      <c r="AH31" s="52"/>
      <c r="AI31" s="60"/>
      <c r="AJ31" s="61"/>
      <c r="AK31" s="50"/>
      <c r="AL31" s="51"/>
      <c r="AM31" s="51"/>
      <c r="AN31" s="45">
        <f t="shared" si="0"/>
        <v>0.5</v>
      </c>
      <c r="AO31" s="22">
        <f t="shared" si="1"/>
        <v>22.5</v>
      </c>
      <c r="AP31" s="46">
        <f t="shared" si="2"/>
        <v>1</v>
      </c>
    </row>
    <row r="32" spans="2:42" ht="19.5" customHeight="1">
      <c r="B32" s="317" t="s">
        <v>19</v>
      </c>
      <c r="C32" s="39" t="s">
        <v>32</v>
      </c>
      <c r="D32" s="128"/>
      <c r="E32" s="65"/>
      <c r="F32" s="62"/>
      <c r="G32" s="63">
        <v>2</v>
      </c>
      <c r="H32" s="58">
        <v>0.1</v>
      </c>
      <c r="I32" s="64">
        <f>G32*H32</f>
        <v>0.2</v>
      </c>
      <c r="J32" s="128"/>
      <c r="K32" s="65"/>
      <c r="L32" s="40" t="s">
        <v>276</v>
      </c>
      <c r="M32" s="41">
        <v>2</v>
      </c>
      <c r="N32" s="42">
        <v>0.1</v>
      </c>
      <c r="O32" s="125">
        <v>0.2</v>
      </c>
      <c r="P32" s="128"/>
      <c r="Q32" s="65"/>
      <c r="R32" s="40"/>
      <c r="S32" s="41">
        <v>1</v>
      </c>
      <c r="T32" s="42">
        <v>0.1</v>
      </c>
      <c r="U32" s="42">
        <f t="shared" si="19"/>
        <v>0.1</v>
      </c>
      <c r="V32" s="33"/>
      <c r="W32" s="65"/>
      <c r="X32" s="40"/>
      <c r="Y32" s="41">
        <v>1</v>
      </c>
      <c r="Z32" s="42">
        <v>0.1</v>
      </c>
      <c r="AA32" s="125">
        <f t="shared" si="20"/>
        <v>0.1</v>
      </c>
      <c r="AB32" s="128"/>
      <c r="AC32" s="66"/>
      <c r="AD32" s="56"/>
      <c r="AE32" s="41">
        <v>2</v>
      </c>
      <c r="AF32" s="42">
        <v>0.15</v>
      </c>
      <c r="AG32" s="120">
        <f t="shared" si="21"/>
        <v>0.3</v>
      </c>
      <c r="AI32" s="66"/>
      <c r="AJ32" s="56"/>
      <c r="AK32" s="41"/>
      <c r="AL32" s="42"/>
      <c r="AM32" s="42"/>
      <c r="AN32" s="45">
        <f t="shared" si="0"/>
        <v>0.89999999999999991</v>
      </c>
      <c r="AO32" s="22">
        <f t="shared" si="1"/>
        <v>67.5</v>
      </c>
      <c r="AP32" s="46" t="e">
        <f>SUM(#REF!,S32,AK32)</f>
        <v>#REF!</v>
      </c>
    </row>
    <row r="33" spans="2:49" ht="19.5" customHeight="1">
      <c r="B33" s="317"/>
      <c r="C33" s="39" t="s">
        <v>133</v>
      </c>
      <c r="D33" s="128"/>
      <c r="E33" s="43"/>
      <c r="F33" s="40" t="s">
        <v>276</v>
      </c>
      <c r="G33" s="63">
        <v>2</v>
      </c>
      <c r="H33" s="42">
        <v>0.5</v>
      </c>
      <c r="I33" s="67">
        <f t="shared" ref="I33" si="22">IF(G33&gt;0,G33*H33,"0")</f>
        <v>1</v>
      </c>
      <c r="J33" s="128"/>
      <c r="K33" s="43"/>
      <c r="L33" s="40"/>
      <c r="M33" s="41"/>
      <c r="N33" s="42"/>
      <c r="O33" s="125"/>
      <c r="P33" s="128"/>
      <c r="Q33" s="43"/>
      <c r="R33" s="40" t="s">
        <v>163</v>
      </c>
      <c r="S33" s="41">
        <v>3</v>
      </c>
      <c r="T33" s="42">
        <v>0.5</v>
      </c>
      <c r="U33" s="42">
        <f t="shared" si="19"/>
        <v>1.5</v>
      </c>
      <c r="V33" s="33"/>
      <c r="W33" s="43"/>
      <c r="X33" s="40"/>
      <c r="Y33" s="41">
        <v>1</v>
      </c>
      <c r="Z33" s="42">
        <v>0.1</v>
      </c>
      <c r="AA33" s="125">
        <f t="shared" si="20"/>
        <v>0.1</v>
      </c>
      <c r="AB33" s="128"/>
      <c r="AC33" s="66"/>
      <c r="AD33" s="56"/>
      <c r="AE33" s="41">
        <v>2</v>
      </c>
      <c r="AF33" s="42">
        <v>0.15</v>
      </c>
      <c r="AG33" s="120">
        <f t="shared" si="21"/>
        <v>0.3</v>
      </c>
      <c r="AI33" s="66"/>
      <c r="AJ33" s="56" t="s">
        <v>154</v>
      </c>
      <c r="AK33" s="68">
        <v>1</v>
      </c>
      <c r="AL33" s="69">
        <v>0.8</v>
      </c>
      <c r="AM33" s="69">
        <f t="shared" ref="AM33:AM37" si="23">IF(AK33&gt;0,AK33*AL33,"")</f>
        <v>0.8</v>
      </c>
      <c r="AN33" s="45">
        <f t="shared" si="0"/>
        <v>3.6999999999999997</v>
      </c>
      <c r="AO33" s="22">
        <f t="shared" si="1"/>
        <v>602.5</v>
      </c>
      <c r="AP33" s="46" t="e">
        <f>SUM(#REF!,S33,AK33)</f>
        <v>#REF!</v>
      </c>
    </row>
    <row r="34" spans="2:49" ht="19.5" customHeight="1">
      <c r="B34" s="318"/>
      <c r="C34" s="47" t="s">
        <v>135</v>
      </c>
      <c r="D34" s="129"/>
      <c r="E34" s="53"/>
      <c r="F34" s="49"/>
      <c r="G34" s="70"/>
      <c r="H34" s="71"/>
      <c r="I34" s="72"/>
      <c r="J34" s="129"/>
      <c r="K34" s="53"/>
      <c r="L34" s="49"/>
      <c r="M34" s="50"/>
      <c r="N34" s="51"/>
      <c r="O34" s="126"/>
      <c r="P34" s="129"/>
      <c r="Q34" s="53"/>
      <c r="R34" s="49"/>
      <c r="S34" s="50">
        <v>2</v>
      </c>
      <c r="T34" s="51">
        <v>0.1</v>
      </c>
      <c r="U34" s="51">
        <f t="shared" si="19"/>
        <v>0.2</v>
      </c>
      <c r="V34" s="48"/>
      <c r="W34" s="53"/>
      <c r="X34" s="49" t="s">
        <v>163</v>
      </c>
      <c r="Y34" s="50">
        <v>3</v>
      </c>
      <c r="Z34" s="51">
        <v>0.5</v>
      </c>
      <c r="AA34" s="126">
        <f t="shared" si="20"/>
        <v>1.5</v>
      </c>
      <c r="AB34" s="129"/>
      <c r="AC34" s="73"/>
      <c r="AD34" s="49"/>
      <c r="AE34" s="50">
        <v>2</v>
      </c>
      <c r="AF34" s="51">
        <v>0.15</v>
      </c>
      <c r="AG34" s="55">
        <f>IF(AE34&gt;0,AE34*AF34,"0")</f>
        <v>0.3</v>
      </c>
      <c r="AH34" s="52"/>
      <c r="AI34" s="73"/>
      <c r="AJ34" s="49" t="s">
        <v>157</v>
      </c>
      <c r="AK34" s="50">
        <v>2</v>
      </c>
      <c r="AL34" s="51">
        <v>0.95</v>
      </c>
      <c r="AM34" s="51">
        <f>IF(AK34&gt;0,AK34*AL34,"0")</f>
        <v>1.9</v>
      </c>
      <c r="AN34" s="45">
        <f t="shared" si="0"/>
        <v>3.9</v>
      </c>
      <c r="AO34" s="22">
        <f t="shared" si="1"/>
        <v>140</v>
      </c>
      <c r="AP34" s="46">
        <f>SUM(G32,S34,AK34)</f>
        <v>6</v>
      </c>
    </row>
    <row r="35" spans="2:49" ht="19.5" customHeight="1">
      <c r="B35" s="317" t="s">
        <v>20</v>
      </c>
      <c r="C35" s="39" t="s">
        <v>32</v>
      </c>
      <c r="D35" s="128"/>
      <c r="E35" s="43"/>
      <c r="F35" s="74"/>
      <c r="G35" s="74"/>
      <c r="H35" s="75"/>
      <c r="I35" s="76"/>
      <c r="J35" s="128"/>
      <c r="K35" s="43"/>
      <c r="M35" s="41">
        <v>2</v>
      </c>
      <c r="N35" s="42">
        <v>0.5</v>
      </c>
      <c r="O35" s="125">
        <f t="shared" si="17"/>
        <v>1</v>
      </c>
      <c r="P35" s="128"/>
      <c r="Q35" s="43"/>
      <c r="R35" s="40" t="s">
        <v>157</v>
      </c>
      <c r="S35" s="41">
        <v>2</v>
      </c>
      <c r="T35" s="42">
        <v>0.5</v>
      </c>
      <c r="U35" s="42">
        <f t="shared" si="19"/>
        <v>1</v>
      </c>
      <c r="V35" s="33"/>
      <c r="W35" s="43"/>
      <c r="X35" s="40"/>
      <c r="Y35" s="41">
        <v>2</v>
      </c>
      <c r="Z35" s="42">
        <v>0.1</v>
      </c>
      <c r="AA35" s="125">
        <f t="shared" si="20"/>
        <v>0.2</v>
      </c>
      <c r="AB35" s="128"/>
      <c r="AC35" s="66"/>
      <c r="AD35" s="40"/>
      <c r="AE35" s="41">
        <v>2</v>
      </c>
      <c r="AF35" s="42">
        <v>0.15</v>
      </c>
      <c r="AG35" s="120">
        <f t="shared" ref="AG35:AG37" si="24">IF(AE35&gt;0,AE35*AF35,"")</f>
        <v>0.3</v>
      </c>
      <c r="AI35" s="66"/>
      <c r="AJ35" s="40" t="s">
        <v>160</v>
      </c>
      <c r="AK35" s="41">
        <v>2</v>
      </c>
      <c r="AL35" s="42">
        <v>0.6</v>
      </c>
      <c r="AM35" s="42">
        <f t="shared" si="23"/>
        <v>1.2</v>
      </c>
      <c r="AN35" s="45">
        <f t="shared" si="0"/>
        <v>3.7</v>
      </c>
      <c r="AO35" s="22">
        <f>I33*$I$45+U35*$U$45+AM35*$AM$45</f>
        <v>510</v>
      </c>
      <c r="AP35" s="46">
        <f>SUM(G33,S35,AK35)</f>
        <v>6</v>
      </c>
    </row>
    <row r="36" spans="2:49" ht="19.5" customHeight="1">
      <c r="B36" s="317"/>
      <c r="C36" s="39" t="s">
        <v>133</v>
      </c>
      <c r="D36" s="128"/>
      <c r="E36" s="43"/>
      <c r="F36" s="40"/>
      <c r="G36" s="41"/>
      <c r="H36" s="42"/>
      <c r="I36" s="42"/>
      <c r="J36" s="128"/>
      <c r="K36" s="43"/>
      <c r="L36" s="40"/>
      <c r="M36" s="41"/>
      <c r="N36" s="42"/>
      <c r="O36" s="125"/>
      <c r="P36" s="128"/>
      <c r="Q36" s="43"/>
      <c r="R36" s="40"/>
      <c r="S36" s="41"/>
      <c r="T36" s="42"/>
      <c r="U36" s="42"/>
      <c r="V36" s="33"/>
      <c r="W36" s="43"/>
      <c r="X36" s="40"/>
      <c r="Y36" s="41"/>
      <c r="Z36" s="42"/>
      <c r="AA36" s="125"/>
      <c r="AB36" s="128"/>
      <c r="AC36" s="43"/>
      <c r="AD36" s="40"/>
      <c r="AE36" s="41"/>
      <c r="AF36" s="42"/>
      <c r="AG36" s="120"/>
      <c r="AI36" s="43"/>
      <c r="AJ36" s="40" t="s">
        <v>165</v>
      </c>
      <c r="AK36" s="41">
        <v>5</v>
      </c>
      <c r="AL36" s="42">
        <v>3.34</v>
      </c>
      <c r="AM36" s="42">
        <f t="shared" si="23"/>
        <v>16.7</v>
      </c>
      <c r="AN36" s="45">
        <f t="shared" si="0"/>
        <v>16.7</v>
      </c>
      <c r="AO36" s="22">
        <f>I36*$I$45+U36*$U$45+AM36*$AM$45</f>
        <v>835</v>
      </c>
      <c r="AP36" s="46">
        <f>SUM(G36,S36,AK36)</f>
        <v>5</v>
      </c>
    </row>
    <row r="37" spans="2:49" ht="19.5" customHeight="1">
      <c r="B37" s="318"/>
      <c r="C37" s="47" t="s">
        <v>135</v>
      </c>
      <c r="D37" s="129"/>
      <c r="E37" s="53"/>
      <c r="F37" s="49"/>
      <c r="G37" s="50"/>
      <c r="H37" s="51"/>
      <c r="I37" s="51"/>
      <c r="J37" s="129"/>
      <c r="K37" s="53"/>
      <c r="L37" s="49"/>
      <c r="M37" s="50"/>
      <c r="N37" s="51"/>
      <c r="O37" s="126"/>
      <c r="P37" s="129"/>
      <c r="Q37" s="53"/>
      <c r="R37" s="49"/>
      <c r="S37" s="50"/>
      <c r="T37" s="51"/>
      <c r="U37" s="51"/>
      <c r="V37" s="48"/>
      <c r="W37" s="53"/>
      <c r="X37" s="49" t="s">
        <v>157</v>
      </c>
      <c r="Y37" s="50">
        <v>2</v>
      </c>
      <c r="Z37" s="51">
        <v>0.5</v>
      </c>
      <c r="AA37" s="126">
        <f>Y37*Z37</f>
        <v>1</v>
      </c>
      <c r="AB37" s="129"/>
      <c r="AC37" s="54"/>
      <c r="AD37" s="49"/>
      <c r="AE37" s="50">
        <v>6</v>
      </c>
      <c r="AF37" s="51">
        <v>1.9</v>
      </c>
      <c r="AG37" s="55">
        <f t="shared" si="24"/>
        <v>11.399999999999999</v>
      </c>
      <c r="AH37" s="52"/>
      <c r="AI37" s="54"/>
      <c r="AJ37" s="49" t="s">
        <v>136</v>
      </c>
      <c r="AK37" s="50">
        <v>2</v>
      </c>
      <c r="AL37" s="51">
        <v>0.1</v>
      </c>
      <c r="AM37" s="51">
        <f t="shared" si="23"/>
        <v>0.2</v>
      </c>
      <c r="AN37" s="45">
        <f t="shared" si="0"/>
        <v>12.599999999999998</v>
      </c>
      <c r="AO37" s="22">
        <f>I37*$I$45+U37*$U$45+AM37*$AM$45</f>
        <v>10</v>
      </c>
      <c r="AP37" s="46">
        <f>SUM(G37,S37,AK37)</f>
        <v>2</v>
      </c>
    </row>
    <row r="38" spans="2:49" ht="19.5" customHeight="1">
      <c r="B38" s="317" t="s">
        <v>21</v>
      </c>
      <c r="C38" s="39" t="s">
        <v>32</v>
      </c>
      <c r="D38" s="128"/>
      <c r="E38" s="43"/>
      <c r="F38" s="40"/>
      <c r="G38" s="41"/>
      <c r="H38" s="42"/>
      <c r="I38" s="42"/>
      <c r="J38" s="128"/>
      <c r="K38" s="43"/>
      <c r="L38" s="40"/>
      <c r="M38" s="41"/>
      <c r="N38" s="42"/>
      <c r="O38" s="125"/>
      <c r="P38" s="128"/>
      <c r="Q38" s="43"/>
      <c r="R38" s="40"/>
      <c r="S38" s="41"/>
      <c r="T38" s="42"/>
      <c r="U38" s="42"/>
      <c r="V38" s="33"/>
      <c r="W38" s="43"/>
      <c r="X38" s="40"/>
      <c r="Y38" s="41"/>
      <c r="Z38" s="42"/>
      <c r="AA38" s="125"/>
      <c r="AB38" s="128"/>
      <c r="AC38" s="43"/>
      <c r="AD38" s="40"/>
      <c r="AE38" s="41"/>
      <c r="AF38" s="42"/>
      <c r="AG38" s="120"/>
      <c r="AI38" s="43"/>
      <c r="AJ38" s="40"/>
      <c r="AK38" s="41"/>
      <c r="AL38" s="42"/>
      <c r="AM38" s="42"/>
      <c r="AN38" s="45">
        <f t="shared" si="0"/>
        <v>0</v>
      </c>
      <c r="AO38" s="22">
        <f>I38*$I$45+U38*$U$45+AM38*$AM$45</f>
        <v>0</v>
      </c>
      <c r="AP38" s="46">
        <f>SUM(G38,S38,AK38)</f>
        <v>0</v>
      </c>
    </row>
    <row r="39" spans="2:49" ht="19.5" customHeight="1">
      <c r="B39" s="317"/>
      <c r="C39" s="39" t="s">
        <v>133</v>
      </c>
      <c r="D39" s="128"/>
      <c r="E39" s="43"/>
      <c r="F39" s="40"/>
      <c r="G39" s="41"/>
      <c r="H39" s="42"/>
      <c r="I39" s="42"/>
      <c r="J39" s="128"/>
      <c r="K39" s="43"/>
      <c r="L39" s="40"/>
      <c r="M39" s="41"/>
      <c r="N39" s="42"/>
      <c r="O39" s="125"/>
      <c r="P39" s="128"/>
      <c r="Q39" s="43"/>
      <c r="R39" s="40"/>
      <c r="S39" s="41"/>
      <c r="T39" s="42"/>
      <c r="U39" s="42"/>
      <c r="V39" s="33"/>
      <c r="W39" s="43"/>
      <c r="X39" s="40"/>
      <c r="Y39" s="41"/>
      <c r="Z39" s="42"/>
      <c r="AA39" s="125"/>
      <c r="AB39" s="128"/>
      <c r="AC39" s="43"/>
      <c r="AD39" s="40"/>
      <c r="AE39" s="41"/>
      <c r="AF39" s="42"/>
      <c r="AG39" s="120"/>
      <c r="AI39" s="43"/>
      <c r="AJ39" s="40"/>
      <c r="AK39" s="41"/>
      <c r="AL39" s="42"/>
      <c r="AM39" s="42"/>
      <c r="AN39" s="45">
        <f t="shared" si="0"/>
        <v>0</v>
      </c>
      <c r="AO39" s="22">
        <f>I39*$I$45+U39*$U$45+AM39*$AM$45</f>
        <v>0</v>
      </c>
      <c r="AP39" s="46">
        <f>SUM(G39,S39,AK39)</f>
        <v>0</v>
      </c>
    </row>
    <row r="40" spans="2:49" ht="19.5" customHeight="1" thickBot="1">
      <c r="B40" s="319"/>
      <c r="C40" s="77" t="s">
        <v>135</v>
      </c>
      <c r="D40" s="130"/>
      <c r="E40" s="83"/>
      <c r="F40" s="79"/>
      <c r="G40" s="80"/>
      <c r="H40" s="81"/>
      <c r="I40" s="81"/>
      <c r="J40" s="130"/>
      <c r="K40" s="83"/>
      <c r="L40" s="79"/>
      <c r="M40" s="80"/>
      <c r="N40" s="81"/>
      <c r="O40" s="127"/>
      <c r="P40" s="130"/>
      <c r="Q40" s="83"/>
      <c r="R40" s="79"/>
      <c r="S40" s="80"/>
      <c r="T40" s="81"/>
      <c r="U40" s="81"/>
      <c r="V40" s="78"/>
      <c r="W40" s="83"/>
      <c r="X40" s="79"/>
      <c r="Y40" s="80"/>
      <c r="Z40" s="81"/>
      <c r="AA40" s="127"/>
      <c r="AB40" s="130"/>
      <c r="AC40" s="83"/>
      <c r="AD40" s="79"/>
      <c r="AE40" s="80">
        <v>6</v>
      </c>
      <c r="AF40" s="81">
        <v>1.9</v>
      </c>
      <c r="AG40" s="122">
        <f t="shared" ref="AG40" si="25">IF(AE40&gt;0,AE40*AF40,"0")</f>
        <v>11.399999999999999</v>
      </c>
      <c r="AH40" s="82"/>
      <c r="AI40" s="83"/>
      <c r="AJ40" s="79"/>
      <c r="AK40" s="80"/>
      <c r="AL40" s="81"/>
      <c r="AM40" s="81"/>
      <c r="AN40" s="132">
        <f t="shared" si="0"/>
        <v>11.399999999999999</v>
      </c>
      <c r="AO40" s="22">
        <f>I40*$I$45+U40*$U$45+AM40*$AM$45</f>
        <v>0</v>
      </c>
      <c r="AP40" s="46">
        <f>SUM(G40,S40,AK40)</f>
        <v>0</v>
      </c>
    </row>
    <row r="41" spans="2:49" s="84" customFormat="1" ht="16.5" customHeight="1" thickTop="1">
      <c r="C41" s="85"/>
      <c r="D41" s="85"/>
      <c r="F41" s="86"/>
      <c r="G41" s="86"/>
      <c r="H41" s="87"/>
      <c r="I41" s="87"/>
      <c r="J41" s="21"/>
      <c r="L41" s="86"/>
      <c r="M41" s="86"/>
      <c r="N41" s="87"/>
      <c r="O41" s="87"/>
      <c r="P41" s="21"/>
      <c r="Q41" s="22"/>
      <c r="R41" s="23"/>
      <c r="S41" s="63"/>
      <c r="T41" s="87"/>
      <c r="U41" s="87"/>
      <c r="V41" s="21"/>
      <c r="W41" s="22"/>
      <c r="X41" s="23"/>
      <c r="Y41" s="63"/>
      <c r="Z41" s="87"/>
      <c r="AA41" s="87"/>
      <c r="AB41" s="21"/>
      <c r="AC41" s="22"/>
      <c r="AD41" s="23"/>
      <c r="AE41" s="63"/>
      <c r="AF41" s="87"/>
      <c r="AG41" s="87"/>
      <c r="AH41" s="21"/>
      <c r="AI41" s="22"/>
      <c r="AJ41" s="23"/>
      <c r="AK41" s="63"/>
      <c r="AL41" s="87"/>
      <c r="AM41" s="87"/>
      <c r="AN41" s="88"/>
      <c r="AO41" s="89">
        <f>SUM(AO5:AO40)</f>
        <v>6593.25</v>
      </c>
      <c r="AP41" s="22"/>
      <c r="AQ41" s="22"/>
      <c r="AR41" s="22"/>
      <c r="AS41" s="22"/>
      <c r="AT41" s="22"/>
      <c r="AU41" s="22"/>
      <c r="AV41" s="22"/>
      <c r="AW41" s="22"/>
    </row>
    <row r="42" spans="2:49" ht="16.5">
      <c r="B42" s="90" t="s">
        <v>166</v>
      </c>
      <c r="H42" s="87"/>
      <c r="I42" s="87"/>
      <c r="N42" s="87"/>
      <c r="O42" s="87"/>
      <c r="S42" s="63"/>
      <c r="T42" s="87"/>
      <c r="U42" s="87"/>
      <c r="Y42" s="63"/>
      <c r="Z42" s="87"/>
      <c r="AA42" s="87"/>
      <c r="AE42" s="63"/>
      <c r="AF42" s="87"/>
      <c r="AG42" s="87"/>
      <c r="AK42" s="63"/>
      <c r="AL42" s="87"/>
      <c r="AM42" s="87"/>
      <c r="AN42" s="88"/>
    </row>
    <row r="43" spans="2:49" ht="16.5">
      <c r="B43" s="91"/>
      <c r="H43" s="87"/>
      <c r="I43" s="87"/>
      <c r="N43" s="87"/>
      <c r="O43" s="87"/>
      <c r="S43" s="63"/>
      <c r="T43" s="87"/>
      <c r="U43" s="87"/>
      <c r="Y43" s="63"/>
      <c r="Z43" s="87"/>
      <c r="AA43" s="87"/>
      <c r="AE43" s="63"/>
      <c r="AF43" s="87"/>
      <c r="AG43" s="87"/>
      <c r="AK43" s="63"/>
      <c r="AL43" s="87"/>
      <c r="AM43" s="87"/>
      <c r="AN43" s="88"/>
    </row>
    <row r="44" spans="2:49" ht="19">
      <c r="B44" s="91"/>
      <c r="F44" s="23" t="s">
        <v>167</v>
      </c>
      <c r="H44" s="92"/>
      <c r="I44" s="84">
        <f>SUM(I5:I40)</f>
        <v>7.81</v>
      </c>
      <c r="J44" s="85"/>
      <c r="L44" s="23" t="s">
        <v>167</v>
      </c>
      <c r="N44" s="92"/>
      <c r="O44" s="84">
        <f>SUM(O5:O40)</f>
        <v>7.9899999999999993</v>
      </c>
      <c r="P44" s="85"/>
      <c r="Q44" s="84"/>
      <c r="R44" s="86" t="s">
        <v>167</v>
      </c>
      <c r="S44" s="86"/>
      <c r="T44" s="92"/>
      <c r="U44" s="86">
        <f>SUM(U5:U40)</f>
        <v>8.1999999999999993</v>
      </c>
      <c r="V44" s="85"/>
      <c r="W44" s="84"/>
      <c r="X44" s="23" t="s">
        <v>167</v>
      </c>
      <c r="Y44" s="86"/>
      <c r="Z44" s="92"/>
      <c r="AA44" s="86">
        <f>SUM(AA5:AA40)</f>
        <v>8.1999999999999993</v>
      </c>
      <c r="AB44" s="85"/>
      <c r="AC44" s="84"/>
      <c r="AD44" s="86" t="s">
        <v>167</v>
      </c>
      <c r="AE44" s="86"/>
      <c r="AF44" s="92"/>
      <c r="AG44" s="84">
        <f>SUM(AG5:AG40)</f>
        <v>85.149999999999977</v>
      </c>
      <c r="AH44" s="85"/>
      <c r="AI44" s="84"/>
      <c r="AJ44" s="86" t="s">
        <v>167</v>
      </c>
      <c r="AK44" s="86"/>
      <c r="AL44" s="92"/>
      <c r="AM44" s="84">
        <f>SUM(AM5:AM40)</f>
        <v>55.320000000000007</v>
      </c>
      <c r="AN44" s="93">
        <f>SUM(AN5:AN40)</f>
        <v>172.67000000000002</v>
      </c>
    </row>
    <row r="45" spans="2:49">
      <c r="F45" s="23" t="s">
        <v>168</v>
      </c>
      <c r="I45" s="22">
        <v>225</v>
      </c>
      <c r="L45" s="23" t="s">
        <v>168</v>
      </c>
      <c r="O45" s="22">
        <v>225</v>
      </c>
      <c r="U45" s="23">
        <v>225</v>
      </c>
      <c r="AA45" s="23">
        <v>225</v>
      </c>
      <c r="AG45" s="22">
        <v>50</v>
      </c>
      <c r="AM45" s="22">
        <v>50</v>
      </c>
      <c r="AN45" s="22">
        <f>SUM(I45,U45,AM45)</f>
        <v>500</v>
      </c>
    </row>
    <row r="46" spans="2:49" ht="14">
      <c r="F46" s="23" t="s">
        <v>169</v>
      </c>
      <c r="I46" s="22">
        <f>I44*I45</f>
        <v>1757.25</v>
      </c>
      <c r="L46" s="23" t="s">
        <v>169</v>
      </c>
      <c r="O46" s="22">
        <f>O44*O45</f>
        <v>1797.7499999999998</v>
      </c>
      <c r="U46" s="22">
        <f>U44*U45</f>
        <v>1844.9999999999998</v>
      </c>
      <c r="AA46" s="22">
        <f>AA44*AA45</f>
        <v>1844.9999999999998</v>
      </c>
      <c r="AG46" s="22">
        <f>AG44*AG45</f>
        <v>4257.4999999999991</v>
      </c>
      <c r="AM46" s="22">
        <f>AM44*AM45</f>
        <v>2766.0000000000005</v>
      </c>
      <c r="AN46" s="89">
        <f>SUM(I46,U46,AM46)</f>
        <v>6368.25</v>
      </c>
    </row>
    <row r="80" spans="41:49">
      <c r="AO80" s="84"/>
      <c r="AP80" s="84"/>
      <c r="AQ80" s="84"/>
      <c r="AR80" s="84"/>
      <c r="AS80" s="84"/>
      <c r="AT80" s="84"/>
      <c r="AU80" s="84"/>
      <c r="AV80" s="84"/>
      <c r="AW80" s="84"/>
    </row>
    <row r="85" spans="42:47">
      <c r="AP85" s="94"/>
      <c r="AQ85" s="95" t="s">
        <v>170</v>
      </c>
      <c r="AR85" s="96" t="s">
        <v>171</v>
      </c>
      <c r="AS85" s="97" t="s">
        <v>2</v>
      </c>
      <c r="AT85" s="98" t="s">
        <v>172</v>
      </c>
      <c r="AU85" s="99" t="s">
        <v>173</v>
      </c>
    </row>
    <row r="86" spans="42:47">
      <c r="AP86" s="100" t="s">
        <v>174</v>
      </c>
      <c r="AQ86" s="101"/>
      <c r="AR86" s="102">
        <v>1</v>
      </c>
      <c r="AS86" s="103" t="s">
        <v>175</v>
      </c>
      <c r="AT86" s="104"/>
      <c r="AU86" s="105" t="s">
        <v>176</v>
      </c>
    </row>
    <row r="87" spans="42:47" ht="16.5">
      <c r="AP87" s="100" t="s">
        <v>177</v>
      </c>
      <c r="AQ87" s="106" t="s">
        <v>178</v>
      </c>
      <c r="AR87" s="107">
        <v>1</v>
      </c>
      <c r="AS87" s="97" t="s">
        <v>175</v>
      </c>
      <c r="AT87" s="108" t="s">
        <v>175</v>
      </c>
      <c r="AU87" s="105"/>
    </row>
    <row r="88" spans="42:47" ht="16.5">
      <c r="AP88" s="100" t="s">
        <v>179</v>
      </c>
      <c r="AQ88" s="106" t="s">
        <v>180</v>
      </c>
      <c r="AR88" s="107">
        <v>1</v>
      </c>
      <c r="AS88" s="97" t="s">
        <v>175</v>
      </c>
      <c r="AT88" s="108" t="s">
        <v>175</v>
      </c>
      <c r="AU88" s="105"/>
    </row>
    <row r="89" spans="42:47" ht="16.5">
      <c r="AP89" s="100" t="s">
        <v>181</v>
      </c>
      <c r="AQ89" s="106" t="s">
        <v>22</v>
      </c>
      <c r="AR89" s="107">
        <v>1</v>
      </c>
      <c r="AS89" s="97"/>
      <c r="AT89" s="108" t="s">
        <v>175</v>
      </c>
      <c r="AU89" s="105" t="s">
        <v>182</v>
      </c>
    </row>
    <row r="90" spans="42:47" ht="16.5">
      <c r="AP90" s="100" t="s">
        <v>183</v>
      </c>
      <c r="AQ90" s="106" t="s">
        <v>184</v>
      </c>
      <c r="AR90" s="107">
        <v>1</v>
      </c>
      <c r="AS90" s="97"/>
      <c r="AT90" s="108" t="s">
        <v>175</v>
      </c>
      <c r="AU90" s="105" t="s">
        <v>185</v>
      </c>
    </row>
    <row r="91" spans="42:47">
      <c r="AP91" s="94" t="s">
        <v>186</v>
      </c>
      <c r="AQ91" s="109" t="s">
        <v>187</v>
      </c>
      <c r="AR91" s="96">
        <v>1</v>
      </c>
      <c r="AS91" s="97" t="s">
        <v>175</v>
      </c>
      <c r="AT91" s="108" t="s">
        <v>175</v>
      </c>
      <c r="AU91" s="105" t="s">
        <v>188</v>
      </c>
    </row>
    <row r="92" spans="42:47">
      <c r="AP92" s="110" t="s">
        <v>189</v>
      </c>
      <c r="AQ92" s="111" t="s">
        <v>178</v>
      </c>
      <c r="AR92" s="112">
        <v>1</v>
      </c>
      <c r="AS92" s="113" t="s">
        <v>175</v>
      </c>
      <c r="AT92" s="114" t="s">
        <v>175</v>
      </c>
      <c r="AU92" s="115" t="s">
        <v>190</v>
      </c>
    </row>
    <row r="93" spans="42:47">
      <c r="AP93" s="94" t="s">
        <v>191</v>
      </c>
      <c r="AQ93" s="109" t="s">
        <v>178</v>
      </c>
      <c r="AR93" s="96">
        <v>1</v>
      </c>
      <c r="AS93" s="97" t="s">
        <v>175</v>
      </c>
      <c r="AT93" s="108" t="s">
        <v>175</v>
      </c>
      <c r="AU93" s="105"/>
    </row>
    <row r="94" spans="42:47">
      <c r="AP94" s="94" t="s">
        <v>192</v>
      </c>
      <c r="AQ94" s="109"/>
      <c r="AR94" s="96"/>
      <c r="AS94" s="97" t="s">
        <v>175</v>
      </c>
      <c r="AT94" s="108"/>
      <c r="AU94" s="105" t="s">
        <v>193</v>
      </c>
    </row>
    <row r="95" spans="42:47">
      <c r="AP95" s="94" t="s">
        <v>194</v>
      </c>
      <c r="AQ95" s="109" t="s">
        <v>180</v>
      </c>
      <c r="AR95" s="96">
        <v>1</v>
      </c>
      <c r="AS95" s="97" t="s">
        <v>175</v>
      </c>
      <c r="AT95" s="108"/>
      <c r="AU95" s="105"/>
    </row>
    <row r="96" spans="42:47">
      <c r="AP96" s="94" t="s">
        <v>195</v>
      </c>
      <c r="AQ96" s="109" t="s">
        <v>178</v>
      </c>
      <c r="AR96" s="96">
        <v>1</v>
      </c>
      <c r="AS96" s="97" t="s">
        <v>175</v>
      </c>
      <c r="AT96" s="108" t="s">
        <v>175</v>
      </c>
      <c r="AU96" s="105" t="s">
        <v>196</v>
      </c>
    </row>
    <row r="97" spans="42:47">
      <c r="AP97" s="94" t="s">
        <v>197</v>
      </c>
      <c r="AQ97" s="109" t="s">
        <v>180</v>
      </c>
      <c r="AR97" s="96">
        <v>1</v>
      </c>
      <c r="AS97" s="97"/>
      <c r="AT97" s="108" t="s">
        <v>175</v>
      </c>
      <c r="AU97" s="105"/>
    </row>
    <row r="98" spans="42:47">
      <c r="AP98" s="94" t="s">
        <v>198</v>
      </c>
      <c r="AQ98" s="109" t="s">
        <v>178</v>
      </c>
      <c r="AR98" s="96">
        <v>1</v>
      </c>
      <c r="AS98" s="97" t="s">
        <v>175</v>
      </c>
      <c r="AT98" s="108" t="s">
        <v>175</v>
      </c>
      <c r="AU98" s="105" t="s">
        <v>199</v>
      </c>
    </row>
    <row r="99" spans="42:47">
      <c r="AP99" s="94" t="s">
        <v>200</v>
      </c>
      <c r="AQ99" s="109" t="s">
        <v>201</v>
      </c>
      <c r="AR99" s="96">
        <v>1</v>
      </c>
      <c r="AS99" s="97" t="s">
        <v>175</v>
      </c>
      <c r="AT99" s="108" t="s">
        <v>175</v>
      </c>
      <c r="AU99" s="105" t="s">
        <v>202</v>
      </c>
    </row>
    <row r="100" spans="42:47">
      <c r="AP100" s="94" t="s">
        <v>203</v>
      </c>
      <c r="AQ100" s="109" t="s">
        <v>201</v>
      </c>
      <c r="AR100" s="96">
        <v>1</v>
      </c>
      <c r="AS100" s="97" t="s">
        <v>175</v>
      </c>
      <c r="AT100" s="108"/>
      <c r="AU100" s="105" t="s">
        <v>204</v>
      </c>
    </row>
    <row r="101" spans="42:47">
      <c r="AP101" s="94" t="s">
        <v>205</v>
      </c>
      <c r="AQ101" s="109" t="s">
        <v>178</v>
      </c>
      <c r="AR101" s="96">
        <v>1</v>
      </c>
      <c r="AS101" s="103" t="s">
        <v>175</v>
      </c>
      <c r="AT101" s="108"/>
      <c r="AU101" s="105" t="s">
        <v>206</v>
      </c>
    </row>
    <row r="102" spans="42:47">
      <c r="AP102" s="94" t="s">
        <v>207</v>
      </c>
      <c r="AQ102" s="109" t="s">
        <v>180</v>
      </c>
      <c r="AR102" s="96">
        <v>1</v>
      </c>
      <c r="AS102" s="97" t="s">
        <v>175</v>
      </c>
      <c r="AT102" s="108"/>
      <c r="AU102" s="105" t="s">
        <v>208</v>
      </c>
    </row>
    <row r="103" spans="42:47">
      <c r="AP103" s="94" t="s">
        <v>209</v>
      </c>
      <c r="AQ103" s="109" t="s">
        <v>180</v>
      </c>
      <c r="AR103" s="96">
        <v>1</v>
      </c>
      <c r="AS103" s="97"/>
      <c r="AT103" s="108" t="s">
        <v>175</v>
      </c>
      <c r="AU103" s="105" t="s">
        <v>210</v>
      </c>
    </row>
    <row r="104" spans="42:47">
      <c r="AP104" s="94" t="s">
        <v>211</v>
      </c>
      <c r="AQ104" s="109" t="s">
        <v>180</v>
      </c>
      <c r="AR104" s="96">
        <v>1</v>
      </c>
      <c r="AS104" s="97"/>
      <c r="AT104" s="108" t="s">
        <v>175</v>
      </c>
      <c r="AU104" s="105" t="s">
        <v>212</v>
      </c>
    </row>
    <row r="105" spans="42:47">
      <c r="AP105" s="116" t="s">
        <v>213</v>
      </c>
      <c r="AQ105" s="109" t="s">
        <v>187</v>
      </c>
      <c r="AR105" s="96">
        <v>1</v>
      </c>
      <c r="AS105" s="97" t="s">
        <v>175</v>
      </c>
      <c r="AT105" s="108" t="s">
        <v>175</v>
      </c>
      <c r="AU105" s="105" t="s">
        <v>214</v>
      </c>
    </row>
    <row r="106" spans="42:47">
      <c r="AP106" s="117" t="s">
        <v>215</v>
      </c>
      <c r="AQ106" s="109" t="s">
        <v>187</v>
      </c>
      <c r="AR106" s="96">
        <v>2</v>
      </c>
      <c r="AS106" s="97" t="s">
        <v>175</v>
      </c>
      <c r="AT106" s="108" t="s">
        <v>175</v>
      </c>
      <c r="AU106" s="105" t="s">
        <v>216</v>
      </c>
    </row>
    <row r="107" spans="42:47">
      <c r="AP107" s="117" t="s">
        <v>217</v>
      </c>
      <c r="AQ107" s="109" t="s">
        <v>187</v>
      </c>
      <c r="AR107" s="96">
        <v>2</v>
      </c>
      <c r="AS107" s="97" t="s">
        <v>175</v>
      </c>
      <c r="AT107" s="108" t="s">
        <v>175</v>
      </c>
      <c r="AU107" s="105" t="s">
        <v>218</v>
      </c>
    </row>
    <row r="108" spans="42:47">
      <c r="AP108" s="94" t="s">
        <v>219</v>
      </c>
      <c r="AQ108" s="109" t="s">
        <v>220</v>
      </c>
      <c r="AR108" s="96">
        <v>1</v>
      </c>
      <c r="AS108" s="97"/>
      <c r="AT108" s="108" t="s">
        <v>175</v>
      </c>
      <c r="AU108" s="105" t="s">
        <v>221</v>
      </c>
    </row>
    <row r="109" spans="42:47">
      <c r="AP109" s="94" t="s">
        <v>222</v>
      </c>
      <c r="AQ109" s="109" t="s">
        <v>184</v>
      </c>
      <c r="AR109" s="96">
        <v>1</v>
      </c>
      <c r="AS109" s="97"/>
      <c r="AT109" s="108" t="s">
        <v>175</v>
      </c>
      <c r="AU109" s="105" t="s">
        <v>223</v>
      </c>
    </row>
    <row r="110" spans="42:47">
      <c r="AP110" s="94" t="s">
        <v>224</v>
      </c>
      <c r="AQ110" s="109" t="s">
        <v>180</v>
      </c>
      <c r="AR110" s="96">
        <v>1</v>
      </c>
      <c r="AS110" s="97" t="s">
        <v>175</v>
      </c>
      <c r="AT110" s="108"/>
      <c r="AU110" s="105"/>
    </row>
    <row r="111" spans="42:47">
      <c r="AP111" s="94" t="s">
        <v>163</v>
      </c>
      <c r="AQ111" s="109"/>
      <c r="AR111" s="96">
        <v>1</v>
      </c>
      <c r="AS111" s="97" t="s">
        <v>175</v>
      </c>
      <c r="AT111" s="108"/>
      <c r="AU111" s="105"/>
    </row>
    <row r="112" spans="42:47">
      <c r="AP112" s="94" t="s">
        <v>225</v>
      </c>
      <c r="AQ112" s="118" t="s">
        <v>226</v>
      </c>
      <c r="AR112" s="96">
        <v>2</v>
      </c>
      <c r="AS112" s="97" t="s">
        <v>175</v>
      </c>
      <c r="AT112" s="108"/>
      <c r="AU112" s="105"/>
    </row>
    <row r="113" spans="42:47">
      <c r="AP113" s="94" t="s">
        <v>227</v>
      </c>
      <c r="AQ113" s="109"/>
      <c r="AR113" s="96">
        <v>2</v>
      </c>
      <c r="AS113" s="97"/>
      <c r="AT113" s="108" t="s">
        <v>175</v>
      </c>
      <c r="AU113" s="105"/>
    </row>
    <row r="114" spans="42:47">
      <c r="AP114" s="94" t="s">
        <v>228</v>
      </c>
      <c r="AQ114" s="109"/>
      <c r="AR114" s="96">
        <v>2</v>
      </c>
      <c r="AS114" s="97"/>
      <c r="AT114" s="108" t="s">
        <v>175</v>
      </c>
      <c r="AU114" s="105" t="s">
        <v>229</v>
      </c>
    </row>
    <row r="115" spans="42:47">
      <c r="AP115" s="94" t="s">
        <v>230</v>
      </c>
      <c r="AQ115" s="109" t="s">
        <v>180</v>
      </c>
      <c r="AR115" s="96">
        <v>1</v>
      </c>
      <c r="AS115" s="97"/>
      <c r="AT115" s="108" t="s">
        <v>175</v>
      </c>
      <c r="AU115" s="105" t="s">
        <v>231</v>
      </c>
    </row>
    <row r="116" spans="42:47">
      <c r="AP116" s="94" t="s">
        <v>232</v>
      </c>
      <c r="AQ116" s="109" t="s">
        <v>180</v>
      </c>
      <c r="AR116" s="96">
        <v>1</v>
      </c>
      <c r="AS116" s="103" t="s">
        <v>175</v>
      </c>
      <c r="AT116" s="104"/>
      <c r="AU116" s="105" t="s">
        <v>233</v>
      </c>
    </row>
    <row r="117" spans="42:47">
      <c r="AP117" s="94" t="s">
        <v>78</v>
      </c>
      <c r="AQ117" s="109"/>
      <c r="AR117" s="96">
        <v>1</v>
      </c>
      <c r="AS117" s="103" t="s">
        <v>175</v>
      </c>
      <c r="AT117" s="104"/>
      <c r="AU117" s="105" t="s">
        <v>234</v>
      </c>
    </row>
    <row r="118" spans="42:47">
      <c r="AP118" s="94" t="s">
        <v>235</v>
      </c>
      <c r="AQ118" s="109"/>
      <c r="AR118" s="96">
        <v>2</v>
      </c>
      <c r="AS118" s="103" t="s">
        <v>175</v>
      </c>
      <c r="AT118" s="104"/>
      <c r="AU118" s="105"/>
    </row>
    <row r="119" spans="42:47">
      <c r="AP119" s="94" t="s">
        <v>236</v>
      </c>
      <c r="AQ119" s="109"/>
      <c r="AR119" s="96">
        <v>2</v>
      </c>
      <c r="AS119" s="103" t="s">
        <v>175</v>
      </c>
      <c r="AT119" s="104"/>
      <c r="AU119" s="105"/>
    </row>
    <row r="121" spans="42:47">
      <c r="AP121" s="22" t="s">
        <v>237</v>
      </c>
    </row>
    <row r="122" spans="42:47">
      <c r="AP122" s="22" t="s">
        <v>238</v>
      </c>
    </row>
  </sheetData>
  <mergeCells count="15">
    <mergeCell ref="B11:B13"/>
    <mergeCell ref="B3:B4"/>
    <mergeCell ref="C3:C4"/>
    <mergeCell ref="AN3:AN4"/>
    <mergeCell ref="B5:B7"/>
    <mergeCell ref="B8:B10"/>
    <mergeCell ref="B32:B34"/>
    <mergeCell ref="B35:B37"/>
    <mergeCell ref="B38:B40"/>
    <mergeCell ref="B14:B16"/>
    <mergeCell ref="B17:B19"/>
    <mergeCell ref="B20:B22"/>
    <mergeCell ref="B23:B25"/>
    <mergeCell ref="B26:B28"/>
    <mergeCell ref="B29:B3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8" scale="45" orientation="landscape" r:id="rId1"/>
  <ignoredErrors>
    <ignoredError sqref="AM34 AG34 AG30 AG26 AA26 AA29:AA30 U26 U29:U30 O27:O28 I27 AA19 U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スマート中規模</vt:lpstr>
      <vt:lpstr>作業体系詳細</vt:lpstr>
      <vt:lpstr>スマート中規模!Print_Area</vt:lpstr>
      <vt:lpstr>作業体系詳細!Print_Area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2026-03-23T02:05:20Z</cp:lastPrinted>
  <dcterms:created xsi:type="dcterms:W3CDTF">2026-01-19T05:17:52Z</dcterms:created>
  <dcterms:modified xsi:type="dcterms:W3CDTF">2026-04-23T07:37:40Z</dcterms:modified>
</cp:coreProperties>
</file>