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浜田教育事務所\05総務課\◇000-総括\08-行政情報化\001-行政情報化一般\ホームページ\ホームページデータ\R2学校訪問指導\"/>
    </mc:Choice>
  </mc:AlternateContent>
  <bookViews>
    <workbookView xWindow="0" yWindow="0" windowWidth="10245" windowHeight="7500"/>
  </bookViews>
  <sheets>
    <sheet name="1ページ" sheetId="1" r:id="rId1"/>
    <sheet name="2ページ" sheetId="2" r:id="rId2"/>
    <sheet name="３ページ" sheetId="3" r:id="rId3"/>
    <sheet name="4ページ" sheetId="4" r:id="rId4"/>
    <sheet name="5ページ" sheetId="5" r:id="rId5"/>
    <sheet name="にこサポ" sheetId="7" r:id="rId6"/>
    <sheet name="入力データ" sheetId="6" state="hidden" r:id="rId7"/>
    <sheet name="にこサポ集計" sheetId="8" state="hidden" r:id="rId8"/>
    <sheet name="Sheet2" sheetId="9" state="hidden" r:id="rId9"/>
  </sheets>
  <definedNames>
    <definedName name="_xlnm.Print_Area" localSheetId="0">'1ページ'!$A$1:$L$33</definedName>
    <definedName name="_xlnm.Print_Area" localSheetId="1">'2ページ'!$A$1:$M$43</definedName>
    <definedName name="_xlnm.Print_Area" localSheetId="2">'３ページ'!$A$1:$K$44</definedName>
    <definedName name="_xlnm.Print_Area" localSheetId="3">'4ページ'!$A$1:$O$44</definedName>
    <definedName name="_xlnm.Print_Area" localSheetId="4">'5ページ'!$A$1:$J$23</definedName>
    <definedName name="_xlnm.Print_Area" localSheetId="5">にこサポ!$A$1:$AF$28</definedName>
    <definedName name="学校名">'1ページ'!$A$44:$G$118</definedName>
    <definedName name="祝日2020">Sheet2!$A$1:$A$17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8" l="1"/>
  <c r="B5" i="8"/>
  <c r="CG5" i="8"/>
  <c r="AD5" i="8"/>
  <c r="AL5" i="8"/>
  <c r="AP5" i="8"/>
  <c r="AT5" i="8"/>
  <c r="BF5" i="8"/>
  <c r="BN5" i="8"/>
  <c r="CF5" i="8"/>
  <c r="CO4" i="8"/>
  <c r="CN4" i="8"/>
  <c r="CM4" i="8"/>
  <c r="CL4" i="8"/>
  <c r="CK4" i="8"/>
  <c r="CJ4" i="8"/>
  <c r="CI4" i="8"/>
  <c r="CH4" i="8"/>
  <c r="CE4" i="8"/>
  <c r="CD4" i="8"/>
  <c r="CC4" i="8"/>
  <c r="CB4" i="8"/>
  <c r="CB5" i="8" s="1"/>
  <c r="CA4" i="8"/>
  <c r="BZ4" i="8"/>
  <c r="BY4" i="8"/>
  <c r="BX4" i="8"/>
  <c r="BX5" i="8" s="1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D5" i="8" s="1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P5" i="8" s="1"/>
  <c r="O4" i="8"/>
  <c r="N4" i="8"/>
  <c r="M4" i="8"/>
  <c r="L4" i="8"/>
  <c r="L5" i="8" s="1"/>
  <c r="K4" i="8"/>
  <c r="J4" i="8"/>
  <c r="I4" i="8"/>
  <c r="H4" i="8"/>
  <c r="G4" i="8"/>
  <c r="F4" i="8"/>
  <c r="E4" i="8"/>
  <c r="CO3" i="8"/>
  <c r="CO5" i="8" s="1"/>
  <c r="CN3" i="8"/>
  <c r="CN5" i="8" s="1"/>
  <c r="CM3" i="8"/>
  <c r="CM5" i="8" s="1"/>
  <c r="CL3" i="8"/>
  <c r="CL5" i="8" s="1"/>
  <c r="CK3" i="8"/>
  <c r="CK5" i="8" s="1"/>
  <c r="CJ3" i="8"/>
  <c r="CJ5" i="8" s="1"/>
  <c r="CI3" i="8"/>
  <c r="CI5" i="8" s="1"/>
  <c r="CH3" i="8"/>
  <c r="CH5" i="8" s="1"/>
  <c r="CE3" i="8"/>
  <c r="CE5" i="8" s="1"/>
  <c r="CD3" i="8"/>
  <c r="CD5" i="8" s="1"/>
  <c r="CC3" i="8"/>
  <c r="CC5" i="8" s="1"/>
  <c r="CB3" i="8"/>
  <c r="CA3" i="8"/>
  <c r="CA5" i="8" s="1"/>
  <c r="BZ3" i="8"/>
  <c r="BZ5" i="8" s="1"/>
  <c r="BY3" i="8"/>
  <c r="BY5" i="8" s="1"/>
  <c r="BX3" i="8"/>
  <c r="BW3" i="8"/>
  <c r="BW5" i="8" s="1"/>
  <c r="BV3" i="8"/>
  <c r="BV5" i="8" s="1"/>
  <c r="BU3" i="8"/>
  <c r="BU5" i="8" s="1"/>
  <c r="BT3" i="8"/>
  <c r="BS3" i="8"/>
  <c r="BS5" i="8" s="1"/>
  <c r="BR3" i="8"/>
  <c r="BQ3" i="8"/>
  <c r="BQ5" i="8" s="1"/>
  <c r="BP3" i="8"/>
  <c r="BP5" i="8" s="1"/>
  <c r="BO3" i="8"/>
  <c r="BO5" i="8" s="1"/>
  <c r="BN3" i="8"/>
  <c r="BM3" i="8"/>
  <c r="BM5" i="8" s="1"/>
  <c r="BL3" i="8"/>
  <c r="BL5" i="8" s="1"/>
  <c r="BK3" i="8"/>
  <c r="BK5" i="8" s="1"/>
  <c r="BJ3" i="8"/>
  <c r="BJ5" i="8" s="1"/>
  <c r="BI3" i="8"/>
  <c r="BI5" i="8" s="1"/>
  <c r="BH3" i="8"/>
  <c r="BH5" i="8" s="1"/>
  <c r="BG3" i="8"/>
  <c r="BG5" i="8" s="1"/>
  <c r="BF3" i="8"/>
  <c r="BE3" i="8"/>
  <c r="BE5" i="8" s="1"/>
  <c r="BD3" i="8"/>
  <c r="BC3" i="8"/>
  <c r="BB3" i="8"/>
  <c r="BA3" i="8"/>
  <c r="AZ3" i="8"/>
  <c r="AY3" i="8"/>
  <c r="AY5" i="8" s="1"/>
  <c r="AX3" i="8"/>
  <c r="AX5" i="8" s="1"/>
  <c r="AW3" i="8"/>
  <c r="AV3" i="8"/>
  <c r="AU3" i="8"/>
  <c r="AT3" i="8"/>
  <c r="AS3" i="8"/>
  <c r="AS5" i="8" s="1"/>
  <c r="AR3" i="8"/>
  <c r="AR5" i="8" s="1"/>
  <c r="AQ3" i="8"/>
  <c r="AQ5" i="8" s="1"/>
  <c r="AP3" i="8"/>
  <c r="AO3" i="8"/>
  <c r="AO5" i="8" s="1"/>
  <c r="AN3" i="8"/>
  <c r="AN5" i="8" s="1"/>
  <c r="AM3" i="8"/>
  <c r="AM5" i="8" s="1"/>
  <c r="AL3" i="8"/>
  <c r="AK3" i="8"/>
  <c r="AK5" i="8" s="1"/>
  <c r="AJ3" i="8"/>
  <c r="AJ5" i="8" s="1"/>
  <c r="AI3" i="8"/>
  <c r="AI5" i="8" s="1"/>
  <c r="AH3" i="8"/>
  <c r="AH5" i="8" s="1"/>
  <c r="AG3" i="8"/>
  <c r="AG5" i="8" s="1"/>
  <c r="AF3" i="8"/>
  <c r="AE3" i="8"/>
  <c r="AD3" i="8"/>
  <c r="AC3" i="8"/>
  <c r="AC5" i="8" s="1"/>
  <c r="AB3" i="8"/>
  <c r="AA3" i="8"/>
  <c r="Z3" i="8"/>
  <c r="Y3" i="8"/>
  <c r="X3" i="8"/>
  <c r="W3" i="8"/>
  <c r="W5" i="8" s="1"/>
  <c r="V3" i="8"/>
  <c r="V5" i="8" s="1"/>
  <c r="U3" i="8"/>
  <c r="T3" i="8"/>
  <c r="S3" i="8"/>
  <c r="R3" i="8"/>
  <c r="Q3" i="8"/>
  <c r="P3" i="8"/>
  <c r="O3" i="8"/>
  <c r="O5" i="8" s="1"/>
  <c r="N3" i="8"/>
  <c r="N5" i="8" s="1"/>
  <c r="M3" i="8"/>
  <c r="M5" i="8" s="1"/>
  <c r="L3" i="8"/>
  <c r="K3" i="8"/>
  <c r="K5" i="8" s="1"/>
  <c r="J3" i="8"/>
  <c r="J5" i="8" s="1"/>
  <c r="I3" i="8"/>
  <c r="I5" i="8" s="1"/>
  <c r="H3" i="8"/>
  <c r="H5" i="8" s="1"/>
  <c r="G3" i="8"/>
  <c r="F3" i="8"/>
  <c r="E3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I2" i="8"/>
  <c r="BJ2" i="8"/>
  <c r="BK2" i="8"/>
  <c r="BL2" i="8"/>
  <c r="BM2" i="8"/>
  <c r="BN2" i="8"/>
  <c r="BO2" i="8"/>
  <c r="BP2" i="8"/>
  <c r="BQ2" i="8"/>
  <c r="BR2" i="8"/>
  <c r="BS2" i="8"/>
  <c r="BT2" i="8"/>
  <c r="BU2" i="8"/>
  <c r="BV2" i="8"/>
  <c r="BW2" i="8"/>
  <c r="BX2" i="8"/>
  <c r="BY2" i="8"/>
  <c r="BZ2" i="8"/>
  <c r="CA2" i="8"/>
  <c r="CB2" i="8"/>
  <c r="CC2" i="8"/>
  <c r="CD2" i="8"/>
  <c r="CE2" i="8"/>
  <c r="CF2" i="8"/>
  <c r="CG2" i="8"/>
  <c r="CH2" i="8"/>
  <c r="CI2" i="8"/>
  <c r="CJ2" i="8"/>
  <c r="CK2" i="8"/>
  <c r="CL2" i="8"/>
  <c r="CM2" i="8"/>
  <c r="CN2" i="8"/>
  <c r="CO2" i="8"/>
  <c r="E2" i="8"/>
  <c r="BR5" i="8" l="1"/>
  <c r="AZ5" i="8"/>
  <c r="AE5" i="8"/>
  <c r="F5" i="8"/>
  <c r="G5" i="8"/>
  <c r="AU5" i="8"/>
  <c r="BC5" i="8"/>
  <c r="AF5" i="8"/>
  <c r="BT5" i="8"/>
  <c r="E5" i="8"/>
  <c r="Q5" i="8"/>
  <c r="BA5" i="8"/>
  <c r="Z5" i="8"/>
  <c r="BB5" i="8"/>
  <c r="S5" i="8"/>
  <c r="AA5" i="8"/>
  <c r="X5" i="8"/>
  <c r="AB5" i="8"/>
  <c r="Y5" i="8"/>
  <c r="T5" i="8"/>
  <c r="U5" i="8"/>
  <c r="R5" i="8"/>
  <c r="AV5" i="8"/>
  <c r="AW5" i="8"/>
  <c r="F1" i="8" l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AI1" i="8" s="1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U1" i="8" s="1"/>
  <c r="AV1" i="8" s="1"/>
  <c r="AW1" i="8" s="1"/>
  <c r="AX1" i="8" s="1"/>
  <c r="AY1" i="8" s="1"/>
  <c r="AZ1" i="8" s="1"/>
  <c r="BA1" i="8" s="1"/>
  <c r="BB1" i="8" s="1"/>
  <c r="BC1" i="8" s="1"/>
  <c r="BD1" i="8" s="1"/>
  <c r="BE1" i="8" s="1"/>
  <c r="BF1" i="8" s="1"/>
  <c r="BG1" i="8" s="1"/>
  <c r="BH1" i="8" s="1"/>
  <c r="BI1" i="8" s="1"/>
  <c r="BJ1" i="8" s="1"/>
  <c r="BK1" i="8" s="1"/>
  <c r="BM1" i="8" s="1"/>
  <c r="BN1" i="8" s="1"/>
  <c r="BO1" i="8" s="1"/>
  <c r="BP1" i="8" s="1"/>
  <c r="BQ1" i="8" s="1"/>
  <c r="BR1" i="8" s="1"/>
  <c r="BS1" i="8" s="1"/>
  <c r="BT1" i="8" s="1"/>
  <c r="BU1" i="8" s="1"/>
  <c r="BV1" i="8" s="1"/>
  <c r="BW1" i="8" s="1"/>
  <c r="BX1" i="8" s="1"/>
  <c r="BY1" i="8" s="1"/>
  <c r="BZ1" i="8" s="1"/>
  <c r="CA1" i="8" s="1"/>
  <c r="CB1" i="8" s="1"/>
  <c r="CC1" i="8" s="1"/>
  <c r="CD1" i="8" s="1"/>
  <c r="CE1" i="8" s="1"/>
  <c r="CF1" i="8" s="1"/>
  <c r="CG1" i="8" s="1"/>
  <c r="CH1" i="8" s="1"/>
  <c r="CI1" i="8" s="1"/>
  <c r="CJ1" i="8" s="1"/>
  <c r="CK1" i="8" s="1"/>
  <c r="CL1" i="8" s="1"/>
  <c r="CM1" i="8" s="1"/>
  <c r="CN1" i="8" s="1"/>
  <c r="CO1" i="8" s="1"/>
  <c r="D2" i="6" l="1"/>
  <c r="D3" i="6"/>
  <c r="D4" i="6"/>
  <c r="D5" i="6"/>
  <c r="D8" i="6"/>
  <c r="D10" i="6"/>
  <c r="D11" i="6"/>
  <c r="D12" i="6"/>
  <c r="D14" i="6"/>
  <c r="D33" i="6"/>
  <c r="D35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3" i="6"/>
  <c r="C91" i="6"/>
  <c r="C47" i="6"/>
  <c r="C45" i="6"/>
  <c r="C43" i="6"/>
  <c r="C41" i="6"/>
  <c r="C39" i="6"/>
  <c r="C37" i="6"/>
  <c r="D37" i="6" s="1"/>
  <c r="E35" i="3" l="1"/>
  <c r="E36" i="3"/>
  <c r="E34" i="3"/>
  <c r="E32" i="3"/>
  <c r="E31" i="3"/>
  <c r="E30" i="3"/>
  <c r="AB10" i="3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0" i="6"/>
  <c r="D90" i="6" s="1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5" i="6"/>
  <c r="C66" i="6"/>
  <c r="C64" i="6"/>
  <c r="C62" i="6"/>
  <c r="C63" i="6"/>
  <c r="C61" i="6"/>
  <c r="C60" i="6"/>
  <c r="C59" i="6"/>
  <c r="C58" i="6"/>
  <c r="C56" i="6"/>
  <c r="C57" i="6"/>
  <c r="C55" i="6"/>
  <c r="C53" i="6"/>
  <c r="C54" i="6"/>
  <c r="C52" i="6"/>
  <c r="C51" i="6"/>
  <c r="C50" i="6"/>
  <c r="C49" i="6"/>
  <c r="C48" i="6"/>
  <c r="C46" i="6"/>
  <c r="C44" i="6"/>
  <c r="C42" i="6"/>
  <c r="C38" i="6"/>
  <c r="C40" i="6"/>
  <c r="C36" i="6"/>
  <c r="D36" i="6" s="1"/>
  <c r="C35" i="6"/>
  <c r="C33" i="6"/>
  <c r="C31" i="6"/>
  <c r="D31" i="6" s="1"/>
  <c r="C32" i="6"/>
  <c r="D32" i="6" s="1"/>
  <c r="C30" i="6"/>
  <c r="D30" i="6" s="1"/>
  <c r="C29" i="6"/>
  <c r="D29" i="6" s="1"/>
  <c r="C27" i="6"/>
  <c r="D27" i="6" s="1"/>
  <c r="C28" i="6"/>
  <c r="D28" i="6" s="1"/>
  <c r="C26" i="6"/>
  <c r="D26" i="6" s="1"/>
  <c r="C25" i="6"/>
  <c r="D25" i="6" s="1"/>
  <c r="C24" i="6"/>
  <c r="D24" i="6" s="1"/>
  <c r="C22" i="6"/>
  <c r="D22" i="6" s="1"/>
  <c r="C23" i="6"/>
  <c r="D23" i="6" s="1"/>
  <c r="C21" i="6"/>
  <c r="D21" i="6" s="1"/>
  <c r="C20" i="6"/>
  <c r="D20" i="6" s="1"/>
  <c r="C19" i="6"/>
  <c r="D19" i="6" s="1"/>
  <c r="C17" i="6"/>
  <c r="D17" i="6" s="1"/>
  <c r="C18" i="6"/>
  <c r="D18" i="6" s="1"/>
  <c r="C16" i="6"/>
  <c r="D16" i="6" s="1"/>
  <c r="C15" i="6"/>
  <c r="D15" i="6" s="1"/>
  <c r="AC35" i="2"/>
  <c r="AC10" i="2"/>
  <c r="C14" i="6"/>
  <c r="C13" i="6"/>
  <c r="C12" i="6"/>
  <c r="C11" i="6"/>
  <c r="C10" i="6"/>
  <c r="C9" i="6"/>
  <c r="D9" i="6" s="1"/>
  <c r="C8" i="6"/>
  <c r="C7" i="6"/>
  <c r="D7" i="6" s="1"/>
  <c r="C6" i="6"/>
  <c r="D6" i="6" s="1"/>
  <c r="C5" i="6"/>
  <c r="C4" i="6"/>
  <c r="C3" i="6"/>
  <c r="C2" i="6"/>
  <c r="AD38" i="4"/>
  <c r="O38" i="4"/>
  <c r="L38" i="4"/>
  <c r="I38" i="4"/>
  <c r="AD37" i="4"/>
  <c r="O37" i="4"/>
  <c r="L37" i="4"/>
  <c r="I37" i="4"/>
  <c r="AD36" i="4"/>
  <c r="O36" i="4"/>
  <c r="L36" i="4"/>
  <c r="I36" i="4"/>
  <c r="O29" i="4"/>
  <c r="O28" i="4"/>
  <c r="O27" i="4"/>
  <c r="L29" i="4"/>
  <c r="L28" i="4"/>
  <c r="L27" i="4"/>
  <c r="H20" i="4"/>
  <c r="C20" i="4"/>
  <c r="H19" i="4"/>
  <c r="C19" i="4"/>
  <c r="H18" i="4"/>
  <c r="C18" i="4"/>
  <c r="H13" i="4"/>
  <c r="H12" i="4"/>
  <c r="H11" i="4"/>
  <c r="AD22" i="4"/>
  <c r="C13" i="4"/>
  <c r="C12" i="4"/>
  <c r="C11" i="4"/>
  <c r="E15" i="2" l="1"/>
  <c r="E14" i="2"/>
  <c r="E13" i="2"/>
  <c r="E12" i="2"/>
  <c r="E11" i="2"/>
  <c r="E10" i="2"/>
  <c r="I29" i="4"/>
  <c r="I28" i="4"/>
  <c r="I27" i="4"/>
  <c r="D37" i="2"/>
  <c r="D36" i="2"/>
  <c r="D35" i="2"/>
  <c r="D28" i="2"/>
  <c r="D27" i="2"/>
  <c r="D26" i="2"/>
  <c r="D4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C34" i="6" l="1"/>
  <c r="D34" i="6" s="1"/>
  <c r="AB36" i="3" l="1"/>
  <c r="AB35" i="3"/>
  <c r="AB34" i="3"/>
  <c r="AB31" i="3"/>
  <c r="AB32" i="3"/>
  <c r="AB30" i="3"/>
  <c r="AD29" i="4"/>
  <c r="AD28" i="4"/>
  <c r="AD27" i="4"/>
  <c r="E3" i="5"/>
  <c r="G3" i="4"/>
  <c r="E3" i="3"/>
  <c r="AC37" i="2"/>
  <c r="AC36" i="2"/>
  <c r="X28" i="2"/>
  <c r="X27" i="2"/>
  <c r="X26" i="2"/>
  <c r="AC11" i="2"/>
  <c r="AC12" i="2"/>
  <c r="AC13" i="2"/>
  <c r="AC14" i="2"/>
  <c r="AC15" i="2"/>
  <c r="F3" i="2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44" i="1"/>
  <c r="O3" i="1" s="1"/>
  <c r="A5" i="8" s="1"/>
  <c r="P3" i="1" l="1"/>
  <c r="R3" i="1"/>
  <c r="Q3" i="1"/>
  <c r="C1" i="6" s="1"/>
  <c r="D1" i="6" s="1"/>
  <c r="S3" i="1" l="1"/>
  <c r="J23" i="2" s="1"/>
  <c r="K23" i="2" l="1"/>
</calcChain>
</file>

<file path=xl/sharedStrings.xml><?xml version="1.0" encoding="utf-8"?>
<sst xmlns="http://schemas.openxmlformats.org/spreadsheetml/2006/main" count="909" uniqueCount="421">
  <si>
    <t>浜田教育事務所ホームページ　https://www.pref.shimane.lg.jp/hamada_kyoiku/</t>
  </si>
  <si>
    <t>◇浜田教育事務所担当者へ…… 本調査書を電子データで１部提出</t>
  </si>
  <si>
    <t>　※ 提出先メールアドレス： kawamura-kyoko@edu.pref.shimane.jp</t>
  </si>
  <si>
    <t>　※［ 件名 ］欄に学校名を付記して送付してください。</t>
  </si>
  <si>
    <t>研究指定・研究大会・発表などの名称</t>
  </si>
  <si>
    <t>期　日</t>
  </si>
  <si>
    <t>教科等</t>
  </si>
  <si>
    <t>希望理由等（学校の現状，課題，研究の方向性等）※提出時点で書ける範囲で記入</t>
  </si>
  <si>
    <t>希　望　日</t>
  </si>
  <si>
    <t>学年等</t>
  </si>
  <si>
    <t>備　考</t>
  </si>
  <si>
    <t>※市郡町教育研究会の部会等の授業公開と兼ねる場合は，その旨を「備考」欄に記入する。</t>
  </si>
  <si>
    <t>　　◆指導主事会等開催予定日</t>
  </si>
  <si>
    <t>備考</t>
  </si>
  <si>
    <t>（２）上記以外の学校</t>
  </si>
  <si>
    <t>　　◆生徒指導推進会等開催予定日</t>
  </si>
  <si>
    <t>障がい種別</t>
  </si>
  <si>
    <t>知</t>
  </si>
  <si>
    <t>自・情</t>
  </si>
  <si>
    <t>肢</t>
  </si>
  <si>
    <t>病</t>
  </si>
  <si>
    <t>視</t>
  </si>
  <si>
    <t>聴</t>
  </si>
  <si>
    <t>通級</t>
  </si>
  <si>
    <t>年度</t>
  </si>
  <si>
    <r>
      <t>学校訪問指導の内容を記入</t>
    </r>
    <r>
      <rPr>
        <sz val="10"/>
        <color rgb="FF000000"/>
        <rFont val="HG丸ｺﾞｼｯｸM-PRO"/>
        <family val="3"/>
        <charset val="128"/>
      </rPr>
      <t>（障がい種別，概要等）</t>
    </r>
  </si>
  <si>
    <r>
      <t>※「新任担当者」　</t>
    </r>
    <r>
      <rPr>
        <sz val="11"/>
        <rFont val="HG丸ｺﾞｼｯｸM-PRO"/>
        <family val="3"/>
        <charset val="128"/>
      </rPr>
      <t>・新任の特別支援学級担任</t>
    </r>
    <r>
      <rPr>
        <sz val="11"/>
        <color rgb="FF000000"/>
        <rFont val="HG丸ｺﾞｼｯｸM-PRO"/>
        <family val="3"/>
        <charset val="128"/>
      </rPr>
      <t>（</t>
    </r>
    <r>
      <rPr>
        <sz val="10"/>
        <color rgb="FF000000"/>
        <rFont val="HG丸ｺﾞｼｯｸM-PRO"/>
        <family val="3"/>
        <charset val="128"/>
      </rPr>
      <t>他の障がい種別の特別支援学級の担当経験もない）</t>
    </r>
  </si>
  <si>
    <t>　　　　　　　　　・新任の通級指導教室担当者</t>
  </si>
  <si>
    <t>「特別な支援のための非常勤講師配置事業（にこにこサ</t>
  </si>
  <si>
    <t>　　　　　　　　　　　　　　　　　　　　　　　　　　　　　　　　</t>
  </si>
  <si>
    <t>※対象学級及び教室が複数ある場合は，複数日に分けて希望することもできる。</t>
  </si>
  <si>
    <t>◆指導主事会等開催予定日</t>
  </si>
  <si>
    <t>◆特別支援教育担当指導主事会等開催予定日</t>
  </si>
  <si>
    <t>希望する内容、対象…①養護教諭（養護助教諭）、栄養教諭または②事務職員、訪問時期等</t>
  </si>
  <si>
    <t>※提出時点で書ける範囲で記入</t>
  </si>
  <si>
    <t>学校名</t>
    <rPh sb="0" eb="3">
      <t>ガッコウメイ</t>
    </rPh>
    <phoneticPr fontId="16"/>
  </si>
  <si>
    <t>校長名</t>
    <rPh sb="0" eb="2">
      <t>コウチョウ</t>
    </rPh>
    <rPh sb="2" eb="3">
      <t>メイ</t>
    </rPh>
    <phoneticPr fontId="16"/>
  </si>
  <si>
    <t>印</t>
    <rPh sb="0" eb="1">
      <t>イン</t>
    </rPh>
    <phoneticPr fontId="16"/>
  </si>
  <si>
    <t>浜田</t>
    <rPh sb="0" eb="2">
      <t>ハマダ</t>
    </rPh>
    <phoneticPr fontId="1"/>
  </si>
  <si>
    <t>小学校</t>
    <rPh sb="0" eb="3">
      <t>ショウガッコウ</t>
    </rPh>
    <phoneticPr fontId="1"/>
  </si>
  <si>
    <t>原井</t>
  </si>
  <si>
    <t>雲雀丘</t>
  </si>
  <si>
    <t>松原</t>
  </si>
  <si>
    <t>石見</t>
  </si>
  <si>
    <t>美川</t>
  </si>
  <si>
    <t>周布</t>
  </si>
  <si>
    <t>長浜</t>
  </si>
  <si>
    <t>国府</t>
  </si>
  <si>
    <t>三階</t>
  </si>
  <si>
    <t>雲城</t>
  </si>
  <si>
    <t>今福</t>
  </si>
  <si>
    <t>波佐</t>
  </si>
  <si>
    <t>旭</t>
    <rPh sb="0" eb="1">
      <t>アサヒ</t>
    </rPh>
    <phoneticPr fontId="1"/>
  </si>
  <si>
    <t>弥栄</t>
  </si>
  <si>
    <t>三隅</t>
  </si>
  <si>
    <t>岡見</t>
  </si>
  <si>
    <t>大田</t>
    <rPh sb="0" eb="2">
      <t>オオダ</t>
    </rPh>
    <phoneticPr fontId="1"/>
  </si>
  <si>
    <t>大田</t>
  </si>
  <si>
    <t>長久</t>
  </si>
  <si>
    <t>五十猛</t>
  </si>
  <si>
    <t>静間</t>
  </si>
  <si>
    <t>鳥井</t>
  </si>
  <si>
    <t>久手</t>
  </si>
  <si>
    <t>朝波</t>
  </si>
  <si>
    <t>北三瓶</t>
  </si>
  <si>
    <t>志学</t>
  </si>
  <si>
    <t>池田</t>
  </si>
  <si>
    <t>川合</t>
  </si>
  <si>
    <t>久屋</t>
  </si>
  <si>
    <t>大森</t>
  </si>
  <si>
    <t>高山</t>
  </si>
  <si>
    <t>温泉津</t>
  </si>
  <si>
    <t>仁摩</t>
  </si>
  <si>
    <t>江津</t>
    <rPh sb="0" eb="2">
      <t>ゴウツ</t>
    </rPh>
    <phoneticPr fontId="1"/>
  </si>
  <si>
    <t>郷田</t>
  </si>
  <si>
    <t>渡津</t>
  </si>
  <si>
    <t>江津東</t>
  </si>
  <si>
    <t>川波</t>
  </si>
  <si>
    <t>津宮</t>
  </si>
  <si>
    <t>高角</t>
  </si>
  <si>
    <t>桜江</t>
  </si>
  <si>
    <t>川本</t>
    <rPh sb="0" eb="2">
      <t>カワモト</t>
    </rPh>
    <phoneticPr fontId="1"/>
  </si>
  <si>
    <t>川本</t>
  </si>
  <si>
    <t>美郷</t>
    <rPh sb="0" eb="2">
      <t>ミサト</t>
    </rPh>
    <phoneticPr fontId="1"/>
  </si>
  <si>
    <t>邑智</t>
  </si>
  <si>
    <t>大和</t>
  </si>
  <si>
    <t>邑南</t>
    <rPh sb="0" eb="2">
      <t>オオナン</t>
    </rPh>
    <phoneticPr fontId="1"/>
  </si>
  <si>
    <t>口羽</t>
  </si>
  <si>
    <t>阿須那</t>
  </si>
  <si>
    <t>高原</t>
  </si>
  <si>
    <t>瑞穂</t>
  </si>
  <si>
    <t>市木</t>
  </si>
  <si>
    <t>矢上</t>
  </si>
  <si>
    <t>日貫</t>
  </si>
  <si>
    <t>石見東</t>
  </si>
  <si>
    <t>中学校</t>
    <rPh sb="0" eb="3">
      <t>チュウガッコウ</t>
    </rPh>
    <phoneticPr fontId="1"/>
  </si>
  <si>
    <t>第一</t>
  </si>
  <si>
    <t>第二</t>
  </si>
  <si>
    <t>第三</t>
  </si>
  <si>
    <t>第四</t>
  </si>
  <si>
    <t>浜田東</t>
  </si>
  <si>
    <t>金城</t>
  </si>
  <si>
    <t>旭</t>
  </si>
  <si>
    <t>大田西</t>
    <rPh sb="0" eb="2">
      <t>オオタ</t>
    </rPh>
    <rPh sb="2" eb="3">
      <t>ニシ</t>
    </rPh>
    <phoneticPr fontId="1"/>
  </si>
  <si>
    <t>江津</t>
  </si>
  <si>
    <t>江東</t>
  </si>
  <si>
    <t>青陵</t>
  </si>
  <si>
    <t>羽須美</t>
  </si>
  <si>
    <t>市立</t>
    <rPh sb="0" eb="2">
      <t>シリツ</t>
    </rPh>
    <phoneticPr fontId="16"/>
  </si>
  <si>
    <t>町立</t>
    <rPh sb="0" eb="2">
      <t>チョウリツ</t>
    </rPh>
    <phoneticPr fontId="16"/>
  </si>
  <si>
    <t>Ⅰ　研究推進型学校訪問指導（継続型）</t>
  </si>
  <si>
    <t>Ⅱ　研究授業型学校訪問指導</t>
  </si>
  <si>
    <t>Ⅲ　生徒指導に関する学校訪問指導</t>
  </si>
  <si>
    <t>Ⅳ　特別支援教育に関する学校訪問指導</t>
  </si>
  <si>
    <r>
      <t>Ⅴ　初任者研修・</t>
    </r>
    <r>
      <rPr>
        <b/>
        <sz val="18"/>
        <color rgb="FF000000"/>
        <rFont val="HG丸ｺﾞｼｯｸM-PRO"/>
        <family val="3"/>
        <charset val="128"/>
      </rPr>
      <t>経験者研修</t>
    </r>
    <r>
      <rPr>
        <b/>
        <sz val="18"/>
        <rFont val="HG丸ｺﾞｼｯｸM-PRO"/>
        <family val="3"/>
        <charset val="128"/>
      </rPr>
      <t>に係る学校訪問指導</t>
    </r>
  </si>
  <si>
    <t>Ⅵ　職務研修に係る学校訪問指導</t>
  </si>
  <si>
    <t>選択してください。</t>
    <rPh sb="0" eb="2">
      <t>センタク</t>
    </rPh>
    <phoneticPr fontId="16"/>
  </si>
  <si>
    <t>★本調査書を浜田教育事務所ホームページの「学校訪問指導」よりダウンロードし，必要事項を記入してください。</t>
    <phoneticPr fontId="16"/>
  </si>
  <si>
    <r>
      <t>令和２（２０２０）年度 学校訪問指導に係る調査書</t>
    </r>
    <r>
      <rPr>
        <sz val="15"/>
        <rFont val="HG丸ｺﾞｼｯｸM-PRO"/>
        <family val="3"/>
        <charset val="128"/>
      </rPr>
      <t>（小・中学校用）１／５ページ</t>
    </r>
    <rPh sb="0" eb="2">
      <t>レイワ</t>
    </rPh>
    <phoneticPr fontId="16"/>
  </si>
  <si>
    <t>あり</t>
    <phoneticPr fontId="16"/>
  </si>
  <si>
    <t>なし</t>
    <phoneticPr fontId="16"/>
  </si>
  <si>
    <t>「あり」の場合は、次の表に名称、期日、教科等をご記入ください。</t>
    <rPh sb="5" eb="7">
      <t>バアイ</t>
    </rPh>
    <rPh sb="9" eb="10">
      <t>ツギ</t>
    </rPh>
    <rPh sb="11" eb="12">
      <t>ヒョウ</t>
    </rPh>
    <rPh sb="13" eb="15">
      <t>メイショウ</t>
    </rPh>
    <rPh sb="16" eb="18">
      <t>キジツ</t>
    </rPh>
    <rPh sb="19" eb="21">
      <t>キョウカ</t>
    </rPh>
    <rPh sb="21" eb="22">
      <t>トウ</t>
    </rPh>
    <rPh sb="24" eb="26">
      <t>キニュウ</t>
    </rPh>
    <phoneticPr fontId="16"/>
  </si>
  <si>
    <t>〇　令和２（2020）年度，令和３（2021）年度研究指定，研究大会，発表等の予定がありますか。</t>
    <rPh sb="2" eb="4">
      <t>レイワ</t>
    </rPh>
    <rPh sb="14" eb="16">
      <t>レイワ</t>
    </rPh>
    <phoneticPr fontId="16"/>
  </si>
  <si>
    <t xml:space="preserve">研究推進型学校訪問指導（継続型）の希望……… </t>
    <phoneticPr fontId="16"/>
  </si>
  <si>
    <t>令和２年度 学校訪問指導に係る調査書（小・中学校用）２／５ページ</t>
    <rPh sb="0" eb="2">
      <t>レイワ</t>
    </rPh>
    <phoneticPr fontId="16"/>
  </si>
  <si>
    <t>研究授業型学校訪問指導の希望…………………</t>
    <phoneticPr fontId="16"/>
  </si>
  <si>
    <t>①</t>
  </si>
  <si>
    <t>①</t>
    <phoneticPr fontId="16"/>
  </si>
  <si>
    <t>学校名</t>
    <phoneticPr fontId="16"/>
  </si>
  <si>
    <t>曜日</t>
    <rPh sb="0" eb="2">
      <t>ヨウビ</t>
    </rPh>
    <phoneticPr fontId="16"/>
  </si>
  <si>
    <t>②</t>
  </si>
  <si>
    <t>②</t>
    <phoneticPr fontId="16"/>
  </si>
  <si>
    <t>③</t>
  </si>
  <si>
    <t>③</t>
    <phoneticPr fontId="16"/>
  </si>
  <si>
    <t>相談，協議したい内容があれば記入</t>
    <phoneticPr fontId="16"/>
  </si>
  <si>
    <t>「あり」の場合は，ご希望をご記入ください。</t>
    <rPh sb="5" eb="7">
      <t>バアイ</t>
    </rPh>
    <rPh sb="10" eb="12">
      <t>キボウ</t>
    </rPh>
    <rPh sb="14" eb="16">
      <t>キニュウ</t>
    </rPh>
    <phoneticPr fontId="16"/>
  </si>
  <si>
    <t>「あり」の場合は，ご希望をご記入ください。</t>
    <phoneticPr fontId="16"/>
  </si>
  <si>
    <t>　生徒指導に関する学校訪問指導の希望 ………</t>
    <phoneticPr fontId="16"/>
  </si>
  <si>
    <t>◆特別支援学級，通級指導教室の設置 …………………</t>
    <phoneticPr fontId="16"/>
  </si>
  <si>
    <r>
      <t>令和２</t>
    </r>
    <r>
      <rPr>
        <sz val="15"/>
        <rFont val="HG丸ｺﾞｼｯｸM-PRO"/>
        <family val="3"/>
        <charset val="128"/>
      </rPr>
      <t>年度 学校訪問指導に係る調査書（小・中学校用）３／５ページ</t>
    </r>
    <rPh sb="0" eb="2">
      <t>レイワ</t>
    </rPh>
    <phoneticPr fontId="16"/>
  </si>
  <si>
    <t>「あり」の場合は，ご記入ください。</t>
    <phoneticPr fontId="16"/>
  </si>
  <si>
    <t>新任担当者に○印（※）</t>
    <phoneticPr fontId="16"/>
  </si>
  <si>
    <t>設置学級数
(通級は担当者数)</t>
    <phoneticPr fontId="16"/>
  </si>
  <si>
    <t>Ｈ30</t>
    <phoneticPr fontId="16"/>
  </si>
  <si>
    <t>R1</t>
    <phoneticPr fontId="16"/>
  </si>
  <si>
    <t>特別支援学級及び通級指導教室への過去の学校訪問指導の状況</t>
    <phoneticPr fontId="16"/>
  </si>
  <si>
    <t>ー</t>
    <phoneticPr fontId="16"/>
  </si>
  <si>
    <t>選択</t>
    <rPh sb="0" eb="2">
      <t>センタク</t>
    </rPh>
    <phoneticPr fontId="16"/>
  </si>
  <si>
    <t>－</t>
    <phoneticPr fontId="16"/>
  </si>
  <si>
    <t>（２）上記以外の学校　⇒　学校訪問指導の希望 ……</t>
    <phoneticPr fontId="16"/>
  </si>
  <si>
    <r>
      <t xml:space="preserve">令和２年度 </t>
    </r>
    <r>
      <rPr>
        <sz val="15"/>
        <rFont val="HG丸ｺﾞｼｯｸM-PRO"/>
        <family val="3"/>
        <charset val="128"/>
      </rPr>
      <t>学校訪問指導に係る調査書（小・中学校用）４／５ページ</t>
    </r>
    <phoneticPr fontId="16"/>
  </si>
  <si>
    <r>
      <t xml:space="preserve">令和２年度 </t>
    </r>
    <r>
      <rPr>
        <sz val="15"/>
        <rFont val="HG丸ｺﾞｼｯｸM-PRO"/>
        <family val="3"/>
        <charset val="128"/>
      </rPr>
      <t>学校訪問指導に係る調査書（小・中学校用）５／５ページ</t>
    </r>
    <phoneticPr fontId="16"/>
  </si>
  <si>
    <t xml:space="preserve">職務研修に係る学校訪問指導の希望……… </t>
    <phoneticPr fontId="16"/>
  </si>
  <si>
    <t>いる</t>
    <phoneticPr fontId="16"/>
  </si>
  <si>
    <t>いない</t>
    <phoneticPr fontId="16"/>
  </si>
  <si>
    <t>「いる」の場合は，ご希望をご記入ください。</t>
    <rPh sb="5" eb="7">
      <t>バアイ</t>
    </rPh>
    <rPh sb="10" eb="12">
      <t>キボウ</t>
    </rPh>
    <rPh sb="14" eb="16">
      <t>キニュウ</t>
    </rPh>
    <phoneticPr fontId="16"/>
  </si>
  <si>
    <t>初任者研修者氏名</t>
    <rPh sb="0" eb="5">
      <t>ショニンシャケンシュウ</t>
    </rPh>
    <rPh sb="5" eb="6">
      <t>シャ</t>
    </rPh>
    <rPh sb="6" eb="8">
      <t>シメイ</t>
    </rPh>
    <phoneticPr fontId="16"/>
  </si>
  <si>
    <r>
      <t>（３）</t>
    </r>
    <r>
      <rPr>
        <b/>
        <sz val="14"/>
        <color rgb="FF000000"/>
        <rFont val="HG丸ｺﾞｼｯｸM-PRO"/>
        <family val="3"/>
        <charset val="128"/>
      </rPr>
      <t>中堅教諭等資質向上</t>
    </r>
    <r>
      <rPr>
        <b/>
        <sz val="14"/>
        <rFont val="HG丸ｺﾞｼｯｸM-PRO"/>
        <family val="3"/>
        <charset val="128"/>
      </rPr>
      <t>研修対象者（教諭等）の学校訪問指導の希望</t>
    </r>
    <r>
      <rPr>
        <b/>
        <sz val="14"/>
        <color rgb="FF000000"/>
        <rFont val="HG丸ｺﾞｼｯｸM-PRO"/>
        <family val="3"/>
        <charset val="128"/>
      </rPr>
      <t>……</t>
    </r>
    <phoneticPr fontId="16"/>
  </si>
  <si>
    <t>対象</t>
    <rPh sb="0" eb="2">
      <t>タイショウ</t>
    </rPh>
    <phoneticPr fontId="16"/>
  </si>
  <si>
    <t>※以下の期日には学校訪問指導を実施することができない。</t>
    <phoneticPr fontId="16"/>
  </si>
  <si>
    <t>養護教諭</t>
    <rPh sb="0" eb="2">
      <t>ヨウゴ</t>
    </rPh>
    <rPh sb="2" eb="4">
      <t>キョウユ</t>
    </rPh>
    <phoneticPr fontId="16"/>
  </si>
  <si>
    <t>養護助教諭</t>
    <rPh sb="0" eb="2">
      <t>ヨウゴ</t>
    </rPh>
    <rPh sb="2" eb="5">
      <t>ジョキョウユ</t>
    </rPh>
    <phoneticPr fontId="16"/>
  </si>
  <si>
    <t>栄養教諭</t>
    <rPh sb="0" eb="2">
      <t>エイヨウ</t>
    </rPh>
    <rPh sb="2" eb="4">
      <t>キョウユ</t>
    </rPh>
    <phoneticPr fontId="16"/>
  </si>
  <si>
    <t>事務職員</t>
    <rPh sb="0" eb="2">
      <t>ジム</t>
    </rPh>
    <rPh sb="2" eb="4">
      <t>ショクイン</t>
    </rPh>
    <phoneticPr fontId="16"/>
  </si>
  <si>
    <t>ー</t>
    <phoneticPr fontId="16"/>
  </si>
  <si>
    <t>時期</t>
    <rPh sb="0" eb="2">
      <t>ジキ</t>
    </rPh>
    <phoneticPr fontId="16"/>
  </si>
  <si>
    <t>内容</t>
    <rPh sb="0" eb="2">
      <t>ナイヨウ</t>
    </rPh>
    <phoneticPr fontId="16"/>
  </si>
  <si>
    <t>時間</t>
    <rPh sb="0" eb="2">
      <t>ジカン</t>
    </rPh>
    <phoneticPr fontId="16"/>
  </si>
  <si>
    <t>午前</t>
    <rPh sb="0" eb="2">
      <t>ゴゼン</t>
    </rPh>
    <phoneticPr fontId="16"/>
  </si>
  <si>
    <t>午後</t>
    <rPh sb="0" eb="2">
      <t>ゴゴ</t>
    </rPh>
    <phoneticPr fontId="16"/>
  </si>
  <si>
    <t>終日</t>
    <rPh sb="0" eb="2">
      <t>シュウジツ</t>
    </rPh>
    <phoneticPr fontId="16"/>
  </si>
  <si>
    <t>研究授業の概要，学校の課題，要望等</t>
    <phoneticPr fontId="16"/>
  </si>
  <si>
    <t>担当者名</t>
    <rPh sb="0" eb="3">
      <t>タントウシャ</t>
    </rPh>
    <rPh sb="3" eb="4">
      <t>メイ</t>
    </rPh>
    <phoneticPr fontId="16"/>
  </si>
  <si>
    <t>担当者氏名</t>
    <rPh sb="0" eb="2">
      <t>タントウ</t>
    </rPh>
    <phoneticPr fontId="16"/>
  </si>
  <si>
    <t>研究会等の有無</t>
    <rPh sb="0" eb="3">
      <t>ケンキュウカイ</t>
    </rPh>
    <rPh sb="3" eb="4">
      <t>トウ</t>
    </rPh>
    <rPh sb="5" eb="7">
      <t>ウム</t>
    </rPh>
    <phoneticPr fontId="16"/>
  </si>
  <si>
    <t>大会名①</t>
    <rPh sb="0" eb="2">
      <t>タイカイ</t>
    </rPh>
    <rPh sb="2" eb="3">
      <t>メイ</t>
    </rPh>
    <phoneticPr fontId="16"/>
  </si>
  <si>
    <t>期日①</t>
    <rPh sb="0" eb="2">
      <t>キジツ</t>
    </rPh>
    <phoneticPr fontId="16"/>
  </si>
  <si>
    <t>教科①</t>
    <rPh sb="0" eb="2">
      <t>キョウカ</t>
    </rPh>
    <phoneticPr fontId="16"/>
  </si>
  <si>
    <t>大会名②</t>
    <rPh sb="0" eb="2">
      <t>タイカイ</t>
    </rPh>
    <rPh sb="2" eb="3">
      <t>メイ</t>
    </rPh>
    <phoneticPr fontId="16"/>
  </si>
  <si>
    <t>期日②</t>
    <rPh sb="0" eb="2">
      <t>キジツ</t>
    </rPh>
    <phoneticPr fontId="16"/>
  </si>
  <si>
    <t>教科②</t>
    <rPh sb="0" eb="2">
      <t>キョウカ</t>
    </rPh>
    <phoneticPr fontId="16"/>
  </si>
  <si>
    <t>大会名③</t>
    <rPh sb="0" eb="2">
      <t>タイカイ</t>
    </rPh>
    <rPh sb="2" eb="3">
      <t>メイ</t>
    </rPh>
    <phoneticPr fontId="16"/>
  </si>
  <si>
    <t>期日③</t>
    <rPh sb="0" eb="2">
      <t>キジツ</t>
    </rPh>
    <phoneticPr fontId="16"/>
  </si>
  <si>
    <t>教科③</t>
    <rPh sb="0" eb="2">
      <t>キョウカ</t>
    </rPh>
    <phoneticPr fontId="16"/>
  </si>
  <si>
    <t>継続訪問の有無</t>
    <rPh sb="0" eb="2">
      <t>ケイゾク</t>
    </rPh>
    <rPh sb="2" eb="4">
      <t>ホウモン</t>
    </rPh>
    <rPh sb="5" eb="7">
      <t>ウム</t>
    </rPh>
    <phoneticPr fontId="16"/>
  </si>
  <si>
    <t>期日１-①</t>
    <rPh sb="0" eb="2">
      <t>キジツ</t>
    </rPh>
    <phoneticPr fontId="16"/>
  </si>
  <si>
    <t>期日１-②</t>
    <rPh sb="0" eb="2">
      <t>キジツ</t>
    </rPh>
    <phoneticPr fontId="16"/>
  </si>
  <si>
    <t>期日１-③</t>
    <rPh sb="0" eb="2">
      <t>キジツ</t>
    </rPh>
    <phoneticPr fontId="16"/>
  </si>
  <si>
    <t>教科１</t>
    <rPh sb="0" eb="2">
      <t>キョウカ</t>
    </rPh>
    <phoneticPr fontId="16"/>
  </si>
  <si>
    <t>学年１</t>
    <rPh sb="0" eb="2">
      <t>ガクネン</t>
    </rPh>
    <phoneticPr fontId="16"/>
  </si>
  <si>
    <t>期日2-②</t>
    <rPh sb="0" eb="2">
      <t>キジツ</t>
    </rPh>
    <phoneticPr fontId="16"/>
  </si>
  <si>
    <t>期日2-③</t>
    <rPh sb="0" eb="2">
      <t>キジツ</t>
    </rPh>
    <phoneticPr fontId="16"/>
  </si>
  <si>
    <t>教科2</t>
    <rPh sb="0" eb="2">
      <t>キョウカ</t>
    </rPh>
    <phoneticPr fontId="16"/>
  </si>
  <si>
    <t>学年2</t>
    <rPh sb="0" eb="2">
      <t>ガクネン</t>
    </rPh>
    <phoneticPr fontId="16"/>
  </si>
  <si>
    <t>期日2-①</t>
    <rPh sb="0" eb="2">
      <t>キジツ</t>
    </rPh>
    <phoneticPr fontId="16"/>
  </si>
  <si>
    <t>訪問の有無</t>
    <rPh sb="0" eb="2">
      <t>ホウモン</t>
    </rPh>
    <rPh sb="3" eb="5">
      <t>ウム</t>
    </rPh>
    <phoneticPr fontId="16"/>
  </si>
  <si>
    <t>研究型学校訪問</t>
    <rPh sb="3" eb="5">
      <t>ガッコウ</t>
    </rPh>
    <rPh sb="5" eb="7">
      <t>ホウモン</t>
    </rPh>
    <phoneticPr fontId="16"/>
  </si>
  <si>
    <t>継続型</t>
    <rPh sb="0" eb="2">
      <t>ケイゾク</t>
    </rPh>
    <rPh sb="2" eb="3">
      <t>ガタ</t>
    </rPh>
    <phoneticPr fontId="16"/>
  </si>
  <si>
    <t>研究大会等</t>
    <rPh sb="0" eb="2">
      <t>ケンキュウ</t>
    </rPh>
    <rPh sb="2" eb="4">
      <t>タイカイ</t>
    </rPh>
    <rPh sb="4" eb="5">
      <t>トウ</t>
    </rPh>
    <phoneticPr fontId="16"/>
  </si>
  <si>
    <t>希望の有無</t>
    <rPh sb="0" eb="2">
      <t>キボウ</t>
    </rPh>
    <rPh sb="3" eb="5">
      <t>ウム</t>
    </rPh>
    <phoneticPr fontId="16"/>
  </si>
  <si>
    <t>生徒指導</t>
    <rPh sb="0" eb="2">
      <t>セイト</t>
    </rPh>
    <rPh sb="2" eb="4">
      <t>シドウ</t>
    </rPh>
    <phoneticPr fontId="16"/>
  </si>
  <si>
    <t>悉皆期日１-①</t>
    <rPh sb="0" eb="2">
      <t>シッカイ</t>
    </rPh>
    <rPh sb="2" eb="4">
      <t>キジツ</t>
    </rPh>
    <phoneticPr fontId="16"/>
  </si>
  <si>
    <t>悉皆期日１-②</t>
    <rPh sb="2" eb="4">
      <t>キジツ</t>
    </rPh>
    <phoneticPr fontId="16"/>
  </si>
  <si>
    <t>悉皆期日１-③</t>
    <rPh sb="2" eb="4">
      <t>キジツ</t>
    </rPh>
    <phoneticPr fontId="16"/>
  </si>
  <si>
    <t>特別支援</t>
    <rPh sb="0" eb="2">
      <t>トクベツ</t>
    </rPh>
    <rPh sb="2" eb="4">
      <t>シエン</t>
    </rPh>
    <phoneticPr fontId="16"/>
  </si>
  <si>
    <t>新任の有無</t>
    <rPh sb="0" eb="2">
      <t>シンニン</t>
    </rPh>
    <rPh sb="3" eb="5">
      <t>ウム</t>
    </rPh>
    <phoneticPr fontId="16"/>
  </si>
  <si>
    <t>※この調査票は、特別な支援のための非常勤講師配置校のみ提出してください。</t>
    <rPh sb="3" eb="6">
      <t>チョウサヒョウ</t>
    </rPh>
    <rPh sb="8" eb="10">
      <t>トクベツ</t>
    </rPh>
    <rPh sb="11" eb="13">
      <t>シエン</t>
    </rPh>
    <rPh sb="17" eb="20">
      <t>ヒジョウキン</t>
    </rPh>
    <rPh sb="20" eb="22">
      <t>コウシ</t>
    </rPh>
    <rPh sb="22" eb="24">
      <t>ハイチ</t>
    </rPh>
    <rPh sb="24" eb="25">
      <t>コウ</t>
    </rPh>
    <rPh sb="27" eb="29">
      <t>テイシュツ</t>
    </rPh>
    <phoneticPr fontId="16"/>
  </si>
  <si>
    <t>特別な支援のための非常勤講師配置事業（にこにこサポート事業）に係る学校訪問　日程調整票</t>
    <rPh sb="0" eb="2">
      <t>トクベツ</t>
    </rPh>
    <rPh sb="3" eb="5">
      <t>シエン</t>
    </rPh>
    <rPh sb="9" eb="12">
      <t>ヒジョウキン</t>
    </rPh>
    <rPh sb="12" eb="14">
      <t>コウシ</t>
    </rPh>
    <rPh sb="14" eb="16">
      <t>ハイチ</t>
    </rPh>
    <rPh sb="16" eb="18">
      <t>ジギョウ</t>
    </rPh>
    <rPh sb="27" eb="29">
      <t>ジギョウ</t>
    </rPh>
    <rPh sb="31" eb="32">
      <t>カカ</t>
    </rPh>
    <rPh sb="33" eb="35">
      <t>ガッコウ</t>
    </rPh>
    <rPh sb="35" eb="37">
      <t>ホウモン</t>
    </rPh>
    <rPh sb="38" eb="40">
      <t>ニッテイ</t>
    </rPh>
    <rPh sb="40" eb="42">
      <t>チョウセイ</t>
    </rPh>
    <rPh sb="42" eb="43">
      <t>ヒョウ</t>
    </rPh>
    <phoneticPr fontId="16"/>
  </si>
  <si>
    <t>担当者名</t>
    <rPh sb="0" eb="4">
      <t>タントウシャメイ</t>
    </rPh>
    <phoneticPr fontId="16"/>
  </si>
  <si>
    <t>５月</t>
    <rPh sb="1" eb="2">
      <t>ガツ</t>
    </rPh>
    <phoneticPr fontId="16"/>
  </si>
  <si>
    <t>日</t>
    <rPh sb="0" eb="1">
      <t>ヒ</t>
    </rPh>
    <phoneticPr fontId="16"/>
  </si>
  <si>
    <t>曜</t>
    <rPh sb="0" eb="1">
      <t>ヨウ</t>
    </rPh>
    <phoneticPr fontId="16"/>
  </si>
  <si>
    <t>６月</t>
    <rPh sb="1" eb="2">
      <t>ガツ</t>
    </rPh>
    <phoneticPr fontId="16"/>
  </si>
  <si>
    <t>７月</t>
    <rPh sb="1" eb="2">
      <t>ガツ</t>
    </rPh>
    <phoneticPr fontId="16"/>
  </si>
  <si>
    <t>９月</t>
    <rPh sb="1" eb="2">
      <t>ガツ</t>
    </rPh>
    <phoneticPr fontId="16"/>
  </si>
  <si>
    <t>　都合の悪い日（管理職・特別支援教育コーディネーターがすべて不在、非常勤講師の勤務日ではない、学校行事等で通常の授業が行われない等）に×を入力してください。</t>
    <rPh sb="1" eb="3">
      <t>ツゴウ</t>
    </rPh>
    <rPh sb="4" eb="5">
      <t>ワル</t>
    </rPh>
    <rPh sb="6" eb="7">
      <t>ヒ</t>
    </rPh>
    <rPh sb="8" eb="11">
      <t>カンリショク</t>
    </rPh>
    <rPh sb="12" eb="14">
      <t>トクベツ</t>
    </rPh>
    <rPh sb="14" eb="16">
      <t>シエン</t>
    </rPh>
    <rPh sb="16" eb="18">
      <t>キョウイク</t>
    </rPh>
    <rPh sb="30" eb="32">
      <t>フザイ</t>
    </rPh>
    <rPh sb="33" eb="36">
      <t>ヒジョウキン</t>
    </rPh>
    <rPh sb="36" eb="38">
      <t>コウシ</t>
    </rPh>
    <rPh sb="39" eb="42">
      <t>キンムビ</t>
    </rPh>
    <rPh sb="47" eb="49">
      <t>ガッコウ</t>
    </rPh>
    <rPh sb="49" eb="51">
      <t>ギョウジ</t>
    </rPh>
    <rPh sb="51" eb="52">
      <t>トウ</t>
    </rPh>
    <rPh sb="53" eb="55">
      <t>ツウジョウ</t>
    </rPh>
    <rPh sb="56" eb="58">
      <t>ジュギョウ</t>
    </rPh>
    <rPh sb="59" eb="60">
      <t>オコナ</t>
    </rPh>
    <rPh sb="64" eb="65">
      <t>ナド</t>
    </rPh>
    <rPh sb="69" eb="71">
      <t>ニュウリョク</t>
    </rPh>
    <phoneticPr fontId="16"/>
  </si>
  <si>
    <r>
      <t>※</t>
    </r>
    <r>
      <rPr>
        <b/>
        <sz val="11"/>
        <color rgb="FF000000"/>
        <rFont val="HG丸ｺﾞｼｯｸM-PRO"/>
        <family val="3"/>
        <charset val="128"/>
      </rPr>
      <t>にこにこサポート事業実施校の希望日について→</t>
    </r>
    <phoneticPr fontId="16"/>
  </si>
  <si>
    <t>ジャンプ</t>
    <phoneticPr fontId="16"/>
  </si>
  <si>
    <t>時間１-①</t>
    <rPh sb="0" eb="2">
      <t>ジカン</t>
    </rPh>
    <phoneticPr fontId="16"/>
  </si>
  <si>
    <t>時間１-②</t>
    <rPh sb="0" eb="2">
      <t>ジカン</t>
    </rPh>
    <phoneticPr fontId="16"/>
  </si>
  <si>
    <t>時間１-③</t>
    <rPh sb="0" eb="2">
      <t>ジカン</t>
    </rPh>
    <phoneticPr fontId="16"/>
  </si>
  <si>
    <t>時間2-①</t>
    <rPh sb="0" eb="2">
      <t>ジカン</t>
    </rPh>
    <phoneticPr fontId="16"/>
  </si>
  <si>
    <t>時間2-②</t>
    <rPh sb="0" eb="2">
      <t>ジカン</t>
    </rPh>
    <phoneticPr fontId="16"/>
  </si>
  <si>
    <t>時間2-③</t>
    <rPh sb="0" eb="2">
      <t>ジカン</t>
    </rPh>
    <phoneticPr fontId="16"/>
  </si>
  <si>
    <t>初任者研修</t>
    <rPh sb="0" eb="5">
      <t>ショニンシャケンシュウ</t>
    </rPh>
    <phoneticPr fontId="16"/>
  </si>
  <si>
    <t>初任者の有無</t>
    <rPh sb="0" eb="3">
      <t>ショニンシャ</t>
    </rPh>
    <rPh sb="4" eb="6">
      <t>ウム</t>
    </rPh>
    <phoneticPr fontId="16"/>
  </si>
  <si>
    <t>氏名１</t>
    <rPh sb="0" eb="2">
      <t>シメイ</t>
    </rPh>
    <phoneticPr fontId="16"/>
  </si>
  <si>
    <t>氏名２</t>
    <rPh sb="0" eb="2">
      <t>シメイ</t>
    </rPh>
    <phoneticPr fontId="16"/>
  </si>
  <si>
    <t>氏名３</t>
    <rPh sb="0" eb="2">
      <t>シメイ</t>
    </rPh>
    <phoneticPr fontId="16"/>
  </si>
  <si>
    <t>教科等１</t>
    <rPh sb="0" eb="2">
      <t>キョウカ</t>
    </rPh>
    <rPh sb="2" eb="3">
      <t>トウ</t>
    </rPh>
    <phoneticPr fontId="16"/>
  </si>
  <si>
    <t>教科等２</t>
    <rPh sb="0" eb="2">
      <t>キョウカ</t>
    </rPh>
    <rPh sb="2" eb="3">
      <t>トウ</t>
    </rPh>
    <phoneticPr fontId="16"/>
  </si>
  <si>
    <t>教科等３</t>
    <rPh sb="0" eb="2">
      <t>キョウカ</t>
    </rPh>
    <rPh sb="2" eb="3">
      <t>トウ</t>
    </rPh>
    <phoneticPr fontId="16"/>
  </si>
  <si>
    <t>学年等１</t>
    <rPh sb="0" eb="2">
      <t>ガクネン</t>
    </rPh>
    <rPh sb="2" eb="3">
      <t>トウ</t>
    </rPh>
    <phoneticPr fontId="16"/>
  </si>
  <si>
    <t>学年等２</t>
    <rPh sb="0" eb="2">
      <t>ガクネン</t>
    </rPh>
    <rPh sb="2" eb="3">
      <t>トウ</t>
    </rPh>
    <phoneticPr fontId="16"/>
  </si>
  <si>
    <t>学年等３</t>
    <rPh sb="0" eb="2">
      <t>ガクネン</t>
    </rPh>
    <rPh sb="2" eb="3">
      <t>トウ</t>
    </rPh>
    <phoneticPr fontId="16"/>
  </si>
  <si>
    <t>6年目研修</t>
    <rPh sb="1" eb="3">
      <t>ネンメ</t>
    </rPh>
    <rPh sb="3" eb="5">
      <t>ケンシュウ</t>
    </rPh>
    <phoneticPr fontId="16"/>
  </si>
  <si>
    <t>6年目研修者の有無</t>
    <rPh sb="1" eb="3">
      <t>ネンメ</t>
    </rPh>
    <rPh sb="3" eb="5">
      <t>ケンシュウ</t>
    </rPh>
    <rPh sb="5" eb="6">
      <t>シャ</t>
    </rPh>
    <rPh sb="7" eb="9">
      <t>ウム</t>
    </rPh>
    <phoneticPr fontId="16"/>
  </si>
  <si>
    <t>中堅研研修者の有無</t>
    <rPh sb="0" eb="2">
      <t>チュウケン</t>
    </rPh>
    <rPh sb="2" eb="3">
      <t>ケン</t>
    </rPh>
    <rPh sb="3" eb="5">
      <t>ケンシュウ</t>
    </rPh>
    <rPh sb="5" eb="6">
      <t>シャ</t>
    </rPh>
    <rPh sb="7" eb="9">
      <t>ウム</t>
    </rPh>
    <phoneticPr fontId="16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</si>
  <si>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6"/>
  </si>
  <si>
    <t>職務研修</t>
    <phoneticPr fontId="16"/>
  </si>
  <si>
    <t>希望の有無</t>
    <rPh sb="0" eb="2">
      <t>キボウ</t>
    </rPh>
    <rPh sb="3" eb="5">
      <t>ウム</t>
    </rPh>
    <phoneticPr fontId="16"/>
  </si>
  <si>
    <t>時期１</t>
    <rPh sb="0" eb="2">
      <t>ジキ</t>
    </rPh>
    <phoneticPr fontId="16"/>
  </si>
  <si>
    <t>対象１</t>
    <rPh sb="0" eb="2">
      <t>タイショウ</t>
    </rPh>
    <phoneticPr fontId="16"/>
  </si>
  <si>
    <t>対象２</t>
    <rPh sb="0" eb="2">
      <t>タイショウ</t>
    </rPh>
    <phoneticPr fontId="16"/>
  </si>
  <si>
    <t>時期２</t>
    <rPh sb="0" eb="2">
      <t>ジキ</t>
    </rPh>
    <phoneticPr fontId="16"/>
  </si>
  <si>
    <t>対象３</t>
    <rPh sb="0" eb="2">
      <t>タイショウ</t>
    </rPh>
    <phoneticPr fontId="16"/>
  </si>
  <si>
    <t>時期３</t>
    <rPh sb="0" eb="2">
      <t>ジキ</t>
    </rPh>
    <phoneticPr fontId="16"/>
  </si>
  <si>
    <t>1回目</t>
    <rPh sb="1" eb="3">
      <t>カイメ</t>
    </rPh>
    <phoneticPr fontId="16"/>
  </si>
  <si>
    <t>2回目</t>
    <rPh sb="1" eb="3">
      <t>カイメ</t>
    </rPh>
    <phoneticPr fontId="16"/>
  </si>
  <si>
    <t>国語</t>
    <rPh sb="0" eb="2">
      <t>コクゴ</t>
    </rPh>
    <phoneticPr fontId="16"/>
  </si>
  <si>
    <t>社会</t>
    <rPh sb="0" eb="2">
      <t>シャカイ</t>
    </rPh>
    <phoneticPr fontId="16"/>
  </si>
  <si>
    <t>算数</t>
    <rPh sb="0" eb="2">
      <t>サンスウ</t>
    </rPh>
    <phoneticPr fontId="16"/>
  </si>
  <si>
    <t>数学</t>
    <rPh sb="0" eb="2">
      <t>スウガク</t>
    </rPh>
    <phoneticPr fontId="16"/>
  </si>
  <si>
    <t>生活</t>
    <rPh sb="0" eb="2">
      <t>セイカツ</t>
    </rPh>
    <phoneticPr fontId="16"/>
  </si>
  <si>
    <t>理科</t>
    <rPh sb="0" eb="2">
      <t>リカ</t>
    </rPh>
    <phoneticPr fontId="16"/>
  </si>
  <si>
    <t>音楽</t>
    <rPh sb="0" eb="2">
      <t>オンガク</t>
    </rPh>
    <phoneticPr fontId="16"/>
  </si>
  <si>
    <t>美術</t>
    <rPh sb="0" eb="2">
      <t>ビジュツ</t>
    </rPh>
    <phoneticPr fontId="16"/>
  </si>
  <si>
    <t>図工</t>
    <rPh sb="0" eb="2">
      <t>ズコウ</t>
    </rPh>
    <phoneticPr fontId="16"/>
  </si>
  <si>
    <t>体育</t>
    <rPh sb="0" eb="2">
      <t>タイイク</t>
    </rPh>
    <phoneticPr fontId="16"/>
  </si>
  <si>
    <t>保健体育</t>
    <rPh sb="0" eb="2">
      <t>ホケン</t>
    </rPh>
    <rPh sb="2" eb="4">
      <t>タイイク</t>
    </rPh>
    <phoneticPr fontId="16"/>
  </si>
  <si>
    <t>家庭科</t>
    <rPh sb="0" eb="3">
      <t>カテイカ</t>
    </rPh>
    <phoneticPr fontId="16"/>
  </si>
  <si>
    <t>技術家庭</t>
    <rPh sb="0" eb="2">
      <t>ギジュツ</t>
    </rPh>
    <rPh sb="2" eb="4">
      <t>カテイ</t>
    </rPh>
    <phoneticPr fontId="16"/>
  </si>
  <si>
    <t>道徳</t>
    <rPh sb="0" eb="2">
      <t>ドウトク</t>
    </rPh>
    <phoneticPr fontId="16"/>
  </si>
  <si>
    <t>特別活動</t>
    <rPh sb="0" eb="2">
      <t>トクベツ</t>
    </rPh>
    <rPh sb="2" eb="4">
      <t>カツドウ</t>
    </rPh>
    <phoneticPr fontId="16"/>
  </si>
  <si>
    <t>総合</t>
    <rPh sb="0" eb="2">
      <t>ソウゴウ</t>
    </rPh>
    <phoneticPr fontId="16"/>
  </si>
  <si>
    <t>1年</t>
    <rPh sb="1" eb="2">
      <t>ネン</t>
    </rPh>
    <phoneticPr fontId="16"/>
  </si>
  <si>
    <t>2年</t>
    <rPh sb="1" eb="2">
      <t>ネン</t>
    </rPh>
    <phoneticPr fontId="16"/>
  </si>
  <si>
    <t>3年</t>
    <rPh sb="1" eb="2">
      <t>ネン</t>
    </rPh>
    <phoneticPr fontId="16"/>
  </si>
  <si>
    <t>4年</t>
    <rPh sb="1" eb="2">
      <t>ネン</t>
    </rPh>
    <phoneticPr fontId="16"/>
  </si>
  <si>
    <t>5年</t>
    <rPh sb="1" eb="2">
      <t>ネン</t>
    </rPh>
    <phoneticPr fontId="16"/>
  </si>
  <si>
    <t>6年</t>
    <rPh sb="1" eb="2">
      <t>ネン</t>
    </rPh>
    <phoneticPr fontId="16"/>
  </si>
  <si>
    <t>保体</t>
    <rPh sb="0" eb="2">
      <t>ホタイ</t>
    </rPh>
    <phoneticPr fontId="16"/>
  </si>
  <si>
    <t>技家</t>
    <rPh sb="0" eb="1">
      <t>ワザ</t>
    </rPh>
    <phoneticPr fontId="16"/>
  </si>
  <si>
    <t>特別支援教育</t>
    <rPh sb="0" eb="2">
      <t>トクベツ</t>
    </rPh>
    <rPh sb="2" eb="4">
      <t>シエン</t>
    </rPh>
    <rPh sb="4" eb="6">
      <t>キョウイク</t>
    </rPh>
    <phoneticPr fontId="16"/>
  </si>
  <si>
    <t>（１） 悉皆：大田市・江津市・川本町・美郷町のすべての小学校</t>
    <rPh sb="7" eb="10">
      <t>オオダシ</t>
    </rPh>
    <rPh sb="11" eb="14">
      <t>ゴウツシ</t>
    </rPh>
    <rPh sb="15" eb="17">
      <t>カワモト</t>
    </rPh>
    <rPh sb="17" eb="18">
      <t>チョウ</t>
    </rPh>
    <rPh sb="19" eb="22">
      <t>ミサトチョウ</t>
    </rPh>
    <rPh sb="27" eb="30">
      <t>ショウガッコウ</t>
    </rPh>
    <phoneticPr fontId="16"/>
  </si>
  <si>
    <t>新任担当者は，
R2年度は悉皆</t>
    <phoneticPr fontId="16"/>
  </si>
  <si>
    <t>過去２年間に訪問なしの場合はR2年度は悉皆</t>
    <rPh sb="0" eb="2">
      <t>カコ</t>
    </rPh>
    <rPh sb="3" eb="5">
      <t>ネンカン</t>
    </rPh>
    <phoneticPr fontId="16"/>
  </si>
  <si>
    <t>1回目（面談）希望日</t>
    <rPh sb="1" eb="3">
      <t>カイメ</t>
    </rPh>
    <rPh sb="4" eb="6">
      <t>メンダン</t>
    </rPh>
    <phoneticPr fontId="16"/>
  </si>
  <si>
    <t>２回目（授業等）希望日</t>
    <rPh sb="1" eb="3">
      <t>カイメ</t>
    </rPh>
    <rPh sb="4" eb="6">
      <t>ジュギョウ</t>
    </rPh>
    <rPh sb="6" eb="7">
      <t>トウ</t>
    </rPh>
    <phoneticPr fontId="16"/>
  </si>
  <si>
    <r>
      <t>（２）</t>
    </r>
    <r>
      <rPr>
        <b/>
        <sz val="14"/>
        <rFont val="HG丸ｺﾞｼｯｸM-PRO"/>
        <family val="3"/>
        <charset val="128"/>
      </rPr>
      <t>６年目研修対象者（教諭等）の学校訪問指導の希望……</t>
    </r>
    <phoneticPr fontId="16"/>
  </si>
  <si>
    <t>第1希望日</t>
    <rPh sb="0" eb="1">
      <t>ダイ</t>
    </rPh>
    <rPh sb="2" eb="5">
      <t>キボウビ</t>
    </rPh>
    <phoneticPr fontId="16"/>
  </si>
  <si>
    <t>第２希望日</t>
    <rPh sb="0" eb="1">
      <t>ダイ</t>
    </rPh>
    <rPh sb="2" eb="5">
      <t>キボウビ</t>
    </rPh>
    <phoneticPr fontId="16"/>
  </si>
  <si>
    <t>第３希望日</t>
    <rPh sb="0" eb="1">
      <t>ダイ</t>
    </rPh>
    <rPh sb="2" eb="5">
      <t>キボウビ</t>
    </rPh>
    <phoneticPr fontId="16"/>
  </si>
  <si>
    <t>研修対象者氏名</t>
    <rPh sb="0" eb="2">
      <t>ケンシュウ</t>
    </rPh>
    <rPh sb="2" eb="4">
      <t>タイショウ</t>
    </rPh>
    <rPh sb="4" eb="5">
      <t>シャ</t>
    </rPh>
    <rPh sb="5" eb="7">
      <t>シメイ</t>
    </rPh>
    <phoneticPr fontId="16"/>
  </si>
  <si>
    <t>（１），（２），（３）とも以下の期日には学校訪問指導を実施することができない。</t>
    <phoneticPr fontId="16"/>
  </si>
  <si>
    <t>電話番号</t>
    <phoneticPr fontId="16"/>
  </si>
  <si>
    <t>設置の有無</t>
    <rPh sb="0" eb="2">
      <t>セッチ</t>
    </rPh>
    <rPh sb="3" eb="5">
      <t>ウム</t>
    </rPh>
    <phoneticPr fontId="16"/>
  </si>
  <si>
    <t>期日２-①</t>
    <rPh sb="0" eb="2">
      <t>キジツ</t>
    </rPh>
    <phoneticPr fontId="16"/>
  </si>
  <si>
    <t>期日２-②</t>
    <rPh sb="0" eb="2">
      <t>キジツ</t>
    </rPh>
    <phoneticPr fontId="16"/>
  </si>
  <si>
    <t>期日２-③</t>
    <rPh sb="0" eb="2">
      <t>キジツ</t>
    </rPh>
    <phoneticPr fontId="16"/>
  </si>
  <si>
    <t>期日３-①</t>
    <rPh sb="0" eb="2">
      <t>キジツ</t>
    </rPh>
    <phoneticPr fontId="16"/>
  </si>
  <si>
    <t>期日３-②</t>
    <rPh sb="0" eb="2">
      <t>キジツ</t>
    </rPh>
    <phoneticPr fontId="16"/>
  </si>
  <si>
    <t>期日３-③</t>
    <rPh sb="0" eb="2">
      <t>キジツ</t>
    </rPh>
    <phoneticPr fontId="16"/>
  </si>
  <si>
    <t>外国語</t>
    <rPh sb="0" eb="2">
      <t>ガイコク</t>
    </rPh>
    <rPh sb="2" eb="3">
      <t>ゴ</t>
    </rPh>
    <phoneticPr fontId="16"/>
  </si>
  <si>
    <t>外国語</t>
    <rPh sb="0" eb="3">
      <t>ガイコクゴ</t>
    </rPh>
    <phoneticPr fontId="16"/>
  </si>
  <si>
    <t>○</t>
    <phoneticPr fontId="16"/>
  </si>
  <si>
    <t>原井小</t>
  </si>
  <si>
    <t>雲雀丘小</t>
  </si>
  <si>
    <t>松原小</t>
  </si>
  <si>
    <t>石見小</t>
  </si>
  <si>
    <t>美川小</t>
  </si>
  <si>
    <t>周布小</t>
  </si>
  <si>
    <t>長浜小</t>
  </si>
  <si>
    <t>国府小</t>
  </si>
  <si>
    <t>三階小</t>
  </si>
  <si>
    <t>雲城小</t>
  </si>
  <si>
    <t>今福小</t>
  </si>
  <si>
    <t>波佐小</t>
  </si>
  <si>
    <t>旭小</t>
  </si>
  <si>
    <t>弥栄小</t>
  </si>
  <si>
    <t>三隅小</t>
  </si>
  <si>
    <t>岡見小</t>
  </si>
  <si>
    <t>大田小</t>
  </si>
  <si>
    <t>長久小</t>
  </si>
  <si>
    <t>五十猛小</t>
  </si>
  <si>
    <t>静間小</t>
  </si>
  <si>
    <t>鳥井小</t>
  </si>
  <si>
    <t>久手小</t>
  </si>
  <si>
    <t>朝波小</t>
  </si>
  <si>
    <t>北三瓶小</t>
  </si>
  <si>
    <t>志学小</t>
  </si>
  <si>
    <t>池田小</t>
  </si>
  <si>
    <t>川合小</t>
  </si>
  <si>
    <t>久屋小</t>
  </si>
  <si>
    <t>大森小</t>
  </si>
  <si>
    <t>高山小</t>
  </si>
  <si>
    <t>温泉津小</t>
  </si>
  <si>
    <t>仁摩小</t>
  </si>
  <si>
    <t>郷田小</t>
  </si>
  <si>
    <t>渡津小</t>
  </si>
  <si>
    <t>江津東小</t>
  </si>
  <si>
    <t>川波小</t>
  </si>
  <si>
    <t>津宮小</t>
  </si>
  <si>
    <t>高角小</t>
  </si>
  <si>
    <t>桜江小</t>
  </si>
  <si>
    <t>川本小</t>
  </si>
  <si>
    <t>邑智小</t>
  </si>
  <si>
    <t>大和小</t>
  </si>
  <si>
    <t>口羽小</t>
  </si>
  <si>
    <t>阿須那小</t>
  </si>
  <si>
    <t>高原小</t>
  </si>
  <si>
    <t>瑞穂小</t>
  </si>
  <si>
    <t>市木小</t>
  </si>
  <si>
    <t>矢上小</t>
  </si>
  <si>
    <t>日貫小</t>
  </si>
  <si>
    <t>石見東小</t>
  </si>
  <si>
    <t>浜田東中</t>
  </si>
  <si>
    <t>金城中</t>
  </si>
  <si>
    <t>旭中</t>
  </si>
  <si>
    <t>弥栄中</t>
  </si>
  <si>
    <t>三隅中</t>
  </si>
  <si>
    <t>北三瓶中</t>
  </si>
  <si>
    <t>志学中</t>
  </si>
  <si>
    <t>大田西中</t>
  </si>
  <si>
    <t>江津中</t>
  </si>
  <si>
    <t>江東中</t>
  </si>
  <si>
    <t>青陵中</t>
  </si>
  <si>
    <t>桜江中</t>
  </si>
  <si>
    <t>川本中</t>
  </si>
  <si>
    <t>邑智中</t>
  </si>
  <si>
    <t>大和中</t>
  </si>
  <si>
    <t>羽須美中</t>
  </si>
  <si>
    <t>瑞穂中</t>
  </si>
  <si>
    <t>石見中</t>
  </si>
  <si>
    <t>浜田一中</t>
  </si>
  <si>
    <t>浜田二中</t>
  </si>
  <si>
    <t>浜田三中</t>
  </si>
  <si>
    <t>浜田四中</t>
  </si>
  <si>
    <t>大田一中</t>
  </si>
  <si>
    <t>大田二中</t>
  </si>
  <si>
    <t>大田三中</t>
  </si>
  <si>
    <t>（１） 悉皆の学校訪問</t>
    <rPh sb="7" eb="9">
      <t>ガッコウ</t>
    </rPh>
    <rPh sb="9" eb="11">
      <t>ホウモン</t>
    </rPh>
    <phoneticPr fontId="16"/>
  </si>
  <si>
    <t>（ア）新任担当者がいる学校</t>
    <rPh sb="5" eb="8">
      <t>タントウシャ</t>
    </rPh>
    <rPh sb="11" eb="13">
      <t>ガッコウ</t>
    </rPh>
    <phoneticPr fontId="16"/>
  </si>
  <si>
    <t>（イ）H30～R1年度に学校訪問指導のなかった学校</t>
    <phoneticPr fontId="16"/>
  </si>
  <si>
    <t>（ウ）にこにこサポート事業実施校</t>
    <phoneticPr fontId="16"/>
  </si>
  <si>
    <t>ポート事業）に係る学校訪問日程調整票」に記入し、下</t>
    <rPh sb="24" eb="25">
      <t>シタ</t>
    </rPh>
    <phoneticPr fontId="16"/>
  </si>
  <si>
    <t>記調査覧には記入しない。</t>
    <rPh sb="0" eb="1">
      <t>キ</t>
    </rPh>
    <rPh sb="1" eb="3">
      <t>チョウサ</t>
    </rPh>
    <rPh sb="3" eb="4">
      <t>ラン</t>
    </rPh>
    <phoneticPr fontId="16"/>
  </si>
  <si>
    <t>・全学級の授業参観（５校時または６校時）
・管理職，生徒指導主任・主事等との情報交換
・研修（原則全教職員参加）</t>
    <rPh sb="44" eb="46">
      <t>ケンシュウ</t>
    </rPh>
    <phoneticPr fontId="16"/>
  </si>
  <si>
    <t>（6/25，7/6・7・14，9/1・2・10，10/27，1/13，2/15・24）</t>
  </si>
  <si>
    <t>　（6/25，7/6・7・14，9/1・2・10，10/27，1/13，2/15・24）</t>
    <phoneticPr fontId="16"/>
  </si>
  <si>
    <t>★記入後，以下のように提出してください。 　　　　  　提出締切 ４月１７日（金）</t>
    <phoneticPr fontId="16"/>
  </si>
  <si>
    <r>
      <t>　（7/6，10/28，11/25，</t>
    </r>
    <r>
      <rPr>
        <sz val="10.5"/>
        <rFont val="HG丸ｺﾞｼｯｸM-PRO"/>
        <family val="3"/>
        <charset val="128"/>
      </rPr>
      <t>1/14，2</t>
    </r>
    <r>
      <rPr>
        <sz val="11"/>
        <rFont val="HG丸ｺﾞｼｯｸM-PRO"/>
        <family val="3"/>
        <charset val="128"/>
      </rPr>
      <t>/16 ）</t>
    </r>
    <phoneticPr fontId="16"/>
  </si>
  <si>
    <t>訪問期日を設定することが望ましい。</t>
    <phoneticPr fontId="16"/>
  </si>
  <si>
    <r>
      <t>※「特新担」対象者の学校訪問指導は，</t>
    </r>
    <r>
      <rPr>
        <sz val="11"/>
        <rFont val="HG丸ｺﾞｼｯｸM-PRO"/>
        <family val="3"/>
        <charset val="128"/>
      </rPr>
      <t>第1回（4月）と第2回（</t>
    </r>
    <r>
      <rPr>
        <sz val="11"/>
        <color rgb="FF000000"/>
        <rFont val="HG丸ｺﾞｼｯｸM-PRO"/>
        <family val="3"/>
        <charset val="128"/>
      </rPr>
      <t>1１</t>
    </r>
    <r>
      <rPr>
        <sz val="11"/>
        <rFont val="HG丸ｺﾞｼｯｸM-PRO"/>
        <family val="3"/>
        <charset val="128"/>
      </rPr>
      <t>月）のセンター研修の間に</t>
    </r>
    <phoneticPr fontId="16"/>
  </si>
  <si>
    <r>
      <t>　（5/12</t>
    </r>
    <r>
      <rPr>
        <sz val="10.5"/>
        <rFont val="HG丸ｺﾞｼｯｸM-PRO"/>
        <family val="3"/>
        <charset val="128"/>
      </rPr>
      <t>・13・19</t>
    </r>
    <r>
      <rPr>
        <sz val="11"/>
        <rFont val="HG丸ｺﾞｼｯｸM-PRO"/>
        <family val="3"/>
        <charset val="128"/>
      </rPr>
      <t>，6/24・29，7/8，9/2・3</t>
    </r>
    <r>
      <rPr>
        <sz val="10.5"/>
        <rFont val="HG丸ｺﾞｼｯｸM-PRO"/>
        <family val="3"/>
        <charset val="128"/>
      </rPr>
      <t>・</t>
    </r>
    <r>
      <rPr>
        <sz val="11"/>
        <rFont val="HG丸ｺﾞｼｯｸM-PRO"/>
        <family val="3"/>
        <charset val="128"/>
      </rPr>
      <t>17，10/1，11/5</t>
    </r>
    <r>
      <rPr>
        <sz val="10.5"/>
        <rFont val="HG丸ｺﾞｼｯｸM-PRO"/>
        <family val="3"/>
        <charset val="128"/>
      </rPr>
      <t>・</t>
    </r>
    <r>
      <rPr>
        <sz val="11"/>
        <rFont val="HG丸ｺﾞｼｯｸM-PRO"/>
        <family val="3"/>
        <charset val="128"/>
      </rPr>
      <t>18，12/3</t>
    </r>
    <r>
      <rPr>
        <sz val="10.5"/>
        <rFont val="HG丸ｺﾞｼｯｸM-PRO"/>
        <family val="3"/>
        <charset val="128"/>
      </rPr>
      <t>・4</t>
    </r>
    <r>
      <rPr>
        <sz val="11"/>
        <rFont val="HG丸ｺﾞｼｯｸM-PRO"/>
        <family val="3"/>
        <charset val="128"/>
      </rPr>
      <t>，1/14</t>
    </r>
    <r>
      <rPr>
        <sz val="11"/>
        <rFont val="HG丸ｺﾞｼｯｸM-PRO"/>
        <family val="3"/>
        <charset val="128"/>
      </rPr>
      <t>）</t>
    </r>
    <phoneticPr fontId="16"/>
  </si>
  <si>
    <r>
      <t>※訪問は</t>
    </r>
    <r>
      <rPr>
        <b/>
        <sz val="10.5"/>
        <color rgb="FFFF0000"/>
        <rFont val="HG丸ｺﾞｼｯｸM-PRO"/>
        <family val="3"/>
        <charset val="128"/>
      </rPr>
      <t>1月末</t>
    </r>
    <r>
      <rPr>
        <sz val="10.5"/>
        <color rgb="FF000000"/>
        <rFont val="HG丸ｺﾞｼｯｸM-PRO"/>
        <family val="3"/>
        <charset val="128"/>
      </rPr>
      <t>までとする。また、以下の期日には学校訪問指導を実施することができない。</t>
    </r>
    <phoneticPr fontId="16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</si>
  <si>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までとする。以下の期日には学校訪問指導を実施することができない。</t>
    </r>
    <phoneticPr fontId="16"/>
  </si>
  <si>
    <r>
      <t>※原則、1回目の訪問は</t>
    </r>
    <r>
      <rPr>
        <b/>
        <sz val="11"/>
        <color rgb="FFFF0000"/>
        <rFont val="HG丸ｺﾞｼｯｸM-PRO"/>
        <family val="3"/>
        <charset val="128"/>
      </rPr>
      <t>1学期中</t>
    </r>
    <r>
      <rPr>
        <sz val="11"/>
        <color rgb="FF000000"/>
        <rFont val="HG丸ｺﾞｼｯｸM-PRO"/>
        <family val="3"/>
        <charset val="128"/>
      </rPr>
      <t>（5/18～7/31）とする。2回目の訪問は</t>
    </r>
    <r>
      <rPr>
        <b/>
        <sz val="11"/>
        <color rgb="FFFF0000"/>
        <rFont val="HG丸ｺﾞｼｯｸM-PRO"/>
        <family val="3"/>
        <charset val="128"/>
      </rPr>
      <t>2学期以降1月末</t>
    </r>
    <r>
      <rPr>
        <sz val="11"/>
        <color rgb="FF000000"/>
        <rFont val="HG丸ｺﾞｼｯｸM-PRO"/>
        <family val="3"/>
        <charset val="128"/>
      </rPr>
      <t xml:space="preserve">までとする。
※２名の場合は、1回目、2回目ともに同日の訪問を基本とする。（都合のつかない場合は別日でも可。）
</t>
    </r>
    <rPh sb="5" eb="7">
      <t>カイメ</t>
    </rPh>
    <rPh sb="8" eb="10">
      <t>ホウモン</t>
    </rPh>
    <rPh sb="12" eb="14">
      <t>ガッキ</t>
    </rPh>
    <rPh sb="14" eb="15">
      <t>チュウ</t>
    </rPh>
    <rPh sb="31" eb="33">
      <t>カイメ</t>
    </rPh>
    <rPh sb="34" eb="36">
      <t>ホウモン</t>
    </rPh>
    <rPh sb="38" eb="40">
      <t>ガッキ</t>
    </rPh>
    <rPh sb="40" eb="42">
      <t>イコウ</t>
    </rPh>
    <rPh sb="43" eb="45">
      <t>ガツマツ</t>
    </rPh>
    <rPh sb="54" eb="55">
      <t>メイ</t>
    </rPh>
    <rPh sb="56" eb="58">
      <t>バアイ</t>
    </rPh>
    <rPh sb="61" eb="63">
      <t>カイメ</t>
    </rPh>
    <rPh sb="65" eb="67">
      <t>カイメ</t>
    </rPh>
    <rPh sb="70" eb="72">
      <t>ドウジツ</t>
    </rPh>
    <rPh sb="73" eb="75">
      <t>ホウモン</t>
    </rPh>
    <rPh sb="76" eb="78">
      <t>キホン</t>
    </rPh>
    <rPh sb="83" eb="85">
      <t>ツゴウ</t>
    </rPh>
    <rPh sb="90" eb="92">
      <t>バアイ</t>
    </rPh>
    <rPh sb="93" eb="94">
      <t>ベツ</t>
    </rPh>
    <rPh sb="94" eb="95">
      <t>ビ</t>
    </rPh>
    <rPh sb="97" eb="98">
      <t>カ</t>
    </rPh>
    <phoneticPr fontId="16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</si>
  <si>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</t>
    </r>
    <phoneticPr fontId="16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</si>
  <si>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</t>
    </r>
    <phoneticPr fontId="16"/>
  </si>
  <si>
    <t>AM</t>
    <phoneticPr fontId="16"/>
  </si>
  <si>
    <t>PM</t>
    <phoneticPr fontId="16"/>
  </si>
  <si>
    <t>水</t>
  </si>
  <si>
    <t>昭和の日</t>
  </si>
  <si>
    <t>日</t>
  </si>
  <si>
    <t>憲法記念日</t>
  </si>
  <si>
    <t>月</t>
  </si>
  <si>
    <t>みどりの日</t>
  </si>
  <si>
    <t>火</t>
  </si>
  <si>
    <t>こどもの日</t>
  </si>
  <si>
    <t>振替休日</t>
  </si>
  <si>
    <t>木</t>
  </si>
  <si>
    <t>海の日</t>
  </si>
  <si>
    <t>金</t>
  </si>
  <si>
    <t>スポーツの日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</si>
  <si>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</si>
  <si>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</si>
  <si>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</si>
  <si>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</si>
  <si>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</si>
  <si>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</si>
  <si>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</si>
  <si>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</si>
  <si>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</si>
  <si>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土</t>
  </si>
  <si>
    <t>春分の日</t>
  </si>
  <si>
    <t>ID</t>
    <phoneticPr fontId="16"/>
  </si>
  <si>
    <t>ID</t>
    <phoneticPr fontId="16"/>
  </si>
  <si>
    <r>
      <t xml:space="preserve">（１） 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：初任者研修対象者（教諭等）……………</t>
    </r>
    <phoneticPr fontId="16"/>
  </si>
  <si>
    <r>
      <t>◇各市町教育委員会へ………… 本調査書を</t>
    </r>
    <r>
      <rPr>
        <b/>
        <u/>
        <sz val="12"/>
        <color rgb="FFFF0000"/>
        <rFont val="HG丸ｺﾞｼｯｸM-PRO"/>
        <family val="3"/>
        <charset val="128"/>
      </rPr>
      <t>２部</t>
    </r>
    <r>
      <rPr>
        <sz val="12"/>
        <color rgb="FF000000"/>
        <rFont val="HG丸ｺﾞｼｯｸM-PRO"/>
        <family val="3"/>
        <charset val="128"/>
      </rPr>
      <t>提出　【市町教委保管１部，事務所保存１部】</t>
    </r>
    <rPh sb="26" eb="27">
      <t>シ</t>
    </rPh>
    <rPh sb="27" eb="28">
      <t>マチ</t>
    </rPh>
    <rPh sb="28" eb="30">
      <t>キョウイ</t>
    </rPh>
    <rPh sb="30" eb="32">
      <t>ホカン</t>
    </rPh>
    <rPh sb="33" eb="34">
      <t>ブ</t>
    </rPh>
    <rPh sb="35" eb="37">
      <t>ジム</t>
    </rPh>
    <rPh sb="37" eb="38">
      <t>ショ</t>
    </rPh>
    <rPh sb="38" eb="40">
      <t>ホゾン</t>
    </rPh>
    <rPh sb="41" eb="42">
      <t>ブ</t>
    </rPh>
    <phoneticPr fontId="16"/>
  </si>
  <si>
    <t>　（6/25，7/6～７・14，9/1・2・10，10/27，1/13，2/15・24）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</si>
</sst>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d"/>
    <numFmt numFmtId="177" formatCode="aaa"/>
    <numFmt numFmtId="178" formatCode="\(aaa\)"/>
    <numFmt numFmtId="179" formatCode="yyyy/m/d;@"/>
    <numFmt numFmtId="180" formatCode="[&lt;=99999999]####\-####;\(00\)\ ####\-####"/>
    <numFmt numFmtId="181" formatCode="[$-411]ggge&quot;年&quot;m&quot;月&quot;d&quot;日&quot;;@"/>
    <numFmt numFmtId="182" formatCode="m/d;@"/>
  </numFmts>
  <fonts count="34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5"/>
      <color rgb="FF00000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3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thick">
        <color rgb="FF000000"/>
      </top>
      <bottom style="double">
        <color indexed="64"/>
      </bottom>
      <diagonal/>
    </border>
    <border>
      <left/>
      <right style="thick">
        <color rgb="FF000000"/>
      </right>
      <top style="thick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thick">
        <color rgb="FF000000"/>
      </bottom>
      <diagonal/>
    </border>
    <border>
      <left style="thick">
        <color indexed="64"/>
      </left>
      <right style="hair">
        <color indexed="64"/>
      </right>
      <top style="thick">
        <color rgb="FF000000"/>
      </top>
      <bottom/>
      <diagonal/>
    </border>
    <border>
      <left style="hair">
        <color indexed="64"/>
      </left>
      <right style="hair">
        <color indexed="64"/>
      </right>
      <top style="thick">
        <color rgb="FF000000"/>
      </top>
      <bottom/>
      <diagonal/>
    </border>
    <border>
      <left style="hair">
        <color indexed="64"/>
      </left>
      <right style="medium">
        <color rgb="FF000000"/>
      </right>
      <top style="thick">
        <color rgb="FF000000"/>
      </top>
      <bottom/>
      <diagonal/>
    </border>
    <border>
      <left style="hair">
        <color indexed="64"/>
      </left>
      <right style="medium">
        <color rgb="FF000000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double">
        <color indexed="64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double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000000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hair">
        <color indexed="64"/>
      </right>
      <top style="thick">
        <color rgb="FF000000"/>
      </top>
      <bottom style="double">
        <color rgb="FF000000"/>
      </bottom>
      <diagonal/>
    </border>
    <border>
      <left style="hair">
        <color indexed="64"/>
      </left>
      <right/>
      <top style="double">
        <color rgb="FF000000"/>
      </top>
      <bottom style="hair">
        <color indexed="64"/>
      </bottom>
      <diagonal/>
    </border>
    <border>
      <left/>
      <right style="hair">
        <color indexed="64"/>
      </right>
      <top style="double">
        <color rgb="FF00000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rgb="FF000000"/>
      </bottom>
      <diagonal/>
    </border>
    <border>
      <left/>
      <right style="hair">
        <color indexed="64"/>
      </right>
      <top style="hair">
        <color indexed="64"/>
      </top>
      <bottom style="thick">
        <color rgb="FF000000"/>
      </bottom>
      <diagonal/>
    </border>
    <border>
      <left style="hair">
        <color indexed="64"/>
      </left>
      <right/>
      <top style="thick">
        <color rgb="FF000000"/>
      </top>
      <bottom/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0000"/>
      </bottom>
      <diagonal/>
    </border>
    <border>
      <left style="medium">
        <color rgb="FF000000"/>
      </left>
      <right/>
      <top style="double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rgb="FF000000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rgb="FF000000"/>
      </top>
      <bottom style="double">
        <color indexed="64"/>
      </bottom>
      <diagonal/>
    </border>
    <border>
      <left/>
      <right style="hair">
        <color indexed="64"/>
      </right>
      <top style="thick">
        <color rgb="FF000000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rgb="FF000000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ck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ck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hair">
        <color indexed="64"/>
      </right>
      <top/>
      <bottom style="hair">
        <color indexed="64"/>
      </bottom>
      <diagonal/>
    </border>
    <border>
      <left style="thick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0000"/>
      </left>
      <right style="hair">
        <color indexed="64"/>
      </right>
      <top style="hair">
        <color indexed="64"/>
      </top>
      <bottom style="thick">
        <color rgb="FF000000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8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107" xfId="0" applyFont="1" applyBorder="1" applyAlignment="1">
      <alignment horizontal="center" vertical="center" shrinkToFit="1"/>
    </xf>
    <xf numFmtId="176" fontId="21" fillId="0" borderId="107" xfId="0" applyNumberFormat="1" applyFont="1" applyBorder="1" applyAlignment="1">
      <alignment horizontal="center" vertical="center"/>
    </xf>
    <xf numFmtId="177" fontId="21" fillId="0" borderId="107" xfId="0" applyNumberFormat="1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 shrinkToFit="1"/>
    </xf>
    <xf numFmtId="177" fontId="24" fillId="0" borderId="107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4" fillId="0" borderId="10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 wrapText="1"/>
    </xf>
    <xf numFmtId="178" fontId="4" fillId="0" borderId="31" xfId="0" applyNumberFormat="1" applyFont="1" applyBorder="1" applyAlignment="1">
      <alignment horizontal="center" vertical="center" wrapText="1"/>
    </xf>
    <xf numFmtId="178" fontId="4" fillId="0" borderId="40" xfId="0" applyNumberFormat="1" applyFont="1" applyBorder="1" applyAlignment="1">
      <alignment horizontal="center" vertical="center" wrapText="1"/>
    </xf>
    <xf numFmtId="178" fontId="4" fillId="0" borderId="36" xfId="0" applyNumberFormat="1" applyFont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center" vertical="center" wrapText="1"/>
    </xf>
    <xf numFmtId="178" fontId="4" fillId="0" borderId="38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111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 wrapText="1"/>
    </xf>
    <xf numFmtId="178" fontId="4" fillId="0" borderId="77" xfId="0" applyNumberFormat="1" applyFont="1" applyBorder="1" applyAlignment="1">
      <alignment horizontal="center" vertical="center" wrapText="1"/>
    </xf>
    <xf numFmtId="178" fontId="4" fillId="0" borderId="80" xfId="0" applyNumberFormat="1" applyFont="1" applyBorder="1" applyAlignment="1">
      <alignment horizontal="center" vertical="center" wrapText="1"/>
    </xf>
    <xf numFmtId="178" fontId="4" fillId="0" borderId="48" xfId="0" applyNumberFormat="1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17" fillId="0" borderId="135" xfId="0" applyFont="1" applyBorder="1">
      <alignment vertical="center"/>
    </xf>
    <xf numFmtId="0" fontId="4" fillId="0" borderId="162" xfId="0" applyFont="1" applyBorder="1" applyAlignment="1">
      <alignment horizontal="center" vertical="center" wrapText="1"/>
    </xf>
    <xf numFmtId="178" fontId="4" fillId="0" borderId="163" xfId="0" applyNumberFormat="1" applyFont="1" applyBorder="1" applyAlignment="1">
      <alignment horizontal="center" vertical="center" wrapText="1"/>
    </xf>
    <xf numFmtId="178" fontId="4" fillId="0" borderId="164" xfId="0" applyNumberFormat="1" applyFont="1" applyBorder="1" applyAlignment="1">
      <alignment horizontal="center" vertical="center" wrapText="1"/>
    </xf>
    <xf numFmtId="178" fontId="4" fillId="0" borderId="165" xfId="0" applyNumberFormat="1" applyFont="1" applyBorder="1" applyAlignment="1">
      <alignment horizontal="center" vertical="center" wrapText="1"/>
    </xf>
    <xf numFmtId="0" fontId="4" fillId="0" borderId="169" xfId="0" applyFont="1" applyBorder="1" applyAlignment="1">
      <alignment horizontal="center" vertical="center" wrapText="1"/>
    </xf>
    <xf numFmtId="178" fontId="4" fillId="0" borderId="172" xfId="0" applyNumberFormat="1" applyFont="1" applyBorder="1" applyAlignment="1">
      <alignment horizontal="center" vertical="center" wrapText="1"/>
    </xf>
    <xf numFmtId="178" fontId="4" fillId="0" borderId="175" xfId="0" applyNumberFormat="1" applyFont="1" applyBorder="1" applyAlignment="1">
      <alignment horizontal="center" vertical="center" wrapText="1"/>
    </xf>
    <xf numFmtId="178" fontId="4" fillId="0" borderId="178" xfId="0" applyNumberFormat="1" applyFont="1" applyBorder="1" applyAlignment="1">
      <alignment horizontal="center" vertical="center" wrapText="1"/>
    </xf>
    <xf numFmtId="0" fontId="4" fillId="0" borderId="18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28" fillId="5" borderId="182" xfId="0" applyFont="1" applyFill="1" applyBorder="1" applyAlignment="1">
      <alignment vertical="center"/>
    </xf>
    <xf numFmtId="0" fontId="28" fillId="5" borderId="183" xfId="0" applyFont="1" applyFill="1" applyBorder="1" applyAlignment="1">
      <alignment vertical="center"/>
    </xf>
    <xf numFmtId="0" fontId="18" fillId="5" borderId="184" xfId="0" applyFont="1" applyFill="1" applyBorder="1">
      <alignment vertical="center"/>
    </xf>
    <xf numFmtId="0" fontId="28" fillId="5" borderId="185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18" fillId="5" borderId="0" xfId="0" applyFont="1" applyFill="1" applyBorder="1">
      <alignment vertical="center"/>
    </xf>
    <xf numFmtId="0" fontId="18" fillId="5" borderId="186" xfId="0" applyFont="1" applyFill="1" applyBorder="1">
      <alignment vertical="center"/>
    </xf>
    <xf numFmtId="0" fontId="28" fillId="5" borderId="187" xfId="0" applyFont="1" applyFill="1" applyBorder="1" applyAlignment="1">
      <alignment vertical="center"/>
    </xf>
    <xf numFmtId="0" fontId="28" fillId="5" borderId="188" xfId="0" applyFont="1" applyFill="1" applyBorder="1" applyAlignment="1">
      <alignment vertical="center"/>
    </xf>
    <xf numFmtId="0" fontId="18" fillId="5" borderId="189" xfId="0" applyFont="1" applyFill="1" applyBorder="1">
      <alignment vertical="center"/>
    </xf>
    <xf numFmtId="0" fontId="17" fillId="5" borderId="182" xfId="0" applyFont="1" applyFill="1" applyBorder="1">
      <alignment vertical="center"/>
    </xf>
    <xf numFmtId="0" fontId="4" fillId="5" borderId="183" xfId="0" applyFont="1" applyFill="1" applyBorder="1" applyAlignment="1">
      <alignment vertical="center"/>
    </xf>
    <xf numFmtId="0" fontId="17" fillId="5" borderId="184" xfId="0" applyFont="1" applyFill="1" applyBorder="1">
      <alignment vertical="center"/>
    </xf>
    <xf numFmtId="0" fontId="17" fillId="5" borderId="185" xfId="0" applyFont="1" applyFill="1" applyBorder="1">
      <alignment vertical="center"/>
    </xf>
    <xf numFmtId="0" fontId="11" fillId="5" borderId="0" xfId="0" applyFont="1" applyFill="1" applyBorder="1" applyAlignment="1">
      <alignment vertical="center"/>
    </xf>
    <xf numFmtId="0" fontId="17" fillId="5" borderId="186" xfId="0" applyFont="1" applyFill="1" applyBorder="1">
      <alignment vertical="center"/>
    </xf>
    <xf numFmtId="0" fontId="4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7" fillId="5" borderId="187" xfId="0" applyFont="1" applyFill="1" applyBorder="1">
      <alignment vertical="center"/>
    </xf>
    <xf numFmtId="0" fontId="12" fillId="5" borderId="188" xfId="0" applyFont="1" applyFill="1" applyBorder="1" applyAlignment="1">
      <alignment vertical="center"/>
    </xf>
    <xf numFmtId="0" fontId="17" fillId="5" borderId="189" xfId="0" applyFont="1" applyFill="1" applyBorder="1">
      <alignment vertical="center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181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79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2" borderId="108" xfId="0" applyFont="1" applyFill="1" applyBorder="1" applyAlignment="1" applyProtection="1">
      <alignment horizontal="center" vertical="center" wrapText="1"/>
      <protection locked="0"/>
    </xf>
    <xf numFmtId="0" fontId="4" fillId="2" borderId="109" xfId="0" applyFont="1" applyFill="1" applyBorder="1" applyAlignment="1" applyProtection="1">
      <alignment horizontal="center" vertical="center" wrapText="1"/>
      <protection locked="0"/>
    </xf>
    <xf numFmtId="0" fontId="4" fillId="2" borderId="11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179" fontId="0" fillId="0" borderId="0" xfId="0" applyNumberFormat="1" applyProtection="1">
      <alignment vertical="center"/>
    </xf>
    <xf numFmtId="177" fontId="24" fillId="0" borderId="107" xfId="0" applyNumberFormat="1" applyFont="1" applyBorder="1" applyAlignment="1" applyProtection="1">
      <alignment horizontal="center" vertical="center"/>
      <protection locked="0"/>
    </xf>
    <xf numFmtId="0" fontId="24" fillId="0" borderId="107" xfId="0" applyFont="1" applyBorder="1" applyAlignment="1" applyProtection="1">
      <alignment horizontal="center" vertical="center"/>
      <protection locked="0"/>
    </xf>
    <xf numFmtId="177" fontId="24" fillId="7" borderId="190" xfId="0" applyNumberFormat="1" applyFont="1" applyFill="1" applyBorder="1" applyAlignment="1">
      <alignment horizontal="center" vertical="center"/>
    </xf>
    <xf numFmtId="177" fontId="24" fillId="7" borderId="190" xfId="0" applyNumberFormat="1" applyFont="1" applyFill="1" applyBorder="1" applyAlignment="1" applyProtection="1">
      <alignment horizontal="center" vertical="center"/>
    </xf>
    <xf numFmtId="0" fontId="24" fillId="7" borderId="190" xfId="0" applyFont="1" applyFill="1" applyBorder="1" applyAlignment="1" applyProtection="1">
      <alignment horizontal="center" vertical="center"/>
    </xf>
    <xf numFmtId="0" fontId="2" fillId="8" borderId="0" xfId="0" applyFont="1" applyFill="1" applyAlignment="1">
      <alignment vertical="center"/>
    </xf>
    <xf numFmtId="0" fontId="4" fillId="8" borderId="0" xfId="0" applyFont="1" applyFill="1" applyAlignment="1">
      <alignment horizontal="justify" vertical="center"/>
    </xf>
    <xf numFmtId="0" fontId="17" fillId="8" borderId="0" xfId="0" applyFont="1" applyFill="1">
      <alignment vertical="center"/>
    </xf>
    <xf numFmtId="0" fontId="18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19" fillId="8" borderId="0" xfId="0" applyFont="1" applyFill="1" applyAlignment="1">
      <alignment horizontal="left" vertical="center"/>
    </xf>
    <xf numFmtId="0" fontId="26" fillId="8" borderId="0" xfId="0" applyFont="1" applyFill="1" applyAlignment="1">
      <alignment vertical="center"/>
    </xf>
    <xf numFmtId="0" fontId="19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left" vertical="center"/>
    </xf>
    <xf numFmtId="0" fontId="9" fillId="8" borderId="0" xfId="0" applyFont="1" applyFill="1" applyAlignment="1">
      <alignment vertical="center"/>
    </xf>
    <xf numFmtId="0" fontId="10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justify" vertical="center"/>
    </xf>
    <xf numFmtId="0" fontId="9" fillId="8" borderId="0" xfId="0" applyFont="1" applyFill="1" applyAlignment="1">
      <alignment horizontal="justify" vertical="center"/>
    </xf>
    <xf numFmtId="0" fontId="8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29" fillId="8" borderId="0" xfId="0" applyFont="1" applyFill="1">
      <alignment vertical="center"/>
    </xf>
    <xf numFmtId="0" fontId="29" fillId="8" borderId="0" xfId="0" applyFont="1" applyFill="1" applyAlignment="1">
      <alignment vertical="center"/>
    </xf>
    <xf numFmtId="0" fontId="0" fillId="8" borderId="0" xfId="0" applyFill="1">
      <alignment vertical="center"/>
    </xf>
    <xf numFmtId="0" fontId="12" fillId="8" borderId="0" xfId="0" applyFont="1" applyFill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55" xfId="0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0" fontId="6" fillId="8" borderId="0" xfId="0" applyFont="1" applyFill="1" applyAlignment="1">
      <alignment horizontal="justify" vertical="center"/>
    </xf>
    <xf numFmtId="0" fontId="6" fillId="8" borderId="0" xfId="0" applyFont="1" applyFill="1" applyAlignment="1">
      <alignment vertical="center"/>
    </xf>
    <xf numFmtId="0" fontId="12" fillId="8" borderId="0" xfId="0" applyFont="1" applyFill="1" applyAlignment="1">
      <alignment horizontal="justify" vertical="center"/>
    </xf>
    <xf numFmtId="0" fontId="18" fillId="8" borderId="0" xfId="0" applyFont="1" applyFill="1">
      <alignment vertical="center"/>
    </xf>
    <xf numFmtId="0" fontId="15" fillId="8" borderId="0" xfId="0" applyFont="1" applyFill="1" applyAlignment="1">
      <alignment vertical="center"/>
    </xf>
    <xf numFmtId="0" fontId="4" fillId="8" borderId="46" xfId="0" applyFont="1" applyFill="1" applyBorder="1" applyAlignment="1">
      <alignment vertical="center"/>
    </xf>
    <xf numFmtId="0" fontId="6" fillId="8" borderId="46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178" fontId="4" fillId="8" borderId="0" xfId="0" applyNumberFormat="1" applyFont="1" applyFill="1" applyBorder="1" applyAlignment="1">
      <alignment horizontal="center" vertical="center" wrapText="1"/>
    </xf>
    <xf numFmtId="0" fontId="17" fillId="8" borderId="0" xfId="0" applyFont="1" applyFill="1" applyBorder="1">
      <alignment vertical="center"/>
    </xf>
    <xf numFmtId="0" fontId="4" fillId="8" borderId="0" xfId="0" applyFont="1" applyFill="1" applyBorder="1" applyAlignment="1">
      <alignment vertical="center" wrapText="1"/>
    </xf>
    <xf numFmtId="0" fontId="4" fillId="8" borderId="166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justify" vertical="center" wrapText="1"/>
    </xf>
    <xf numFmtId="0" fontId="11" fillId="8" borderId="0" xfId="0" applyFont="1" applyFill="1" applyAlignment="1">
      <alignment horizontal="justify" vertical="center"/>
    </xf>
    <xf numFmtId="0" fontId="27" fillId="4" borderId="0" xfId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2" fontId="0" fillId="2" borderId="0" xfId="0" applyNumberFormat="1" applyFill="1" applyAlignment="1">
      <alignment horizontal="center" vertical="center"/>
    </xf>
    <xf numFmtId="14" fontId="0" fillId="0" borderId="0" xfId="0" applyNumberFormat="1">
      <alignment vertical="center"/>
    </xf>
    <xf numFmtId="0" fontId="17" fillId="8" borderId="0" xfId="0" applyFont="1" applyFill="1" applyAlignment="1">
      <alignment horizontal="center" vertical="center"/>
    </xf>
    <xf numFmtId="0" fontId="17" fillId="0" borderId="0" xfId="0" applyFont="1" applyBorder="1">
      <alignment vertical="center"/>
    </xf>
    <xf numFmtId="0" fontId="4" fillId="0" borderId="200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202" xfId="0" applyFont="1" applyBorder="1" applyAlignment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4" fillId="0" borderId="125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shrinkToFit="1"/>
    </xf>
    <xf numFmtId="180" fontId="17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13" xfId="0" applyFont="1" applyFill="1" applyBorder="1" applyAlignment="1" applyProtection="1">
      <alignment horizontal="left" vertical="top" wrapText="1"/>
      <protection locked="0"/>
    </xf>
    <xf numFmtId="0" fontId="4" fillId="3" borderId="114" xfId="0" applyFont="1" applyFill="1" applyBorder="1" applyAlignment="1" applyProtection="1">
      <alignment horizontal="left" vertical="top" wrapText="1"/>
      <protection locked="0"/>
    </xf>
    <xf numFmtId="0" fontId="4" fillId="3" borderId="115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 wrapText="1"/>
    </xf>
    <xf numFmtId="181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19" fillId="3" borderId="122" xfId="0" applyFont="1" applyFill="1" applyBorder="1" applyAlignment="1" applyProtection="1">
      <alignment horizontal="center" vertical="center" shrinkToFit="1"/>
      <protection locked="0"/>
    </xf>
    <xf numFmtId="0" fontId="19" fillId="3" borderId="123" xfId="0" applyFont="1" applyFill="1" applyBorder="1" applyAlignment="1" applyProtection="1">
      <alignment horizontal="center" vertical="center" shrinkToFit="1"/>
      <protection locked="0"/>
    </xf>
    <xf numFmtId="0" fontId="19" fillId="3" borderId="124" xfId="0" applyFont="1" applyFill="1" applyBorder="1" applyAlignment="1" applyProtection="1">
      <alignment horizontal="center" vertical="center" shrinkToFit="1"/>
      <protection locked="0"/>
    </xf>
    <xf numFmtId="0" fontId="17" fillId="3" borderId="117" xfId="0" applyFont="1" applyFill="1" applyBorder="1" applyAlignment="1" applyProtection="1">
      <alignment horizontal="center" vertical="center" shrinkToFit="1"/>
      <protection locked="0"/>
    </xf>
    <xf numFmtId="0" fontId="17" fillId="3" borderId="118" xfId="0" applyFont="1" applyFill="1" applyBorder="1" applyAlignment="1" applyProtection="1">
      <alignment horizontal="center" vertical="center" shrinkToFit="1"/>
      <protection locked="0"/>
    </xf>
    <xf numFmtId="0" fontId="17" fillId="3" borderId="96" xfId="0" applyFont="1" applyFill="1" applyBorder="1" applyAlignment="1" applyProtection="1">
      <alignment horizontal="center" vertical="center" shrinkToFit="1"/>
      <protection locked="0"/>
    </xf>
    <xf numFmtId="0" fontId="17" fillId="3" borderId="119" xfId="0" applyFont="1" applyFill="1" applyBorder="1" applyAlignment="1" applyProtection="1">
      <alignment horizontal="center" vertical="center" shrinkToFit="1"/>
      <protection locked="0"/>
    </xf>
    <xf numFmtId="0" fontId="17" fillId="3" borderId="120" xfId="0" applyFont="1" applyFill="1" applyBorder="1" applyAlignment="1" applyProtection="1">
      <alignment horizontal="center" vertical="center" shrinkToFit="1"/>
      <protection locked="0"/>
    </xf>
    <xf numFmtId="0" fontId="17" fillId="3" borderId="12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8" borderId="155" xfId="0" applyFont="1" applyFill="1" applyBorder="1" applyAlignment="1">
      <alignment horizontal="left" vertical="top" wrapText="1"/>
    </xf>
    <xf numFmtId="181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96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3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81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29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21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2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0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/>
    </xf>
    <xf numFmtId="0" fontId="17" fillId="0" borderId="138" xfId="0" applyFont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43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1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46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93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194" xfId="0" applyFont="1" applyBorder="1" applyAlignment="1">
      <alignment horizontal="center" vertical="center" wrapText="1"/>
    </xf>
    <xf numFmtId="0" fontId="4" fillId="0" borderId="191" xfId="0" applyFont="1" applyFill="1" applyBorder="1" applyAlignment="1">
      <alignment horizontal="left" vertical="center" wrapText="1"/>
    </xf>
    <xf numFmtId="0" fontId="4" fillId="0" borderId="192" xfId="0" applyFont="1" applyFill="1" applyBorder="1" applyAlignment="1">
      <alignment horizontal="left" vertical="center" wrapText="1"/>
    </xf>
    <xf numFmtId="0" fontId="4" fillId="0" borderId="195" xfId="0" applyFont="1" applyFill="1" applyBorder="1" applyAlignment="1">
      <alignment horizontal="left" vertical="center" wrapText="1"/>
    </xf>
    <xf numFmtId="0" fontId="4" fillId="0" borderId="196" xfId="0" applyFont="1" applyFill="1" applyBorder="1" applyAlignment="1">
      <alignment horizontal="left" vertical="center" wrapText="1"/>
    </xf>
    <xf numFmtId="0" fontId="4" fillId="0" borderId="197" xfId="0" applyFont="1" applyFill="1" applyBorder="1" applyAlignment="1">
      <alignment horizontal="left" vertical="center" wrapText="1"/>
    </xf>
    <xf numFmtId="0" fontId="4" fillId="0" borderId="198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72" xfId="0" applyFont="1" applyBorder="1" applyAlignment="1">
      <alignment horizontal="justify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73" xfId="0" applyFont="1" applyFill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3" borderId="49" xfId="0" applyFont="1" applyFill="1" applyBorder="1" applyAlignment="1" applyProtection="1">
      <alignment horizontal="center" vertical="center" wrapText="1"/>
      <protection locked="0"/>
    </xf>
    <xf numFmtId="0" fontId="4" fillId="3" borderId="74" xfId="0" applyFont="1" applyFill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textRotation="255"/>
    </xf>
    <xf numFmtId="181" fontId="17" fillId="3" borderId="94" xfId="0" applyNumberFormat="1" applyFont="1" applyFill="1" applyBorder="1" applyAlignment="1" applyProtection="1">
      <alignment horizontal="center" vertical="center"/>
      <protection locked="0"/>
    </xf>
    <xf numFmtId="181" fontId="17" fillId="3" borderId="95" xfId="0" applyNumberFormat="1" applyFont="1" applyFill="1" applyBorder="1" applyAlignment="1" applyProtection="1">
      <alignment horizontal="center" vertical="center"/>
      <protection locked="0"/>
    </xf>
    <xf numFmtId="181" fontId="17" fillId="3" borderId="18" xfId="0" applyNumberFormat="1" applyFont="1" applyFill="1" applyBorder="1" applyAlignment="1" applyProtection="1">
      <alignment horizontal="center" vertical="center"/>
      <protection locked="0"/>
    </xf>
    <xf numFmtId="181" fontId="17" fillId="3" borderId="96" xfId="0" applyNumberFormat="1" applyFont="1" applyFill="1" applyBorder="1" applyAlignment="1" applyProtection="1">
      <alignment horizontal="center" vertical="center"/>
      <protection locked="0"/>
    </xf>
    <xf numFmtId="181" fontId="17" fillId="3" borderId="97" xfId="0" applyNumberFormat="1" applyFont="1" applyFill="1" applyBorder="1" applyAlignment="1" applyProtection="1">
      <alignment horizontal="center" vertical="center"/>
      <protection locked="0"/>
    </xf>
    <xf numFmtId="181" fontId="17" fillId="3" borderId="98" xfId="0" applyNumberFormat="1" applyFont="1" applyFill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41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142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4" fillId="0" borderId="19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3" borderId="154" xfId="0" applyFont="1" applyFill="1" applyBorder="1" applyAlignment="1" applyProtection="1">
      <alignment horizontal="center" vertical="center" wrapText="1"/>
      <protection locked="0"/>
    </xf>
    <xf numFmtId="0" fontId="4" fillId="3" borderId="151" xfId="0" applyFont="1" applyFill="1" applyBorder="1" applyAlignment="1" applyProtection="1">
      <alignment horizontal="center" vertical="center" wrapText="1"/>
      <protection locked="0"/>
    </xf>
    <xf numFmtId="0" fontId="4" fillId="2" borderId="150" xfId="0" applyFont="1" applyFill="1" applyBorder="1" applyAlignment="1" applyProtection="1">
      <alignment horizontal="center" vertical="center" shrinkToFit="1"/>
      <protection locked="0"/>
    </xf>
    <xf numFmtId="0" fontId="4" fillId="2" borderId="151" xfId="0" applyFont="1" applyFill="1" applyBorder="1" applyAlignment="1" applyProtection="1">
      <alignment horizontal="center" vertical="center" shrinkToFit="1"/>
      <protection locked="0"/>
    </xf>
    <xf numFmtId="0" fontId="4" fillId="3" borderId="152" xfId="0" applyFont="1" applyFill="1" applyBorder="1" applyAlignment="1" applyProtection="1">
      <alignment horizontal="center" vertical="center" wrapText="1"/>
      <protection locked="0"/>
    </xf>
    <xf numFmtId="0" fontId="4" fillId="3" borderId="153" xfId="0" applyFont="1" applyFill="1" applyBorder="1" applyAlignment="1" applyProtection="1">
      <alignment horizontal="center" vertical="center" wrapText="1"/>
      <protection locked="0"/>
    </xf>
    <xf numFmtId="0" fontId="4" fillId="2" borderId="15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wrapText="1"/>
    </xf>
    <xf numFmtId="0" fontId="4" fillId="0" borderId="167" xfId="0" applyFont="1" applyBorder="1" applyAlignment="1">
      <alignment horizontal="center" vertical="center" wrapText="1"/>
    </xf>
    <xf numFmtId="0" fontId="4" fillId="3" borderId="112" xfId="0" applyFont="1" applyFill="1" applyBorder="1" applyAlignment="1" applyProtection="1">
      <alignment horizontal="center" vertical="center" wrapText="1"/>
      <protection locked="0"/>
    </xf>
    <xf numFmtId="0" fontId="4" fillId="3" borderId="108" xfId="0" applyFont="1" applyFill="1" applyBorder="1" applyAlignment="1" applyProtection="1">
      <alignment horizontal="center" vertical="center" wrapText="1"/>
      <protection locked="0"/>
    </xf>
    <xf numFmtId="0" fontId="4" fillId="2" borderId="149" xfId="0" applyFont="1" applyFill="1" applyBorder="1" applyAlignment="1" applyProtection="1">
      <alignment horizontal="center" vertical="center" wrapText="1"/>
      <protection locked="0"/>
    </xf>
    <xf numFmtId="0" fontId="4" fillId="2" borderId="168" xfId="0" applyFont="1" applyFill="1" applyBorder="1" applyAlignment="1" applyProtection="1">
      <alignment horizontal="center" vertical="center" wrapText="1"/>
      <protection locked="0"/>
    </xf>
    <xf numFmtId="0" fontId="4" fillId="0" borderId="156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157" xfId="0" applyFont="1" applyFill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179" xfId="0" applyFont="1" applyBorder="1" applyAlignment="1">
      <alignment horizontal="center" vertical="center"/>
    </xf>
    <xf numFmtId="0" fontId="4" fillId="0" borderId="180" xfId="0" applyFont="1" applyBorder="1" applyAlignment="1">
      <alignment horizontal="center" vertical="center"/>
    </xf>
    <xf numFmtId="0" fontId="4" fillId="3" borderId="147" xfId="0" applyFont="1" applyFill="1" applyBorder="1" applyAlignment="1" applyProtection="1">
      <alignment horizontal="center" vertical="center" wrapText="1"/>
      <protection locked="0"/>
    </xf>
    <xf numFmtId="0" fontId="4" fillId="3" borderId="148" xfId="0" applyFont="1" applyFill="1" applyBorder="1" applyAlignment="1" applyProtection="1">
      <alignment horizontal="center" vertical="center" wrapText="1"/>
      <protection locked="0"/>
    </xf>
    <xf numFmtId="0" fontId="4" fillId="2" borderId="148" xfId="0" applyFont="1" applyFill="1" applyBorder="1" applyAlignment="1" applyProtection="1">
      <alignment horizontal="center" vertical="center" shrinkToFit="1"/>
      <protection locked="0"/>
    </xf>
    <xf numFmtId="0" fontId="4" fillId="2" borderId="149" xfId="0" applyFont="1" applyFill="1" applyBorder="1" applyAlignment="1" applyProtection="1">
      <alignment horizontal="center" vertical="center" shrinkToFit="1"/>
      <protection locked="0"/>
    </xf>
    <xf numFmtId="181" fontId="4" fillId="3" borderId="17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181" fontId="4" fillId="3" borderId="176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7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0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1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20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2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0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181" fontId="4" fillId="3" borderId="18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1" xfId="0" applyFont="1" applyBorder="1" applyAlignment="1">
      <alignment horizontal="center" vertical="center" wrapText="1"/>
    </xf>
    <xf numFmtId="0" fontId="4" fillId="0" borderId="134" xfId="0" applyFont="1" applyBorder="1" applyAlignment="1">
      <alignment horizontal="center" vertical="center" wrapText="1"/>
    </xf>
    <xf numFmtId="181" fontId="4" fillId="3" borderId="13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34" xfId="0" applyNumberFormat="1" applyFont="1" applyFill="1" applyBorder="1" applyAlignment="1" applyProtection="1">
      <alignment horizontal="center" vertical="center" shrinkToFit="1"/>
      <protection locked="0"/>
    </xf>
    <xf numFmtId="0" fontId="4" fillId="8" borderId="0" xfId="0" applyFont="1" applyFill="1" applyAlignment="1">
      <alignment horizontal="left" vertical="center" wrapText="1"/>
    </xf>
    <xf numFmtId="0" fontId="17" fillId="2" borderId="82" xfId="0" applyFont="1" applyFill="1" applyBorder="1" applyAlignment="1" applyProtection="1">
      <alignment horizontal="center" vertical="center"/>
      <protection locked="0"/>
    </xf>
    <xf numFmtId="0" fontId="17" fillId="2" borderId="83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85" xfId="0" applyFont="1" applyFill="1" applyBorder="1" applyAlignment="1" applyProtection="1">
      <alignment horizontal="center" vertical="center"/>
      <protection locked="0"/>
    </xf>
    <xf numFmtId="0" fontId="17" fillId="3" borderId="73" xfId="0" applyFont="1" applyFill="1" applyBorder="1" applyAlignment="1" applyProtection="1">
      <alignment horizontal="center" vertical="center"/>
      <protection locked="0"/>
    </xf>
    <xf numFmtId="0" fontId="17" fillId="3" borderId="86" xfId="0" applyFont="1" applyFill="1" applyBorder="1" applyAlignment="1" applyProtection="1">
      <alignment horizontal="center" vertical="center"/>
      <protection locked="0"/>
    </xf>
    <xf numFmtId="0" fontId="21" fillId="6" borderId="107" xfId="0" applyFont="1" applyFill="1" applyBorder="1" applyAlignment="1">
      <alignment horizontal="center" vertical="center"/>
    </xf>
    <xf numFmtId="0" fontId="21" fillId="4" borderId="103" xfId="0" applyFont="1" applyFill="1" applyBorder="1" applyAlignment="1">
      <alignment horizontal="center" vertical="center" shrinkToFit="1"/>
    </xf>
    <xf numFmtId="0" fontId="21" fillId="4" borderId="104" xfId="0" applyFont="1" applyFill="1" applyBorder="1" applyAlignment="1">
      <alignment horizontal="center" vertical="center" shrinkToFit="1"/>
    </xf>
    <xf numFmtId="0" fontId="21" fillId="4" borderId="105" xfId="0" applyFont="1" applyFill="1" applyBorder="1" applyAlignment="1">
      <alignment horizontal="center" vertical="center" shrinkToFit="1"/>
    </xf>
    <xf numFmtId="0" fontId="22" fillId="0" borderId="106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107" xfId="0" applyFont="1" applyBorder="1" applyAlignment="1">
      <alignment horizontal="center" vertical="center" wrapText="1"/>
    </xf>
    <xf numFmtId="0" fontId="21" fillId="2" borderId="107" xfId="0" applyFont="1" applyFill="1" applyBorder="1" applyAlignment="1">
      <alignment horizontal="center" vertical="center" wrapText="1"/>
    </xf>
    <xf numFmtId="0" fontId="21" fillId="3" borderId="10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textRotation="255"/>
      <protection locked="0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299;&#12506;&#12540;&#12472;'!H2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181231</xdr:colOff>
      <xdr:row>17</xdr:row>
      <xdr:rowOff>206518</xdr:rowOff>
    </xdr:from>
    <xdr:to>
      <xdr:col>10</xdr:col>
      <xdr:colOff>371476</xdr:colOff>
      <xdr:row>27</xdr:row>
      <xdr:rowOff>219073</xdr:rowOff>
    </xdr:to>
    <xdr:cxnSp macro="">
      <xdr:nvCxnSpPr>
        <xdr:cNvPr id="3" name="カギ線コネクタ 2"/>
        <xdr:cNvCxnSpPr/>
      </xdr:nvCxnSpPr>
      <xdr:spPr>
        <a:xfrm rot="16200000" flipH="1">
          <a:off x="5154799" y="5841103"/>
          <a:ext cx="1942843" cy="1656926"/>
        </a:xfrm>
        <a:prstGeom prst="bentConnector3">
          <a:avLst>
            <a:gd name="adj1" fmla="val -545"/>
          </a:avLst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495300</xdr:colOff>
      <xdr:row>20</xdr:row>
      <xdr:rowOff>31733</xdr:rowOff>
    </xdr:from>
    <xdr:ext cx="1108680" cy="779059"/>
    <xdr:sp macro="" textlink="">
      <xdr:nvSpPr>
        <xdr:cNvPr id="5" name="正方形/長方形 4"/>
        <xdr:cNvSpPr/>
      </xdr:nvSpPr>
      <xdr:spPr>
        <a:xfrm>
          <a:off x="7077075" y="5718158"/>
          <a:ext cx="1108680" cy="7790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kumimoji="1" lang="ja-JP" altLang="en-US" sz="32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記入</a:t>
          </a:r>
          <a:endParaRPr lang="ja-JP" altLang="en-US" sz="32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7</xdr:col>
      <xdr:colOff>560542</xdr:colOff>
      <xdr:row>17</xdr:row>
      <xdr:rowOff>59005</xdr:rowOff>
    </xdr:from>
    <xdr:to>
      <xdr:col>8</xdr:col>
      <xdr:colOff>185442</xdr:colOff>
      <xdr:row>17</xdr:row>
      <xdr:rowOff>63220</xdr:rowOff>
    </xdr:to>
    <xdr:cxnSp macro="">
      <xdr:nvCxnSpPr>
        <xdr:cNvPr id="9" name="直線コネクタ 8"/>
        <xdr:cNvCxnSpPr/>
      </xdr:nvCxnSpPr>
      <xdr:spPr>
        <a:xfrm flipV="1">
          <a:off x="4943728" y="5550631"/>
          <a:ext cx="358241" cy="4215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181227</xdr:colOff>
      <xdr:row>17</xdr:row>
      <xdr:rowOff>30177</xdr:rowOff>
    </xdr:from>
    <xdr:to>
      <xdr:col>8</xdr:col>
      <xdr:colOff>185442</xdr:colOff>
      <xdr:row>18</xdr:row>
      <xdr:rowOff>169259</xdr:rowOff>
    </xdr:to>
    <xdr:cxnSp macro="">
      <xdr:nvCxnSpPr>
        <xdr:cNvPr id="10" name="直線コネクタ 9"/>
        <xdr:cNvCxnSpPr/>
      </xdr:nvCxnSpPr>
      <xdr:spPr>
        <a:xfrm rot="5400000" flipV="1">
          <a:off x="5120741" y="5698816"/>
          <a:ext cx="358241" cy="4215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560542</xdr:colOff>
      <xdr:row>18</xdr:row>
      <xdr:rowOff>140432</xdr:rowOff>
    </xdr:from>
    <xdr:to>
      <xdr:col>8</xdr:col>
      <xdr:colOff>185442</xdr:colOff>
      <xdr:row>18</xdr:row>
      <xdr:rowOff>144647</xdr:rowOff>
    </xdr:to>
    <xdr:cxnSp macro="">
      <xdr:nvCxnSpPr>
        <xdr:cNvPr id="11" name="直線コネクタ 10"/>
        <xdr:cNvCxnSpPr/>
      </xdr:nvCxnSpPr>
      <xdr:spPr>
        <a:xfrm flipV="1">
          <a:off x="4943728" y="5851217"/>
          <a:ext cx="358241" cy="4215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80161</xdr:colOff>
      <xdr:row>1</xdr:row>
      <xdr:rowOff>95155</xdr:rowOff>
    </xdr:from>
    <xdr:to>
      <xdr:col>31</xdr:col>
      <xdr:colOff>245199</xdr:colOff>
      <xdr:row>1</xdr:row>
      <xdr:rowOff>325358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624369" y="335638"/>
          <a:ext cx="1084530" cy="230203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/>
            <a:t>３ページへ戻る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zoomScaleNormal="100" workbookViewId="0">
      <selection activeCell="C3" sqref="C3:E3"/>
    </sheetView>
  </sheetViews>
  <sheetFormatPr defaultColWidth="0" defaultRowHeight="13.5" zeroHeight="1" x14ac:dyDescent="0.4"/>
  <cols>
    <col min="1" max="6" width="9" style="3" customWidth="1"/>
    <col min="7" max="7" width="11.625" style="3" customWidth="1"/>
    <col min="8" max="9" width="9" style="3" customWidth="1"/>
    <col min="10" max="10" width="3.5" style="3" customWidth="1"/>
    <col min="11" max="11" width="3.75" style="3" customWidth="1"/>
    <col min="12" max="12" width="8.5" style="3" customWidth="1"/>
    <col min="13" max="13" width="9" style="3" customWidth="1"/>
    <col min="14" max="16384" width="9" style="3" hidden="1"/>
  </cols>
  <sheetData>
    <row r="1" spans="1:19" s="112" customFormat="1" ht="18" x14ac:dyDescent="0.4">
      <c r="A1" s="164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10"/>
      <c r="N1" s="110"/>
      <c r="O1" s="110"/>
    </row>
    <row r="2" spans="1:19" s="112" customFormat="1" x14ac:dyDescent="0.4">
      <c r="A2" s="111"/>
      <c r="O2" s="158" t="s">
        <v>417</v>
      </c>
    </row>
    <row r="3" spans="1:19" s="112" customFormat="1" ht="24.75" customHeight="1" x14ac:dyDescent="0.4">
      <c r="A3" s="111"/>
      <c r="B3" s="112" t="s">
        <v>35</v>
      </c>
      <c r="C3" s="165" t="s">
        <v>116</v>
      </c>
      <c r="D3" s="165"/>
      <c r="E3" s="165"/>
      <c r="G3" s="112" t="s">
        <v>36</v>
      </c>
      <c r="H3" s="163"/>
      <c r="I3" s="163"/>
      <c r="J3" s="163"/>
      <c r="K3" s="112" t="s">
        <v>37</v>
      </c>
      <c r="O3" s="158" t="str">
        <f>IF(C3="選択してください。","",INDEX(学校名,MATCH($C$3,$F44:$F118,0),1))</f>
        <v/>
      </c>
      <c r="P3" s="112" t="str">
        <f>IF(C3="選択してください。","",INDEX(学校名,MATCH($C$3,$F44:$F118,0),2))</f>
        <v/>
      </c>
      <c r="Q3" s="112" t="str">
        <f>IF(C3="選択してください。","",INDEX(学校名,MATCH($C$3,$F44:$F118,0),7))</f>
        <v/>
      </c>
      <c r="R3" s="112" t="str">
        <f>IF(C3="選択してください。","",INDEX(学校名,MATCH($C$3,$F44:$F118,0),5))</f>
        <v/>
      </c>
      <c r="S3" s="112" t="str">
        <f>P3&amp;"の"&amp;R3</f>
        <v>の</v>
      </c>
    </row>
    <row r="4" spans="1:19" s="112" customFormat="1" ht="17.25" x14ac:dyDescent="0.4">
      <c r="A4" s="111"/>
      <c r="C4" s="113"/>
      <c r="D4" s="113"/>
      <c r="E4" s="113"/>
      <c r="H4" s="114"/>
      <c r="I4" s="114"/>
    </row>
    <row r="5" spans="1:19" s="112" customFormat="1" ht="24" customHeight="1" x14ac:dyDescent="0.4">
      <c r="A5" s="111"/>
      <c r="B5" s="112" t="s">
        <v>285</v>
      </c>
      <c r="C5" s="171"/>
      <c r="D5" s="171"/>
      <c r="E5" s="171"/>
      <c r="G5" s="112" t="s">
        <v>173</v>
      </c>
      <c r="H5" s="163"/>
      <c r="I5" s="163"/>
      <c r="J5" s="163"/>
    </row>
    <row r="6" spans="1:19" s="112" customFormat="1" x14ac:dyDescent="0.4">
      <c r="A6" s="111"/>
    </row>
    <row r="7" spans="1:19" s="112" customFormat="1" x14ac:dyDescent="0.4">
      <c r="A7" s="111"/>
    </row>
    <row r="8" spans="1:19" s="112" customFormat="1" ht="17.25" x14ac:dyDescent="0.4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9" s="112" customFormat="1" x14ac:dyDescent="0.4">
      <c r="A9" s="111"/>
    </row>
    <row r="10" spans="1:19" s="112" customFormat="1" ht="21.75" customHeight="1" x14ac:dyDescent="0.4">
      <c r="A10" s="170" t="s">
        <v>117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16"/>
      <c r="N10" s="116"/>
      <c r="O10" s="116"/>
    </row>
    <row r="11" spans="1:19" s="112" customFormat="1" ht="21.75" customHeight="1" x14ac:dyDescent="0.4">
      <c r="A11" s="116" t="s">
        <v>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1:19" s="112" customFormat="1" ht="21.75" customHeight="1" x14ac:dyDescent="0.4">
      <c r="A12" s="117" t="s">
        <v>380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9" s="112" customFormat="1" ht="21.75" customHeight="1" x14ac:dyDescent="0.4">
      <c r="A13" s="117" t="s">
        <v>419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19" s="112" customFormat="1" ht="21.75" customHeight="1" x14ac:dyDescent="0.4">
      <c r="A14" s="117" t="s">
        <v>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1:19" s="112" customFormat="1" ht="21.75" customHeight="1" x14ac:dyDescent="0.4">
      <c r="A15" s="116" t="s">
        <v>2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</row>
    <row r="16" spans="1:19" s="112" customFormat="1" ht="21.75" customHeight="1" x14ac:dyDescent="0.4">
      <c r="A16" s="118" t="s">
        <v>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spans="1:12" s="112" customFormat="1" ht="21.75" customHeight="1" x14ac:dyDescent="0.4"/>
    <row r="18" spans="1:12" s="112" customFormat="1" ht="14.25" x14ac:dyDescent="0.4">
      <c r="A18" s="119"/>
    </row>
    <row r="19" spans="1:12" s="112" customFormat="1" ht="20.25" customHeight="1" x14ac:dyDescent="0.4">
      <c r="A19" s="120" t="s">
        <v>122</v>
      </c>
    </row>
    <row r="20" spans="1:12" s="112" customFormat="1" ht="14.25" x14ac:dyDescent="0.4">
      <c r="A20" s="120"/>
    </row>
    <row r="21" spans="1:12" s="112" customFormat="1" ht="29.25" customHeight="1" x14ac:dyDescent="0.4">
      <c r="A21" s="120"/>
      <c r="B21" s="169" t="s">
        <v>116</v>
      </c>
      <c r="C21" s="169"/>
    </row>
    <row r="22" spans="1:12" s="112" customFormat="1" ht="15" thickBot="1" x14ac:dyDescent="0.45">
      <c r="A22" s="120"/>
      <c r="B22" s="112" t="s">
        <v>121</v>
      </c>
    </row>
    <row r="23" spans="1:12" s="112" customFormat="1" ht="23.25" customHeight="1" thickBot="1" x14ac:dyDescent="0.45">
      <c r="A23" s="166" t="s">
        <v>4</v>
      </c>
      <c r="B23" s="167"/>
      <c r="C23" s="167"/>
      <c r="D23" s="167"/>
      <c r="E23" s="168"/>
      <c r="F23" s="175" t="s">
        <v>5</v>
      </c>
      <c r="G23" s="175"/>
      <c r="H23" s="179" t="s">
        <v>6</v>
      </c>
      <c r="I23" s="180"/>
    </row>
    <row r="24" spans="1:12" s="112" customFormat="1" ht="30" customHeight="1" thickTop="1" x14ac:dyDescent="0.4">
      <c r="A24" s="189"/>
      <c r="B24" s="190"/>
      <c r="C24" s="190"/>
      <c r="D24" s="190"/>
      <c r="E24" s="191"/>
      <c r="F24" s="176"/>
      <c r="G24" s="176"/>
      <c r="H24" s="181" t="s">
        <v>116</v>
      </c>
      <c r="I24" s="182"/>
    </row>
    <row r="25" spans="1:12" s="112" customFormat="1" ht="30" customHeight="1" x14ac:dyDescent="0.4">
      <c r="A25" s="192"/>
      <c r="B25" s="193"/>
      <c r="C25" s="193"/>
      <c r="D25" s="193"/>
      <c r="E25" s="194"/>
      <c r="F25" s="177"/>
      <c r="G25" s="177"/>
      <c r="H25" s="183" t="s">
        <v>116</v>
      </c>
      <c r="I25" s="184"/>
    </row>
    <row r="26" spans="1:12" s="112" customFormat="1" ht="30" customHeight="1" thickBot="1" x14ac:dyDescent="0.45">
      <c r="A26" s="195"/>
      <c r="B26" s="196"/>
      <c r="C26" s="196"/>
      <c r="D26" s="196"/>
      <c r="E26" s="197"/>
      <c r="F26" s="178"/>
      <c r="G26" s="178"/>
      <c r="H26" s="185" t="s">
        <v>116</v>
      </c>
      <c r="I26" s="186"/>
    </row>
    <row r="27" spans="1:12" s="112" customFormat="1" ht="29.25" customHeight="1" x14ac:dyDescent="0.4"/>
    <row r="28" spans="1:12" s="112" customFormat="1" ht="21" x14ac:dyDescent="0.4">
      <c r="A28" s="187" t="s">
        <v>110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</row>
    <row r="29" spans="1:12" s="112" customFormat="1" x14ac:dyDescent="0.4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</row>
    <row r="30" spans="1:12" s="112" customFormat="1" ht="17.25" x14ac:dyDescent="0.4">
      <c r="A30" s="121" t="s">
        <v>123</v>
      </c>
      <c r="B30" s="121"/>
      <c r="C30" s="121"/>
      <c r="D30" s="121"/>
      <c r="E30" s="121"/>
      <c r="F30" s="121"/>
      <c r="G30" s="121"/>
      <c r="H30" s="198" t="s">
        <v>116</v>
      </c>
      <c r="I30" s="198"/>
      <c r="J30" s="121"/>
      <c r="K30" s="121"/>
      <c r="L30" s="3"/>
    </row>
    <row r="31" spans="1:12" s="112" customFormat="1" ht="14.25" x14ac:dyDescent="0.4">
      <c r="A31" s="122"/>
    </row>
    <row r="32" spans="1:12" s="112" customFormat="1" ht="14.25" thickBot="1" x14ac:dyDescent="0.45">
      <c r="A32" s="199" t="s">
        <v>7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</row>
    <row r="33" spans="1:12" s="112" customFormat="1" ht="144" customHeight="1" thickBot="1" x14ac:dyDescent="0.45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4"/>
    </row>
    <row r="34" spans="1:12" s="112" customFormat="1" x14ac:dyDescent="0.4"/>
    <row r="35" spans="1:12" hidden="1" x14ac:dyDescent="0.4">
      <c r="A35" s="1"/>
    </row>
    <row r="36" spans="1:12" hidden="1" x14ac:dyDescent="0.4"/>
    <row r="37" spans="1:12" hidden="1" x14ac:dyDescent="0.4"/>
    <row r="38" spans="1:12" hidden="1" x14ac:dyDescent="0.4"/>
    <row r="39" spans="1:12" hidden="1" x14ac:dyDescent="0.4"/>
    <row r="40" spans="1:12" hidden="1" x14ac:dyDescent="0.4">
      <c r="A40" s="1"/>
    </row>
    <row r="41" spans="1:12" hidden="1" x14ac:dyDescent="0.4"/>
    <row r="42" spans="1:12" hidden="1" x14ac:dyDescent="0.4"/>
    <row r="43" spans="1:12" hidden="1" x14ac:dyDescent="0.4">
      <c r="F43" s="3" t="s">
        <v>116</v>
      </c>
      <c r="I43" s="3" t="s">
        <v>116</v>
      </c>
      <c r="L43" s="3" t="s">
        <v>116</v>
      </c>
    </row>
    <row r="44" spans="1:12" hidden="1" x14ac:dyDescent="0.4">
      <c r="A44" s="3">
        <v>1</v>
      </c>
      <c r="B44" s="3" t="s">
        <v>38</v>
      </c>
      <c r="C44" s="3" t="s">
        <v>108</v>
      </c>
      <c r="D44" s="3" t="s">
        <v>40</v>
      </c>
      <c r="E44" s="3" t="s">
        <v>39</v>
      </c>
      <c r="F44" s="3" t="str">
        <f>B44&amp;C44&amp;D44&amp;E44</f>
        <v>浜田市立原井小学校</v>
      </c>
      <c r="G44" s="3" t="s">
        <v>296</v>
      </c>
      <c r="I44" s="3" t="s">
        <v>119</v>
      </c>
      <c r="L44" s="3" t="s">
        <v>249</v>
      </c>
    </row>
    <row r="45" spans="1:12" hidden="1" x14ac:dyDescent="0.4">
      <c r="A45" s="3">
        <v>2</v>
      </c>
      <c r="B45" s="3" t="s">
        <v>38</v>
      </c>
      <c r="C45" s="3" t="s">
        <v>108</v>
      </c>
      <c r="D45" s="3" t="s">
        <v>41</v>
      </c>
      <c r="E45" s="3" t="s">
        <v>39</v>
      </c>
      <c r="F45" s="3" t="str">
        <f t="shared" ref="F45:F108" si="0">B45&amp;C45&amp;D45&amp;E45</f>
        <v>浜田市立雲雀丘小学校</v>
      </c>
      <c r="G45" s="3" t="s">
        <v>297</v>
      </c>
      <c r="I45" s="3" t="s">
        <v>120</v>
      </c>
      <c r="L45" s="3" t="s">
        <v>253</v>
      </c>
    </row>
    <row r="46" spans="1:12" hidden="1" x14ac:dyDescent="0.4">
      <c r="A46" s="3">
        <v>3</v>
      </c>
      <c r="B46" s="3" t="s">
        <v>38</v>
      </c>
      <c r="C46" s="3" t="s">
        <v>108</v>
      </c>
      <c r="D46" s="3" t="s">
        <v>42</v>
      </c>
      <c r="E46" s="3" t="s">
        <v>39</v>
      </c>
      <c r="F46" s="3" t="str">
        <f t="shared" si="0"/>
        <v>浜田市立松原小学校</v>
      </c>
      <c r="G46" s="3" t="s">
        <v>298</v>
      </c>
      <c r="L46" s="3" t="s">
        <v>250</v>
      </c>
    </row>
    <row r="47" spans="1:12" hidden="1" x14ac:dyDescent="0.4">
      <c r="A47" s="3">
        <v>4</v>
      </c>
      <c r="B47" s="3" t="s">
        <v>38</v>
      </c>
      <c r="C47" s="3" t="s">
        <v>108</v>
      </c>
      <c r="D47" s="3" t="s">
        <v>43</v>
      </c>
      <c r="E47" s="3" t="s">
        <v>39</v>
      </c>
      <c r="F47" s="3" t="str">
        <f t="shared" si="0"/>
        <v>浜田市立石見小学校</v>
      </c>
      <c r="G47" s="3" t="s">
        <v>299</v>
      </c>
      <c r="L47" s="3" t="s">
        <v>251</v>
      </c>
    </row>
    <row r="48" spans="1:12" hidden="1" x14ac:dyDescent="0.4">
      <c r="A48" s="3">
        <v>5</v>
      </c>
      <c r="B48" s="3" t="s">
        <v>38</v>
      </c>
      <c r="C48" s="3" t="s">
        <v>108</v>
      </c>
      <c r="D48" s="3" t="s">
        <v>44</v>
      </c>
      <c r="E48" s="3" t="s">
        <v>39</v>
      </c>
      <c r="F48" s="3" t="str">
        <f t="shared" si="0"/>
        <v>浜田市立美川小学校</v>
      </c>
      <c r="G48" s="3" t="s">
        <v>300</v>
      </c>
      <c r="L48" s="3" t="s">
        <v>252</v>
      </c>
    </row>
    <row r="49" spans="1:12" hidden="1" x14ac:dyDescent="0.4">
      <c r="A49" s="3">
        <v>6</v>
      </c>
      <c r="B49" s="3" t="s">
        <v>38</v>
      </c>
      <c r="C49" s="3" t="s">
        <v>108</v>
      </c>
      <c r="D49" s="3" t="s">
        <v>45</v>
      </c>
      <c r="E49" s="3" t="s">
        <v>39</v>
      </c>
      <c r="F49" s="3" t="str">
        <f t="shared" si="0"/>
        <v>浜田市立周布小学校</v>
      </c>
      <c r="G49" s="3" t="s">
        <v>301</v>
      </c>
      <c r="L49" s="3" t="s">
        <v>254</v>
      </c>
    </row>
    <row r="50" spans="1:12" hidden="1" x14ac:dyDescent="0.4">
      <c r="A50" s="3">
        <v>7</v>
      </c>
      <c r="B50" s="3" t="s">
        <v>38</v>
      </c>
      <c r="C50" s="3" t="s">
        <v>108</v>
      </c>
      <c r="D50" s="3" t="s">
        <v>46</v>
      </c>
      <c r="E50" s="3" t="s">
        <v>39</v>
      </c>
      <c r="F50" s="3" t="str">
        <f t="shared" si="0"/>
        <v>浜田市立長浜小学校</v>
      </c>
      <c r="G50" s="3" t="s">
        <v>302</v>
      </c>
      <c r="L50" s="3" t="s">
        <v>255</v>
      </c>
    </row>
    <row r="51" spans="1:12" hidden="1" x14ac:dyDescent="0.4">
      <c r="A51" s="3">
        <v>8</v>
      </c>
      <c r="B51" s="3" t="s">
        <v>38</v>
      </c>
      <c r="C51" s="3" t="s">
        <v>108</v>
      </c>
      <c r="D51" s="3" t="s">
        <v>47</v>
      </c>
      <c r="E51" s="3" t="s">
        <v>39</v>
      </c>
      <c r="F51" s="3" t="str">
        <f t="shared" si="0"/>
        <v>浜田市立国府小学校</v>
      </c>
      <c r="G51" s="3" t="s">
        <v>303</v>
      </c>
      <c r="L51" s="3" t="s">
        <v>257</v>
      </c>
    </row>
    <row r="52" spans="1:12" hidden="1" x14ac:dyDescent="0.4">
      <c r="A52" s="3">
        <v>9</v>
      </c>
      <c r="B52" s="3" t="s">
        <v>38</v>
      </c>
      <c r="C52" s="3" t="s">
        <v>108</v>
      </c>
      <c r="D52" s="3" t="s">
        <v>48</v>
      </c>
      <c r="E52" s="3" t="s">
        <v>39</v>
      </c>
      <c r="F52" s="3" t="str">
        <f t="shared" si="0"/>
        <v>浜田市立三階小学校</v>
      </c>
      <c r="G52" s="3" t="s">
        <v>304</v>
      </c>
      <c r="L52" s="3" t="s">
        <v>256</v>
      </c>
    </row>
    <row r="53" spans="1:12" hidden="1" x14ac:dyDescent="0.4">
      <c r="A53" s="3">
        <v>10</v>
      </c>
      <c r="B53" s="3" t="s">
        <v>38</v>
      </c>
      <c r="C53" s="3" t="s">
        <v>108</v>
      </c>
      <c r="D53" s="3" t="s">
        <v>49</v>
      </c>
      <c r="E53" s="3" t="s">
        <v>39</v>
      </c>
      <c r="F53" s="3" t="str">
        <f t="shared" si="0"/>
        <v>浜田市立雲城小学校</v>
      </c>
      <c r="G53" s="3" t="s">
        <v>305</v>
      </c>
      <c r="L53" s="3" t="s">
        <v>258</v>
      </c>
    </row>
    <row r="54" spans="1:12" hidden="1" x14ac:dyDescent="0.4">
      <c r="A54" s="3">
        <v>11</v>
      </c>
      <c r="B54" s="3" t="s">
        <v>38</v>
      </c>
      <c r="C54" s="3" t="s">
        <v>108</v>
      </c>
      <c r="D54" s="3" t="s">
        <v>50</v>
      </c>
      <c r="E54" s="3" t="s">
        <v>39</v>
      </c>
      <c r="F54" s="3" t="str">
        <f t="shared" si="0"/>
        <v>浜田市立今福小学校</v>
      </c>
      <c r="G54" s="3" t="s">
        <v>306</v>
      </c>
      <c r="L54" s="3" t="s">
        <v>259</v>
      </c>
    </row>
    <row r="55" spans="1:12" hidden="1" x14ac:dyDescent="0.4">
      <c r="A55" s="3">
        <v>12</v>
      </c>
      <c r="B55" s="3" t="s">
        <v>38</v>
      </c>
      <c r="C55" s="3" t="s">
        <v>108</v>
      </c>
      <c r="D55" s="3" t="s">
        <v>51</v>
      </c>
      <c r="E55" s="3" t="s">
        <v>39</v>
      </c>
      <c r="F55" s="3" t="str">
        <f t="shared" si="0"/>
        <v>浜田市立波佐小学校</v>
      </c>
      <c r="G55" s="3" t="s">
        <v>307</v>
      </c>
      <c r="L55" s="3" t="s">
        <v>260</v>
      </c>
    </row>
    <row r="56" spans="1:12" hidden="1" x14ac:dyDescent="0.4">
      <c r="A56" s="3">
        <v>13</v>
      </c>
      <c r="B56" s="3" t="s">
        <v>38</v>
      </c>
      <c r="C56" s="3" t="s">
        <v>108</v>
      </c>
      <c r="D56" s="3" t="s">
        <v>52</v>
      </c>
      <c r="E56" s="3" t="s">
        <v>39</v>
      </c>
      <c r="F56" s="3" t="str">
        <f t="shared" si="0"/>
        <v>浜田市立旭小学校</v>
      </c>
      <c r="G56" s="3" t="s">
        <v>308</v>
      </c>
      <c r="L56" s="3" t="s">
        <v>261</v>
      </c>
    </row>
    <row r="57" spans="1:12" hidden="1" x14ac:dyDescent="0.4">
      <c r="A57" s="3">
        <v>14</v>
      </c>
      <c r="B57" s="3" t="s">
        <v>38</v>
      </c>
      <c r="C57" s="3" t="s">
        <v>108</v>
      </c>
      <c r="D57" s="3" t="s">
        <v>53</v>
      </c>
      <c r="E57" s="3" t="s">
        <v>39</v>
      </c>
      <c r="F57" s="3" t="str">
        <f t="shared" si="0"/>
        <v>浜田市立弥栄小学校</v>
      </c>
      <c r="G57" s="3" t="s">
        <v>309</v>
      </c>
      <c r="L57" s="3" t="s">
        <v>293</v>
      </c>
    </row>
    <row r="58" spans="1:12" hidden="1" x14ac:dyDescent="0.4">
      <c r="A58" s="3">
        <v>15</v>
      </c>
      <c r="B58" s="3" t="s">
        <v>38</v>
      </c>
      <c r="C58" s="3" t="s">
        <v>108</v>
      </c>
      <c r="D58" s="3" t="s">
        <v>54</v>
      </c>
      <c r="E58" s="3" t="s">
        <v>39</v>
      </c>
      <c r="F58" s="3" t="str">
        <f t="shared" si="0"/>
        <v>浜田市立三隅小学校</v>
      </c>
      <c r="G58" s="3" t="s">
        <v>310</v>
      </c>
      <c r="L58" s="3" t="s">
        <v>262</v>
      </c>
    </row>
    <row r="59" spans="1:12" hidden="1" x14ac:dyDescent="0.4">
      <c r="A59" s="3">
        <v>16</v>
      </c>
      <c r="B59" s="3" t="s">
        <v>38</v>
      </c>
      <c r="C59" s="3" t="s">
        <v>108</v>
      </c>
      <c r="D59" s="3" t="s">
        <v>55</v>
      </c>
      <c r="E59" s="3" t="s">
        <v>39</v>
      </c>
      <c r="F59" s="3" t="str">
        <f t="shared" si="0"/>
        <v>浜田市立岡見小学校</v>
      </c>
      <c r="G59" s="3" t="s">
        <v>311</v>
      </c>
      <c r="L59" s="3" t="s">
        <v>263</v>
      </c>
    </row>
    <row r="60" spans="1:12" hidden="1" x14ac:dyDescent="0.4">
      <c r="A60" s="3">
        <v>17</v>
      </c>
      <c r="B60" s="3" t="s">
        <v>56</v>
      </c>
      <c r="C60" s="3" t="s">
        <v>108</v>
      </c>
      <c r="D60" s="3" t="s">
        <v>57</v>
      </c>
      <c r="E60" s="3" t="s">
        <v>39</v>
      </c>
      <c r="F60" s="3" t="str">
        <f t="shared" si="0"/>
        <v>大田市立大田小学校</v>
      </c>
      <c r="G60" s="3" t="s">
        <v>312</v>
      </c>
      <c r="L60" s="3" t="s">
        <v>264</v>
      </c>
    </row>
    <row r="61" spans="1:12" hidden="1" x14ac:dyDescent="0.4">
      <c r="A61" s="3">
        <v>18</v>
      </c>
      <c r="B61" s="3" t="s">
        <v>56</v>
      </c>
      <c r="C61" s="3" t="s">
        <v>108</v>
      </c>
      <c r="D61" s="3" t="s">
        <v>58</v>
      </c>
      <c r="E61" s="3" t="s">
        <v>39</v>
      </c>
      <c r="F61" s="3" t="str">
        <f t="shared" si="0"/>
        <v>大田市立長久小学校</v>
      </c>
      <c r="G61" s="3" t="s">
        <v>313</v>
      </c>
      <c r="L61" s="3" t="s">
        <v>273</v>
      </c>
    </row>
    <row r="62" spans="1:12" hidden="1" x14ac:dyDescent="0.4">
      <c r="A62" s="3">
        <v>19</v>
      </c>
      <c r="B62" s="3" t="s">
        <v>56</v>
      </c>
      <c r="C62" s="3" t="s">
        <v>108</v>
      </c>
      <c r="D62" s="3" t="s">
        <v>59</v>
      </c>
      <c r="E62" s="3" t="s">
        <v>39</v>
      </c>
      <c r="F62" s="3" t="str">
        <f t="shared" si="0"/>
        <v>大田市立五十猛小学校</v>
      </c>
      <c r="G62" s="3" t="s">
        <v>314</v>
      </c>
    </row>
    <row r="63" spans="1:12" hidden="1" x14ac:dyDescent="0.4">
      <c r="A63" s="3">
        <v>20</v>
      </c>
      <c r="B63" s="3" t="s">
        <v>56</v>
      </c>
      <c r="C63" s="3" t="s">
        <v>108</v>
      </c>
      <c r="D63" s="3" t="s">
        <v>60</v>
      </c>
      <c r="E63" s="3" t="s">
        <v>39</v>
      </c>
      <c r="F63" s="3" t="str">
        <f t="shared" si="0"/>
        <v>大田市立静間小学校</v>
      </c>
      <c r="G63" s="3" t="s">
        <v>315</v>
      </c>
    </row>
    <row r="64" spans="1:12" hidden="1" x14ac:dyDescent="0.4">
      <c r="A64" s="3">
        <v>21</v>
      </c>
      <c r="B64" s="3" t="s">
        <v>56</v>
      </c>
      <c r="C64" s="3" t="s">
        <v>108</v>
      </c>
      <c r="D64" s="3" t="s">
        <v>61</v>
      </c>
      <c r="E64" s="3" t="s">
        <v>39</v>
      </c>
      <c r="F64" s="3" t="str">
        <f t="shared" si="0"/>
        <v>大田市立鳥井小学校</v>
      </c>
      <c r="G64" s="3" t="s">
        <v>316</v>
      </c>
    </row>
    <row r="65" spans="1:7" hidden="1" x14ac:dyDescent="0.4">
      <c r="A65" s="3">
        <v>22</v>
      </c>
      <c r="B65" s="3" t="s">
        <v>56</v>
      </c>
      <c r="C65" s="3" t="s">
        <v>108</v>
      </c>
      <c r="D65" s="3" t="s">
        <v>62</v>
      </c>
      <c r="E65" s="3" t="s">
        <v>39</v>
      </c>
      <c r="F65" s="3" t="str">
        <f t="shared" si="0"/>
        <v>大田市立久手小学校</v>
      </c>
      <c r="G65" s="3" t="s">
        <v>317</v>
      </c>
    </row>
    <row r="66" spans="1:7" hidden="1" x14ac:dyDescent="0.4">
      <c r="A66" s="3">
        <v>23</v>
      </c>
      <c r="B66" s="3" t="s">
        <v>56</v>
      </c>
      <c r="C66" s="3" t="s">
        <v>108</v>
      </c>
      <c r="D66" s="3" t="s">
        <v>63</v>
      </c>
      <c r="E66" s="3" t="s">
        <v>39</v>
      </c>
      <c r="F66" s="3" t="str">
        <f t="shared" si="0"/>
        <v>大田市立朝波小学校</v>
      </c>
      <c r="G66" s="3" t="s">
        <v>318</v>
      </c>
    </row>
    <row r="67" spans="1:7" hidden="1" x14ac:dyDescent="0.4">
      <c r="A67" s="3">
        <v>24</v>
      </c>
      <c r="B67" s="3" t="s">
        <v>56</v>
      </c>
      <c r="C67" s="3" t="s">
        <v>108</v>
      </c>
      <c r="D67" s="3" t="s">
        <v>64</v>
      </c>
      <c r="E67" s="3" t="s">
        <v>39</v>
      </c>
      <c r="F67" s="3" t="str">
        <f t="shared" si="0"/>
        <v>大田市立北三瓶小学校</v>
      </c>
      <c r="G67" s="3" t="s">
        <v>319</v>
      </c>
    </row>
    <row r="68" spans="1:7" hidden="1" x14ac:dyDescent="0.4">
      <c r="A68" s="3">
        <v>25</v>
      </c>
      <c r="B68" s="3" t="s">
        <v>56</v>
      </c>
      <c r="C68" s="3" t="s">
        <v>108</v>
      </c>
      <c r="D68" s="3" t="s">
        <v>65</v>
      </c>
      <c r="E68" s="3" t="s">
        <v>39</v>
      </c>
      <c r="F68" s="3" t="str">
        <f t="shared" si="0"/>
        <v>大田市立志学小学校</v>
      </c>
      <c r="G68" s="3" t="s">
        <v>320</v>
      </c>
    </row>
    <row r="69" spans="1:7" hidden="1" x14ac:dyDescent="0.4">
      <c r="A69" s="3">
        <v>26</v>
      </c>
      <c r="B69" s="3" t="s">
        <v>56</v>
      </c>
      <c r="C69" s="3" t="s">
        <v>108</v>
      </c>
      <c r="D69" s="3" t="s">
        <v>66</v>
      </c>
      <c r="E69" s="3" t="s">
        <v>39</v>
      </c>
      <c r="F69" s="3" t="str">
        <f t="shared" si="0"/>
        <v>大田市立池田小学校</v>
      </c>
      <c r="G69" s="3" t="s">
        <v>321</v>
      </c>
    </row>
    <row r="70" spans="1:7" hidden="1" x14ac:dyDescent="0.4">
      <c r="A70" s="3">
        <v>27</v>
      </c>
      <c r="B70" s="3" t="s">
        <v>56</v>
      </c>
      <c r="C70" s="3" t="s">
        <v>108</v>
      </c>
      <c r="D70" s="3" t="s">
        <v>67</v>
      </c>
      <c r="E70" s="3" t="s">
        <v>39</v>
      </c>
      <c r="F70" s="3" t="str">
        <f t="shared" si="0"/>
        <v>大田市立川合小学校</v>
      </c>
      <c r="G70" s="3" t="s">
        <v>322</v>
      </c>
    </row>
    <row r="71" spans="1:7" hidden="1" x14ac:dyDescent="0.4">
      <c r="A71" s="3">
        <v>28</v>
      </c>
      <c r="B71" s="3" t="s">
        <v>56</v>
      </c>
      <c r="C71" s="3" t="s">
        <v>108</v>
      </c>
      <c r="D71" s="3" t="s">
        <v>68</v>
      </c>
      <c r="E71" s="3" t="s">
        <v>39</v>
      </c>
      <c r="F71" s="3" t="str">
        <f t="shared" si="0"/>
        <v>大田市立久屋小学校</v>
      </c>
      <c r="G71" s="3" t="s">
        <v>323</v>
      </c>
    </row>
    <row r="72" spans="1:7" hidden="1" x14ac:dyDescent="0.4">
      <c r="A72" s="3">
        <v>29</v>
      </c>
      <c r="B72" s="3" t="s">
        <v>56</v>
      </c>
      <c r="C72" s="3" t="s">
        <v>108</v>
      </c>
      <c r="D72" s="3" t="s">
        <v>69</v>
      </c>
      <c r="E72" s="3" t="s">
        <v>39</v>
      </c>
      <c r="F72" s="3" t="str">
        <f t="shared" si="0"/>
        <v>大田市立大森小学校</v>
      </c>
      <c r="G72" s="3" t="s">
        <v>324</v>
      </c>
    </row>
    <row r="73" spans="1:7" hidden="1" x14ac:dyDescent="0.4">
      <c r="A73" s="3">
        <v>30</v>
      </c>
      <c r="B73" s="3" t="s">
        <v>56</v>
      </c>
      <c r="C73" s="3" t="s">
        <v>108</v>
      </c>
      <c r="D73" s="3" t="s">
        <v>70</v>
      </c>
      <c r="E73" s="3" t="s">
        <v>39</v>
      </c>
      <c r="F73" s="3" t="str">
        <f t="shared" si="0"/>
        <v>大田市立高山小学校</v>
      </c>
      <c r="G73" s="3" t="s">
        <v>325</v>
      </c>
    </row>
    <row r="74" spans="1:7" hidden="1" x14ac:dyDescent="0.4">
      <c r="A74" s="3">
        <v>31</v>
      </c>
      <c r="B74" s="3" t="s">
        <v>56</v>
      </c>
      <c r="C74" s="3" t="s">
        <v>108</v>
      </c>
      <c r="D74" s="3" t="s">
        <v>71</v>
      </c>
      <c r="E74" s="3" t="s">
        <v>39</v>
      </c>
      <c r="F74" s="3" t="str">
        <f t="shared" si="0"/>
        <v>大田市立温泉津小学校</v>
      </c>
      <c r="G74" s="3" t="s">
        <v>326</v>
      </c>
    </row>
    <row r="75" spans="1:7" hidden="1" x14ac:dyDescent="0.4">
      <c r="A75" s="3">
        <v>32</v>
      </c>
      <c r="B75" s="3" t="s">
        <v>56</v>
      </c>
      <c r="C75" s="3" t="s">
        <v>108</v>
      </c>
      <c r="D75" s="3" t="s">
        <v>72</v>
      </c>
      <c r="E75" s="3" t="s">
        <v>39</v>
      </c>
      <c r="F75" s="3" t="str">
        <f t="shared" si="0"/>
        <v>大田市立仁摩小学校</v>
      </c>
      <c r="G75" s="3" t="s">
        <v>327</v>
      </c>
    </row>
    <row r="76" spans="1:7" hidden="1" x14ac:dyDescent="0.4">
      <c r="A76" s="3">
        <v>33</v>
      </c>
      <c r="B76" s="3" t="s">
        <v>73</v>
      </c>
      <c r="C76" s="3" t="s">
        <v>108</v>
      </c>
      <c r="D76" s="3" t="s">
        <v>74</v>
      </c>
      <c r="E76" s="3" t="s">
        <v>39</v>
      </c>
      <c r="F76" s="3" t="str">
        <f t="shared" si="0"/>
        <v>江津市立郷田小学校</v>
      </c>
      <c r="G76" s="3" t="s">
        <v>328</v>
      </c>
    </row>
    <row r="77" spans="1:7" hidden="1" x14ac:dyDescent="0.4">
      <c r="A77" s="3">
        <v>34</v>
      </c>
      <c r="B77" s="3" t="s">
        <v>73</v>
      </c>
      <c r="C77" s="3" t="s">
        <v>108</v>
      </c>
      <c r="D77" s="3" t="s">
        <v>75</v>
      </c>
      <c r="E77" s="3" t="s">
        <v>39</v>
      </c>
      <c r="F77" s="3" t="str">
        <f t="shared" si="0"/>
        <v>江津市立渡津小学校</v>
      </c>
      <c r="G77" s="3" t="s">
        <v>329</v>
      </c>
    </row>
    <row r="78" spans="1:7" hidden="1" x14ac:dyDescent="0.4">
      <c r="A78" s="3">
        <v>35</v>
      </c>
      <c r="B78" s="3" t="s">
        <v>73</v>
      </c>
      <c r="C78" s="3" t="s">
        <v>108</v>
      </c>
      <c r="D78" s="3" t="s">
        <v>76</v>
      </c>
      <c r="E78" s="3" t="s">
        <v>39</v>
      </c>
      <c r="F78" s="3" t="str">
        <f t="shared" si="0"/>
        <v>江津市立江津東小学校</v>
      </c>
      <c r="G78" s="3" t="s">
        <v>330</v>
      </c>
    </row>
    <row r="79" spans="1:7" hidden="1" x14ac:dyDescent="0.4">
      <c r="A79" s="3">
        <v>36</v>
      </c>
      <c r="B79" s="3" t="s">
        <v>73</v>
      </c>
      <c r="C79" s="3" t="s">
        <v>108</v>
      </c>
      <c r="D79" s="3" t="s">
        <v>77</v>
      </c>
      <c r="E79" s="3" t="s">
        <v>39</v>
      </c>
      <c r="F79" s="3" t="str">
        <f t="shared" si="0"/>
        <v>江津市立川波小学校</v>
      </c>
      <c r="G79" s="3" t="s">
        <v>331</v>
      </c>
    </row>
    <row r="80" spans="1:7" hidden="1" x14ac:dyDescent="0.4">
      <c r="A80" s="3">
        <v>37</v>
      </c>
      <c r="B80" s="3" t="s">
        <v>73</v>
      </c>
      <c r="C80" s="3" t="s">
        <v>108</v>
      </c>
      <c r="D80" s="3" t="s">
        <v>78</v>
      </c>
      <c r="E80" s="3" t="s">
        <v>39</v>
      </c>
      <c r="F80" s="3" t="str">
        <f t="shared" si="0"/>
        <v>江津市立津宮小学校</v>
      </c>
      <c r="G80" s="3" t="s">
        <v>332</v>
      </c>
    </row>
    <row r="81" spans="1:7" hidden="1" x14ac:dyDescent="0.4">
      <c r="A81" s="3">
        <v>38</v>
      </c>
      <c r="B81" s="3" t="s">
        <v>73</v>
      </c>
      <c r="C81" s="3" t="s">
        <v>108</v>
      </c>
      <c r="D81" s="3" t="s">
        <v>79</v>
      </c>
      <c r="E81" s="3" t="s">
        <v>39</v>
      </c>
      <c r="F81" s="3" t="str">
        <f t="shared" si="0"/>
        <v>江津市立高角小学校</v>
      </c>
      <c r="G81" s="3" t="s">
        <v>333</v>
      </c>
    </row>
    <row r="82" spans="1:7" hidden="1" x14ac:dyDescent="0.4">
      <c r="A82" s="3">
        <v>39</v>
      </c>
      <c r="B82" s="3" t="s">
        <v>73</v>
      </c>
      <c r="C82" s="3" t="s">
        <v>108</v>
      </c>
      <c r="D82" s="3" t="s">
        <v>80</v>
      </c>
      <c r="E82" s="3" t="s">
        <v>39</v>
      </c>
      <c r="F82" s="3" t="str">
        <f t="shared" si="0"/>
        <v>江津市立桜江小学校</v>
      </c>
      <c r="G82" s="3" t="s">
        <v>334</v>
      </c>
    </row>
    <row r="83" spans="1:7" hidden="1" x14ac:dyDescent="0.4">
      <c r="A83" s="3">
        <v>40</v>
      </c>
      <c r="B83" s="3" t="s">
        <v>81</v>
      </c>
      <c r="C83" s="3" t="s">
        <v>108</v>
      </c>
      <c r="D83" s="3" t="s">
        <v>82</v>
      </c>
      <c r="E83" s="3" t="s">
        <v>39</v>
      </c>
      <c r="F83" s="3" t="str">
        <f t="shared" si="0"/>
        <v>川本市立川本小学校</v>
      </c>
      <c r="G83" s="3" t="s">
        <v>335</v>
      </c>
    </row>
    <row r="84" spans="1:7" hidden="1" x14ac:dyDescent="0.4">
      <c r="A84" s="3">
        <v>41</v>
      </c>
      <c r="B84" s="3" t="s">
        <v>83</v>
      </c>
      <c r="C84" s="3" t="s">
        <v>109</v>
      </c>
      <c r="D84" s="3" t="s">
        <v>84</v>
      </c>
      <c r="E84" s="3" t="s">
        <v>39</v>
      </c>
      <c r="F84" s="3" t="str">
        <f t="shared" si="0"/>
        <v>美郷町立邑智小学校</v>
      </c>
      <c r="G84" s="3" t="s">
        <v>336</v>
      </c>
    </row>
    <row r="85" spans="1:7" hidden="1" x14ac:dyDescent="0.4">
      <c r="A85" s="3">
        <v>42</v>
      </c>
      <c r="B85" s="3" t="s">
        <v>83</v>
      </c>
      <c r="C85" s="3" t="s">
        <v>109</v>
      </c>
      <c r="D85" s="3" t="s">
        <v>85</v>
      </c>
      <c r="E85" s="3" t="s">
        <v>39</v>
      </c>
      <c r="F85" s="3" t="str">
        <f t="shared" si="0"/>
        <v>美郷町立大和小学校</v>
      </c>
      <c r="G85" s="3" t="s">
        <v>337</v>
      </c>
    </row>
    <row r="86" spans="1:7" hidden="1" x14ac:dyDescent="0.4">
      <c r="A86" s="3">
        <v>43</v>
      </c>
      <c r="B86" s="3" t="s">
        <v>86</v>
      </c>
      <c r="C86" s="3" t="s">
        <v>109</v>
      </c>
      <c r="D86" s="3" t="s">
        <v>87</v>
      </c>
      <c r="E86" s="3" t="s">
        <v>39</v>
      </c>
      <c r="F86" s="3" t="str">
        <f t="shared" si="0"/>
        <v>邑南町立口羽小学校</v>
      </c>
      <c r="G86" s="3" t="s">
        <v>338</v>
      </c>
    </row>
    <row r="87" spans="1:7" hidden="1" x14ac:dyDescent="0.4">
      <c r="A87" s="3">
        <v>44</v>
      </c>
      <c r="B87" s="3" t="s">
        <v>86</v>
      </c>
      <c r="C87" s="3" t="s">
        <v>109</v>
      </c>
      <c r="D87" s="3" t="s">
        <v>88</v>
      </c>
      <c r="E87" s="3" t="s">
        <v>39</v>
      </c>
      <c r="F87" s="3" t="str">
        <f t="shared" si="0"/>
        <v>邑南町立阿須那小学校</v>
      </c>
      <c r="G87" s="3" t="s">
        <v>339</v>
      </c>
    </row>
    <row r="88" spans="1:7" hidden="1" x14ac:dyDescent="0.4">
      <c r="A88" s="3">
        <v>45</v>
      </c>
      <c r="B88" s="3" t="s">
        <v>86</v>
      </c>
      <c r="C88" s="3" t="s">
        <v>109</v>
      </c>
      <c r="D88" s="3" t="s">
        <v>89</v>
      </c>
      <c r="E88" s="3" t="s">
        <v>39</v>
      </c>
      <c r="F88" s="3" t="str">
        <f t="shared" si="0"/>
        <v>邑南町立高原小学校</v>
      </c>
      <c r="G88" s="3" t="s">
        <v>340</v>
      </c>
    </row>
    <row r="89" spans="1:7" hidden="1" x14ac:dyDescent="0.4">
      <c r="A89" s="3">
        <v>46</v>
      </c>
      <c r="B89" s="3" t="s">
        <v>86</v>
      </c>
      <c r="C89" s="3" t="s">
        <v>109</v>
      </c>
      <c r="D89" s="3" t="s">
        <v>90</v>
      </c>
      <c r="E89" s="3" t="s">
        <v>39</v>
      </c>
      <c r="F89" s="3" t="str">
        <f t="shared" si="0"/>
        <v>邑南町立瑞穂小学校</v>
      </c>
      <c r="G89" s="3" t="s">
        <v>341</v>
      </c>
    </row>
    <row r="90" spans="1:7" hidden="1" x14ac:dyDescent="0.4">
      <c r="A90" s="3">
        <v>47</v>
      </c>
      <c r="B90" s="3" t="s">
        <v>86</v>
      </c>
      <c r="C90" s="3" t="s">
        <v>109</v>
      </c>
      <c r="D90" s="3" t="s">
        <v>91</v>
      </c>
      <c r="E90" s="3" t="s">
        <v>39</v>
      </c>
      <c r="F90" s="3" t="str">
        <f t="shared" si="0"/>
        <v>邑南町立市木小学校</v>
      </c>
      <c r="G90" s="3" t="s">
        <v>342</v>
      </c>
    </row>
    <row r="91" spans="1:7" hidden="1" x14ac:dyDescent="0.4">
      <c r="A91" s="3">
        <v>48</v>
      </c>
      <c r="B91" s="3" t="s">
        <v>86</v>
      </c>
      <c r="C91" s="3" t="s">
        <v>109</v>
      </c>
      <c r="D91" s="3" t="s">
        <v>92</v>
      </c>
      <c r="E91" s="3" t="s">
        <v>39</v>
      </c>
      <c r="F91" s="3" t="str">
        <f t="shared" si="0"/>
        <v>邑南町立矢上小学校</v>
      </c>
      <c r="G91" s="3" t="s">
        <v>343</v>
      </c>
    </row>
    <row r="92" spans="1:7" hidden="1" x14ac:dyDescent="0.4">
      <c r="A92" s="3">
        <v>49</v>
      </c>
      <c r="B92" s="3" t="s">
        <v>86</v>
      </c>
      <c r="C92" s="3" t="s">
        <v>109</v>
      </c>
      <c r="D92" s="3" t="s">
        <v>93</v>
      </c>
      <c r="E92" s="3" t="s">
        <v>39</v>
      </c>
      <c r="F92" s="3" t="str">
        <f t="shared" si="0"/>
        <v>邑南町立日貫小学校</v>
      </c>
      <c r="G92" s="3" t="s">
        <v>344</v>
      </c>
    </row>
    <row r="93" spans="1:7" hidden="1" x14ac:dyDescent="0.4">
      <c r="A93" s="3">
        <v>50</v>
      </c>
      <c r="B93" s="3" t="s">
        <v>86</v>
      </c>
      <c r="C93" s="3" t="s">
        <v>109</v>
      </c>
      <c r="D93" s="3" t="s">
        <v>94</v>
      </c>
      <c r="E93" s="3" t="s">
        <v>39</v>
      </c>
      <c r="F93" s="3" t="str">
        <f t="shared" si="0"/>
        <v>邑南町立石見東小学校</v>
      </c>
      <c r="G93" s="3" t="s">
        <v>345</v>
      </c>
    </row>
    <row r="94" spans="1:7" hidden="1" x14ac:dyDescent="0.4">
      <c r="A94" s="3">
        <v>51</v>
      </c>
      <c r="B94" s="3" t="s">
        <v>38</v>
      </c>
      <c r="C94" s="3" t="s">
        <v>108</v>
      </c>
      <c r="D94" s="3" t="s">
        <v>96</v>
      </c>
      <c r="E94" s="3" t="s">
        <v>95</v>
      </c>
      <c r="F94" s="3" t="str">
        <f t="shared" si="0"/>
        <v>浜田市立第一中学校</v>
      </c>
      <c r="G94" s="3" t="s">
        <v>364</v>
      </c>
    </row>
    <row r="95" spans="1:7" hidden="1" x14ac:dyDescent="0.4">
      <c r="A95" s="3">
        <v>52</v>
      </c>
      <c r="B95" s="3" t="s">
        <v>38</v>
      </c>
      <c r="C95" s="3" t="s">
        <v>108</v>
      </c>
      <c r="D95" s="3" t="s">
        <v>97</v>
      </c>
      <c r="E95" s="3" t="s">
        <v>95</v>
      </c>
      <c r="F95" s="3" t="str">
        <f t="shared" si="0"/>
        <v>浜田市立第二中学校</v>
      </c>
      <c r="G95" s="3" t="s">
        <v>365</v>
      </c>
    </row>
    <row r="96" spans="1:7" hidden="1" x14ac:dyDescent="0.4">
      <c r="A96" s="3">
        <v>53</v>
      </c>
      <c r="B96" s="3" t="s">
        <v>38</v>
      </c>
      <c r="C96" s="3" t="s">
        <v>108</v>
      </c>
      <c r="D96" s="3" t="s">
        <v>98</v>
      </c>
      <c r="E96" s="3" t="s">
        <v>95</v>
      </c>
      <c r="F96" s="3" t="str">
        <f t="shared" si="0"/>
        <v>浜田市立第三中学校</v>
      </c>
      <c r="G96" s="3" t="s">
        <v>366</v>
      </c>
    </row>
    <row r="97" spans="1:7" hidden="1" x14ac:dyDescent="0.4">
      <c r="A97" s="3">
        <v>54</v>
      </c>
      <c r="B97" s="3" t="s">
        <v>38</v>
      </c>
      <c r="C97" s="3" t="s">
        <v>108</v>
      </c>
      <c r="D97" s="3" t="s">
        <v>99</v>
      </c>
      <c r="E97" s="3" t="s">
        <v>95</v>
      </c>
      <c r="F97" s="3" t="str">
        <f t="shared" si="0"/>
        <v>浜田市立第四中学校</v>
      </c>
      <c r="G97" s="3" t="s">
        <v>367</v>
      </c>
    </row>
    <row r="98" spans="1:7" hidden="1" x14ac:dyDescent="0.4">
      <c r="A98" s="3">
        <v>55</v>
      </c>
      <c r="B98" s="3" t="s">
        <v>38</v>
      </c>
      <c r="C98" s="3" t="s">
        <v>108</v>
      </c>
      <c r="D98" s="3" t="s">
        <v>100</v>
      </c>
      <c r="E98" s="3" t="s">
        <v>95</v>
      </c>
      <c r="F98" s="3" t="str">
        <f t="shared" si="0"/>
        <v>浜田市立浜田東中学校</v>
      </c>
      <c r="G98" s="3" t="s">
        <v>346</v>
      </c>
    </row>
    <row r="99" spans="1:7" hidden="1" x14ac:dyDescent="0.4">
      <c r="A99" s="3">
        <v>56</v>
      </c>
      <c r="B99" s="3" t="s">
        <v>38</v>
      </c>
      <c r="C99" s="3" t="s">
        <v>108</v>
      </c>
      <c r="D99" s="3" t="s">
        <v>101</v>
      </c>
      <c r="E99" s="3" t="s">
        <v>95</v>
      </c>
      <c r="F99" s="3" t="str">
        <f t="shared" si="0"/>
        <v>浜田市立金城中学校</v>
      </c>
      <c r="G99" s="3" t="s">
        <v>347</v>
      </c>
    </row>
    <row r="100" spans="1:7" hidden="1" x14ac:dyDescent="0.4">
      <c r="A100" s="3">
        <v>57</v>
      </c>
      <c r="B100" s="3" t="s">
        <v>38</v>
      </c>
      <c r="C100" s="3" t="s">
        <v>108</v>
      </c>
      <c r="D100" s="3" t="s">
        <v>102</v>
      </c>
      <c r="E100" s="3" t="s">
        <v>95</v>
      </c>
      <c r="F100" s="3" t="str">
        <f t="shared" si="0"/>
        <v>浜田市立旭中学校</v>
      </c>
      <c r="G100" s="3" t="s">
        <v>348</v>
      </c>
    </row>
    <row r="101" spans="1:7" hidden="1" x14ac:dyDescent="0.4">
      <c r="A101" s="3">
        <v>58</v>
      </c>
      <c r="B101" s="3" t="s">
        <v>38</v>
      </c>
      <c r="C101" s="3" t="s">
        <v>108</v>
      </c>
      <c r="D101" s="3" t="s">
        <v>53</v>
      </c>
      <c r="E101" s="3" t="s">
        <v>95</v>
      </c>
      <c r="F101" s="3" t="str">
        <f t="shared" si="0"/>
        <v>浜田市立弥栄中学校</v>
      </c>
      <c r="G101" s="3" t="s">
        <v>349</v>
      </c>
    </row>
    <row r="102" spans="1:7" hidden="1" x14ac:dyDescent="0.4">
      <c r="A102" s="3">
        <v>59</v>
      </c>
      <c r="B102" s="3" t="s">
        <v>38</v>
      </c>
      <c r="C102" s="3" t="s">
        <v>108</v>
      </c>
      <c r="D102" s="3" t="s">
        <v>54</v>
      </c>
      <c r="E102" s="3" t="s">
        <v>95</v>
      </c>
      <c r="F102" s="3" t="str">
        <f t="shared" si="0"/>
        <v>浜田市立三隅中学校</v>
      </c>
      <c r="G102" s="3" t="s">
        <v>350</v>
      </c>
    </row>
    <row r="103" spans="1:7" hidden="1" x14ac:dyDescent="0.4">
      <c r="A103" s="3">
        <v>60</v>
      </c>
      <c r="B103" s="3" t="s">
        <v>56</v>
      </c>
      <c r="C103" s="3" t="s">
        <v>108</v>
      </c>
      <c r="D103" s="3" t="s">
        <v>96</v>
      </c>
      <c r="E103" s="3" t="s">
        <v>95</v>
      </c>
      <c r="F103" s="3" t="str">
        <f t="shared" si="0"/>
        <v>大田市立第一中学校</v>
      </c>
      <c r="G103" s="3" t="s">
        <v>368</v>
      </c>
    </row>
    <row r="104" spans="1:7" hidden="1" x14ac:dyDescent="0.4">
      <c r="A104" s="3">
        <v>61</v>
      </c>
      <c r="B104" s="3" t="s">
        <v>56</v>
      </c>
      <c r="C104" s="3" t="s">
        <v>108</v>
      </c>
      <c r="D104" s="3" t="s">
        <v>97</v>
      </c>
      <c r="E104" s="3" t="s">
        <v>95</v>
      </c>
      <c r="F104" s="3" t="str">
        <f t="shared" si="0"/>
        <v>大田市立第二中学校</v>
      </c>
      <c r="G104" s="3" t="s">
        <v>369</v>
      </c>
    </row>
    <row r="105" spans="1:7" hidden="1" x14ac:dyDescent="0.4">
      <c r="A105" s="3">
        <v>62</v>
      </c>
      <c r="B105" s="3" t="s">
        <v>56</v>
      </c>
      <c r="C105" s="3" t="s">
        <v>108</v>
      </c>
      <c r="D105" s="3" t="s">
        <v>64</v>
      </c>
      <c r="E105" s="3" t="s">
        <v>95</v>
      </c>
      <c r="F105" s="3" t="str">
        <f t="shared" si="0"/>
        <v>大田市立北三瓶中学校</v>
      </c>
      <c r="G105" s="3" t="s">
        <v>351</v>
      </c>
    </row>
    <row r="106" spans="1:7" hidden="1" x14ac:dyDescent="0.4">
      <c r="A106" s="3">
        <v>63</v>
      </c>
      <c r="B106" s="3" t="s">
        <v>56</v>
      </c>
      <c r="C106" s="3" t="s">
        <v>108</v>
      </c>
      <c r="D106" s="3" t="s">
        <v>65</v>
      </c>
      <c r="E106" s="3" t="s">
        <v>95</v>
      </c>
      <c r="F106" s="3" t="str">
        <f t="shared" si="0"/>
        <v>大田市立志学中学校</v>
      </c>
      <c r="G106" s="3" t="s">
        <v>352</v>
      </c>
    </row>
    <row r="107" spans="1:7" hidden="1" x14ac:dyDescent="0.4">
      <c r="A107" s="3">
        <v>64</v>
      </c>
      <c r="B107" s="3" t="s">
        <v>56</v>
      </c>
      <c r="C107" s="3" t="s">
        <v>108</v>
      </c>
      <c r="D107" s="3" t="s">
        <v>98</v>
      </c>
      <c r="E107" s="3" t="s">
        <v>95</v>
      </c>
      <c r="F107" s="3" t="str">
        <f t="shared" si="0"/>
        <v>大田市立第三中学校</v>
      </c>
      <c r="G107" s="3" t="s">
        <v>370</v>
      </c>
    </row>
    <row r="108" spans="1:7" hidden="1" x14ac:dyDescent="0.4">
      <c r="A108" s="3">
        <v>65</v>
      </c>
      <c r="B108" s="3" t="s">
        <v>56</v>
      </c>
      <c r="C108" s="3" t="s">
        <v>108</v>
      </c>
      <c r="D108" s="3" t="s">
        <v>103</v>
      </c>
      <c r="E108" s="3" t="s">
        <v>95</v>
      </c>
      <c r="F108" s="3" t="str">
        <f t="shared" si="0"/>
        <v>大田市立大田西中学校</v>
      </c>
      <c r="G108" s="3" t="s">
        <v>353</v>
      </c>
    </row>
    <row r="109" spans="1:7" hidden="1" x14ac:dyDescent="0.4">
      <c r="A109" s="3">
        <v>66</v>
      </c>
      <c r="B109" s="3" t="s">
        <v>73</v>
      </c>
      <c r="C109" s="3" t="s">
        <v>108</v>
      </c>
      <c r="D109" s="3" t="s">
        <v>104</v>
      </c>
      <c r="E109" s="3" t="s">
        <v>95</v>
      </c>
      <c r="F109" s="3" t="str">
        <f t="shared" ref="F109:F118" si="1">B109&amp;C109&amp;D109&amp;E109</f>
        <v>江津市立江津中学校</v>
      </c>
      <c r="G109" s="3" t="s">
        <v>354</v>
      </c>
    </row>
    <row r="110" spans="1:7" hidden="1" x14ac:dyDescent="0.4">
      <c r="A110" s="3">
        <v>67</v>
      </c>
      <c r="B110" s="3" t="s">
        <v>73</v>
      </c>
      <c r="C110" s="3" t="s">
        <v>108</v>
      </c>
      <c r="D110" s="3" t="s">
        <v>105</v>
      </c>
      <c r="E110" s="3" t="s">
        <v>95</v>
      </c>
      <c r="F110" s="3" t="str">
        <f t="shared" si="1"/>
        <v>江津市立江東中学校</v>
      </c>
      <c r="G110" s="3" t="s">
        <v>355</v>
      </c>
    </row>
    <row r="111" spans="1:7" hidden="1" x14ac:dyDescent="0.4">
      <c r="A111" s="3">
        <v>68</v>
      </c>
      <c r="B111" s="3" t="s">
        <v>73</v>
      </c>
      <c r="C111" s="3" t="s">
        <v>108</v>
      </c>
      <c r="D111" s="3" t="s">
        <v>106</v>
      </c>
      <c r="E111" s="3" t="s">
        <v>95</v>
      </c>
      <c r="F111" s="3" t="str">
        <f t="shared" si="1"/>
        <v>江津市立青陵中学校</v>
      </c>
      <c r="G111" s="3" t="s">
        <v>356</v>
      </c>
    </row>
    <row r="112" spans="1:7" hidden="1" x14ac:dyDescent="0.4">
      <c r="A112" s="3">
        <v>69</v>
      </c>
      <c r="B112" s="3" t="s">
        <v>73</v>
      </c>
      <c r="C112" s="3" t="s">
        <v>108</v>
      </c>
      <c r="D112" s="3" t="s">
        <v>80</v>
      </c>
      <c r="E112" s="3" t="s">
        <v>95</v>
      </c>
      <c r="F112" s="3" t="str">
        <f t="shared" si="1"/>
        <v>江津市立桜江中学校</v>
      </c>
      <c r="G112" s="3" t="s">
        <v>357</v>
      </c>
    </row>
    <row r="113" spans="1:7" hidden="1" x14ac:dyDescent="0.4">
      <c r="A113" s="3">
        <v>70</v>
      </c>
      <c r="B113" s="3" t="s">
        <v>81</v>
      </c>
      <c r="C113" s="3" t="s">
        <v>109</v>
      </c>
      <c r="D113" s="3" t="s">
        <v>82</v>
      </c>
      <c r="E113" s="3" t="s">
        <v>95</v>
      </c>
      <c r="F113" s="3" t="str">
        <f t="shared" si="1"/>
        <v>川本町立川本中学校</v>
      </c>
      <c r="G113" s="3" t="s">
        <v>358</v>
      </c>
    </row>
    <row r="114" spans="1:7" hidden="1" x14ac:dyDescent="0.4">
      <c r="A114" s="3">
        <v>71</v>
      </c>
      <c r="B114" s="3" t="s">
        <v>83</v>
      </c>
      <c r="C114" s="3" t="s">
        <v>109</v>
      </c>
      <c r="D114" s="3" t="s">
        <v>84</v>
      </c>
      <c r="E114" s="3" t="s">
        <v>95</v>
      </c>
      <c r="F114" s="3" t="str">
        <f t="shared" si="1"/>
        <v>美郷町立邑智中学校</v>
      </c>
      <c r="G114" s="3" t="s">
        <v>359</v>
      </c>
    </row>
    <row r="115" spans="1:7" hidden="1" x14ac:dyDescent="0.4">
      <c r="A115" s="3">
        <v>72</v>
      </c>
      <c r="B115" s="3" t="s">
        <v>83</v>
      </c>
      <c r="C115" s="3" t="s">
        <v>109</v>
      </c>
      <c r="D115" s="3" t="s">
        <v>85</v>
      </c>
      <c r="E115" s="3" t="s">
        <v>95</v>
      </c>
      <c r="F115" s="3" t="str">
        <f t="shared" si="1"/>
        <v>美郷町立大和中学校</v>
      </c>
      <c r="G115" s="3" t="s">
        <v>360</v>
      </c>
    </row>
    <row r="116" spans="1:7" hidden="1" x14ac:dyDescent="0.4">
      <c r="A116" s="3">
        <v>73</v>
      </c>
      <c r="B116" s="3" t="s">
        <v>86</v>
      </c>
      <c r="C116" s="3" t="s">
        <v>109</v>
      </c>
      <c r="D116" s="3" t="s">
        <v>107</v>
      </c>
      <c r="E116" s="3" t="s">
        <v>95</v>
      </c>
      <c r="F116" s="3" t="str">
        <f t="shared" si="1"/>
        <v>邑南町立羽須美中学校</v>
      </c>
      <c r="G116" s="3" t="s">
        <v>361</v>
      </c>
    </row>
    <row r="117" spans="1:7" hidden="1" x14ac:dyDescent="0.4">
      <c r="A117" s="3">
        <v>74</v>
      </c>
      <c r="B117" s="3" t="s">
        <v>86</v>
      </c>
      <c r="C117" s="3" t="s">
        <v>109</v>
      </c>
      <c r="D117" s="3" t="s">
        <v>90</v>
      </c>
      <c r="E117" s="3" t="s">
        <v>95</v>
      </c>
      <c r="F117" s="3" t="str">
        <f t="shared" si="1"/>
        <v>邑南町立瑞穂中学校</v>
      </c>
      <c r="G117" s="3" t="s">
        <v>362</v>
      </c>
    </row>
    <row r="118" spans="1:7" hidden="1" x14ac:dyDescent="0.4">
      <c r="A118" s="3">
        <v>75</v>
      </c>
      <c r="B118" s="3" t="s">
        <v>86</v>
      </c>
      <c r="C118" s="3" t="s">
        <v>109</v>
      </c>
      <c r="D118" s="3" t="s">
        <v>43</v>
      </c>
      <c r="E118" s="3" t="s">
        <v>95</v>
      </c>
      <c r="F118" s="3" t="str">
        <f t="shared" si="1"/>
        <v>邑南町立石見中学校</v>
      </c>
      <c r="G118" s="3" t="s">
        <v>363</v>
      </c>
    </row>
  </sheetData>
  <sheetProtection sheet="1" selectLockedCells="1"/>
  <mergeCells count="24">
    <mergeCell ref="A33:L33"/>
    <mergeCell ref="F23:G23"/>
    <mergeCell ref="F24:G24"/>
    <mergeCell ref="F25:G25"/>
    <mergeCell ref="F26:G26"/>
    <mergeCell ref="H23:I23"/>
    <mergeCell ref="H24:I24"/>
    <mergeCell ref="H25:I25"/>
    <mergeCell ref="H26:I26"/>
    <mergeCell ref="A28:L28"/>
    <mergeCell ref="A29:L29"/>
    <mergeCell ref="A24:E24"/>
    <mergeCell ref="A25:E25"/>
    <mergeCell ref="A26:E26"/>
    <mergeCell ref="H30:I30"/>
    <mergeCell ref="A32:L32"/>
    <mergeCell ref="H3:J3"/>
    <mergeCell ref="H5:J5"/>
    <mergeCell ref="A1:L1"/>
    <mergeCell ref="C3:E3"/>
    <mergeCell ref="A23:E23"/>
    <mergeCell ref="B21:C21"/>
    <mergeCell ref="A10:L10"/>
    <mergeCell ref="C5:E5"/>
  </mergeCells>
  <phoneticPr fontId="16"/>
  <dataValidations count="5">
    <dataValidation type="list" allowBlank="1" showErrorMessage="1" promptTitle="選択してください" prompt="選択してください" sqref="C3:E3">
      <formula1>$F$43:$F$118</formula1>
    </dataValidation>
    <dataValidation type="list" allowBlank="1" showInputMessage="1" showErrorMessage="1" sqref="B21 H30:I30">
      <formula1>$I$43:$I$45</formula1>
    </dataValidation>
    <dataValidation type="date" imeMode="off" allowBlank="1" showInputMessage="1" showErrorMessage="1" error="202〇/〇/○と入力_x000a_2020/6/1～2021/2/26の範囲で" sqref="F24:G26">
      <formula1>43983</formula1>
      <formula2>44253</formula2>
    </dataValidation>
    <dataValidation imeMode="on" allowBlank="1" showInputMessage="1" showErrorMessage="1" sqref="H3:J3 H5:J5 A24:E26 A33:L33"/>
    <dataValidation type="list" allowBlank="1" showInputMessage="1" showErrorMessage="1" sqref="H24:I26">
      <formula1>$L$43:$L$61</formula1>
    </dataValidation>
  </dataValidation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topLeftCell="A22" zoomScaleNormal="100" workbookViewId="0">
      <selection activeCell="A41" sqref="A41"/>
    </sheetView>
  </sheetViews>
  <sheetFormatPr defaultColWidth="0" defaultRowHeight="18.75" zeroHeight="1" x14ac:dyDescent="0.4"/>
  <cols>
    <col min="1" max="1" width="9" style="132" customWidth="1"/>
    <col min="2" max="2" width="6.25" style="132" customWidth="1"/>
    <col min="3" max="3" width="16.25" style="132" customWidth="1"/>
    <col min="4" max="4" width="6" style="132" customWidth="1"/>
    <col min="5" max="14" width="9" style="132" customWidth="1"/>
    <col min="15" max="29" width="0" hidden="1" customWidth="1"/>
    <col min="30" max="16384" width="9" hidden="1"/>
  </cols>
  <sheetData>
    <row r="1" spans="1:29" s="3" customFormat="1" ht="18" x14ac:dyDescent="0.4">
      <c r="A1" s="216" t="s">
        <v>124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12"/>
    </row>
    <row r="2" spans="1:29" s="3" customFormat="1" ht="13.5" x14ac:dyDescent="0.4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9" s="112" customFormat="1" ht="24.75" customHeight="1" x14ac:dyDescent="0.4">
      <c r="A3" s="218" t="s">
        <v>128</v>
      </c>
      <c r="B3" s="218"/>
      <c r="C3" s="123"/>
      <c r="D3" s="124"/>
      <c r="E3" s="124"/>
      <c r="F3" s="217" t="str">
        <f>'1ページ'!C3</f>
        <v>選択してください。</v>
      </c>
      <c r="G3" s="217"/>
      <c r="H3" s="217"/>
    </row>
    <row r="4" spans="1:29" s="112" customFormat="1" ht="17.25" x14ac:dyDescent="0.4">
      <c r="A4" s="125"/>
    </row>
    <row r="5" spans="1:29" s="112" customFormat="1" ht="21" x14ac:dyDescent="0.4">
      <c r="A5" s="126" t="s">
        <v>111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29" s="112" customFormat="1" ht="17.25" x14ac:dyDescent="0.4">
      <c r="A6" s="125"/>
    </row>
    <row r="7" spans="1:29" s="3" customFormat="1" ht="17.25" x14ac:dyDescent="0.4">
      <c r="A7" s="121" t="s">
        <v>125</v>
      </c>
      <c r="B7" s="121"/>
      <c r="C7" s="121"/>
      <c r="D7" s="121"/>
      <c r="E7" s="121"/>
      <c r="F7" s="121"/>
      <c r="G7" s="121"/>
      <c r="H7" s="198" t="s">
        <v>116</v>
      </c>
      <c r="I7" s="198"/>
      <c r="J7" s="121"/>
      <c r="K7" s="121"/>
      <c r="L7" s="121"/>
      <c r="M7" s="121"/>
      <c r="N7" s="112"/>
    </row>
    <row r="8" spans="1:29" s="3" customFormat="1" ht="24" customHeight="1" thickBot="1" x14ac:dyDescent="0.45">
      <c r="A8" s="127" t="s">
        <v>135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29" s="3" customFormat="1" ht="28.5" customHeight="1" thickTop="1" thickBot="1" x14ac:dyDescent="0.45">
      <c r="A9" s="55"/>
      <c r="B9" s="238" t="s">
        <v>8</v>
      </c>
      <c r="C9" s="238"/>
      <c r="D9" s="239"/>
      <c r="E9" s="7" t="s">
        <v>129</v>
      </c>
      <c r="F9" s="204" t="s">
        <v>6</v>
      </c>
      <c r="G9" s="229"/>
      <c r="H9" s="204" t="s">
        <v>9</v>
      </c>
      <c r="I9" s="229"/>
      <c r="J9" s="205" t="s">
        <v>10</v>
      </c>
      <c r="K9" s="220"/>
      <c r="L9" s="112"/>
      <c r="M9" s="112"/>
      <c r="N9" s="112"/>
    </row>
    <row r="10" spans="1:29" s="3" customFormat="1" ht="33" customHeight="1" thickTop="1" x14ac:dyDescent="0.4">
      <c r="A10" s="240" t="s">
        <v>247</v>
      </c>
      <c r="B10" s="50" t="s">
        <v>127</v>
      </c>
      <c r="C10" s="206"/>
      <c r="D10" s="207"/>
      <c r="E10" s="38" t="str">
        <f>IF(C10="","(   )",C10)</f>
        <v>(   )</v>
      </c>
      <c r="F10" s="230" t="s">
        <v>116</v>
      </c>
      <c r="G10" s="231"/>
      <c r="H10" s="230" t="s">
        <v>116</v>
      </c>
      <c r="I10" s="231"/>
      <c r="J10" s="221"/>
      <c r="K10" s="222"/>
      <c r="L10" s="112"/>
      <c r="M10" s="112"/>
      <c r="N10" s="112"/>
      <c r="AC10" s="3">
        <f>WEEKDAY(C10)</f>
        <v>7</v>
      </c>
    </row>
    <row r="11" spans="1:29" s="3" customFormat="1" ht="33" customHeight="1" x14ac:dyDescent="0.4">
      <c r="A11" s="214"/>
      <c r="B11" s="51" t="s">
        <v>131</v>
      </c>
      <c r="C11" s="200"/>
      <c r="D11" s="201"/>
      <c r="E11" s="39" t="str">
        <f t="shared" ref="E11:E15" si="0">IF(C11="","(   )",C11)</f>
        <v>(   )</v>
      </c>
      <c r="F11" s="232"/>
      <c r="G11" s="233"/>
      <c r="H11" s="232"/>
      <c r="I11" s="233"/>
      <c r="J11" s="223"/>
      <c r="K11" s="224"/>
      <c r="L11" s="112"/>
      <c r="M11" s="112"/>
      <c r="N11" s="112"/>
      <c r="AC11" s="3">
        <f t="shared" ref="AC11:AC15" si="1">WEEKDAY(D11)</f>
        <v>7</v>
      </c>
    </row>
    <row r="12" spans="1:29" s="3" customFormat="1" ht="33" customHeight="1" thickBot="1" x14ac:dyDescent="0.45">
      <c r="A12" s="241"/>
      <c r="B12" s="52" t="s">
        <v>133</v>
      </c>
      <c r="C12" s="208"/>
      <c r="D12" s="209"/>
      <c r="E12" s="40" t="str">
        <f t="shared" si="0"/>
        <v>(   )</v>
      </c>
      <c r="F12" s="234"/>
      <c r="G12" s="235"/>
      <c r="H12" s="234"/>
      <c r="I12" s="235"/>
      <c r="J12" s="225"/>
      <c r="K12" s="226"/>
      <c r="L12" s="112"/>
      <c r="M12" s="112"/>
      <c r="N12" s="112"/>
      <c r="AC12" s="3">
        <f t="shared" si="1"/>
        <v>7</v>
      </c>
    </row>
    <row r="13" spans="1:29" s="3" customFormat="1" ht="33" customHeight="1" thickTop="1" x14ac:dyDescent="0.4">
      <c r="A13" s="214" t="s">
        <v>248</v>
      </c>
      <c r="B13" s="53" t="s">
        <v>126</v>
      </c>
      <c r="C13" s="210"/>
      <c r="D13" s="211"/>
      <c r="E13" s="41" t="str">
        <f t="shared" si="0"/>
        <v>(   )</v>
      </c>
      <c r="F13" s="236" t="s">
        <v>116</v>
      </c>
      <c r="G13" s="237"/>
      <c r="H13" s="236" t="s">
        <v>116</v>
      </c>
      <c r="I13" s="237"/>
      <c r="J13" s="227"/>
      <c r="K13" s="228"/>
      <c r="L13" s="112"/>
      <c r="M13" s="112"/>
      <c r="N13" s="112"/>
      <c r="AC13" s="3">
        <f t="shared" si="1"/>
        <v>7</v>
      </c>
    </row>
    <row r="14" spans="1:29" s="3" customFormat="1" ht="33" customHeight="1" x14ac:dyDescent="0.4">
      <c r="A14" s="214"/>
      <c r="B14" s="51" t="s">
        <v>130</v>
      </c>
      <c r="C14" s="200"/>
      <c r="D14" s="201"/>
      <c r="E14" s="39" t="str">
        <f t="shared" si="0"/>
        <v>(   )</v>
      </c>
      <c r="F14" s="232"/>
      <c r="G14" s="233"/>
      <c r="H14" s="232"/>
      <c r="I14" s="233"/>
      <c r="J14" s="223"/>
      <c r="K14" s="224"/>
      <c r="L14" s="112"/>
      <c r="M14" s="112"/>
      <c r="N14" s="112"/>
      <c r="AC14" s="3">
        <f t="shared" si="1"/>
        <v>7</v>
      </c>
    </row>
    <row r="15" spans="1:29" s="3" customFormat="1" ht="33" customHeight="1" thickBot="1" x14ac:dyDescent="0.45">
      <c r="A15" s="215"/>
      <c r="B15" s="54" t="s">
        <v>132</v>
      </c>
      <c r="C15" s="202"/>
      <c r="D15" s="203"/>
      <c r="E15" s="42" t="str">
        <f t="shared" si="0"/>
        <v>(   )</v>
      </c>
      <c r="F15" s="234"/>
      <c r="G15" s="235"/>
      <c r="H15" s="234"/>
      <c r="I15" s="235"/>
      <c r="J15" s="225"/>
      <c r="K15" s="226"/>
      <c r="L15" s="112"/>
      <c r="M15" s="112"/>
      <c r="N15" s="112"/>
      <c r="AC15" s="3">
        <f t="shared" si="1"/>
        <v>7</v>
      </c>
    </row>
    <row r="16" spans="1:29" s="3" customFormat="1" ht="14.25" thickTop="1" x14ac:dyDescent="0.4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24" s="3" customFormat="1" ht="13.5" x14ac:dyDescent="0.4">
      <c r="A17" s="128" t="s">
        <v>11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12"/>
      <c r="L17" s="112"/>
      <c r="M17" s="112"/>
      <c r="N17" s="112"/>
    </row>
    <row r="18" spans="1:24" s="3" customFormat="1" ht="13.5" x14ac:dyDescent="0.4">
      <c r="A18" s="128" t="s">
        <v>386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12"/>
      <c r="L18" s="112"/>
      <c r="M18" s="112"/>
      <c r="N18" s="112"/>
    </row>
    <row r="19" spans="1:24" s="3" customFormat="1" ht="13.5" x14ac:dyDescent="0.4">
      <c r="A19" s="129" t="s">
        <v>12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12"/>
      <c r="L19" s="112"/>
      <c r="M19" s="112"/>
      <c r="N19" s="112"/>
    </row>
    <row r="20" spans="1:24" s="3" customFormat="1" ht="13.5" x14ac:dyDescent="0.4">
      <c r="A20" s="129" t="s">
        <v>378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12"/>
      <c r="L20" s="112"/>
      <c r="M20" s="112"/>
      <c r="N20" s="112"/>
    </row>
    <row r="21" spans="1:24" s="3" customFormat="1" ht="45.75" customHeight="1" x14ac:dyDescent="0.4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24" s="3" customFormat="1" ht="21" x14ac:dyDescent="0.4">
      <c r="A22" s="126" t="s">
        <v>112</v>
      </c>
      <c r="B22" s="126"/>
      <c r="C22" s="126"/>
      <c r="D22" s="126"/>
      <c r="E22" s="126"/>
      <c r="F22" s="126"/>
      <c r="G22" s="126"/>
      <c r="H22" s="112"/>
      <c r="I22" s="126"/>
      <c r="J22" s="126"/>
      <c r="K22" s="126"/>
      <c r="L22" s="126"/>
      <c r="M22" s="112"/>
      <c r="N22" s="112"/>
    </row>
    <row r="23" spans="1:24" s="3" customFormat="1" ht="17.25" x14ac:dyDescent="0.4">
      <c r="A23" s="121" t="s">
        <v>274</v>
      </c>
      <c r="B23" s="121"/>
      <c r="C23" s="121"/>
      <c r="D23" s="121"/>
      <c r="E23" s="121"/>
      <c r="F23" s="121"/>
      <c r="G23" s="121"/>
      <c r="H23" s="121"/>
      <c r="I23" s="121"/>
      <c r="J23" s="130" t="str">
        <f>IF('1ページ'!S3="の","","貴校は、")</f>
        <v/>
      </c>
      <c r="K23" s="131" t="str">
        <f>IF('1ページ'!S3="の","",IF('1ページ'!S3="大田の小学校","悉皆ですので入力してください",IF('1ページ'!S3="江津の小学校","悉皆ですので入力してください",IF('1ページ'!S3="川本の小学校","悉皆ですので入力してください",IF('1ページ'!S3="美郷の小学校","悉皆ですので入力してください","悉皆ではありません")))))</f>
        <v/>
      </c>
      <c r="L23" s="112"/>
      <c r="M23" s="112"/>
      <c r="N23" s="112"/>
    </row>
    <row r="24" spans="1:24" s="3" customFormat="1" ht="10.5" customHeight="1" thickBot="1" x14ac:dyDescent="0.45">
      <c r="A24" s="127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</row>
    <row r="25" spans="1:24" s="3" customFormat="1" ht="28.5" customHeight="1" thickTop="1" thickBot="1" x14ac:dyDescent="0.45">
      <c r="A25" s="212" t="s">
        <v>8</v>
      </c>
      <c r="B25" s="205"/>
      <c r="C25" s="213"/>
      <c r="D25" s="7" t="s">
        <v>129</v>
      </c>
      <c r="E25" s="254" t="s">
        <v>10</v>
      </c>
      <c r="F25" s="255"/>
      <c r="G25" s="255"/>
      <c r="H25" s="255"/>
      <c r="I25" s="256"/>
      <c r="J25" s="112"/>
      <c r="K25" s="112"/>
      <c r="L25" s="112"/>
      <c r="M25" s="112"/>
      <c r="N25" s="112"/>
    </row>
    <row r="26" spans="1:24" s="3" customFormat="1" ht="33" customHeight="1" thickTop="1" thickBot="1" x14ac:dyDescent="0.45">
      <c r="A26" s="8" t="s">
        <v>127</v>
      </c>
      <c r="B26" s="206"/>
      <c r="C26" s="207"/>
      <c r="D26" s="38" t="str">
        <f>IF(B26="","(   )",B26)</f>
        <v>(   )</v>
      </c>
      <c r="E26" s="257" t="s">
        <v>377</v>
      </c>
      <c r="F26" s="258"/>
      <c r="G26" s="258"/>
      <c r="H26" s="258"/>
      <c r="I26" s="259"/>
      <c r="J26" s="112"/>
      <c r="K26" s="112"/>
      <c r="L26" s="112"/>
      <c r="M26" s="112"/>
      <c r="N26" s="112"/>
      <c r="X26" s="3">
        <f>WEEKDAY(B26)</f>
        <v>7</v>
      </c>
    </row>
    <row r="27" spans="1:24" s="3" customFormat="1" ht="33" customHeight="1" thickTop="1" thickBot="1" x14ac:dyDescent="0.45">
      <c r="A27" s="9" t="s">
        <v>131</v>
      </c>
      <c r="B27" s="200"/>
      <c r="C27" s="201"/>
      <c r="D27" s="39" t="str">
        <f t="shared" ref="D27:D28" si="2">IF(B27="","(   )",B27)</f>
        <v>(   )</v>
      </c>
      <c r="E27" s="257"/>
      <c r="F27" s="258"/>
      <c r="G27" s="258"/>
      <c r="H27" s="258"/>
      <c r="I27" s="259"/>
      <c r="J27" s="112"/>
      <c r="K27" s="112"/>
      <c r="L27" s="112"/>
      <c r="M27" s="112"/>
      <c r="N27" s="112"/>
      <c r="X27" s="3">
        <f>WEEKDAY(B27)</f>
        <v>7</v>
      </c>
    </row>
    <row r="28" spans="1:24" s="3" customFormat="1" ht="33" customHeight="1" thickTop="1" thickBot="1" x14ac:dyDescent="0.45">
      <c r="A28" s="12" t="s">
        <v>133</v>
      </c>
      <c r="B28" s="202"/>
      <c r="C28" s="203"/>
      <c r="D28" s="49" t="str">
        <f t="shared" si="2"/>
        <v>(   )</v>
      </c>
      <c r="E28" s="260"/>
      <c r="F28" s="261"/>
      <c r="G28" s="261"/>
      <c r="H28" s="261"/>
      <c r="I28" s="262"/>
      <c r="J28" s="112"/>
      <c r="K28" s="112"/>
      <c r="L28" s="112"/>
      <c r="M28" s="112"/>
      <c r="N28" s="112"/>
      <c r="X28" s="3">
        <f>WEEKDAY(B28)</f>
        <v>7</v>
      </c>
    </row>
    <row r="29" spans="1:24" s="112" customFormat="1" ht="14.25" thickTop="1" x14ac:dyDescent="0.4">
      <c r="A29" s="111"/>
    </row>
    <row r="30" spans="1:24" s="112" customFormat="1" ht="13.5" x14ac:dyDescent="0.4">
      <c r="A30" s="111"/>
    </row>
    <row r="31" spans="1:24" s="112" customFormat="1" ht="17.25" x14ac:dyDescent="0.4">
      <c r="A31" s="121" t="s">
        <v>14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24" s="3" customFormat="1" ht="17.25" x14ac:dyDescent="0.4">
      <c r="A32" s="121" t="s">
        <v>137</v>
      </c>
      <c r="B32" s="121"/>
      <c r="C32" s="121"/>
      <c r="D32" s="121"/>
      <c r="E32" s="121"/>
      <c r="F32" s="121"/>
      <c r="G32" s="121"/>
      <c r="H32" s="219" t="s">
        <v>116</v>
      </c>
      <c r="I32" s="219"/>
      <c r="J32" s="121"/>
      <c r="K32" s="121"/>
      <c r="L32" s="112"/>
      <c r="M32" s="112"/>
      <c r="N32" s="112"/>
    </row>
    <row r="33" spans="1:29" s="3" customFormat="1" ht="30" customHeight="1" thickBot="1" x14ac:dyDescent="0.45">
      <c r="A33" s="128" t="s">
        <v>136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</row>
    <row r="34" spans="1:29" s="3" customFormat="1" ht="28.5" customHeight="1" thickTop="1" thickBot="1" x14ac:dyDescent="0.45">
      <c r="A34" s="212" t="s">
        <v>8</v>
      </c>
      <c r="B34" s="205"/>
      <c r="C34" s="213"/>
      <c r="D34" s="7" t="s">
        <v>129</v>
      </c>
      <c r="E34" s="204" t="s">
        <v>134</v>
      </c>
      <c r="F34" s="205"/>
      <c r="G34" s="205"/>
      <c r="H34" s="205"/>
      <c r="I34" s="205"/>
      <c r="J34" s="204" t="s">
        <v>10</v>
      </c>
      <c r="K34" s="205"/>
      <c r="L34" s="205"/>
      <c r="M34" s="220"/>
      <c r="N34" s="112"/>
    </row>
    <row r="35" spans="1:29" s="3" customFormat="1" ht="33" customHeight="1" thickTop="1" x14ac:dyDescent="0.4">
      <c r="A35" s="8" t="s">
        <v>127</v>
      </c>
      <c r="B35" s="206"/>
      <c r="C35" s="207"/>
      <c r="D35" s="38" t="str">
        <f>IF(B35="","(   )",B35)</f>
        <v>(   )</v>
      </c>
      <c r="E35" s="221"/>
      <c r="F35" s="242"/>
      <c r="G35" s="242"/>
      <c r="H35" s="242"/>
      <c r="I35" s="242"/>
      <c r="J35" s="245" t="s">
        <v>377</v>
      </c>
      <c r="K35" s="246"/>
      <c r="L35" s="246"/>
      <c r="M35" s="247"/>
      <c r="N35" s="112"/>
      <c r="AC35" s="3">
        <f>WEEKDAY(B35)</f>
        <v>7</v>
      </c>
    </row>
    <row r="36" spans="1:29" s="3" customFormat="1" ht="33" customHeight="1" x14ac:dyDescent="0.4">
      <c r="A36" s="9" t="s">
        <v>131</v>
      </c>
      <c r="B36" s="200"/>
      <c r="C36" s="201"/>
      <c r="D36" s="39" t="str">
        <f t="shared" ref="D36:D37" si="3">IF(B36="","(   )",B36)</f>
        <v>(   )</v>
      </c>
      <c r="E36" s="223"/>
      <c r="F36" s="243"/>
      <c r="G36" s="243"/>
      <c r="H36" s="243"/>
      <c r="I36" s="243"/>
      <c r="J36" s="248"/>
      <c r="K36" s="249"/>
      <c r="L36" s="249"/>
      <c r="M36" s="250"/>
      <c r="N36" s="112"/>
      <c r="AC36" s="3">
        <f>WEEKDAY(B36)</f>
        <v>7</v>
      </c>
    </row>
    <row r="37" spans="1:29" s="3" customFormat="1" ht="33" customHeight="1" thickBot="1" x14ac:dyDescent="0.45">
      <c r="A37" s="12" t="s">
        <v>133</v>
      </c>
      <c r="B37" s="202"/>
      <c r="C37" s="203"/>
      <c r="D37" s="49" t="str">
        <f t="shared" si="3"/>
        <v>(   )</v>
      </c>
      <c r="E37" s="225"/>
      <c r="F37" s="244"/>
      <c r="G37" s="244"/>
      <c r="H37" s="244"/>
      <c r="I37" s="244"/>
      <c r="J37" s="251"/>
      <c r="K37" s="252"/>
      <c r="L37" s="252"/>
      <c r="M37" s="253"/>
      <c r="N37" s="112"/>
      <c r="AC37" s="3">
        <f>WEEKDAY(B37)</f>
        <v>7</v>
      </c>
    </row>
    <row r="38" spans="1:29" s="3" customFormat="1" ht="14.25" thickTop="1" x14ac:dyDescent="0.4">
      <c r="A38" s="129" t="s">
        <v>385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12"/>
    </row>
    <row r="39" spans="1:29" s="3" customFormat="1" ht="13.5" x14ac:dyDescent="0.4">
      <c r="A39" s="129" t="s">
        <v>12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12"/>
    </row>
    <row r="40" spans="1:29" s="3" customFormat="1" ht="13.5" x14ac:dyDescent="0.4">
      <c r="A40" s="129" t="s">
        <v>420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12"/>
    </row>
    <row r="41" spans="1:29" s="3" customFormat="1" ht="13.5" x14ac:dyDescent="0.4">
      <c r="A41" s="128" t="s">
        <v>15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12"/>
    </row>
    <row r="42" spans="1:29" s="3" customFormat="1" ht="13.5" x14ac:dyDescent="0.4">
      <c r="A42" s="133" t="s">
        <v>384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12"/>
    </row>
    <row r="43" spans="1:29" x14ac:dyDescent="0.4"/>
    <row r="44" spans="1:29" hidden="1" x14ac:dyDescent="0.4"/>
    <row r="45" spans="1:29" hidden="1" x14ac:dyDescent="0.4"/>
    <row r="46" spans="1:29" hidden="1" x14ac:dyDescent="0.4"/>
    <row r="47" spans="1:29" hidden="1" x14ac:dyDescent="0.4"/>
    <row r="48" spans="1:29" hidden="1" x14ac:dyDescent="0.4"/>
    <row r="49" spans="3:5" hidden="1" x14ac:dyDescent="0.4"/>
    <row r="50" spans="3:5" hidden="1" x14ac:dyDescent="0.4"/>
    <row r="51" spans="3:5" hidden="1" x14ac:dyDescent="0.4"/>
    <row r="52" spans="3:5" hidden="1" x14ac:dyDescent="0.4"/>
    <row r="53" spans="3:5" hidden="1" x14ac:dyDescent="0.4"/>
    <row r="54" spans="3:5" hidden="1" x14ac:dyDescent="0.4"/>
    <row r="55" spans="3:5" hidden="1" x14ac:dyDescent="0.4"/>
    <row r="56" spans="3:5" hidden="1" x14ac:dyDescent="0.4"/>
    <row r="57" spans="3:5" hidden="1" x14ac:dyDescent="0.4"/>
    <row r="58" spans="3:5" hidden="1" x14ac:dyDescent="0.4"/>
    <row r="59" spans="3:5" hidden="1" x14ac:dyDescent="0.4"/>
    <row r="60" spans="3:5" hidden="1" x14ac:dyDescent="0.4">
      <c r="C60" s="112" t="s">
        <v>116</v>
      </c>
      <c r="E60" s="112" t="s">
        <v>116</v>
      </c>
    </row>
    <row r="61" spans="3:5" hidden="1" x14ac:dyDescent="0.4">
      <c r="C61" s="112" t="s">
        <v>249</v>
      </c>
      <c r="E61" s="132" t="s">
        <v>265</v>
      </c>
    </row>
    <row r="62" spans="3:5" hidden="1" x14ac:dyDescent="0.4">
      <c r="C62" s="112" t="s">
        <v>253</v>
      </c>
      <c r="E62" s="132" t="s">
        <v>266</v>
      </c>
    </row>
    <row r="63" spans="3:5" hidden="1" x14ac:dyDescent="0.4">
      <c r="C63" s="112" t="s">
        <v>250</v>
      </c>
      <c r="E63" s="132" t="s">
        <v>267</v>
      </c>
    </row>
    <row r="64" spans="3:5" hidden="1" x14ac:dyDescent="0.4">
      <c r="C64" s="112" t="s">
        <v>251</v>
      </c>
      <c r="E64" s="132" t="s">
        <v>268</v>
      </c>
    </row>
    <row r="65" spans="3:5" hidden="1" x14ac:dyDescent="0.4">
      <c r="C65" s="112" t="s">
        <v>252</v>
      </c>
      <c r="E65" s="132" t="s">
        <v>269</v>
      </c>
    </row>
    <row r="66" spans="3:5" hidden="1" x14ac:dyDescent="0.4">
      <c r="C66" s="112" t="s">
        <v>254</v>
      </c>
      <c r="E66" s="132" t="s">
        <v>270</v>
      </c>
    </row>
    <row r="67" spans="3:5" hidden="1" x14ac:dyDescent="0.4">
      <c r="C67" s="112" t="s">
        <v>255</v>
      </c>
    </row>
    <row r="68" spans="3:5" hidden="1" x14ac:dyDescent="0.4">
      <c r="C68" s="112" t="s">
        <v>257</v>
      </c>
    </row>
    <row r="69" spans="3:5" hidden="1" x14ac:dyDescent="0.4">
      <c r="C69" s="112" t="s">
        <v>256</v>
      </c>
    </row>
    <row r="70" spans="3:5" hidden="1" x14ac:dyDescent="0.4">
      <c r="C70" s="112" t="s">
        <v>258</v>
      </c>
    </row>
    <row r="71" spans="3:5" hidden="1" x14ac:dyDescent="0.4">
      <c r="C71" s="112" t="s">
        <v>259</v>
      </c>
    </row>
    <row r="72" spans="3:5" hidden="1" x14ac:dyDescent="0.4">
      <c r="C72" s="112" t="s">
        <v>260</v>
      </c>
    </row>
    <row r="73" spans="3:5" hidden="1" x14ac:dyDescent="0.4">
      <c r="C73" s="112" t="s">
        <v>261</v>
      </c>
    </row>
    <row r="74" spans="3:5" hidden="1" x14ac:dyDescent="0.4">
      <c r="C74" s="112" t="s">
        <v>294</v>
      </c>
    </row>
    <row r="75" spans="3:5" hidden="1" x14ac:dyDescent="0.4">
      <c r="C75" s="112" t="s">
        <v>262</v>
      </c>
    </row>
    <row r="76" spans="3:5" hidden="1" x14ac:dyDescent="0.4">
      <c r="C76" s="112" t="s">
        <v>263</v>
      </c>
    </row>
    <row r="77" spans="3:5" hidden="1" x14ac:dyDescent="0.4">
      <c r="C77" s="112" t="s">
        <v>264</v>
      </c>
    </row>
    <row r="78" spans="3:5" hidden="1" x14ac:dyDescent="0.4">
      <c r="C78" s="112"/>
    </row>
  </sheetData>
  <sheetProtection selectLockedCells="1"/>
  <mergeCells count="37">
    <mergeCell ref="J34:M34"/>
    <mergeCell ref="E35:I37"/>
    <mergeCell ref="J35:M37"/>
    <mergeCell ref="E25:I25"/>
    <mergeCell ref="E26:I28"/>
    <mergeCell ref="A1:M1"/>
    <mergeCell ref="F3:H3"/>
    <mergeCell ref="H7:I7"/>
    <mergeCell ref="A3:B3"/>
    <mergeCell ref="H32:I32"/>
    <mergeCell ref="J9:K9"/>
    <mergeCell ref="J10:K12"/>
    <mergeCell ref="J13:K15"/>
    <mergeCell ref="H9:I9"/>
    <mergeCell ref="H10:I12"/>
    <mergeCell ref="H13:I15"/>
    <mergeCell ref="B9:D9"/>
    <mergeCell ref="F9:G9"/>
    <mergeCell ref="F10:G12"/>
    <mergeCell ref="F13:G15"/>
    <mergeCell ref="A10:A12"/>
    <mergeCell ref="B36:C36"/>
    <mergeCell ref="B37:C37"/>
    <mergeCell ref="E34:I34"/>
    <mergeCell ref="C10:D10"/>
    <mergeCell ref="C11:D11"/>
    <mergeCell ref="C12:D12"/>
    <mergeCell ref="C13:D13"/>
    <mergeCell ref="C14:D14"/>
    <mergeCell ref="C15:D15"/>
    <mergeCell ref="B28:C28"/>
    <mergeCell ref="A34:C34"/>
    <mergeCell ref="A13:A15"/>
    <mergeCell ref="A25:C25"/>
    <mergeCell ref="B26:C26"/>
    <mergeCell ref="B27:C27"/>
    <mergeCell ref="B35:C35"/>
  </mergeCells>
  <phoneticPr fontId="16"/>
  <dataValidations count="5">
    <dataValidation type="list" allowBlank="1" showInputMessage="1" showErrorMessage="1" sqref="H10:I15">
      <formula1>$E$60:$E$66</formula1>
    </dataValidation>
    <dataValidation type="date" imeMode="off" allowBlank="1" showInputMessage="1" showErrorMessage="1" error="202〇/○/〇と入力_x000a_2020/6/1～2021/2/26の間" sqref="C10:D15">
      <formula1>43983</formula1>
      <formula2>44253</formula2>
    </dataValidation>
    <dataValidation type="date" imeMode="off" allowBlank="1" showInputMessage="1" showErrorMessage="1" error="202〇/○/〇と入力_x000a_2020/6/1～2021/1/29の間" sqref="B26:C28 B35:C37">
      <formula1>43983</formula1>
      <formula2>44225</formula2>
    </dataValidation>
    <dataValidation imeMode="on" allowBlank="1" showInputMessage="1" showErrorMessage="1" sqref="J10:K15 E35:I37"/>
    <dataValidation type="list" allowBlank="1" showInputMessage="1" showErrorMessage="1" sqref="F10:G15">
      <formula1>$C$60:$C$77</formula1>
    </dataValidation>
  </dataValidations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H7:I7 H32:I32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opLeftCell="A13" zoomScaleNormal="100" workbookViewId="0">
      <selection activeCell="D10" sqref="D10"/>
    </sheetView>
  </sheetViews>
  <sheetFormatPr defaultColWidth="0" defaultRowHeight="18.75" zeroHeight="1" x14ac:dyDescent="0.4"/>
  <cols>
    <col min="1" max="1" width="4.75" customWidth="1"/>
    <col min="2" max="2" width="4.625" customWidth="1"/>
    <col min="3" max="10" width="9.625" customWidth="1"/>
    <col min="11" max="11" width="22" customWidth="1"/>
    <col min="12" max="12" width="9" style="132" customWidth="1"/>
    <col min="13" max="28" width="0" hidden="1" customWidth="1"/>
    <col min="29" max="16384" width="9" hidden="1"/>
  </cols>
  <sheetData>
    <row r="1" spans="1:28" s="3" customFormat="1" ht="18" x14ac:dyDescent="0.4">
      <c r="A1" s="110" t="s">
        <v>139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28" s="3" customFormat="1" ht="13.5" x14ac:dyDescent="0.4">
      <c r="A2" s="139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28" s="3" customFormat="1" ht="24.75" customHeight="1" x14ac:dyDescent="0.4">
      <c r="A3" s="218" t="s">
        <v>128</v>
      </c>
      <c r="B3" s="218"/>
      <c r="C3" s="124"/>
      <c r="D3" s="124"/>
      <c r="E3" s="263" t="str">
        <f>'1ページ'!C3</f>
        <v>選択してください。</v>
      </c>
      <c r="F3" s="263"/>
      <c r="G3" s="263"/>
      <c r="H3" s="112"/>
      <c r="I3" s="112"/>
      <c r="J3" s="112"/>
      <c r="K3" s="112"/>
      <c r="L3" s="112"/>
    </row>
    <row r="4" spans="1:28" s="3" customFormat="1" ht="17.25" x14ac:dyDescent="0.4">
      <c r="A4" s="125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28" s="3" customFormat="1" ht="21" x14ac:dyDescent="0.4">
      <c r="A5" s="126" t="s">
        <v>113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28" s="3" customFormat="1" ht="17.25" x14ac:dyDescent="0.4">
      <c r="A6" s="6" t="s">
        <v>138</v>
      </c>
      <c r="B6" s="6"/>
      <c r="C6" s="6"/>
      <c r="D6" s="6"/>
      <c r="E6" s="6"/>
      <c r="F6" s="6"/>
      <c r="G6" s="198" t="s">
        <v>116</v>
      </c>
      <c r="H6" s="198"/>
      <c r="I6" s="121"/>
      <c r="J6" s="121"/>
      <c r="K6" s="121"/>
      <c r="L6" s="121"/>
    </row>
    <row r="7" spans="1:28" s="3" customFormat="1" ht="30" customHeight="1" thickBot="1" x14ac:dyDescent="0.45">
      <c r="A7" s="128" t="s">
        <v>140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28" s="3" customFormat="1" ht="20.25" customHeight="1" thickTop="1" thickBot="1" x14ac:dyDescent="0.45">
      <c r="A8" s="281" t="s">
        <v>16</v>
      </c>
      <c r="B8" s="282"/>
      <c r="C8" s="283"/>
      <c r="D8" s="20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9" t="s">
        <v>23</v>
      </c>
      <c r="K8" s="2" t="s">
        <v>13</v>
      </c>
      <c r="L8" s="112"/>
    </row>
    <row r="9" spans="1:28" s="3" customFormat="1" ht="40.5" customHeight="1" thickTop="1" x14ac:dyDescent="0.4">
      <c r="A9" s="284" t="s">
        <v>142</v>
      </c>
      <c r="B9" s="285"/>
      <c r="C9" s="286"/>
      <c r="D9" s="87" t="s">
        <v>147</v>
      </c>
      <c r="E9" s="88" t="s">
        <v>147</v>
      </c>
      <c r="F9" s="88" t="s">
        <v>147</v>
      </c>
      <c r="G9" s="88" t="s">
        <v>147</v>
      </c>
      <c r="H9" s="88" t="s">
        <v>147</v>
      </c>
      <c r="I9" s="88" t="s">
        <v>147</v>
      </c>
      <c r="J9" s="89" t="s">
        <v>147</v>
      </c>
      <c r="K9" s="272" t="s">
        <v>275</v>
      </c>
      <c r="L9" s="112"/>
    </row>
    <row r="10" spans="1:28" s="3" customFormat="1" ht="40.5" customHeight="1" thickBot="1" x14ac:dyDescent="0.45">
      <c r="A10" s="287" t="s">
        <v>141</v>
      </c>
      <c r="B10" s="288"/>
      <c r="C10" s="289"/>
      <c r="D10" s="90" t="s">
        <v>147</v>
      </c>
      <c r="E10" s="91" t="s">
        <v>147</v>
      </c>
      <c r="F10" s="91" t="s">
        <v>147</v>
      </c>
      <c r="G10" s="91" t="s">
        <v>147</v>
      </c>
      <c r="H10" s="91" t="s">
        <v>147</v>
      </c>
      <c r="I10" s="91" t="s">
        <v>147</v>
      </c>
      <c r="J10" s="92" t="s">
        <v>147</v>
      </c>
      <c r="K10" s="273"/>
      <c r="L10" s="112"/>
      <c r="AB10" s="3">
        <f>COUNTIF(D10:J10,"○")</f>
        <v>0</v>
      </c>
    </row>
    <row r="11" spans="1:28" s="3" customFormat="1" ht="21" customHeight="1" x14ac:dyDescent="0.4">
      <c r="A11" s="290" t="s">
        <v>145</v>
      </c>
      <c r="B11" s="291"/>
      <c r="C11" s="292"/>
      <c r="D11" s="15" t="s">
        <v>24</v>
      </c>
      <c r="E11" s="264" t="s">
        <v>25</v>
      </c>
      <c r="F11" s="264"/>
      <c r="G11" s="264"/>
      <c r="H11" s="264"/>
      <c r="I11" s="264"/>
      <c r="J11" s="265"/>
      <c r="K11" s="18" t="s">
        <v>13</v>
      </c>
      <c r="L11" s="112"/>
    </row>
    <row r="12" spans="1:28" s="3" customFormat="1" ht="53.25" customHeight="1" x14ac:dyDescent="0.4">
      <c r="A12" s="293"/>
      <c r="B12" s="294"/>
      <c r="C12" s="295"/>
      <c r="D12" s="16" t="s">
        <v>143</v>
      </c>
      <c r="E12" s="266"/>
      <c r="F12" s="266"/>
      <c r="G12" s="266"/>
      <c r="H12" s="266"/>
      <c r="I12" s="266"/>
      <c r="J12" s="267"/>
      <c r="K12" s="268" t="s">
        <v>276</v>
      </c>
      <c r="L12" s="112"/>
    </row>
    <row r="13" spans="1:28" s="3" customFormat="1" ht="53.25" customHeight="1" thickBot="1" x14ac:dyDescent="0.45">
      <c r="A13" s="296"/>
      <c r="B13" s="297"/>
      <c r="C13" s="298"/>
      <c r="D13" s="17" t="s">
        <v>144</v>
      </c>
      <c r="E13" s="270"/>
      <c r="F13" s="270"/>
      <c r="G13" s="270"/>
      <c r="H13" s="270"/>
      <c r="I13" s="270"/>
      <c r="J13" s="271"/>
      <c r="K13" s="269"/>
      <c r="L13" s="112"/>
    </row>
    <row r="14" spans="1:28" s="3" customFormat="1" ht="14.25" thickTop="1" x14ac:dyDescent="0.4">
      <c r="A14" s="134" t="s">
        <v>26</v>
      </c>
      <c r="B14" s="135"/>
      <c r="C14" s="135"/>
      <c r="D14" s="135"/>
      <c r="E14" s="135"/>
      <c r="F14" s="135"/>
      <c r="G14" s="135"/>
      <c r="H14" s="135"/>
      <c r="I14" s="135"/>
      <c r="J14" s="112"/>
      <c r="K14" s="112"/>
      <c r="L14" s="112"/>
    </row>
    <row r="15" spans="1:28" s="3" customFormat="1" ht="13.5" x14ac:dyDescent="0.4">
      <c r="A15" s="133" t="s">
        <v>27</v>
      </c>
      <c r="B15" s="133"/>
      <c r="C15" s="133"/>
      <c r="D15" s="133"/>
      <c r="E15" s="133"/>
      <c r="F15" s="133"/>
      <c r="G15" s="133"/>
      <c r="H15" s="133"/>
      <c r="I15" s="133"/>
      <c r="J15" s="112"/>
      <c r="K15" s="112"/>
      <c r="L15" s="112"/>
    </row>
    <row r="16" spans="1:28" s="3" customFormat="1" ht="17.25" x14ac:dyDescent="0.4">
      <c r="A16" s="112"/>
      <c r="B16" s="125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28" s="3" customFormat="1" ht="17.25" x14ac:dyDescent="0.4">
      <c r="A17" s="121" t="s">
        <v>371</v>
      </c>
      <c r="B17" s="121"/>
      <c r="C17" s="121"/>
      <c r="D17" s="121"/>
      <c r="E17" s="121"/>
      <c r="F17" s="121"/>
      <c r="G17" s="121"/>
      <c r="H17" s="121"/>
      <c r="I17" s="112"/>
      <c r="J17" s="112"/>
      <c r="K17" s="112"/>
      <c r="L17" s="112"/>
    </row>
    <row r="18" spans="1:28" s="3" customFormat="1" ht="17.25" x14ac:dyDescent="0.4">
      <c r="A18" s="121"/>
      <c r="B18" s="121"/>
      <c r="C18" s="121" t="s">
        <v>372</v>
      </c>
      <c r="D18" s="121"/>
      <c r="E18" s="121"/>
      <c r="F18" s="121"/>
      <c r="G18" s="121"/>
      <c r="H18" s="121"/>
      <c r="I18" s="112"/>
      <c r="J18" s="112"/>
      <c r="K18" s="112"/>
      <c r="L18" s="112"/>
    </row>
    <row r="19" spans="1:28" s="3" customFormat="1" ht="15" x14ac:dyDescent="0.4">
      <c r="A19" s="112"/>
      <c r="B19" s="136"/>
      <c r="C19" s="136" t="s">
        <v>373</v>
      </c>
      <c r="D19" s="136"/>
      <c r="E19" s="136"/>
      <c r="F19" s="136"/>
      <c r="G19" s="136"/>
      <c r="H19" s="136"/>
      <c r="I19" s="112"/>
      <c r="J19" s="112"/>
      <c r="K19" s="112"/>
      <c r="L19" s="112"/>
    </row>
    <row r="20" spans="1:28" s="3" customFormat="1" ht="17.25" x14ac:dyDescent="0.4">
      <c r="A20" s="112"/>
      <c r="B20" s="136"/>
      <c r="C20" s="121" t="s">
        <v>374</v>
      </c>
      <c r="D20" s="136"/>
      <c r="E20" s="136"/>
      <c r="F20" s="136"/>
      <c r="G20" s="136"/>
      <c r="H20" s="136"/>
      <c r="I20" s="112"/>
      <c r="J20" s="112"/>
      <c r="K20" s="112"/>
      <c r="L20" s="112"/>
    </row>
    <row r="21" spans="1:28" s="3" customFormat="1" ht="13.5" x14ac:dyDescent="0.4">
      <c r="A21" s="112"/>
      <c r="B21" s="128"/>
      <c r="C21" s="128" t="s">
        <v>216</v>
      </c>
      <c r="D21" s="128"/>
      <c r="E21" s="128"/>
      <c r="F21" s="112"/>
      <c r="G21" s="112"/>
      <c r="H21" s="152" t="s">
        <v>217</v>
      </c>
      <c r="I21" s="112"/>
      <c r="J21" s="112"/>
      <c r="K21" s="112"/>
      <c r="L21" s="112"/>
    </row>
    <row r="22" spans="1:28" s="3" customFormat="1" ht="13.5" x14ac:dyDescent="0.4">
      <c r="A22" s="137"/>
      <c r="B22" s="112"/>
      <c r="C22" s="138" t="s">
        <v>28</v>
      </c>
      <c r="D22" s="138"/>
      <c r="E22" s="138"/>
      <c r="F22" s="138"/>
      <c r="G22" s="138"/>
      <c r="H22" s="138"/>
      <c r="I22" s="112"/>
      <c r="J22" s="112"/>
      <c r="K22" s="112"/>
      <c r="L22" s="112"/>
    </row>
    <row r="23" spans="1:28" s="3" customFormat="1" ht="13.5" x14ac:dyDescent="0.4">
      <c r="A23" s="112"/>
      <c r="B23" s="112"/>
      <c r="C23" s="138" t="s">
        <v>375</v>
      </c>
      <c r="D23" s="138"/>
      <c r="E23" s="138"/>
      <c r="F23" s="138"/>
      <c r="G23" s="138"/>
      <c r="H23" s="138"/>
      <c r="I23" s="112"/>
      <c r="J23" s="112"/>
      <c r="K23" s="112"/>
      <c r="L23" s="112"/>
    </row>
    <row r="24" spans="1:28" s="3" customFormat="1" ht="13.5" x14ac:dyDescent="0.4">
      <c r="A24" s="112"/>
      <c r="B24" s="112"/>
      <c r="C24" s="138" t="s">
        <v>376</v>
      </c>
      <c r="D24" s="138"/>
      <c r="E24" s="138"/>
      <c r="F24" s="138"/>
      <c r="G24" s="138"/>
      <c r="H24" s="138"/>
      <c r="I24" s="112"/>
      <c r="J24" s="112"/>
      <c r="K24" s="112"/>
      <c r="L24" s="112"/>
    </row>
    <row r="25" spans="1:28" s="3" customFormat="1" ht="13.5" x14ac:dyDescent="0.4">
      <c r="A25" s="112"/>
      <c r="B25" s="112"/>
      <c r="C25" s="112"/>
      <c r="D25" s="112"/>
      <c r="E25" s="112"/>
      <c r="F25" s="112"/>
      <c r="G25" s="138"/>
      <c r="H25" s="138"/>
      <c r="I25" s="112"/>
      <c r="J25" s="112"/>
      <c r="K25" s="112"/>
      <c r="L25" s="112"/>
    </row>
    <row r="26" spans="1:28" s="3" customFormat="1" ht="17.25" x14ac:dyDescent="0.4">
      <c r="A26" s="125" t="s">
        <v>29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28" s="3" customFormat="1" ht="17.25" x14ac:dyDescent="0.4">
      <c r="A27" s="121" t="s">
        <v>149</v>
      </c>
      <c r="B27" s="121"/>
      <c r="C27" s="121"/>
      <c r="D27" s="121"/>
      <c r="E27" s="121"/>
      <c r="F27" s="121"/>
      <c r="G27" s="112"/>
      <c r="H27" s="112"/>
      <c r="I27" s="198" t="s">
        <v>116</v>
      </c>
      <c r="J27" s="198"/>
      <c r="K27" s="112"/>
      <c r="L27" s="112"/>
    </row>
    <row r="28" spans="1:28" s="3" customFormat="1" ht="24" customHeight="1" thickBot="1" x14ac:dyDescent="0.45">
      <c r="A28" s="127" t="s">
        <v>135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28" s="3" customFormat="1" ht="28.5" customHeight="1" thickTop="1" thickBot="1" x14ac:dyDescent="0.45">
      <c r="A29" s="159"/>
      <c r="B29" s="299" t="s">
        <v>8</v>
      </c>
      <c r="C29" s="300"/>
      <c r="D29" s="301"/>
      <c r="E29" s="23" t="s">
        <v>129</v>
      </c>
      <c r="F29" s="24" t="s">
        <v>167</v>
      </c>
      <c r="G29" s="204" t="s">
        <v>171</v>
      </c>
      <c r="H29" s="205"/>
      <c r="I29" s="205"/>
      <c r="J29" s="205"/>
      <c r="K29" s="220"/>
      <c r="L29" s="112"/>
    </row>
    <row r="30" spans="1:28" s="3" customFormat="1" ht="33" customHeight="1" thickTop="1" x14ac:dyDescent="0.4">
      <c r="A30" s="274"/>
      <c r="B30" s="160" t="s">
        <v>127</v>
      </c>
      <c r="C30" s="275"/>
      <c r="D30" s="276"/>
      <c r="E30" s="43" t="str">
        <f>IF(C30="","(   )",C30)</f>
        <v>(   )</v>
      </c>
      <c r="F30" s="100" t="s">
        <v>147</v>
      </c>
      <c r="G30" s="221"/>
      <c r="H30" s="242"/>
      <c r="I30" s="242"/>
      <c r="J30" s="242"/>
      <c r="K30" s="222"/>
      <c r="L30" s="112"/>
      <c r="AB30" s="3">
        <f>WEEKDAY(C30)</f>
        <v>7</v>
      </c>
    </row>
    <row r="31" spans="1:28" s="3" customFormat="1" ht="33" customHeight="1" x14ac:dyDescent="0.4">
      <c r="A31" s="274"/>
      <c r="B31" s="161" t="s">
        <v>131</v>
      </c>
      <c r="C31" s="277"/>
      <c r="D31" s="278"/>
      <c r="E31" s="44" t="str">
        <f>IF(C31="","(   )",C31)</f>
        <v>(   )</v>
      </c>
      <c r="F31" s="101" t="s">
        <v>147</v>
      </c>
      <c r="G31" s="223"/>
      <c r="H31" s="243"/>
      <c r="I31" s="243"/>
      <c r="J31" s="243"/>
      <c r="K31" s="224"/>
      <c r="L31" s="112"/>
      <c r="AB31" s="3">
        <f t="shared" ref="AB31:AB32" si="0">WEEKDAY(C31)</f>
        <v>7</v>
      </c>
    </row>
    <row r="32" spans="1:28" s="3" customFormat="1" ht="33" customHeight="1" thickBot="1" x14ac:dyDescent="0.45">
      <c r="A32" s="274"/>
      <c r="B32" s="162" t="s">
        <v>133</v>
      </c>
      <c r="C32" s="279"/>
      <c r="D32" s="280"/>
      <c r="E32" s="45" t="str">
        <f>IF(C32="","(   )",C32)</f>
        <v>(   )</v>
      </c>
      <c r="F32" s="102" t="s">
        <v>147</v>
      </c>
      <c r="G32" s="225"/>
      <c r="H32" s="244"/>
      <c r="I32" s="244"/>
      <c r="J32" s="244"/>
      <c r="K32" s="226"/>
      <c r="L32" s="112"/>
      <c r="AB32" s="3">
        <f t="shared" si="0"/>
        <v>7</v>
      </c>
    </row>
    <row r="33" spans="1:28" s="3" customFormat="1" ht="28.5" customHeight="1" thickTop="1" thickBot="1" x14ac:dyDescent="0.45">
      <c r="A33" s="159"/>
      <c r="B33" s="299" t="s">
        <v>8</v>
      </c>
      <c r="C33" s="300"/>
      <c r="D33" s="301"/>
      <c r="E33" s="23" t="s">
        <v>129</v>
      </c>
      <c r="F33" s="24" t="s">
        <v>167</v>
      </c>
      <c r="G33" s="204" t="s">
        <v>171</v>
      </c>
      <c r="H33" s="205"/>
      <c r="I33" s="205"/>
      <c r="J33" s="205"/>
      <c r="K33" s="220"/>
      <c r="L33" s="112"/>
    </row>
    <row r="34" spans="1:28" s="3" customFormat="1" ht="33" customHeight="1" thickTop="1" x14ac:dyDescent="0.4">
      <c r="A34" s="274"/>
      <c r="B34" s="160" t="s">
        <v>127</v>
      </c>
      <c r="C34" s="275"/>
      <c r="D34" s="276"/>
      <c r="E34" s="43" t="str">
        <f>IF(C34="","(   )",C34)</f>
        <v>(   )</v>
      </c>
      <c r="F34" s="100" t="s">
        <v>147</v>
      </c>
      <c r="G34" s="221"/>
      <c r="H34" s="242"/>
      <c r="I34" s="242"/>
      <c r="J34" s="242"/>
      <c r="K34" s="222"/>
      <c r="L34" s="112"/>
      <c r="AB34" s="3">
        <f>WEEKDAY(C34)</f>
        <v>7</v>
      </c>
    </row>
    <row r="35" spans="1:28" s="3" customFormat="1" ht="33" customHeight="1" x14ac:dyDescent="0.4">
      <c r="A35" s="274"/>
      <c r="B35" s="161" t="s">
        <v>131</v>
      </c>
      <c r="C35" s="277"/>
      <c r="D35" s="278"/>
      <c r="E35" s="44" t="str">
        <f>IF(C35="","(   )",C35)</f>
        <v>(   )</v>
      </c>
      <c r="F35" s="101" t="s">
        <v>147</v>
      </c>
      <c r="G35" s="223"/>
      <c r="H35" s="243"/>
      <c r="I35" s="243"/>
      <c r="J35" s="243"/>
      <c r="K35" s="224"/>
      <c r="L35" s="112"/>
      <c r="AB35" s="3">
        <f t="shared" ref="AB35:AB36" si="1">WEEKDAY(C35)</f>
        <v>7</v>
      </c>
    </row>
    <row r="36" spans="1:28" s="3" customFormat="1" ht="33" customHeight="1" thickBot="1" x14ac:dyDescent="0.45">
      <c r="A36" s="274"/>
      <c r="B36" s="162" t="s">
        <v>133</v>
      </c>
      <c r="C36" s="279"/>
      <c r="D36" s="280"/>
      <c r="E36" s="46" t="str">
        <f>IF(C36="","(   )",C36)</f>
        <v>(   )</v>
      </c>
      <c r="F36" s="102" t="s">
        <v>147</v>
      </c>
      <c r="G36" s="225"/>
      <c r="H36" s="244"/>
      <c r="I36" s="244"/>
      <c r="J36" s="244"/>
      <c r="K36" s="226"/>
      <c r="L36" s="112"/>
      <c r="AB36" s="3">
        <f t="shared" si="1"/>
        <v>7</v>
      </c>
    </row>
    <row r="37" spans="1:28" s="112" customFormat="1" ht="14.25" thickTop="1" x14ac:dyDescent="0.4">
      <c r="B37" s="128" t="s">
        <v>30</v>
      </c>
      <c r="C37" s="128"/>
      <c r="D37" s="128"/>
      <c r="E37" s="128"/>
      <c r="F37" s="128"/>
      <c r="G37" s="128"/>
      <c r="H37" s="128"/>
      <c r="I37" s="128"/>
      <c r="J37" s="128"/>
    </row>
    <row r="38" spans="1:28" s="112" customFormat="1" ht="13.5" x14ac:dyDescent="0.4">
      <c r="B38" s="128" t="s">
        <v>383</v>
      </c>
      <c r="C38" s="128"/>
      <c r="D38" s="128"/>
      <c r="E38" s="128"/>
      <c r="F38" s="128"/>
      <c r="G38" s="128"/>
      <c r="H38" s="128"/>
      <c r="I38" s="128"/>
      <c r="J38" s="128"/>
    </row>
    <row r="39" spans="1:28" s="112" customFormat="1" ht="14.25" thickBot="1" x14ac:dyDescent="0.45">
      <c r="B39" s="133" t="s">
        <v>382</v>
      </c>
      <c r="C39" s="133"/>
      <c r="D39" s="133"/>
      <c r="E39" s="133"/>
      <c r="F39" s="133"/>
      <c r="G39" s="133"/>
      <c r="H39" s="133"/>
      <c r="I39" s="133"/>
      <c r="J39" s="133"/>
    </row>
    <row r="40" spans="1:28" s="3" customFormat="1" ht="14.25" thickTop="1" x14ac:dyDescent="0.4">
      <c r="A40" s="76"/>
      <c r="B40" s="77" t="s">
        <v>386</v>
      </c>
      <c r="C40" s="77"/>
      <c r="D40" s="77"/>
      <c r="E40" s="77"/>
      <c r="F40" s="77"/>
      <c r="G40" s="77"/>
      <c r="H40" s="77"/>
      <c r="I40" s="77"/>
      <c r="J40" s="77"/>
      <c r="K40" s="78"/>
      <c r="L40" s="112"/>
    </row>
    <row r="41" spans="1:28" s="3" customFormat="1" ht="13.5" x14ac:dyDescent="0.4">
      <c r="A41" s="79"/>
      <c r="B41" s="80" t="s">
        <v>31</v>
      </c>
      <c r="C41" s="80"/>
      <c r="D41" s="80"/>
      <c r="E41" s="80"/>
      <c r="F41" s="80"/>
      <c r="G41" s="80"/>
      <c r="H41" s="80"/>
      <c r="I41" s="80"/>
      <c r="J41" s="80"/>
      <c r="K41" s="81"/>
      <c r="L41" s="112"/>
    </row>
    <row r="42" spans="1:28" s="3" customFormat="1" ht="13.5" x14ac:dyDescent="0.4">
      <c r="A42" s="79"/>
      <c r="B42" s="82" t="s">
        <v>379</v>
      </c>
      <c r="C42" s="82"/>
      <c r="D42" s="82"/>
      <c r="E42" s="82"/>
      <c r="F42" s="82"/>
      <c r="G42" s="82"/>
      <c r="H42" s="82"/>
      <c r="I42" s="82"/>
      <c r="J42" s="82"/>
      <c r="K42" s="81"/>
      <c r="L42" s="112"/>
    </row>
    <row r="43" spans="1:28" s="3" customFormat="1" ht="13.5" x14ac:dyDescent="0.4">
      <c r="A43" s="79"/>
      <c r="B43" s="83" t="s">
        <v>32</v>
      </c>
      <c r="C43" s="83"/>
      <c r="D43" s="83"/>
      <c r="E43" s="83"/>
      <c r="F43" s="83"/>
      <c r="G43" s="83"/>
      <c r="H43" s="83"/>
      <c r="I43" s="83"/>
      <c r="J43" s="83"/>
      <c r="K43" s="81"/>
      <c r="L43" s="112"/>
    </row>
    <row r="44" spans="1:28" s="3" customFormat="1" ht="14.25" thickBot="1" x14ac:dyDescent="0.45">
      <c r="A44" s="84"/>
      <c r="B44" s="85" t="s">
        <v>381</v>
      </c>
      <c r="C44" s="85"/>
      <c r="D44" s="85"/>
      <c r="E44" s="85"/>
      <c r="F44" s="85"/>
      <c r="G44" s="85"/>
      <c r="H44" s="85"/>
      <c r="I44" s="85"/>
      <c r="J44" s="85"/>
      <c r="K44" s="86"/>
      <c r="L44" s="112"/>
    </row>
    <row r="45" spans="1:28" ht="19.5" thickTop="1" x14ac:dyDescent="0.4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spans="1:28" hidden="1" x14ac:dyDescent="0.4"/>
    <row r="47" spans="1:28" hidden="1" x14ac:dyDescent="0.4"/>
    <row r="48" spans="1:28" hidden="1" x14ac:dyDescent="0.4"/>
    <row r="49" spans="2:5" hidden="1" x14ac:dyDescent="0.4"/>
    <row r="50" spans="2:5" hidden="1" x14ac:dyDescent="0.4"/>
    <row r="51" spans="2:5" hidden="1" x14ac:dyDescent="0.4"/>
    <row r="52" spans="2:5" hidden="1" x14ac:dyDescent="0.4">
      <c r="B52" t="s">
        <v>147</v>
      </c>
      <c r="D52" t="s">
        <v>147</v>
      </c>
      <c r="E52" t="s">
        <v>147</v>
      </c>
    </row>
    <row r="53" spans="2:5" hidden="1" x14ac:dyDescent="0.4">
      <c r="B53" t="s">
        <v>168</v>
      </c>
      <c r="D53">
        <v>1</v>
      </c>
      <c r="E53" t="s">
        <v>295</v>
      </c>
    </row>
    <row r="54" spans="2:5" hidden="1" x14ac:dyDescent="0.4">
      <c r="B54" t="s">
        <v>169</v>
      </c>
      <c r="D54">
        <v>2</v>
      </c>
      <c r="E54" t="s">
        <v>146</v>
      </c>
    </row>
    <row r="55" spans="2:5" hidden="1" x14ac:dyDescent="0.4">
      <c r="B55" t="s">
        <v>170</v>
      </c>
      <c r="D55">
        <v>3</v>
      </c>
    </row>
    <row r="56" spans="2:5" hidden="1" x14ac:dyDescent="0.4">
      <c r="D56" t="s">
        <v>148</v>
      </c>
    </row>
  </sheetData>
  <sheetProtection sheet="1" objects="1" scenarios="1" selectLockedCells="1"/>
  <mergeCells count="27">
    <mergeCell ref="A34:A36"/>
    <mergeCell ref="A8:C8"/>
    <mergeCell ref="A9:C9"/>
    <mergeCell ref="A10:C10"/>
    <mergeCell ref="A11:C13"/>
    <mergeCell ref="B33:D33"/>
    <mergeCell ref="B29:D29"/>
    <mergeCell ref="C30:D30"/>
    <mergeCell ref="C31:D31"/>
    <mergeCell ref="C32:D32"/>
    <mergeCell ref="G33:K33"/>
    <mergeCell ref="C34:D34"/>
    <mergeCell ref="G34:K36"/>
    <mergeCell ref="C35:D35"/>
    <mergeCell ref="C36:D36"/>
    <mergeCell ref="A3:B3"/>
    <mergeCell ref="E3:G3"/>
    <mergeCell ref="G29:K29"/>
    <mergeCell ref="G30:K32"/>
    <mergeCell ref="I27:J27"/>
    <mergeCell ref="G6:H6"/>
    <mergeCell ref="E11:J11"/>
    <mergeCell ref="E12:J12"/>
    <mergeCell ref="K12:K13"/>
    <mergeCell ref="E13:J13"/>
    <mergeCell ref="K9:K10"/>
    <mergeCell ref="A30:A32"/>
  </mergeCells>
  <phoneticPr fontId="16"/>
  <dataValidations count="5">
    <dataValidation type="list" allowBlank="1" showInputMessage="1" showErrorMessage="1" sqref="F30:F32 F34:F36">
      <formula1>$B$52:$B$55</formula1>
    </dataValidation>
    <dataValidation imeMode="on" allowBlank="1" showInputMessage="1" showErrorMessage="1" sqref="E12:J12 E13:J13 G30:K32 G34:K36"/>
    <dataValidation type="date" imeMode="off" allowBlank="1" showInputMessage="1" showErrorMessage="1" error="2020/6/1~2021/2/26の間で入力してください。" sqref="C34:D36 C30:D32">
      <formula1>43983</formula1>
      <formula2>44253</formula2>
    </dataValidation>
    <dataValidation type="list" allowBlank="1" showInputMessage="1" showErrorMessage="1" sqref="D9:J9">
      <formula1>$D$52:$D$56</formula1>
    </dataValidation>
    <dataValidation type="list" allowBlank="1" showInputMessage="1" showErrorMessage="1" sqref="D10:J10">
      <formula1>$E$52:$E$54</formula1>
    </dataValidation>
  </dataValidations>
  <hyperlinks>
    <hyperlink ref="H21" location="にこサポ!A1" display="ジャンプ"/>
  </hyperlink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G6:H6 I27:J27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9"/>
  <sheetViews>
    <sheetView topLeftCell="A22" zoomScaleNormal="100" workbookViewId="0">
      <selection activeCell="J24" sqref="J24:K24"/>
    </sheetView>
  </sheetViews>
  <sheetFormatPr defaultColWidth="0" defaultRowHeight="18.75" zeroHeight="1" x14ac:dyDescent="0.4"/>
  <cols>
    <col min="1" max="1" width="5.625" customWidth="1"/>
    <col min="2" max="2" width="18" customWidth="1"/>
    <col min="3" max="3" width="9.625" customWidth="1"/>
    <col min="4" max="5" width="3.125" customWidth="1"/>
    <col min="6" max="7" width="9" customWidth="1"/>
    <col min="8" max="8" width="9.625" customWidth="1"/>
    <col min="9" max="16" width="9" customWidth="1"/>
    <col min="17" max="30" width="0" hidden="1" customWidth="1"/>
    <col min="31" max="16384" width="9" hidden="1"/>
  </cols>
  <sheetData>
    <row r="1" spans="1:16" s="3" customFormat="1" ht="18" x14ac:dyDescent="0.4">
      <c r="A1" s="110" t="s">
        <v>150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2"/>
      <c r="P1" s="112"/>
    </row>
    <row r="2" spans="1:16" s="3" customFormat="1" ht="13.5" x14ac:dyDescent="0.4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3" customFormat="1" ht="24.75" customHeight="1" x14ac:dyDescent="0.4">
      <c r="A3" s="218" t="s">
        <v>128</v>
      </c>
      <c r="B3" s="218"/>
      <c r="C3" s="124"/>
      <c r="D3" s="124"/>
      <c r="E3" s="124"/>
      <c r="F3" s="124"/>
      <c r="G3" s="263" t="str">
        <f>'1ページ'!C3</f>
        <v>選択してください。</v>
      </c>
      <c r="H3" s="263"/>
      <c r="I3" s="263"/>
      <c r="K3" s="112"/>
      <c r="L3" s="112"/>
      <c r="M3" s="112"/>
      <c r="N3" s="112"/>
      <c r="O3" s="112"/>
      <c r="P3" s="112"/>
    </row>
    <row r="4" spans="1:16" s="3" customFormat="1" ht="17.25" x14ac:dyDescent="0.4">
      <c r="A4" s="125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s="3" customFormat="1" ht="21" x14ac:dyDescent="0.4">
      <c r="A5" s="126" t="s">
        <v>114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12"/>
      <c r="N5" s="112"/>
      <c r="O5" s="112"/>
      <c r="P5" s="112"/>
    </row>
    <row r="6" spans="1:16" s="3" customFormat="1" ht="23.25" customHeight="1" x14ac:dyDescent="0.4">
      <c r="A6" s="121" t="s">
        <v>418</v>
      </c>
      <c r="B6" s="121"/>
      <c r="C6" s="121"/>
      <c r="D6" s="121"/>
      <c r="E6" s="121"/>
      <c r="F6" s="121"/>
      <c r="G6" s="121"/>
      <c r="H6" s="121"/>
      <c r="I6" s="198" t="s">
        <v>116</v>
      </c>
      <c r="J6" s="198"/>
      <c r="K6" s="121"/>
      <c r="L6" s="121"/>
      <c r="M6" s="121"/>
      <c r="N6" s="112"/>
      <c r="O6" s="112"/>
      <c r="P6" s="112"/>
    </row>
    <row r="7" spans="1:16" s="3" customFormat="1" ht="24.75" customHeight="1" thickBot="1" x14ac:dyDescent="0.45">
      <c r="A7" s="144" t="s">
        <v>155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12"/>
      <c r="O7" s="112"/>
      <c r="P7" s="112"/>
    </row>
    <row r="8" spans="1:16" s="3" customFormat="1" ht="24.75" customHeight="1" thickTop="1" thickBot="1" x14ac:dyDescent="0.45">
      <c r="A8" s="310" t="s">
        <v>156</v>
      </c>
      <c r="B8" s="311"/>
      <c r="C8" s="204" t="s">
        <v>6</v>
      </c>
      <c r="D8" s="205"/>
      <c r="E8" s="318"/>
      <c r="F8" s="312" t="s">
        <v>9</v>
      </c>
      <c r="G8" s="313"/>
      <c r="H8" s="148"/>
      <c r="I8" s="147"/>
      <c r="J8" s="144"/>
      <c r="K8" s="144"/>
      <c r="L8" s="144"/>
      <c r="M8" s="112"/>
      <c r="N8" s="112"/>
      <c r="O8" s="112"/>
      <c r="P8" s="112"/>
    </row>
    <row r="9" spans="1:16" s="3" customFormat="1" ht="34.5" customHeight="1" thickTop="1" thickBot="1" x14ac:dyDescent="0.45">
      <c r="A9" s="314"/>
      <c r="B9" s="315"/>
      <c r="C9" s="319" t="s">
        <v>116</v>
      </c>
      <c r="D9" s="320"/>
      <c r="E9" s="321"/>
      <c r="F9" s="316" t="s">
        <v>116</v>
      </c>
      <c r="G9" s="317"/>
      <c r="H9" s="148"/>
      <c r="I9" s="147"/>
      <c r="J9" s="144"/>
      <c r="K9" s="144"/>
      <c r="L9" s="144"/>
      <c r="M9" s="112"/>
      <c r="N9" s="112"/>
      <c r="O9" s="112"/>
      <c r="P9" s="112"/>
    </row>
    <row r="10" spans="1:16" s="3" customFormat="1" ht="24.75" customHeight="1" thickTop="1" thickBot="1" x14ac:dyDescent="0.45">
      <c r="A10" s="309" t="s">
        <v>277</v>
      </c>
      <c r="B10" s="239"/>
      <c r="C10" s="7" t="s">
        <v>129</v>
      </c>
      <c r="D10" s="322" t="s">
        <v>278</v>
      </c>
      <c r="E10" s="323"/>
      <c r="F10" s="323"/>
      <c r="G10" s="324"/>
      <c r="H10" s="60" t="s">
        <v>129</v>
      </c>
      <c r="I10" s="144"/>
      <c r="J10" s="144"/>
      <c r="K10" s="144"/>
      <c r="L10" s="144"/>
      <c r="M10" s="144"/>
      <c r="N10" s="112"/>
      <c r="O10" s="112"/>
      <c r="P10" s="112"/>
    </row>
    <row r="11" spans="1:16" s="3" customFormat="1" ht="24.75" customHeight="1" thickTop="1" x14ac:dyDescent="0.4">
      <c r="A11" s="14" t="s">
        <v>127</v>
      </c>
      <c r="B11" s="95"/>
      <c r="C11" s="47" t="str">
        <f>IF(B11="","(   )",B11)</f>
        <v>(   )</v>
      </c>
      <c r="D11" s="325" t="s">
        <v>127</v>
      </c>
      <c r="E11" s="326"/>
      <c r="F11" s="341"/>
      <c r="G11" s="342"/>
      <c r="H11" s="57" t="str">
        <f>IF(F11="","(   )",F11)</f>
        <v>(   )</v>
      </c>
      <c r="I11" s="144"/>
      <c r="J11" s="144"/>
      <c r="K11" s="144"/>
      <c r="L11" s="144"/>
      <c r="M11" s="144"/>
      <c r="N11" s="112"/>
      <c r="O11" s="112"/>
      <c r="P11" s="112"/>
    </row>
    <row r="12" spans="1:16" s="3" customFormat="1" ht="24.75" customHeight="1" x14ac:dyDescent="0.4">
      <c r="A12" s="22" t="s">
        <v>131</v>
      </c>
      <c r="B12" s="96"/>
      <c r="C12" s="48" t="str">
        <f>IF(B12="","(   )",B12)</f>
        <v>(   )</v>
      </c>
      <c r="D12" s="343" t="s">
        <v>131</v>
      </c>
      <c r="E12" s="344"/>
      <c r="F12" s="345"/>
      <c r="G12" s="346"/>
      <c r="H12" s="58" t="str">
        <f>IF(F12="","(   )",F12)</f>
        <v>(   )</v>
      </c>
      <c r="I12" s="144"/>
      <c r="J12" s="144"/>
      <c r="K12" s="144"/>
      <c r="L12" s="144"/>
      <c r="M12" s="144"/>
      <c r="N12" s="112"/>
      <c r="O12" s="112"/>
      <c r="P12" s="112"/>
    </row>
    <row r="13" spans="1:16" s="3" customFormat="1" ht="24.75" customHeight="1" thickBot="1" x14ac:dyDescent="0.45">
      <c r="A13" s="12" t="s">
        <v>133</v>
      </c>
      <c r="B13" s="97"/>
      <c r="C13" s="49" t="str">
        <f>IF(B13="","(   )",B13)</f>
        <v>(   )</v>
      </c>
      <c r="D13" s="347" t="s">
        <v>133</v>
      </c>
      <c r="E13" s="348"/>
      <c r="F13" s="349"/>
      <c r="G13" s="350"/>
      <c r="H13" s="59" t="str">
        <f>IF(F13="","(   )",F13)</f>
        <v>(   )</v>
      </c>
      <c r="I13" s="144"/>
      <c r="J13" s="144"/>
      <c r="K13" s="144"/>
      <c r="L13" s="144"/>
      <c r="M13" s="144"/>
      <c r="N13" s="112"/>
      <c r="O13" s="112"/>
      <c r="P13" s="112"/>
    </row>
    <row r="14" spans="1:16" s="3" customFormat="1" ht="24.75" customHeight="1" thickTop="1" thickBot="1" x14ac:dyDescent="0.4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12"/>
      <c r="O14" s="112"/>
      <c r="P14" s="112"/>
    </row>
    <row r="15" spans="1:16" s="3" customFormat="1" ht="24.75" customHeight="1" thickTop="1" thickBot="1" x14ac:dyDescent="0.45">
      <c r="A15" s="310" t="s">
        <v>156</v>
      </c>
      <c r="B15" s="311"/>
      <c r="C15" s="204" t="s">
        <v>6</v>
      </c>
      <c r="D15" s="205"/>
      <c r="E15" s="318"/>
      <c r="F15" s="312" t="s">
        <v>9</v>
      </c>
      <c r="G15" s="313"/>
      <c r="H15" s="148"/>
      <c r="I15" s="147"/>
      <c r="J15" s="144"/>
      <c r="K15" s="144"/>
      <c r="L15" s="144"/>
      <c r="M15" s="112"/>
      <c r="N15" s="112"/>
      <c r="O15" s="112"/>
      <c r="P15" s="112"/>
    </row>
    <row r="16" spans="1:16" s="3" customFormat="1" ht="34.5" customHeight="1" thickTop="1" thickBot="1" x14ac:dyDescent="0.45">
      <c r="A16" s="314"/>
      <c r="B16" s="315"/>
      <c r="C16" s="319" t="s">
        <v>116</v>
      </c>
      <c r="D16" s="320"/>
      <c r="E16" s="321"/>
      <c r="F16" s="316" t="s">
        <v>116</v>
      </c>
      <c r="G16" s="317"/>
      <c r="H16" s="148"/>
      <c r="I16" s="147"/>
      <c r="J16" s="144"/>
      <c r="K16" s="144"/>
      <c r="L16" s="144"/>
      <c r="M16" s="112"/>
      <c r="N16" s="112"/>
      <c r="O16" s="112"/>
      <c r="P16" s="112"/>
    </row>
    <row r="17" spans="1:30" s="3" customFormat="1" ht="24.75" customHeight="1" thickTop="1" thickBot="1" x14ac:dyDescent="0.45">
      <c r="A17" s="309" t="s">
        <v>277</v>
      </c>
      <c r="B17" s="239"/>
      <c r="C17" s="7" t="s">
        <v>129</v>
      </c>
      <c r="D17" s="322" t="s">
        <v>278</v>
      </c>
      <c r="E17" s="323"/>
      <c r="F17" s="323"/>
      <c r="G17" s="324"/>
      <c r="H17" s="56" t="s">
        <v>129</v>
      </c>
      <c r="I17" s="144"/>
      <c r="J17" s="144"/>
      <c r="K17" s="144"/>
      <c r="L17" s="144"/>
      <c r="M17" s="144"/>
      <c r="N17" s="112"/>
      <c r="O17" s="112"/>
      <c r="P17" s="112"/>
    </row>
    <row r="18" spans="1:30" s="3" customFormat="1" ht="24.75" customHeight="1" thickTop="1" x14ac:dyDescent="0.4">
      <c r="A18" s="14" t="s">
        <v>127</v>
      </c>
      <c r="B18" s="95"/>
      <c r="C18" s="47" t="str">
        <f>IF(B18="","(   )",B18)</f>
        <v>(   )</v>
      </c>
      <c r="D18" s="325" t="s">
        <v>127</v>
      </c>
      <c r="E18" s="326"/>
      <c r="F18" s="341"/>
      <c r="G18" s="342"/>
      <c r="H18" s="57" t="str">
        <f>IF(F18="","(   )",F18)</f>
        <v>(   )</v>
      </c>
      <c r="I18" s="144"/>
      <c r="J18" s="144"/>
      <c r="K18" s="144"/>
      <c r="L18" s="144"/>
      <c r="M18" s="144"/>
      <c r="N18" s="112"/>
      <c r="O18" s="112"/>
      <c r="P18" s="112"/>
    </row>
    <row r="19" spans="1:30" s="3" customFormat="1" ht="24.75" customHeight="1" x14ac:dyDescent="0.4">
      <c r="A19" s="22" t="s">
        <v>131</v>
      </c>
      <c r="B19" s="96"/>
      <c r="C19" s="48" t="str">
        <f>IF(B19="","(   )",B19)</f>
        <v>(   )</v>
      </c>
      <c r="D19" s="343" t="s">
        <v>131</v>
      </c>
      <c r="E19" s="344"/>
      <c r="F19" s="345"/>
      <c r="G19" s="346"/>
      <c r="H19" s="58" t="str">
        <f>IF(F19="","(   )",F19)</f>
        <v>(   )</v>
      </c>
      <c r="I19" s="144"/>
      <c r="J19" s="144"/>
      <c r="K19" s="144"/>
      <c r="L19" s="144"/>
      <c r="M19" s="144"/>
      <c r="N19" s="112"/>
      <c r="O19" s="112"/>
      <c r="P19" s="112"/>
    </row>
    <row r="20" spans="1:30" s="3" customFormat="1" ht="24.75" customHeight="1" thickBot="1" x14ac:dyDescent="0.45">
      <c r="A20" s="12" t="s">
        <v>133</v>
      </c>
      <c r="B20" s="97"/>
      <c r="C20" s="49" t="str">
        <f>IF(B20="","(   )",B20)</f>
        <v>(   )</v>
      </c>
      <c r="D20" s="347" t="s">
        <v>133</v>
      </c>
      <c r="E20" s="348"/>
      <c r="F20" s="349"/>
      <c r="G20" s="350"/>
      <c r="H20" s="59" t="str">
        <f>IF(F20="","(   )",F20)</f>
        <v>(   )</v>
      </c>
      <c r="I20" s="144"/>
      <c r="J20" s="144"/>
      <c r="K20" s="144"/>
      <c r="L20" s="144"/>
      <c r="M20" s="144"/>
      <c r="N20" s="112"/>
      <c r="O20" s="112"/>
      <c r="P20" s="112"/>
    </row>
    <row r="21" spans="1:30" s="3" customFormat="1" ht="14.25" customHeight="1" thickTop="1" x14ac:dyDescent="0.4">
      <c r="A21" s="112"/>
      <c r="B21" s="112"/>
      <c r="C21" s="112"/>
      <c r="D21" s="145"/>
      <c r="E21" s="145"/>
      <c r="F21" s="146"/>
      <c r="G21" s="146"/>
      <c r="H21" s="146"/>
      <c r="I21" s="146"/>
      <c r="J21" s="146"/>
      <c r="K21" s="146"/>
      <c r="L21" s="146"/>
      <c r="M21" s="146"/>
      <c r="N21" s="112"/>
      <c r="O21" s="112"/>
      <c r="P21" s="112"/>
    </row>
    <row r="22" spans="1:30" s="3" customFormat="1" ht="41.25" customHeight="1" x14ac:dyDescent="0.4">
      <c r="A22" s="351" t="s">
        <v>387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112"/>
      <c r="O22" s="112"/>
      <c r="P22" s="112"/>
      <c r="AD22" s="3" t="e">
        <f>WEEKDAY(#REF!)</f>
        <v>#REF!</v>
      </c>
    </row>
    <row r="23" spans="1:30" s="3" customFormat="1" ht="13.5" x14ac:dyDescent="0.4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1:30" s="3" customFormat="1" ht="17.25" x14ac:dyDescent="0.4">
      <c r="A24" s="121" t="s">
        <v>279</v>
      </c>
      <c r="B24" s="121"/>
      <c r="C24" s="121"/>
      <c r="D24" s="121"/>
      <c r="E24" s="121"/>
      <c r="F24" s="121"/>
      <c r="G24" s="121"/>
      <c r="H24" s="121"/>
      <c r="I24" s="121"/>
      <c r="J24" s="198" t="s">
        <v>116</v>
      </c>
      <c r="K24" s="198"/>
      <c r="L24" s="112"/>
      <c r="M24" s="112"/>
      <c r="N24" s="112"/>
      <c r="O24" s="112"/>
      <c r="P24" s="112"/>
    </row>
    <row r="25" spans="1:30" s="3" customFormat="1" ht="24.75" customHeight="1" thickBot="1" x14ac:dyDescent="0.45">
      <c r="A25" s="142" t="s">
        <v>135</v>
      </c>
      <c r="B25" s="143"/>
      <c r="C25" s="143"/>
      <c r="D25" s="144"/>
      <c r="E25" s="144"/>
      <c r="F25" s="143"/>
      <c r="G25" s="143"/>
      <c r="H25" s="143"/>
      <c r="I25" s="143"/>
      <c r="J25" s="143"/>
      <c r="K25" s="143"/>
      <c r="L25" s="143"/>
      <c r="M25" s="143"/>
      <c r="N25" s="112"/>
      <c r="O25" s="112"/>
      <c r="P25" s="112"/>
    </row>
    <row r="26" spans="1:30" s="3" customFormat="1" ht="28.5" customHeight="1" thickTop="1" thickBot="1" x14ac:dyDescent="0.45">
      <c r="A26" s="335" t="s">
        <v>283</v>
      </c>
      <c r="B26" s="336"/>
      <c r="C26" s="312" t="s">
        <v>6</v>
      </c>
      <c r="D26" s="312"/>
      <c r="E26" s="312" t="s">
        <v>9</v>
      </c>
      <c r="F26" s="312"/>
      <c r="G26" s="327" t="s">
        <v>280</v>
      </c>
      <c r="H26" s="328"/>
      <c r="I26" s="64" t="s">
        <v>129</v>
      </c>
      <c r="J26" s="327" t="s">
        <v>281</v>
      </c>
      <c r="K26" s="328"/>
      <c r="L26" s="64" t="s">
        <v>129</v>
      </c>
      <c r="M26" s="327" t="s">
        <v>282</v>
      </c>
      <c r="N26" s="328"/>
      <c r="O26" s="64" t="s">
        <v>129</v>
      </c>
      <c r="P26" s="112"/>
    </row>
    <row r="27" spans="1:30" s="3" customFormat="1" ht="34.5" customHeight="1" thickTop="1" x14ac:dyDescent="0.4">
      <c r="A27" s="329"/>
      <c r="B27" s="330"/>
      <c r="C27" s="331" t="s">
        <v>116</v>
      </c>
      <c r="D27" s="331"/>
      <c r="E27" s="332" t="s">
        <v>116</v>
      </c>
      <c r="F27" s="332"/>
      <c r="G27" s="337"/>
      <c r="H27" s="338"/>
      <c r="I27" s="63" t="str">
        <f>IF(G27="","(   )",G27)</f>
        <v>(   )</v>
      </c>
      <c r="J27" s="337"/>
      <c r="K27" s="338"/>
      <c r="L27" s="63" t="str">
        <f>IF(J27="","(   )",J27)</f>
        <v>(   )</v>
      </c>
      <c r="M27" s="337"/>
      <c r="N27" s="338"/>
      <c r="O27" s="63" t="str">
        <f>IF(M27="","(   )",M27)</f>
        <v>(   )</v>
      </c>
      <c r="P27" s="112"/>
      <c r="AD27" s="3">
        <f>WEEKDAY(G27)</f>
        <v>7</v>
      </c>
    </row>
    <row r="28" spans="1:30" s="3" customFormat="1" ht="34.5" customHeight="1" x14ac:dyDescent="0.4">
      <c r="A28" s="302"/>
      <c r="B28" s="303"/>
      <c r="C28" s="304" t="s">
        <v>116</v>
      </c>
      <c r="D28" s="304"/>
      <c r="E28" s="305" t="s">
        <v>116</v>
      </c>
      <c r="F28" s="305"/>
      <c r="G28" s="339"/>
      <c r="H28" s="340"/>
      <c r="I28" s="61" t="str">
        <f>IF(G28="","(   )",G28)</f>
        <v>(   )</v>
      </c>
      <c r="J28" s="339"/>
      <c r="K28" s="340"/>
      <c r="L28" s="61" t="str">
        <f>IF(J28="","(   )",J28)</f>
        <v>(   )</v>
      </c>
      <c r="M28" s="339"/>
      <c r="N28" s="340"/>
      <c r="O28" s="61" t="str">
        <f>IF(M28="","(   )",M28)</f>
        <v>(   )</v>
      </c>
      <c r="P28" s="112"/>
      <c r="AD28" s="3">
        <f>WEEKDAY(G29)</f>
        <v>7</v>
      </c>
    </row>
    <row r="29" spans="1:30" s="3" customFormat="1" ht="34.5" customHeight="1" thickBot="1" x14ac:dyDescent="0.45">
      <c r="A29" s="306"/>
      <c r="B29" s="307"/>
      <c r="C29" s="308" t="s">
        <v>116</v>
      </c>
      <c r="D29" s="308"/>
      <c r="E29" s="308" t="s">
        <v>116</v>
      </c>
      <c r="F29" s="308"/>
      <c r="G29" s="333"/>
      <c r="H29" s="334"/>
      <c r="I29" s="62" t="str">
        <f>IF(G29="","(   )",G29)</f>
        <v>(   )</v>
      </c>
      <c r="J29" s="333"/>
      <c r="K29" s="334"/>
      <c r="L29" s="62" t="str">
        <f>IF(J29="","(   )",J29)</f>
        <v>(   )</v>
      </c>
      <c r="M29" s="333"/>
      <c r="N29" s="334"/>
      <c r="O29" s="62" t="str">
        <f>IF(M29="","(   )",M29)</f>
        <v>(   )</v>
      </c>
      <c r="P29" s="112"/>
      <c r="AD29" s="3" t="e">
        <f>WEEKDAY(#REF!)</f>
        <v>#REF!</v>
      </c>
    </row>
    <row r="30" spans="1:30" s="3" customFormat="1" ht="14.25" thickTop="1" x14ac:dyDescent="0.4">
      <c r="A30" s="137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30" s="3" customFormat="1" ht="13.5" x14ac:dyDescent="0.4">
      <c r="A31" s="128" t="s">
        <v>388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12"/>
      <c r="N31" s="112"/>
      <c r="O31" s="112"/>
      <c r="P31" s="112"/>
    </row>
    <row r="32" spans="1:30" s="3" customFormat="1" ht="13.5" x14ac:dyDescent="0.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30" s="3" customFormat="1" ht="17.25" x14ac:dyDescent="0.4">
      <c r="A33" s="141" t="s">
        <v>157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98" t="s">
        <v>116</v>
      </c>
      <c r="M33" s="198"/>
      <c r="N33" s="141"/>
      <c r="O33" s="112"/>
      <c r="P33" s="112"/>
    </row>
    <row r="34" spans="1:30" s="3" customFormat="1" ht="24.75" customHeight="1" thickBot="1" x14ac:dyDescent="0.45">
      <c r="A34" s="142" t="s">
        <v>135</v>
      </c>
      <c r="B34" s="142"/>
      <c r="C34" s="142"/>
      <c r="D34" s="134"/>
      <c r="E34" s="134"/>
      <c r="F34" s="142"/>
      <c r="G34" s="142"/>
      <c r="H34" s="142"/>
      <c r="I34" s="142"/>
      <c r="J34" s="142"/>
      <c r="K34" s="142"/>
      <c r="L34" s="142"/>
      <c r="M34" s="142"/>
      <c r="N34" s="112"/>
      <c r="O34" s="112"/>
      <c r="P34" s="112"/>
    </row>
    <row r="35" spans="1:30" s="3" customFormat="1" ht="28.5" customHeight="1" thickTop="1" thickBot="1" x14ac:dyDescent="0.45">
      <c r="A35" s="335" t="s">
        <v>283</v>
      </c>
      <c r="B35" s="336"/>
      <c r="C35" s="312" t="s">
        <v>6</v>
      </c>
      <c r="D35" s="312"/>
      <c r="E35" s="312" t="s">
        <v>9</v>
      </c>
      <c r="F35" s="312"/>
      <c r="G35" s="327" t="s">
        <v>280</v>
      </c>
      <c r="H35" s="328"/>
      <c r="I35" s="64" t="s">
        <v>129</v>
      </c>
      <c r="J35" s="327" t="s">
        <v>281</v>
      </c>
      <c r="K35" s="328"/>
      <c r="L35" s="64" t="s">
        <v>129</v>
      </c>
      <c r="M35" s="327" t="s">
        <v>282</v>
      </c>
      <c r="N35" s="328"/>
      <c r="O35" s="64" t="s">
        <v>129</v>
      </c>
      <c r="P35" s="112"/>
    </row>
    <row r="36" spans="1:30" s="3" customFormat="1" ht="34.5" customHeight="1" thickTop="1" x14ac:dyDescent="0.4">
      <c r="A36" s="329"/>
      <c r="B36" s="330"/>
      <c r="C36" s="331" t="s">
        <v>116</v>
      </c>
      <c r="D36" s="331"/>
      <c r="E36" s="332" t="s">
        <v>116</v>
      </c>
      <c r="F36" s="332"/>
      <c r="G36" s="337"/>
      <c r="H36" s="338"/>
      <c r="I36" s="63" t="str">
        <f>IF(G36="","(   )",G36)</f>
        <v>(   )</v>
      </c>
      <c r="J36" s="337"/>
      <c r="K36" s="338"/>
      <c r="L36" s="63" t="str">
        <f>IF(J36="","(   )",J36)</f>
        <v>(   )</v>
      </c>
      <c r="M36" s="337"/>
      <c r="N36" s="338"/>
      <c r="O36" s="63" t="str">
        <f>IF(M36="","(   )",M36)</f>
        <v>(   )</v>
      </c>
      <c r="P36" s="112"/>
      <c r="AD36" s="3">
        <f>WEEKDAY(G36)</f>
        <v>7</v>
      </c>
    </row>
    <row r="37" spans="1:30" s="3" customFormat="1" ht="34.5" customHeight="1" x14ac:dyDescent="0.4">
      <c r="A37" s="302"/>
      <c r="B37" s="303"/>
      <c r="C37" s="304" t="s">
        <v>116</v>
      </c>
      <c r="D37" s="304"/>
      <c r="E37" s="305" t="s">
        <v>116</v>
      </c>
      <c r="F37" s="305"/>
      <c r="G37" s="339"/>
      <c r="H37" s="340"/>
      <c r="I37" s="61" t="str">
        <f>IF(G37="","(   )",G37)</f>
        <v>(   )</v>
      </c>
      <c r="J37" s="339"/>
      <c r="K37" s="340"/>
      <c r="L37" s="61" t="str">
        <f>IF(J37="","(   )",J37)</f>
        <v>(   )</v>
      </c>
      <c r="M37" s="339"/>
      <c r="N37" s="340"/>
      <c r="O37" s="61" t="str">
        <f>IF(M37="","(   )",M37)</f>
        <v>(   )</v>
      </c>
      <c r="P37" s="112"/>
      <c r="AD37" s="3">
        <f>WEEKDAY(G38)</f>
        <v>7</v>
      </c>
    </row>
    <row r="38" spans="1:30" s="3" customFormat="1" ht="34.5" customHeight="1" thickBot="1" x14ac:dyDescent="0.45">
      <c r="A38" s="306"/>
      <c r="B38" s="307"/>
      <c r="C38" s="308" t="s">
        <v>116</v>
      </c>
      <c r="D38" s="308"/>
      <c r="E38" s="308" t="s">
        <v>116</v>
      </c>
      <c r="F38" s="308"/>
      <c r="G38" s="333"/>
      <c r="H38" s="334"/>
      <c r="I38" s="62" t="str">
        <f>IF(G38="","(   )",G38)</f>
        <v>(   )</v>
      </c>
      <c r="J38" s="333"/>
      <c r="K38" s="334"/>
      <c r="L38" s="62" t="str">
        <f>IF(J38="","(   )",J38)</f>
        <v>(   )</v>
      </c>
      <c r="M38" s="333"/>
      <c r="N38" s="334"/>
      <c r="O38" s="62" t="str">
        <f>IF(M38="","(   )",M38)</f>
        <v>(   )</v>
      </c>
      <c r="P38" s="112"/>
      <c r="AD38" s="3" t="e">
        <f>WEEKDAY(#REF!)</f>
        <v>#REF!</v>
      </c>
    </row>
    <row r="39" spans="1:30" s="3" customFormat="1" ht="14.25" thickTop="1" x14ac:dyDescent="0.4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  <row r="40" spans="1:30" s="3" customFormat="1" ht="14.25" thickBot="1" x14ac:dyDescent="0.45">
      <c r="A40" s="128" t="s">
        <v>389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12"/>
      <c r="O40" s="112"/>
      <c r="P40" s="112"/>
    </row>
    <row r="41" spans="1:30" s="65" customFormat="1" ht="18" thickTop="1" x14ac:dyDescent="0.4">
      <c r="A41" s="66" t="s">
        <v>284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140"/>
      <c r="P41" s="140"/>
    </row>
    <row r="42" spans="1:30" s="65" customFormat="1" ht="17.25" x14ac:dyDescent="0.4">
      <c r="A42" s="69" t="s">
        <v>31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1"/>
      <c r="N42" s="72"/>
      <c r="O42" s="140"/>
      <c r="P42" s="140"/>
    </row>
    <row r="43" spans="1:30" s="65" customFormat="1" ht="18" thickBot="1" x14ac:dyDescent="0.45">
      <c r="A43" s="73" t="s">
        <v>378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140"/>
      <c r="P43" s="140"/>
    </row>
    <row r="44" spans="1:30" ht="19.5" thickTop="1" x14ac:dyDescent="0.4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spans="1:30" hidden="1" x14ac:dyDescent="0.4"/>
    <row r="46" spans="1:30" hidden="1" x14ac:dyDescent="0.4"/>
    <row r="47" spans="1:30" hidden="1" x14ac:dyDescent="0.4"/>
    <row r="48" spans="1:30" hidden="1" x14ac:dyDescent="0.4"/>
    <row r="49" spans="1:8" hidden="1" x14ac:dyDescent="0.4"/>
    <row r="50" spans="1:8" hidden="1" x14ac:dyDescent="0.4"/>
    <row r="51" spans="1:8" hidden="1" x14ac:dyDescent="0.4">
      <c r="A51" t="s">
        <v>116</v>
      </c>
      <c r="F51" s="3" t="s">
        <v>116</v>
      </c>
      <c r="H51" s="3" t="s">
        <v>116</v>
      </c>
    </row>
    <row r="52" spans="1:8" hidden="1" x14ac:dyDescent="0.4">
      <c r="A52" t="s">
        <v>153</v>
      </c>
      <c r="F52" s="3" t="s">
        <v>249</v>
      </c>
      <c r="H52" t="s">
        <v>265</v>
      </c>
    </row>
    <row r="53" spans="1:8" hidden="1" x14ac:dyDescent="0.4">
      <c r="A53" t="s">
        <v>154</v>
      </c>
      <c r="F53" s="3" t="s">
        <v>253</v>
      </c>
      <c r="H53" t="s">
        <v>266</v>
      </c>
    </row>
    <row r="54" spans="1:8" hidden="1" x14ac:dyDescent="0.4">
      <c r="F54" s="3" t="s">
        <v>250</v>
      </c>
      <c r="H54" t="s">
        <v>267</v>
      </c>
    </row>
    <row r="55" spans="1:8" hidden="1" x14ac:dyDescent="0.4">
      <c r="F55" s="3" t="s">
        <v>251</v>
      </c>
      <c r="H55" t="s">
        <v>268</v>
      </c>
    </row>
    <row r="56" spans="1:8" hidden="1" x14ac:dyDescent="0.4">
      <c r="F56" s="3" t="s">
        <v>252</v>
      </c>
      <c r="H56" t="s">
        <v>269</v>
      </c>
    </row>
    <row r="57" spans="1:8" hidden="1" x14ac:dyDescent="0.4">
      <c r="F57" s="3" t="s">
        <v>254</v>
      </c>
      <c r="H57" t="s">
        <v>270</v>
      </c>
    </row>
    <row r="58" spans="1:8" hidden="1" x14ac:dyDescent="0.4">
      <c r="F58" s="3" t="s">
        <v>255</v>
      </c>
    </row>
    <row r="59" spans="1:8" hidden="1" x14ac:dyDescent="0.4">
      <c r="F59" s="3" t="s">
        <v>257</v>
      </c>
    </row>
    <row r="60" spans="1:8" hidden="1" x14ac:dyDescent="0.4">
      <c r="F60" s="3" t="s">
        <v>256</v>
      </c>
    </row>
    <row r="61" spans="1:8" hidden="1" x14ac:dyDescent="0.4">
      <c r="F61" s="3" t="s">
        <v>258</v>
      </c>
    </row>
    <row r="62" spans="1:8" hidden="1" x14ac:dyDescent="0.4">
      <c r="F62" s="3" t="s">
        <v>271</v>
      </c>
    </row>
    <row r="63" spans="1:8" hidden="1" x14ac:dyDescent="0.4">
      <c r="F63" s="3" t="s">
        <v>260</v>
      </c>
    </row>
    <row r="64" spans="1:8" hidden="1" x14ac:dyDescent="0.4">
      <c r="F64" s="3" t="s">
        <v>272</v>
      </c>
    </row>
    <row r="65" spans="6:6" hidden="1" x14ac:dyDescent="0.4">
      <c r="F65" s="3" t="s">
        <v>294</v>
      </c>
    </row>
    <row r="66" spans="6:6" hidden="1" x14ac:dyDescent="0.4">
      <c r="F66" s="3" t="s">
        <v>262</v>
      </c>
    </row>
    <row r="67" spans="6:6" hidden="1" x14ac:dyDescent="0.4">
      <c r="F67" s="3" t="s">
        <v>263</v>
      </c>
    </row>
    <row r="68" spans="6:6" hidden="1" x14ac:dyDescent="0.4">
      <c r="F68" s="3" t="s">
        <v>264</v>
      </c>
    </row>
    <row r="69" spans="6:6" hidden="1" x14ac:dyDescent="0.4">
      <c r="F69" s="3" t="s">
        <v>273</v>
      </c>
    </row>
  </sheetData>
  <sheetProtection sheet="1" selectLockedCells="1"/>
  <mergeCells count="82">
    <mergeCell ref="A28:B28"/>
    <mergeCell ref="A26:B26"/>
    <mergeCell ref="M26:N26"/>
    <mergeCell ref="M27:N27"/>
    <mergeCell ref="M28:N28"/>
    <mergeCell ref="G26:H26"/>
    <mergeCell ref="C28:D28"/>
    <mergeCell ref="E28:F28"/>
    <mergeCell ref="E26:F26"/>
    <mergeCell ref="G28:H28"/>
    <mergeCell ref="J28:K28"/>
    <mergeCell ref="D12:E12"/>
    <mergeCell ref="D13:E13"/>
    <mergeCell ref="F11:G11"/>
    <mergeCell ref="F12:G12"/>
    <mergeCell ref="F13:G13"/>
    <mergeCell ref="C15:E15"/>
    <mergeCell ref="F15:G15"/>
    <mergeCell ref="C16:E16"/>
    <mergeCell ref="F16:G16"/>
    <mergeCell ref="D17:G17"/>
    <mergeCell ref="D18:E18"/>
    <mergeCell ref="F18:G18"/>
    <mergeCell ref="D19:E19"/>
    <mergeCell ref="F19:G19"/>
    <mergeCell ref="C27:D27"/>
    <mergeCell ref="E27:F27"/>
    <mergeCell ref="D20:E20"/>
    <mergeCell ref="F20:G20"/>
    <mergeCell ref="A22:M22"/>
    <mergeCell ref="G27:H27"/>
    <mergeCell ref="J26:K26"/>
    <mergeCell ref="J27:K27"/>
    <mergeCell ref="A27:B27"/>
    <mergeCell ref="C26:D26"/>
    <mergeCell ref="M36:N36"/>
    <mergeCell ref="G37:H37"/>
    <mergeCell ref="M37:N37"/>
    <mergeCell ref="G38:H38"/>
    <mergeCell ref="M38:N38"/>
    <mergeCell ref="J37:K37"/>
    <mergeCell ref="J38:K38"/>
    <mergeCell ref="J36:K36"/>
    <mergeCell ref="G36:H36"/>
    <mergeCell ref="M35:N35"/>
    <mergeCell ref="A36:B36"/>
    <mergeCell ref="C36:D36"/>
    <mergeCell ref="E36:F36"/>
    <mergeCell ref="E29:F29"/>
    <mergeCell ref="L33:M33"/>
    <mergeCell ref="A29:B29"/>
    <mergeCell ref="C29:D29"/>
    <mergeCell ref="G29:H29"/>
    <mergeCell ref="A35:B35"/>
    <mergeCell ref="J35:K35"/>
    <mergeCell ref="C35:D35"/>
    <mergeCell ref="E35:F35"/>
    <mergeCell ref="G35:H35"/>
    <mergeCell ref="J29:K29"/>
    <mergeCell ref="M29:N29"/>
    <mergeCell ref="I6:J6"/>
    <mergeCell ref="J24:K24"/>
    <mergeCell ref="A3:B3"/>
    <mergeCell ref="G3:I3"/>
    <mergeCell ref="A10:B10"/>
    <mergeCell ref="A8:B8"/>
    <mergeCell ref="F8:G8"/>
    <mergeCell ref="A9:B9"/>
    <mergeCell ref="F9:G9"/>
    <mergeCell ref="C8:E8"/>
    <mergeCell ref="C9:E9"/>
    <mergeCell ref="D10:G10"/>
    <mergeCell ref="D11:E11"/>
    <mergeCell ref="A15:B15"/>
    <mergeCell ref="A16:B16"/>
    <mergeCell ref="A17:B17"/>
    <mergeCell ref="A37:B37"/>
    <mergeCell ref="C37:D37"/>
    <mergeCell ref="E37:F37"/>
    <mergeCell ref="A38:B38"/>
    <mergeCell ref="C38:D38"/>
    <mergeCell ref="E38:F38"/>
  </mergeCells>
  <phoneticPr fontId="16"/>
  <dataValidations count="8">
    <dataValidation type="list" allowBlank="1" showInputMessage="1" showErrorMessage="1" sqref="I6:J6">
      <formula1>$A$51:$A$53</formula1>
    </dataValidation>
    <dataValidation type="list" allowBlank="1" showInputMessage="1" showErrorMessage="1" sqref="F9:G9 E27:F29 F16:G16 E36:F38">
      <formula1>$H$51:$H$57</formula1>
    </dataValidation>
    <dataValidation type="date" imeMode="off" allowBlank="1" showInputMessage="1" showErrorMessage="1" error="202〇/○/〇と入力_x000a_2020/5/18～2020/7/31の間" sqref="B11:B13 B18:B20">
      <formula1>43969</formula1>
      <formula2>44043</formula2>
    </dataValidation>
    <dataValidation type="date" imeMode="off" allowBlank="1" showInputMessage="1" showErrorMessage="1" error="202〇/○/〇と入力_x000a_2020/9/1～2021/1/29の間" sqref="F18:G20 F11:G13">
      <formula1>44075</formula1>
      <formula2>44225</formula2>
    </dataValidation>
    <dataValidation type="date" imeMode="off" allowBlank="1" showInputMessage="1" showErrorMessage="1" error="202〇/○/〇と入力_x000a_2020/6/1～2021/2/26の間" sqref="G27:H29 J27:K29 M27:N29 G36:H38 J36:K38 M36:N38">
      <formula1>43983</formula1>
      <formula2>44253</formula2>
    </dataValidation>
    <dataValidation imeMode="on" allowBlank="1" showInputMessage="1" showErrorMessage="1" sqref="A36:B38 A27:B29 A16:B16 A9:B9"/>
    <dataValidation type="list" allowBlank="1" showInputMessage="1" showErrorMessage="1" sqref="C9 C16">
      <formula1>$F$51:$F$68</formula1>
    </dataValidation>
    <dataValidation type="list" allowBlank="1" showInputMessage="1" showErrorMessage="1" sqref="C27:D29 C36:D38">
      <formula1>$F$51:$F$69</formula1>
    </dataValidation>
  </dataValidations>
  <pageMargins left="0.7" right="0.7" top="0.75" bottom="0.75" header="0.3" footer="0.3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L33:M33 J24:K24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D11" sqref="D11:E11"/>
    </sheetView>
  </sheetViews>
  <sheetFormatPr defaultColWidth="0" defaultRowHeight="18.75" zeroHeight="1" x14ac:dyDescent="0.4"/>
  <cols>
    <col min="1" max="7" width="9" style="132" customWidth="1"/>
    <col min="8" max="8" width="9" customWidth="1"/>
    <col min="9" max="9" width="9" style="132" customWidth="1"/>
    <col min="10" max="13" width="0" hidden="1" customWidth="1"/>
    <col min="14" max="16384" width="9" hidden="1"/>
  </cols>
  <sheetData>
    <row r="1" spans="1:13" s="3" customFormat="1" ht="18" x14ac:dyDescent="0.4">
      <c r="A1" s="110" t="s">
        <v>151</v>
      </c>
      <c r="B1" s="110"/>
      <c r="C1" s="110"/>
      <c r="D1" s="110"/>
      <c r="E1" s="110"/>
      <c r="F1" s="110"/>
      <c r="G1" s="110"/>
      <c r="H1" s="110"/>
      <c r="I1" s="110"/>
      <c r="J1" s="5"/>
    </row>
    <row r="2" spans="1:13" s="3" customFormat="1" ht="13.5" x14ac:dyDescent="0.4">
      <c r="A2" s="111"/>
      <c r="B2" s="112"/>
      <c r="C2" s="112"/>
      <c r="D2" s="112"/>
      <c r="E2" s="112"/>
      <c r="F2" s="112"/>
      <c r="G2" s="112"/>
      <c r="H2" s="112"/>
      <c r="I2" s="112"/>
    </row>
    <row r="3" spans="1:13" s="3" customFormat="1" ht="24.75" customHeight="1" x14ac:dyDescent="0.4">
      <c r="A3" s="218" t="s">
        <v>128</v>
      </c>
      <c r="B3" s="218"/>
      <c r="C3" s="124"/>
      <c r="D3" s="124"/>
      <c r="E3" s="263" t="str">
        <f>'1ページ'!C3</f>
        <v>選択してください。</v>
      </c>
      <c r="F3" s="263"/>
      <c r="G3" s="263"/>
      <c r="H3" s="112"/>
      <c r="I3" s="112"/>
    </row>
    <row r="4" spans="1:13" s="112" customFormat="1" ht="17.25" x14ac:dyDescent="0.4">
      <c r="A4" s="125"/>
    </row>
    <row r="5" spans="1:13" s="112" customFormat="1" ht="21" x14ac:dyDescent="0.4">
      <c r="A5" s="126" t="s">
        <v>115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3" s="112" customFormat="1" ht="13.5" x14ac:dyDescent="0.4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3" s="3" customFormat="1" ht="17.25" x14ac:dyDescent="0.4">
      <c r="A7" s="121" t="s">
        <v>152</v>
      </c>
      <c r="B7" s="121"/>
      <c r="C7" s="121"/>
      <c r="D7" s="121"/>
      <c r="E7" s="121"/>
      <c r="F7" s="121"/>
      <c r="G7" s="198" t="s">
        <v>116</v>
      </c>
      <c r="H7" s="198"/>
      <c r="I7" s="121"/>
      <c r="J7" s="6"/>
      <c r="K7" s="6"/>
      <c r="L7" s="6"/>
    </row>
    <row r="8" spans="1:13" s="3" customFormat="1" ht="24.75" customHeight="1" x14ac:dyDescent="0.4">
      <c r="A8" s="134" t="s">
        <v>135</v>
      </c>
      <c r="B8" s="134"/>
      <c r="C8" s="134"/>
      <c r="D8" s="134"/>
      <c r="E8" s="134"/>
      <c r="F8" s="134"/>
      <c r="G8" s="134"/>
      <c r="H8" s="134"/>
      <c r="I8" s="134"/>
      <c r="J8" s="21"/>
      <c r="K8" s="21"/>
    </row>
    <row r="9" spans="1:13" s="3" customFormat="1" ht="13.5" x14ac:dyDescent="0.4">
      <c r="A9" s="134" t="s">
        <v>33</v>
      </c>
      <c r="B9" s="134"/>
      <c r="C9" s="134"/>
      <c r="D9" s="134"/>
      <c r="E9" s="134"/>
      <c r="F9" s="134"/>
      <c r="G9" s="134"/>
      <c r="H9" s="134"/>
      <c r="I9" s="134"/>
      <c r="J9" s="21"/>
      <c r="K9" s="21"/>
      <c r="L9" s="4"/>
      <c r="M9" s="4"/>
    </row>
    <row r="10" spans="1:13" s="3" customFormat="1" ht="13.5" x14ac:dyDescent="0.4">
      <c r="A10" s="149" t="s">
        <v>34</v>
      </c>
      <c r="B10" s="134"/>
      <c r="C10" s="134"/>
      <c r="D10" s="134"/>
      <c r="E10" s="134"/>
      <c r="F10" s="134"/>
      <c r="G10" s="134"/>
      <c r="H10" s="134"/>
      <c r="I10" s="134"/>
      <c r="J10" s="21"/>
    </row>
    <row r="11" spans="1:13" s="3" customFormat="1" ht="27.75" customHeight="1" x14ac:dyDescent="0.4">
      <c r="A11" s="98" t="s">
        <v>158</v>
      </c>
      <c r="B11" s="352" t="s">
        <v>147</v>
      </c>
      <c r="C11" s="352"/>
      <c r="D11" s="352" t="s">
        <v>147</v>
      </c>
      <c r="E11" s="352"/>
      <c r="F11" s="352" t="s">
        <v>147</v>
      </c>
      <c r="G11" s="353"/>
      <c r="H11" s="112"/>
      <c r="I11" s="112"/>
    </row>
    <row r="12" spans="1:13" s="3" customFormat="1" ht="34.5" customHeight="1" x14ac:dyDescent="0.4">
      <c r="A12" s="16" t="s">
        <v>165</v>
      </c>
      <c r="B12" s="354"/>
      <c r="C12" s="354"/>
      <c r="D12" s="354"/>
      <c r="E12" s="354"/>
      <c r="F12" s="354"/>
      <c r="G12" s="356"/>
      <c r="H12" s="112"/>
      <c r="I12" s="112"/>
    </row>
    <row r="13" spans="1:13" s="3" customFormat="1" ht="66" customHeight="1" x14ac:dyDescent="0.4">
      <c r="A13" s="99" t="s">
        <v>166</v>
      </c>
      <c r="B13" s="355"/>
      <c r="C13" s="355"/>
      <c r="D13" s="355"/>
      <c r="E13" s="355"/>
      <c r="F13" s="355"/>
      <c r="G13" s="357"/>
      <c r="H13" s="112"/>
      <c r="I13" s="112"/>
    </row>
    <row r="14" spans="1:13" s="3" customFormat="1" ht="13.5" x14ac:dyDescent="0.4">
      <c r="A14" s="150"/>
      <c r="B14" s="112"/>
      <c r="C14" s="112"/>
      <c r="D14" s="112"/>
      <c r="E14" s="112"/>
      <c r="F14" s="112"/>
      <c r="G14" s="112"/>
      <c r="H14" s="112"/>
      <c r="I14" s="112"/>
    </row>
    <row r="15" spans="1:13" s="3" customFormat="1" ht="13.5" x14ac:dyDescent="0.4">
      <c r="A15" s="150"/>
      <c r="B15" s="112"/>
      <c r="C15" s="112"/>
      <c r="D15" s="112"/>
      <c r="E15" s="112"/>
      <c r="F15" s="112"/>
      <c r="G15" s="112"/>
      <c r="H15" s="112"/>
      <c r="I15" s="112"/>
    </row>
    <row r="16" spans="1:13" s="3" customFormat="1" ht="13.5" x14ac:dyDescent="0.4">
      <c r="A16" s="151"/>
      <c r="B16" s="112"/>
      <c r="C16" s="112"/>
      <c r="D16" s="112"/>
      <c r="E16" s="112"/>
      <c r="F16" s="112"/>
      <c r="G16" s="112"/>
      <c r="H16" s="112"/>
      <c r="I16" s="112"/>
    </row>
    <row r="17" spans="1:11" s="3" customFormat="1" ht="13.5" x14ac:dyDescent="0.4">
      <c r="A17" s="128" t="s">
        <v>159</v>
      </c>
      <c r="B17" s="128"/>
      <c r="C17" s="128"/>
      <c r="D17" s="128"/>
      <c r="E17" s="128"/>
      <c r="F17" s="128"/>
      <c r="G17" s="128"/>
      <c r="H17" s="128"/>
      <c r="I17" s="128"/>
      <c r="J17" s="10"/>
      <c r="K17" s="10"/>
    </row>
    <row r="18" spans="1:11" s="3" customFormat="1" ht="13.5" x14ac:dyDescent="0.4">
      <c r="A18" s="129" t="s">
        <v>31</v>
      </c>
      <c r="B18" s="129"/>
      <c r="C18" s="129"/>
      <c r="D18" s="129"/>
      <c r="E18" s="129"/>
      <c r="F18" s="129"/>
      <c r="G18" s="129"/>
      <c r="H18" s="129"/>
      <c r="I18" s="129"/>
      <c r="J18" s="11"/>
      <c r="K18" s="11"/>
    </row>
    <row r="19" spans="1:11" s="3" customFormat="1" ht="13.5" x14ac:dyDescent="0.4">
      <c r="A19" s="129" t="s">
        <v>378</v>
      </c>
      <c r="B19" s="129"/>
      <c r="C19" s="129"/>
      <c r="D19" s="129"/>
      <c r="E19" s="129"/>
      <c r="F19" s="129"/>
      <c r="G19" s="129"/>
      <c r="H19" s="129"/>
      <c r="I19" s="129"/>
      <c r="J19" s="11"/>
      <c r="K19" s="11"/>
    </row>
    <row r="20" spans="1:11" x14ac:dyDescent="0.4">
      <c r="H20" s="132"/>
    </row>
    <row r="21" spans="1:11" hidden="1" x14ac:dyDescent="0.4"/>
    <row r="22" spans="1:11" hidden="1" x14ac:dyDescent="0.4"/>
    <row r="23" spans="1:11" hidden="1" x14ac:dyDescent="0.4"/>
    <row r="24" spans="1:11" hidden="1" x14ac:dyDescent="0.4"/>
    <row r="25" spans="1:11" hidden="1" x14ac:dyDescent="0.4"/>
    <row r="26" spans="1:11" hidden="1" x14ac:dyDescent="0.4"/>
    <row r="27" spans="1:11" hidden="1" x14ac:dyDescent="0.4">
      <c r="A27" s="132" t="s">
        <v>147</v>
      </c>
    </row>
    <row r="28" spans="1:11" hidden="1" x14ac:dyDescent="0.4">
      <c r="A28" s="132" t="s">
        <v>160</v>
      </c>
    </row>
    <row r="29" spans="1:11" hidden="1" x14ac:dyDescent="0.4">
      <c r="A29" s="132" t="s">
        <v>161</v>
      </c>
    </row>
    <row r="30" spans="1:11" hidden="1" x14ac:dyDescent="0.4">
      <c r="A30" s="132" t="s">
        <v>162</v>
      </c>
    </row>
    <row r="31" spans="1:11" hidden="1" x14ac:dyDescent="0.4">
      <c r="A31" s="132" t="s">
        <v>163</v>
      </c>
    </row>
    <row r="32" spans="1:11" hidden="1" x14ac:dyDescent="0.4">
      <c r="A32" s="132" t="s">
        <v>164</v>
      </c>
    </row>
  </sheetData>
  <sheetProtection sheet="1" objects="1" scenarios="1" selectLockedCells="1"/>
  <mergeCells count="12">
    <mergeCell ref="B12:C12"/>
    <mergeCell ref="B13:C13"/>
    <mergeCell ref="D12:E12"/>
    <mergeCell ref="F12:G12"/>
    <mergeCell ref="D13:E13"/>
    <mergeCell ref="F13:G13"/>
    <mergeCell ref="A3:B3"/>
    <mergeCell ref="E3:G3"/>
    <mergeCell ref="B11:C11"/>
    <mergeCell ref="D11:E11"/>
    <mergeCell ref="F11:G11"/>
    <mergeCell ref="G7:H7"/>
  </mergeCells>
  <phoneticPr fontId="16"/>
  <dataValidations count="2">
    <dataValidation type="list" allowBlank="1" showInputMessage="1" showErrorMessage="1" sqref="B11:G11">
      <formula1>$A$27:$A$32</formula1>
    </dataValidation>
    <dataValidation imeMode="on" allowBlank="1" showInputMessage="1" showErrorMessage="1" sqref="B12:G13"/>
  </dataValidations>
  <pageMargins left="0.7" right="0.7" top="0.75" bottom="0.75" header="0.3" footer="0.3"/>
  <pageSetup paperSize="9" scale="8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G7:H7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view="pageBreakPreview" zoomScale="112" zoomScaleNormal="100" zoomScaleSheetLayoutView="112" workbookViewId="0">
      <selection activeCell="Q27" sqref="Q27"/>
    </sheetView>
  </sheetViews>
  <sheetFormatPr defaultRowHeight="13.5" x14ac:dyDescent="0.4"/>
  <cols>
    <col min="1" max="1" width="3.5" style="33" customWidth="1"/>
    <col min="2" max="32" width="4" style="25" customWidth="1"/>
    <col min="33" max="16384" width="9" style="25"/>
  </cols>
  <sheetData>
    <row r="1" spans="1:32" ht="18.75" customHeight="1" x14ac:dyDescent="0.4">
      <c r="A1" s="359" t="s">
        <v>206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1"/>
    </row>
    <row r="2" spans="1:32" ht="33" customHeight="1" x14ac:dyDescent="0.2">
      <c r="A2" s="362" t="s">
        <v>207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</row>
    <row r="3" spans="1:32" ht="42" customHeight="1" x14ac:dyDescent="0.4">
      <c r="A3" s="363" t="s">
        <v>215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</row>
    <row r="4" spans="1:32" ht="28.5" customHeight="1" x14ac:dyDescent="0.4">
      <c r="A4" s="364" t="s">
        <v>35</v>
      </c>
      <c r="B4" s="364"/>
      <c r="C4" s="364"/>
      <c r="D4" s="365" t="str">
        <f>'1ページ'!C3</f>
        <v>選択してください。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26"/>
      <c r="Q4" s="364" t="s">
        <v>208</v>
      </c>
      <c r="R4" s="364"/>
      <c r="S4" s="364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</row>
    <row r="6" spans="1:32" ht="12.75" customHeight="1" x14ac:dyDescent="0.4">
      <c r="A6" s="27"/>
      <c r="B6" s="358" t="s">
        <v>209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</row>
    <row r="7" spans="1:32" ht="12.75" customHeight="1" x14ac:dyDescent="0.4">
      <c r="A7" s="27" t="s">
        <v>210</v>
      </c>
      <c r="B7" s="28">
        <v>43952</v>
      </c>
      <c r="C7" s="28">
        <v>43953</v>
      </c>
      <c r="D7" s="28">
        <v>43954</v>
      </c>
      <c r="E7" s="28">
        <v>43955</v>
      </c>
      <c r="F7" s="28">
        <v>43956</v>
      </c>
      <c r="G7" s="28">
        <v>43957</v>
      </c>
      <c r="H7" s="28">
        <v>43958</v>
      </c>
      <c r="I7" s="28">
        <v>43959</v>
      </c>
      <c r="J7" s="28">
        <v>43960</v>
      </c>
      <c r="K7" s="28">
        <v>43961</v>
      </c>
      <c r="L7" s="28">
        <v>43962</v>
      </c>
      <c r="M7" s="28">
        <v>43963</v>
      </c>
      <c r="N7" s="28">
        <v>43964</v>
      </c>
      <c r="O7" s="28">
        <v>43965</v>
      </c>
      <c r="P7" s="28">
        <v>43966</v>
      </c>
      <c r="Q7" s="28">
        <v>43967</v>
      </c>
      <c r="R7" s="28">
        <v>43968</v>
      </c>
      <c r="S7" s="28">
        <v>43969</v>
      </c>
      <c r="T7" s="28">
        <v>43970</v>
      </c>
      <c r="U7" s="28">
        <v>43971</v>
      </c>
      <c r="V7" s="28">
        <v>43972</v>
      </c>
      <c r="W7" s="28">
        <v>43973</v>
      </c>
      <c r="X7" s="28">
        <v>43974</v>
      </c>
      <c r="Y7" s="28">
        <v>43975</v>
      </c>
      <c r="Z7" s="28">
        <v>43976</v>
      </c>
      <c r="AA7" s="28">
        <v>43977</v>
      </c>
      <c r="AB7" s="28">
        <v>43978</v>
      </c>
      <c r="AC7" s="28">
        <v>43979</v>
      </c>
      <c r="AD7" s="28">
        <v>43980</v>
      </c>
      <c r="AE7" s="28">
        <v>43981</v>
      </c>
      <c r="AF7" s="28">
        <v>43982</v>
      </c>
    </row>
    <row r="8" spans="1:32" ht="12.75" customHeight="1" x14ac:dyDescent="0.4">
      <c r="A8" s="27" t="s">
        <v>211</v>
      </c>
      <c r="B8" s="29">
        <f>B7</f>
        <v>43952</v>
      </c>
      <c r="C8" s="29">
        <f t="shared" ref="C8:AF8" si="0">C7</f>
        <v>43953</v>
      </c>
      <c r="D8" s="29">
        <f t="shared" si="0"/>
        <v>43954</v>
      </c>
      <c r="E8" s="29">
        <f t="shared" si="0"/>
        <v>43955</v>
      </c>
      <c r="F8" s="29">
        <f t="shared" si="0"/>
        <v>43956</v>
      </c>
      <c r="G8" s="29">
        <f t="shared" si="0"/>
        <v>43957</v>
      </c>
      <c r="H8" s="29">
        <f t="shared" si="0"/>
        <v>43958</v>
      </c>
      <c r="I8" s="29">
        <f t="shared" si="0"/>
        <v>43959</v>
      </c>
      <c r="J8" s="29">
        <f t="shared" si="0"/>
        <v>43960</v>
      </c>
      <c r="K8" s="29">
        <f t="shared" si="0"/>
        <v>43961</v>
      </c>
      <c r="L8" s="29">
        <f t="shared" si="0"/>
        <v>43962</v>
      </c>
      <c r="M8" s="29">
        <f t="shared" si="0"/>
        <v>43963</v>
      </c>
      <c r="N8" s="29">
        <f t="shared" si="0"/>
        <v>43964</v>
      </c>
      <c r="O8" s="29">
        <f t="shared" si="0"/>
        <v>43965</v>
      </c>
      <c r="P8" s="29">
        <f t="shared" si="0"/>
        <v>43966</v>
      </c>
      <c r="Q8" s="29">
        <f t="shared" si="0"/>
        <v>43967</v>
      </c>
      <c r="R8" s="29">
        <f t="shared" si="0"/>
        <v>43968</v>
      </c>
      <c r="S8" s="29">
        <f t="shared" si="0"/>
        <v>43969</v>
      </c>
      <c r="T8" s="29">
        <f t="shared" si="0"/>
        <v>43970</v>
      </c>
      <c r="U8" s="29">
        <f t="shared" si="0"/>
        <v>43971</v>
      </c>
      <c r="V8" s="29">
        <f t="shared" si="0"/>
        <v>43972</v>
      </c>
      <c r="W8" s="29">
        <f t="shared" si="0"/>
        <v>43973</v>
      </c>
      <c r="X8" s="29">
        <f t="shared" si="0"/>
        <v>43974</v>
      </c>
      <c r="Y8" s="29">
        <f t="shared" si="0"/>
        <v>43975</v>
      </c>
      <c r="Z8" s="29">
        <f t="shared" si="0"/>
        <v>43976</v>
      </c>
      <c r="AA8" s="29">
        <f t="shared" si="0"/>
        <v>43977</v>
      </c>
      <c r="AB8" s="29">
        <f t="shared" si="0"/>
        <v>43978</v>
      </c>
      <c r="AC8" s="29">
        <f t="shared" si="0"/>
        <v>43979</v>
      </c>
      <c r="AD8" s="29">
        <f t="shared" si="0"/>
        <v>43980</v>
      </c>
      <c r="AE8" s="29">
        <f t="shared" si="0"/>
        <v>43981</v>
      </c>
      <c r="AF8" s="29">
        <f t="shared" si="0"/>
        <v>43982</v>
      </c>
    </row>
    <row r="9" spans="1:32" s="32" customFormat="1" ht="30" customHeight="1" x14ac:dyDescent="0.4">
      <c r="A9" s="30" t="s">
        <v>168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5"/>
      <c r="V9" s="105"/>
      <c r="W9" s="105"/>
      <c r="X9" s="108"/>
      <c r="Y9" s="108"/>
      <c r="Z9" s="105"/>
      <c r="AA9" s="105"/>
      <c r="AB9" s="105"/>
      <c r="AC9" s="105"/>
      <c r="AD9" s="105"/>
      <c r="AE9" s="108"/>
      <c r="AF9" s="108"/>
    </row>
    <row r="10" spans="1:32" s="32" customFormat="1" ht="30" customHeight="1" x14ac:dyDescent="0.4">
      <c r="A10" s="30" t="s">
        <v>169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5"/>
      <c r="V10" s="105"/>
      <c r="W10" s="105"/>
      <c r="X10" s="108"/>
      <c r="Y10" s="108"/>
      <c r="Z10" s="105"/>
      <c r="AA10" s="105"/>
      <c r="AB10" s="105"/>
      <c r="AC10" s="105"/>
      <c r="AD10" s="105"/>
      <c r="AE10" s="108"/>
      <c r="AF10" s="108"/>
    </row>
    <row r="11" spans="1:32" ht="7.5" customHeight="1" x14ac:dyDescent="0.4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1:32" ht="12.75" customHeight="1" x14ac:dyDescent="0.4">
      <c r="A12" s="27"/>
      <c r="B12" s="358" t="s">
        <v>212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</row>
    <row r="13" spans="1:32" ht="12.75" customHeight="1" x14ac:dyDescent="0.4">
      <c r="A13" s="27" t="s">
        <v>210</v>
      </c>
      <c r="B13" s="28">
        <v>43983</v>
      </c>
      <c r="C13" s="28">
        <v>43984</v>
      </c>
      <c r="D13" s="28">
        <v>43985</v>
      </c>
      <c r="E13" s="28">
        <v>43986</v>
      </c>
      <c r="F13" s="28">
        <v>43987</v>
      </c>
      <c r="G13" s="28">
        <v>43988</v>
      </c>
      <c r="H13" s="28">
        <v>43989</v>
      </c>
      <c r="I13" s="28">
        <v>43990</v>
      </c>
      <c r="J13" s="28">
        <v>43991</v>
      </c>
      <c r="K13" s="28">
        <v>43992</v>
      </c>
      <c r="L13" s="28">
        <v>43993</v>
      </c>
      <c r="M13" s="28">
        <v>43994</v>
      </c>
      <c r="N13" s="28">
        <v>43995</v>
      </c>
      <c r="O13" s="28">
        <v>43996</v>
      </c>
      <c r="P13" s="28">
        <v>43997</v>
      </c>
      <c r="Q13" s="28">
        <v>43998</v>
      </c>
      <c r="R13" s="28">
        <v>43999</v>
      </c>
      <c r="S13" s="28">
        <v>44000</v>
      </c>
      <c r="T13" s="28">
        <v>44001</v>
      </c>
      <c r="U13" s="28">
        <v>44002</v>
      </c>
      <c r="V13" s="28">
        <v>44003</v>
      </c>
      <c r="W13" s="28">
        <v>44004</v>
      </c>
      <c r="X13" s="28">
        <v>44005</v>
      </c>
      <c r="Y13" s="28">
        <v>44006</v>
      </c>
      <c r="Z13" s="28">
        <v>44007</v>
      </c>
      <c r="AA13" s="28">
        <v>44008</v>
      </c>
      <c r="AB13" s="28">
        <v>44009</v>
      </c>
      <c r="AC13" s="28">
        <v>44010</v>
      </c>
      <c r="AD13" s="28">
        <v>44011</v>
      </c>
      <c r="AE13" s="28">
        <v>44012</v>
      </c>
      <c r="AF13" s="28"/>
    </row>
    <row r="14" spans="1:32" ht="12.75" customHeight="1" x14ac:dyDescent="0.4">
      <c r="A14" s="27" t="s">
        <v>211</v>
      </c>
      <c r="B14" s="29">
        <f>B13</f>
        <v>43983</v>
      </c>
      <c r="C14" s="29">
        <f t="shared" ref="C14:AE14" si="1">C13</f>
        <v>43984</v>
      </c>
      <c r="D14" s="29">
        <f t="shared" si="1"/>
        <v>43985</v>
      </c>
      <c r="E14" s="29">
        <f t="shared" si="1"/>
        <v>43986</v>
      </c>
      <c r="F14" s="29">
        <f t="shared" si="1"/>
        <v>43987</v>
      </c>
      <c r="G14" s="29">
        <f t="shared" si="1"/>
        <v>43988</v>
      </c>
      <c r="H14" s="29">
        <f t="shared" si="1"/>
        <v>43989</v>
      </c>
      <c r="I14" s="29">
        <f t="shared" si="1"/>
        <v>43990</v>
      </c>
      <c r="J14" s="29">
        <f t="shared" si="1"/>
        <v>43991</v>
      </c>
      <c r="K14" s="29">
        <f t="shared" si="1"/>
        <v>43992</v>
      </c>
      <c r="L14" s="29">
        <f t="shared" si="1"/>
        <v>43993</v>
      </c>
      <c r="M14" s="29">
        <f t="shared" si="1"/>
        <v>43994</v>
      </c>
      <c r="N14" s="29">
        <f t="shared" si="1"/>
        <v>43995</v>
      </c>
      <c r="O14" s="29">
        <f t="shared" si="1"/>
        <v>43996</v>
      </c>
      <c r="P14" s="29">
        <f t="shared" si="1"/>
        <v>43997</v>
      </c>
      <c r="Q14" s="29">
        <f t="shared" si="1"/>
        <v>43998</v>
      </c>
      <c r="R14" s="29">
        <f t="shared" si="1"/>
        <v>43999</v>
      </c>
      <c r="S14" s="29">
        <f t="shared" si="1"/>
        <v>44000</v>
      </c>
      <c r="T14" s="29">
        <f t="shared" si="1"/>
        <v>44001</v>
      </c>
      <c r="U14" s="29">
        <f t="shared" si="1"/>
        <v>44002</v>
      </c>
      <c r="V14" s="29">
        <f t="shared" si="1"/>
        <v>44003</v>
      </c>
      <c r="W14" s="29">
        <f t="shared" si="1"/>
        <v>44004</v>
      </c>
      <c r="X14" s="29">
        <f t="shared" si="1"/>
        <v>44005</v>
      </c>
      <c r="Y14" s="29">
        <f t="shared" si="1"/>
        <v>44006</v>
      </c>
      <c r="Z14" s="29">
        <f t="shared" si="1"/>
        <v>44007</v>
      </c>
      <c r="AA14" s="29">
        <f t="shared" si="1"/>
        <v>44008</v>
      </c>
      <c r="AB14" s="29">
        <f t="shared" si="1"/>
        <v>44009</v>
      </c>
      <c r="AC14" s="29">
        <f t="shared" si="1"/>
        <v>44010</v>
      </c>
      <c r="AD14" s="29">
        <f t="shared" si="1"/>
        <v>44011</v>
      </c>
      <c r="AE14" s="29">
        <f t="shared" si="1"/>
        <v>44012</v>
      </c>
      <c r="AF14" s="29"/>
    </row>
    <row r="15" spans="1:32" s="32" customFormat="1" ht="30" customHeight="1" x14ac:dyDescent="0.4">
      <c r="A15" s="30" t="s">
        <v>168</v>
      </c>
      <c r="B15" s="105"/>
      <c r="C15" s="105"/>
      <c r="D15" s="105"/>
      <c r="E15" s="105"/>
      <c r="F15" s="105"/>
      <c r="G15" s="108"/>
      <c r="H15" s="108"/>
      <c r="I15" s="105"/>
      <c r="J15" s="105"/>
      <c r="K15" s="105"/>
      <c r="L15" s="105"/>
      <c r="M15" s="105"/>
      <c r="N15" s="108"/>
      <c r="O15" s="108"/>
      <c r="P15" s="105"/>
      <c r="Q15" s="105"/>
      <c r="R15" s="105"/>
      <c r="S15" s="105"/>
      <c r="T15" s="105"/>
      <c r="U15" s="108"/>
      <c r="V15" s="108"/>
      <c r="W15" s="105"/>
      <c r="X15" s="105"/>
      <c r="Y15" s="105"/>
      <c r="Z15" s="105"/>
      <c r="AA15" s="105"/>
      <c r="AB15" s="108"/>
      <c r="AC15" s="108"/>
      <c r="AD15" s="105"/>
      <c r="AE15" s="105"/>
      <c r="AF15" s="105"/>
    </row>
    <row r="16" spans="1:32" s="32" customFormat="1" ht="30" customHeight="1" x14ac:dyDescent="0.4">
      <c r="A16" s="30" t="s">
        <v>169</v>
      </c>
      <c r="B16" s="105"/>
      <c r="C16" s="105"/>
      <c r="D16" s="105"/>
      <c r="E16" s="105"/>
      <c r="F16" s="105"/>
      <c r="G16" s="108"/>
      <c r="H16" s="108"/>
      <c r="I16" s="105"/>
      <c r="J16" s="105"/>
      <c r="K16" s="105"/>
      <c r="L16" s="105"/>
      <c r="M16" s="105"/>
      <c r="N16" s="108"/>
      <c r="O16" s="108"/>
      <c r="P16" s="105"/>
      <c r="Q16" s="105"/>
      <c r="R16" s="105"/>
      <c r="S16" s="105"/>
      <c r="T16" s="105"/>
      <c r="U16" s="108"/>
      <c r="V16" s="108"/>
      <c r="W16" s="105"/>
      <c r="X16" s="105"/>
      <c r="Y16" s="105"/>
      <c r="Z16" s="105"/>
      <c r="AA16" s="105"/>
      <c r="AB16" s="108"/>
      <c r="AC16" s="108"/>
      <c r="AD16" s="105"/>
      <c r="AE16" s="105"/>
      <c r="AF16" s="105"/>
    </row>
    <row r="17" spans="1:32" ht="7.5" customHeight="1" x14ac:dyDescent="0.4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1:32" ht="12.75" customHeight="1" x14ac:dyDescent="0.4">
      <c r="A18" s="27"/>
      <c r="B18" s="358" t="s">
        <v>213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</row>
    <row r="19" spans="1:32" ht="12.75" customHeight="1" x14ac:dyDescent="0.4">
      <c r="A19" s="27" t="s">
        <v>210</v>
      </c>
      <c r="B19" s="28">
        <v>44013</v>
      </c>
      <c r="C19" s="28">
        <v>44014</v>
      </c>
      <c r="D19" s="28">
        <v>44015</v>
      </c>
      <c r="E19" s="28">
        <v>44016</v>
      </c>
      <c r="F19" s="28">
        <v>44017</v>
      </c>
      <c r="G19" s="28">
        <v>44018</v>
      </c>
      <c r="H19" s="28">
        <v>44019</v>
      </c>
      <c r="I19" s="28">
        <v>44020</v>
      </c>
      <c r="J19" s="28">
        <v>44021</v>
      </c>
      <c r="K19" s="28">
        <v>44022</v>
      </c>
      <c r="L19" s="28">
        <v>44023</v>
      </c>
      <c r="M19" s="28">
        <v>44024</v>
      </c>
      <c r="N19" s="28">
        <v>44025</v>
      </c>
      <c r="O19" s="28">
        <v>44026</v>
      </c>
      <c r="P19" s="28">
        <v>44027</v>
      </c>
      <c r="Q19" s="28">
        <v>44028</v>
      </c>
      <c r="R19" s="28">
        <v>44029</v>
      </c>
      <c r="S19" s="28">
        <v>44030</v>
      </c>
      <c r="T19" s="28">
        <v>44031</v>
      </c>
      <c r="U19" s="28">
        <v>44032</v>
      </c>
      <c r="V19" s="28">
        <v>44033</v>
      </c>
      <c r="W19" s="28">
        <v>44034</v>
      </c>
      <c r="X19" s="28">
        <v>44035</v>
      </c>
      <c r="Y19" s="28">
        <v>44036</v>
      </c>
      <c r="Z19" s="28">
        <v>44037</v>
      </c>
      <c r="AA19" s="28">
        <v>44038</v>
      </c>
      <c r="AB19" s="28">
        <v>44039</v>
      </c>
      <c r="AC19" s="28">
        <v>44040</v>
      </c>
      <c r="AD19" s="28">
        <v>44041</v>
      </c>
      <c r="AE19" s="28">
        <v>44042</v>
      </c>
      <c r="AF19" s="28">
        <v>44043</v>
      </c>
    </row>
    <row r="20" spans="1:32" ht="12.75" customHeight="1" x14ac:dyDescent="0.4">
      <c r="A20" s="27" t="s">
        <v>211</v>
      </c>
      <c r="B20" s="29">
        <f>B19</f>
        <v>44013</v>
      </c>
      <c r="C20" s="29">
        <f t="shared" ref="C20:AF20" si="2">C19</f>
        <v>44014</v>
      </c>
      <c r="D20" s="29">
        <f t="shared" si="2"/>
        <v>44015</v>
      </c>
      <c r="E20" s="29">
        <f t="shared" si="2"/>
        <v>44016</v>
      </c>
      <c r="F20" s="29">
        <f t="shared" si="2"/>
        <v>44017</v>
      </c>
      <c r="G20" s="29">
        <f t="shared" si="2"/>
        <v>44018</v>
      </c>
      <c r="H20" s="29">
        <f t="shared" si="2"/>
        <v>44019</v>
      </c>
      <c r="I20" s="29">
        <f t="shared" si="2"/>
        <v>44020</v>
      </c>
      <c r="J20" s="29">
        <f t="shared" si="2"/>
        <v>44021</v>
      </c>
      <c r="K20" s="29">
        <f t="shared" si="2"/>
        <v>44022</v>
      </c>
      <c r="L20" s="29">
        <f t="shared" si="2"/>
        <v>44023</v>
      </c>
      <c r="M20" s="29">
        <f t="shared" si="2"/>
        <v>44024</v>
      </c>
      <c r="N20" s="29">
        <f t="shared" si="2"/>
        <v>44025</v>
      </c>
      <c r="O20" s="29">
        <f t="shared" si="2"/>
        <v>44026</v>
      </c>
      <c r="P20" s="29">
        <f t="shared" si="2"/>
        <v>44027</v>
      </c>
      <c r="Q20" s="29">
        <f t="shared" si="2"/>
        <v>44028</v>
      </c>
      <c r="R20" s="29">
        <f t="shared" si="2"/>
        <v>44029</v>
      </c>
      <c r="S20" s="29">
        <f t="shared" si="2"/>
        <v>44030</v>
      </c>
      <c r="T20" s="29">
        <f t="shared" si="2"/>
        <v>44031</v>
      </c>
      <c r="U20" s="29">
        <f t="shared" si="2"/>
        <v>44032</v>
      </c>
      <c r="V20" s="29">
        <f t="shared" si="2"/>
        <v>44033</v>
      </c>
      <c r="W20" s="29">
        <f t="shared" si="2"/>
        <v>44034</v>
      </c>
      <c r="X20" s="29">
        <f t="shared" si="2"/>
        <v>44035</v>
      </c>
      <c r="Y20" s="29">
        <f t="shared" si="2"/>
        <v>44036</v>
      </c>
      <c r="Z20" s="29">
        <f t="shared" si="2"/>
        <v>44037</v>
      </c>
      <c r="AA20" s="29">
        <f t="shared" si="2"/>
        <v>44038</v>
      </c>
      <c r="AB20" s="29">
        <f t="shared" si="2"/>
        <v>44039</v>
      </c>
      <c r="AC20" s="29">
        <f t="shared" si="2"/>
        <v>44040</v>
      </c>
      <c r="AD20" s="29">
        <f t="shared" si="2"/>
        <v>44041</v>
      </c>
      <c r="AE20" s="29">
        <f t="shared" si="2"/>
        <v>44042</v>
      </c>
      <c r="AF20" s="29">
        <f t="shared" si="2"/>
        <v>44043</v>
      </c>
    </row>
    <row r="21" spans="1:32" s="32" customFormat="1" ht="30" customHeight="1" x14ac:dyDescent="0.4">
      <c r="A21" s="30" t="s">
        <v>168</v>
      </c>
      <c r="B21" s="105"/>
      <c r="C21" s="105"/>
      <c r="D21" s="105"/>
      <c r="E21" s="108"/>
      <c r="F21" s="108"/>
      <c r="G21" s="105"/>
      <c r="H21" s="105"/>
      <c r="I21" s="105"/>
      <c r="J21" s="105"/>
      <c r="K21" s="105"/>
      <c r="L21" s="108"/>
      <c r="M21" s="108"/>
      <c r="N21" s="105"/>
      <c r="O21" s="105"/>
      <c r="P21" s="105"/>
      <c r="Q21" s="105"/>
      <c r="R21" s="105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2" s="32" customFormat="1" ht="30" customHeight="1" x14ac:dyDescent="0.4">
      <c r="A22" s="30" t="s">
        <v>169</v>
      </c>
      <c r="B22" s="105"/>
      <c r="C22" s="105"/>
      <c r="D22" s="105"/>
      <c r="E22" s="108"/>
      <c r="F22" s="108"/>
      <c r="G22" s="105"/>
      <c r="H22" s="105"/>
      <c r="I22" s="105"/>
      <c r="J22" s="105"/>
      <c r="K22" s="105"/>
      <c r="L22" s="108"/>
      <c r="M22" s="108"/>
      <c r="N22" s="105"/>
      <c r="O22" s="105"/>
      <c r="P22" s="105"/>
      <c r="Q22" s="105"/>
      <c r="R22" s="105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</row>
    <row r="23" spans="1:32" ht="7.5" customHeight="1" x14ac:dyDescent="0.4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12.75" customHeight="1" x14ac:dyDescent="0.4">
      <c r="A24" s="27"/>
      <c r="B24" s="358" t="s">
        <v>214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</row>
    <row r="25" spans="1:32" ht="12.75" customHeight="1" x14ac:dyDescent="0.4">
      <c r="A25" s="27" t="s">
        <v>210</v>
      </c>
      <c r="B25" s="28">
        <v>44075</v>
      </c>
      <c r="C25" s="28">
        <v>44076</v>
      </c>
      <c r="D25" s="28">
        <v>44077</v>
      </c>
      <c r="E25" s="28">
        <v>44078</v>
      </c>
      <c r="F25" s="28">
        <v>44079</v>
      </c>
      <c r="G25" s="28">
        <v>44080</v>
      </c>
      <c r="H25" s="28">
        <v>44081</v>
      </c>
      <c r="I25" s="28">
        <v>44082</v>
      </c>
      <c r="J25" s="28">
        <v>44083</v>
      </c>
      <c r="K25" s="28">
        <v>44084</v>
      </c>
      <c r="L25" s="28">
        <v>44085</v>
      </c>
      <c r="M25" s="28">
        <v>44086</v>
      </c>
      <c r="N25" s="28">
        <v>44087</v>
      </c>
      <c r="O25" s="28">
        <v>44088</v>
      </c>
      <c r="P25" s="28">
        <v>44089</v>
      </c>
      <c r="Q25" s="28">
        <v>44090</v>
      </c>
      <c r="R25" s="28">
        <v>44091</v>
      </c>
      <c r="S25" s="28">
        <v>44092</v>
      </c>
      <c r="T25" s="28">
        <v>44093</v>
      </c>
      <c r="U25" s="28">
        <v>44094</v>
      </c>
      <c r="V25" s="28">
        <v>44095</v>
      </c>
      <c r="W25" s="28">
        <v>44096</v>
      </c>
      <c r="X25" s="28">
        <v>44097</v>
      </c>
      <c r="Y25" s="28">
        <v>44098</v>
      </c>
      <c r="Z25" s="28">
        <v>44099</v>
      </c>
      <c r="AA25" s="28">
        <v>44100</v>
      </c>
      <c r="AB25" s="28">
        <v>44101</v>
      </c>
      <c r="AC25" s="28">
        <v>44102</v>
      </c>
      <c r="AD25" s="28">
        <v>44103</v>
      </c>
      <c r="AE25" s="28">
        <v>44104</v>
      </c>
      <c r="AF25" s="28"/>
    </row>
    <row r="26" spans="1:32" ht="12.75" customHeight="1" x14ac:dyDescent="0.4">
      <c r="A26" s="27" t="s">
        <v>211</v>
      </c>
      <c r="B26" s="29">
        <f>B25</f>
        <v>44075</v>
      </c>
      <c r="C26" s="29">
        <f t="shared" ref="C26:AE26" si="3">C25</f>
        <v>44076</v>
      </c>
      <c r="D26" s="29">
        <f t="shared" si="3"/>
        <v>44077</v>
      </c>
      <c r="E26" s="29">
        <f t="shared" si="3"/>
        <v>44078</v>
      </c>
      <c r="F26" s="29">
        <f t="shared" si="3"/>
        <v>44079</v>
      </c>
      <c r="G26" s="29">
        <f t="shared" si="3"/>
        <v>44080</v>
      </c>
      <c r="H26" s="29">
        <f t="shared" si="3"/>
        <v>44081</v>
      </c>
      <c r="I26" s="29">
        <f t="shared" si="3"/>
        <v>44082</v>
      </c>
      <c r="J26" s="29">
        <f t="shared" si="3"/>
        <v>44083</v>
      </c>
      <c r="K26" s="29">
        <f t="shared" si="3"/>
        <v>44084</v>
      </c>
      <c r="L26" s="29">
        <f t="shared" si="3"/>
        <v>44085</v>
      </c>
      <c r="M26" s="29">
        <f t="shared" si="3"/>
        <v>44086</v>
      </c>
      <c r="N26" s="29">
        <f t="shared" si="3"/>
        <v>44087</v>
      </c>
      <c r="O26" s="29">
        <f t="shared" si="3"/>
        <v>44088</v>
      </c>
      <c r="P26" s="29">
        <f t="shared" si="3"/>
        <v>44089</v>
      </c>
      <c r="Q26" s="29">
        <f t="shared" si="3"/>
        <v>44090</v>
      </c>
      <c r="R26" s="29">
        <f t="shared" si="3"/>
        <v>44091</v>
      </c>
      <c r="S26" s="29">
        <f t="shared" si="3"/>
        <v>44092</v>
      </c>
      <c r="T26" s="29">
        <f t="shared" si="3"/>
        <v>44093</v>
      </c>
      <c r="U26" s="29">
        <f t="shared" si="3"/>
        <v>44094</v>
      </c>
      <c r="V26" s="29">
        <f t="shared" si="3"/>
        <v>44095</v>
      </c>
      <c r="W26" s="29">
        <f t="shared" si="3"/>
        <v>44096</v>
      </c>
      <c r="X26" s="29">
        <f t="shared" si="3"/>
        <v>44097</v>
      </c>
      <c r="Y26" s="29">
        <f t="shared" si="3"/>
        <v>44098</v>
      </c>
      <c r="Z26" s="29">
        <f t="shared" si="3"/>
        <v>44099</v>
      </c>
      <c r="AA26" s="29">
        <f t="shared" si="3"/>
        <v>44100</v>
      </c>
      <c r="AB26" s="29">
        <f t="shared" si="3"/>
        <v>44101</v>
      </c>
      <c r="AC26" s="29">
        <f t="shared" si="3"/>
        <v>44102</v>
      </c>
      <c r="AD26" s="29">
        <f t="shared" si="3"/>
        <v>44103</v>
      </c>
      <c r="AE26" s="29">
        <f t="shared" si="3"/>
        <v>44104</v>
      </c>
      <c r="AF26" s="29"/>
    </row>
    <row r="27" spans="1:32" s="32" customFormat="1" ht="30" customHeight="1" x14ac:dyDescent="0.4">
      <c r="A27" s="30" t="s">
        <v>168</v>
      </c>
      <c r="B27" s="105"/>
      <c r="C27" s="105"/>
      <c r="D27" s="105"/>
      <c r="E27" s="105"/>
      <c r="F27" s="108"/>
      <c r="G27" s="108"/>
      <c r="H27" s="105"/>
      <c r="I27" s="105"/>
      <c r="J27" s="105"/>
      <c r="K27" s="105"/>
      <c r="L27" s="105"/>
      <c r="M27" s="108"/>
      <c r="N27" s="108"/>
      <c r="O27" s="105"/>
      <c r="P27" s="105"/>
      <c r="Q27" s="105"/>
      <c r="R27" s="105"/>
      <c r="S27" s="105"/>
      <c r="T27" s="108"/>
      <c r="U27" s="108"/>
      <c r="V27" s="105"/>
      <c r="W27" s="105"/>
      <c r="X27" s="105"/>
      <c r="Y27" s="105"/>
      <c r="Z27" s="105"/>
      <c r="AA27" s="108"/>
      <c r="AB27" s="108"/>
      <c r="AC27" s="105"/>
      <c r="AD27" s="105"/>
      <c r="AE27" s="105"/>
      <c r="AF27" s="31"/>
    </row>
    <row r="28" spans="1:32" s="32" customFormat="1" ht="30" customHeight="1" x14ac:dyDescent="0.4">
      <c r="A28" s="30" t="s">
        <v>169</v>
      </c>
      <c r="B28" s="106"/>
      <c r="C28" s="106"/>
      <c r="D28" s="106"/>
      <c r="E28" s="106"/>
      <c r="F28" s="109"/>
      <c r="G28" s="109"/>
      <c r="H28" s="105"/>
      <c r="I28" s="105"/>
      <c r="J28" s="105"/>
      <c r="K28" s="106"/>
      <c r="L28" s="106"/>
      <c r="M28" s="109"/>
      <c r="N28" s="109"/>
      <c r="O28" s="106"/>
      <c r="P28" s="106"/>
      <c r="Q28" s="106"/>
      <c r="R28" s="106"/>
      <c r="S28" s="106"/>
      <c r="T28" s="109"/>
      <c r="U28" s="109"/>
      <c r="V28" s="106"/>
      <c r="W28" s="106"/>
      <c r="X28" s="106"/>
      <c r="Y28" s="106"/>
      <c r="Z28" s="106"/>
      <c r="AA28" s="109"/>
      <c r="AB28" s="109"/>
      <c r="AC28" s="106"/>
      <c r="AD28" s="106"/>
      <c r="AE28" s="106"/>
      <c r="AF28" s="35"/>
    </row>
    <row r="29" spans="1:32" s="32" customFormat="1" ht="28.5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</sheetData>
  <sheetProtection sheet="1" objects="1" scenarios="1" selectLockedCells="1"/>
  <mergeCells count="11">
    <mergeCell ref="B6:AF6"/>
    <mergeCell ref="B12:AF12"/>
    <mergeCell ref="B18:AF18"/>
    <mergeCell ref="B24:AF24"/>
    <mergeCell ref="A1:AF1"/>
    <mergeCell ref="A2:AF2"/>
    <mergeCell ref="A3:AF3"/>
    <mergeCell ref="A4:C4"/>
    <mergeCell ref="D4:O4"/>
    <mergeCell ref="Q4:S4"/>
    <mergeCell ref="T4:AF4"/>
  </mergeCells>
  <phoneticPr fontId="16"/>
  <dataValidations count="2">
    <dataValidation type="list" allowBlank="1" showInputMessage="1" showErrorMessage="1" sqref="AF29 Z9:AD10 F29:G29 I15:M16 U9:W10 AD15:AE16 W15:AA16 P15:T16 B15:F16 B27:E29 AA29:AB29 B21:D22 G21:K22 H27:L29 M29:N29 O27:S29 T29:U29 V27:Z29 AC27:AE29 N21:R22">
      <formula1>"×"</formula1>
    </dataValidation>
    <dataValidation imeMode="on" allowBlank="1" showInputMessage="1" showErrorMessage="1" sqref="T4:AF4"/>
  </dataValidations>
  <pageMargins left="0.39370078740157483" right="0.39370078740157483" top="0.34" bottom="0.23" header="0.31496062992125984" footer="0.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selection activeCell="D2" sqref="D2"/>
    </sheetView>
  </sheetViews>
  <sheetFormatPr defaultRowHeight="18.75" x14ac:dyDescent="0.4"/>
  <cols>
    <col min="1" max="1" width="7.75" style="93" customWidth="1"/>
    <col min="2" max="2" width="17" style="93" customWidth="1"/>
    <col min="3" max="3" width="13.75" style="103" hidden="1" customWidth="1"/>
    <col min="4" max="4" width="17.875" style="93" customWidth="1"/>
    <col min="5" max="16384" width="9" style="93"/>
  </cols>
  <sheetData>
    <row r="1" spans="1:4" x14ac:dyDescent="0.4">
      <c r="B1" s="93" t="s">
        <v>35</v>
      </c>
      <c r="C1" s="103" t="str">
        <f>'1ページ'!Q3</f>
        <v/>
      </c>
      <c r="D1" s="93" t="str">
        <f t="shared" ref="D1:D12" si="0">C1</f>
        <v/>
      </c>
    </row>
    <row r="2" spans="1:4" x14ac:dyDescent="0.4">
      <c r="B2" s="93" t="s">
        <v>36</v>
      </c>
      <c r="C2" s="103" t="str">
        <f>IF('1ページ'!H3="","",'1ページ'!H3)</f>
        <v/>
      </c>
      <c r="D2" s="93" t="str">
        <f t="shared" si="0"/>
        <v/>
      </c>
    </row>
    <row r="3" spans="1:4" x14ac:dyDescent="0.4">
      <c r="B3" s="93" t="s">
        <v>172</v>
      </c>
      <c r="C3" s="103" t="str">
        <f>IF('1ページ'!H5="","",'1ページ'!H5)</f>
        <v/>
      </c>
      <c r="D3" s="93" t="str">
        <f t="shared" si="0"/>
        <v/>
      </c>
    </row>
    <row r="4" spans="1:4" x14ac:dyDescent="0.4">
      <c r="A4" s="367" t="s">
        <v>198</v>
      </c>
      <c r="B4" s="93" t="s">
        <v>174</v>
      </c>
      <c r="C4" s="103" t="str">
        <f>IF('1ページ'!B21="選択してください。","",'1ページ'!B21)</f>
        <v/>
      </c>
      <c r="D4" s="93" t="str">
        <f t="shared" si="0"/>
        <v/>
      </c>
    </row>
    <row r="5" spans="1:4" x14ac:dyDescent="0.4">
      <c r="A5" s="367"/>
      <c r="B5" s="93" t="s">
        <v>175</v>
      </c>
      <c r="C5" s="103" t="str">
        <f>IF('1ページ'!A24="","",'1ページ'!A24)</f>
        <v/>
      </c>
      <c r="D5" s="93" t="str">
        <f t="shared" si="0"/>
        <v/>
      </c>
    </row>
    <row r="6" spans="1:4" x14ac:dyDescent="0.4">
      <c r="A6" s="367"/>
      <c r="B6" s="93" t="s">
        <v>176</v>
      </c>
      <c r="C6" s="104" t="str">
        <f>IF('1ページ'!F24="","",'1ページ'!F24)</f>
        <v/>
      </c>
      <c r="D6" s="93" t="str">
        <f t="shared" si="0"/>
        <v/>
      </c>
    </row>
    <row r="7" spans="1:4" x14ac:dyDescent="0.4">
      <c r="A7" s="367"/>
      <c r="B7" s="93" t="s">
        <v>177</v>
      </c>
      <c r="C7" s="103" t="str">
        <f>IF('1ページ'!H24="選択してください。","",'1ページ'!H24)</f>
        <v/>
      </c>
      <c r="D7" s="93" t="str">
        <f t="shared" si="0"/>
        <v/>
      </c>
    </row>
    <row r="8" spans="1:4" x14ac:dyDescent="0.4">
      <c r="A8" s="367"/>
      <c r="B8" s="93" t="s">
        <v>178</v>
      </c>
      <c r="C8" s="103" t="str">
        <f>IF('1ページ'!A25="","",'1ページ'!A25)</f>
        <v/>
      </c>
      <c r="D8" s="93" t="str">
        <f t="shared" si="0"/>
        <v/>
      </c>
    </row>
    <row r="9" spans="1:4" x14ac:dyDescent="0.4">
      <c r="A9" s="367"/>
      <c r="B9" s="93" t="s">
        <v>179</v>
      </c>
      <c r="C9" s="104" t="str">
        <f>IF('1ページ'!F25="","",'1ページ'!F25)</f>
        <v/>
      </c>
      <c r="D9" s="93" t="str">
        <f t="shared" si="0"/>
        <v/>
      </c>
    </row>
    <row r="10" spans="1:4" x14ac:dyDescent="0.4">
      <c r="A10" s="367"/>
      <c r="B10" s="93" t="s">
        <v>180</v>
      </c>
      <c r="C10" s="103" t="str">
        <f>IF('1ページ'!H25="選択してください。","",'1ページ'!H25)</f>
        <v/>
      </c>
      <c r="D10" s="93" t="str">
        <f t="shared" si="0"/>
        <v/>
      </c>
    </row>
    <row r="11" spans="1:4" x14ac:dyDescent="0.4">
      <c r="A11" s="367"/>
      <c r="B11" s="93" t="s">
        <v>181</v>
      </c>
      <c r="C11" s="103" t="str">
        <f>IF('1ページ'!A26="","",'1ページ'!A26)</f>
        <v/>
      </c>
      <c r="D11" s="93" t="str">
        <f t="shared" si="0"/>
        <v/>
      </c>
    </row>
    <row r="12" spans="1:4" x14ac:dyDescent="0.4">
      <c r="A12" s="367"/>
      <c r="B12" s="93" t="s">
        <v>182</v>
      </c>
      <c r="C12" s="104" t="str">
        <f>IF('1ページ'!F26="","",'1ページ'!F26)</f>
        <v/>
      </c>
      <c r="D12" s="93" t="str">
        <f t="shared" si="0"/>
        <v/>
      </c>
    </row>
    <row r="13" spans="1:4" x14ac:dyDescent="0.4">
      <c r="A13" s="367"/>
      <c r="B13" s="93" t="s">
        <v>183</v>
      </c>
      <c r="C13" s="103" t="str">
        <f>IF('1ページ'!H26="選択してください。","",'1ページ'!H26)</f>
        <v/>
      </c>
      <c r="D13" s="93" t="str">
        <f>C13</f>
        <v/>
      </c>
    </row>
    <row r="14" spans="1:4" ht="18.75" customHeight="1" x14ac:dyDescent="0.4">
      <c r="A14" s="93" t="s">
        <v>197</v>
      </c>
      <c r="B14" s="93" t="s">
        <v>184</v>
      </c>
      <c r="C14" s="103" t="str">
        <f>IF('1ページ'!H30="選択してください。","",'1ページ'!H30)</f>
        <v/>
      </c>
      <c r="D14" s="93" t="str">
        <f t="shared" ref="D14:D77" si="1">C14</f>
        <v/>
      </c>
    </row>
    <row r="15" spans="1:4" ht="18.75" customHeight="1" x14ac:dyDescent="0.4">
      <c r="A15" s="367" t="s">
        <v>196</v>
      </c>
      <c r="B15" s="93" t="s">
        <v>195</v>
      </c>
      <c r="C15" s="103" t="str">
        <f>IF('2ページ'!H7="選択してください。","",'2ページ'!H7)</f>
        <v/>
      </c>
      <c r="D15" s="93" t="str">
        <f t="shared" si="1"/>
        <v/>
      </c>
    </row>
    <row r="16" spans="1:4" x14ac:dyDescent="0.4">
      <c r="A16" s="367"/>
      <c r="B16" s="93" t="s">
        <v>185</v>
      </c>
      <c r="C16" s="104" t="str">
        <f>IF('2ページ'!C10="","",'2ページ'!C10)</f>
        <v/>
      </c>
      <c r="D16" s="93" t="str">
        <f t="shared" si="1"/>
        <v/>
      </c>
    </row>
    <row r="17" spans="1:4" x14ac:dyDescent="0.4">
      <c r="A17" s="367"/>
      <c r="B17" s="93" t="s">
        <v>186</v>
      </c>
      <c r="C17" s="104" t="str">
        <f>IF('2ページ'!C11="","",'2ページ'!C11)</f>
        <v/>
      </c>
      <c r="D17" s="93" t="str">
        <f t="shared" si="1"/>
        <v/>
      </c>
    </row>
    <row r="18" spans="1:4" x14ac:dyDescent="0.4">
      <c r="A18" s="367"/>
      <c r="B18" s="93" t="s">
        <v>187</v>
      </c>
      <c r="C18" s="104" t="str">
        <f>IF('2ページ'!C12="","",'2ページ'!C12)</f>
        <v/>
      </c>
      <c r="D18" s="93" t="str">
        <f t="shared" si="1"/>
        <v/>
      </c>
    </row>
    <row r="19" spans="1:4" x14ac:dyDescent="0.4">
      <c r="A19" s="367"/>
      <c r="B19" s="93" t="s">
        <v>188</v>
      </c>
      <c r="C19" s="103" t="str">
        <f>IF('2ページ'!F10="選択してください。","",'2ページ'!F10)</f>
        <v/>
      </c>
      <c r="D19" s="93" t="str">
        <f t="shared" si="1"/>
        <v/>
      </c>
    </row>
    <row r="20" spans="1:4" x14ac:dyDescent="0.4">
      <c r="A20" s="367"/>
      <c r="B20" s="93" t="s">
        <v>189</v>
      </c>
      <c r="C20" s="103" t="str">
        <f>IF('2ページ'!H10="選択してください。","",'2ページ'!H10)</f>
        <v/>
      </c>
      <c r="D20" s="93" t="str">
        <f t="shared" si="1"/>
        <v/>
      </c>
    </row>
    <row r="21" spans="1:4" x14ac:dyDescent="0.4">
      <c r="A21" s="367"/>
      <c r="B21" s="93" t="s">
        <v>194</v>
      </c>
      <c r="C21" s="104" t="str">
        <f>IF('2ページ'!C13="","",'2ページ'!C13)</f>
        <v/>
      </c>
      <c r="D21" s="93" t="str">
        <f t="shared" si="1"/>
        <v/>
      </c>
    </row>
    <row r="22" spans="1:4" x14ac:dyDescent="0.4">
      <c r="A22" s="367"/>
      <c r="B22" s="93" t="s">
        <v>190</v>
      </c>
      <c r="C22" s="104" t="str">
        <f>IF('2ページ'!C14="","",'2ページ'!C14)</f>
        <v/>
      </c>
      <c r="D22" s="93" t="str">
        <f t="shared" si="1"/>
        <v/>
      </c>
    </row>
    <row r="23" spans="1:4" x14ac:dyDescent="0.4">
      <c r="A23" s="367"/>
      <c r="B23" s="93" t="s">
        <v>191</v>
      </c>
      <c r="C23" s="104" t="str">
        <f>IF('2ページ'!C15="","",'2ページ'!C15)</f>
        <v/>
      </c>
      <c r="D23" s="93" t="str">
        <f t="shared" si="1"/>
        <v/>
      </c>
    </row>
    <row r="24" spans="1:4" x14ac:dyDescent="0.4">
      <c r="A24" s="367"/>
      <c r="B24" s="93" t="s">
        <v>192</v>
      </c>
      <c r="C24" s="103" t="str">
        <f>IF('2ページ'!F13="選択してください。","",'2ページ'!F13)</f>
        <v/>
      </c>
      <c r="D24" s="93" t="str">
        <f t="shared" si="1"/>
        <v/>
      </c>
    </row>
    <row r="25" spans="1:4" x14ac:dyDescent="0.4">
      <c r="A25" s="367"/>
      <c r="B25" s="93" t="s">
        <v>193</v>
      </c>
      <c r="C25" s="103" t="str">
        <f>IF('2ページ'!H13="選択してください。","",'2ページ'!H13)</f>
        <v/>
      </c>
      <c r="D25" s="93" t="str">
        <f t="shared" si="1"/>
        <v/>
      </c>
    </row>
    <row r="26" spans="1:4" ht="18.75" customHeight="1" x14ac:dyDescent="0.4">
      <c r="A26" s="367" t="s">
        <v>200</v>
      </c>
      <c r="B26" s="93" t="s">
        <v>201</v>
      </c>
      <c r="C26" s="104" t="str">
        <f>IF('2ページ'!B26="","",'2ページ'!B26)</f>
        <v/>
      </c>
      <c r="D26" s="93" t="str">
        <f t="shared" si="1"/>
        <v/>
      </c>
    </row>
    <row r="27" spans="1:4" x14ac:dyDescent="0.4">
      <c r="A27" s="367"/>
      <c r="B27" s="93" t="s">
        <v>202</v>
      </c>
      <c r="C27" s="104" t="str">
        <f>IF('2ページ'!B27="","",'2ページ'!B27)</f>
        <v/>
      </c>
      <c r="D27" s="93" t="str">
        <f t="shared" si="1"/>
        <v/>
      </c>
    </row>
    <row r="28" spans="1:4" x14ac:dyDescent="0.4">
      <c r="A28" s="367"/>
      <c r="B28" s="93" t="s">
        <v>203</v>
      </c>
      <c r="C28" s="104" t="str">
        <f>IF('2ページ'!B28="","",'2ページ'!B28)</f>
        <v/>
      </c>
      <c r="D28" s="93" t="str">
        <f t="shared" si="1"/>
        <v/>
      </c>
    </row>
    <row r="29" spans="1:4" x14ac:dyDescent="0.4">
      <c r="A29" s="367"/>
      <c r="B29" s="93" t="s">
        <v>199</v>
      </c>
      <c r="C29" s="103" t="str">
        <f>IF('2ページ'!H32="選択してください。","",'2ページ'!H32)</f>
        <v/>
      </c>
      <c r="D29" s="93" t="str">
        <f t="shared" si="1"/>
        <v/>
      </c>
    </row>
    <row r="30" spans="1:4" x14ac:dyDescent="0.4">
      <c r="A30" s="367"/>
      <c r="B30" s="93" t="s">
        <v>194</v>
      </c>
      <c r="C30" s="104" t="str">
        <f>IF('2ページ'!B35="","",'2ページ'!B35)</f>
        <v/>
      </c>
      <c r="D30" s="93" t="str">
        <f t="shared" si="1"/>
        <v/>
      </c>
    </row>
    <row r="31" spans="1:4" x14ac:dyDescent="0.4">
      <c r="A31" s="367"/>
      <c r="B31" s="93" t="s">
        <v>190</v>
      </c>
      <c r="C31" s="104" t="str">
        <f>IF('2ページ'!B36="","",'2ページ'!B36)</f>
        <v/>
      </c>
      <c r="D31" s="93" t="str">
        <f t="shared" si="1"/>
        <v/>
      </c>
    </row>
    <row r="32" spans="1:4" x14ac:dyDescent="0.4">
      <c r="A32" s="367"/>
      <c r="B32" s="93" t="s">
        <v>191</v>
      </c>
      <c r="C32" s="104" t="str">
        <f>IF('2ページ'!B37="","",'2ページ'!B37)</f>
        <v/>
      </c>
      <c r="D32" s="93" t="str">
        <f t="shared" si="1"/>
        <v/>
      </c>
    </row>
    <row r="33" spans="1:4" x14ac:dyDescent="0.4">
      <c r="A33" s="367" t="s">
        <v>204</v>
      </c>
      <c r="B33" s="93" t="s">
        <v>286</v>
      </c>
      <c r="C33" s="103" t="str">
        <f>IF('３ページ'!G6="選択してください。","",'３ページ'!G6)</f>
        <v/>
      </c>
      <c r="D33" s="93" t="str">
        <f t="shared" si="1"/>
        <v/>
      </c>
    </row>
    <row r="34" spans="1:4" ht="18.75" customHeight="1" x14ac:dyDescent="0.4">
      <c r="A34" s="367"/>
      <c r="B34" s="93" t="s">
        <v>205</v>
      </c>
      <c r="C34" s="103" t="str">
        <f>IF('３ページ'!AB10=0,"なし",'３ページ'!AB10&amp;"名")</f>
        <v>なし</v>
      </c>
      <c r="D34" s="93" t="str">
        <f t="shared" si="1"/>
        <v>なし</v>
      </c>
    </row>
    <row r="35" spans="1:4" x14ac:dyDescent="0.4">
      <c r="A35" s="367"/>
      <c r="B35" s="93" t="s">
        <v>199</v>
      </c>
      <c r="C35" s="103" t="str">
        <f>IF('３ページ'!I27="選択してください。","",'３ページ'!I27)</f>
        <v/>
      </c>
      <c r="D35" s="93" t="str">
        <f t="shared" si="1"/>
        <v/>
      </c>
    </row>
    <row r="36" spans="1:4" x14ac:dyDescent="0.4">
      <c r="A36" s="367"/>
      <c r="B36" s="93" t="s">
        <v>185</v>
      </c>
      <c r="C36" s="104" t="str">
        <f>IF('３ページ'!C30="","",'３ページ'!C30)</f>
        <v/>
      </c>
      <c r="D36" s="93" t="str">
        <f t="shared" si="1"/>
        <v/>
      </c>
    </row>
    <row r="37" spans="1:4" x14ac:dyDescent="0.4">
      <c r="A37" s="367"/>
      <c r="B37" s="93" t="s">
        <v>218</v>
      </c>
      <c r="C37" s="104" t="str">
        <f>IF('３ページ'!F30="選択","",'３ページ'!F30)</f>
        <v/>
      </c>
      <c r="D37" s="93" t="str">
        <f t="shared" si="1"/>
        <v/>
      </c>
    </row>
    <row r="38" spans="1:4" x14ac:dyDescent="0.4">
      <c r="A38" s="367"/>
      <c r="B38" s="93" t="s">
        <v>186</v>
      </c>
      <c r="C38" s="104" t="str">
        <f>IF('３ページ'!C31="","",'３ページ'!C31)</f>
        <v/>
      </c>
      <c r="D38" s="93" t="str">
        <f t="shared" si="1"/>
        <v/>
      </c>
    </row>
    <row r="39" spans="1:4" x14ac:dyDescent="0.4">
      <c r="A39" s="367"/>
      <c r="B39" s="93" t="s">
        <v>219</v>
      </c>
      <c r="C39" s="103" t="str">
        <f>IF('３ページ'!F31="選択","",'３ページ'!F31)</f>
        <v/>
      </c>
      <c r="D39" s="93" t="str">
        <f t="shared" si="1"/>
        <v/>
      </c>
    </row>
    <row r="40" spans="1:4" x14ac:dyDescent="0.4">
      <c r="A40" s="367"/>
      <c r="B40" s="93" t="s">
        <v>187</v>
      </c>
      <c r="C40" s="104" t="str">
        <f>IF('３ページ'!C32="","",'３ページ'!C32)</f>
        <v/>
      </c>
      <c r="D40" s="93" t="str">
        <f t="shared" si="1"/>
        <v/>
      </c>
    </row>
    <row r="41" spans="1:4" x14ac:dyDescent="0.4">
      <c r="A41" s="367"/>
      <c r="B41" s="93" t="s">
        <v>220</v>
      </c>
      <c r="C41" s="103" t="str">
        <f>IF('３ページ'!F32="選択","",'３ページ'!F32)</f>
        <v/>
      </c>
      <c r="D41" s="93" t="str">
        <f t="shared" si="1"/>
        <v/>
      </c>
    </row>
    <row r="42" spans="1:4" x14ac:dyDescent="0.4">
      <c r="A42" s="367"/>
      <c r="B42" s="93" t="s">
        <v>194</v>
      </c>
      <c r="C42" s="104" t="str">
        <f>IF('３ページ'!C34="","",'３ページ'!C34)</f>
        <v/>
      </c>
      <c r="D42" s="93" t="str">
        <f t="shared" si="1"/>
        <v/>
      </c>
    </row>
    <row r="43" spans="1:4" x14ac:dyDescent="0.4">
      <c r="A43" s="367"/>
      <c r="B43" s="93" t="s">
        <v>221</v>
      </c>
      <c r="C43" s="103" t="str">
        <f>IF('３ページ'!F34="選択","",'３ページ'!F34)</f>
        <v/>
      </c>
      <c r="D43" s="93" t="str">
        <f t="shared" si="1"/>
        <v/>
      </c>
    </row>
    <row r="44" spans="1:4" x14ac:dyDescent="0.4">
      <c r="A44" s="367"/>
      <c r="B44" s="93" t="s">
        <v>190</v>
      </c>
      <c r="C44" s="104" t="str">
        <f>IF('３ページ'!C35="","",'３ページ'!C35)</f>
        <v/>
      </c>
      <c r="D44" s="93" t="str">
        <f t="shared" si="1"/>
        <v/>
      </c>
    </row>
    <row r="45" spans="1:4" x14ac:dyDescent="0.4">
      <c r="A45" s="367"/>
      <c r="B45" s="93" t="s">
        <v>222</v>
      </c>
      <c r="C45" s="103" t="str">
        <f>IF('３ページ'!F35="選択","",'３ページ'!F35)</f>
        <v/>
      </c>
      <c r="D45" s="93" t="str">
        <f t="shared" si="1"/>
        <v/>
      </c>
    </row>
    <row r="46" spans="1:4" x14ac:dyDescent="0.4">
      <c r="A46" s="367"/>
      <c r="B46" s="93" t="s">
        <v>191</v>
      </c>
      <c r="C46" s="104" t="str">
        <f>IF('３ページ'!C36="","",'３ページ'!C36)</f>
        <v/>
      </c>
      <c r="D46" s="93" t="str">
        <f t="shared" si="1"/>
        <v/>
      </c>
    </row>
    <row r="47" spans="1:4" x14ac:dyDescent="0.4">
      <c r="A47" s="367"/>
      <c r="B47" s="93" t="s">
        <v>223</v>
      </c>
      <c r="C47" s="103" t="str">
        <f>IF('３ページ'!F36="選択","",'３ページ'!F36)</f>
        <v/>
      </c>
      <c r="D47" s="93" t="str">
        <f t="shared" si="1"/>
        <v/>
      </c>
    </row>
    <row r="48" spans="1:4" x14ac:dyDescent="0.4">
      <c r="A48" s="367" t="s">
        <v>224</v>
      </c>
      <c r="B48" s="93" t="s">
        <v>225</v>
      </c>
      <c r="C48" s="103" t="str">
        <f>IF('4ページ'!I6="選択してください。","",'4ページ'!I6)</f>
        <v/>
      </c>
      <c r="D48" s="93" t="str">
        <f t="shared" si="1"/>
        <v/>
      </c>
    </row>
    <row r="49" spans="1:4" x14ac:dyDescent="0.4">
      <c r="A49" s="367"/>
      <c r="B49" s="93" t="s">
        <v>226</v>
      </c>
      <c r="C49" s="103" t="str">
        <f>IF('4ページ'!A9="","",'4ページ'!A9)</f>
        <v/>
      </c>
      <c r="D49" s="93" t="str">
        <f t="shared" si="1"/>
        <v/>
      </c>
    </row>
    <row r="50" spans="1:4" x14ac:dyDescent="0.4">
      <c r="A50" s="367"/>
      <c r="B50" s="93" t="s">
        <v>229</v>
      </c>
      <c r="C50" s="103" t="str">
        <f>IF('4ページ'!C9="選択してください。","",'4ページ'!C9)</f>
        <v/>
      </c>
      <c r="D50" s="93" t="str">
        <f t="shared" si="1"/>
        <v/>
      </c>
    </row>
    <row r="51" spans="1:4" x14ac:dyDescent="0.4">
      <c r="A51" s="367"/>
      <c r="B51" s="93" t="s">
        <v>232</v>
      </c>
      <c r="C51" s="103" t="str">
        <f>IF('4ページ'!F9="選択してください。","",'4ページ'!F9)</f>
        <v/>
      </c>
      <c r="D51" s="93" t="str">
        <f t="shared" si="1"/>
        <v/>
      </c>
    </row>
    <row r="52" spans="1:4" x14ac:dyDescent="0.4">
      <c r="A52" s="367"/>
      <c r="B52" s="93" t="s">
        <v>185</v>
      </c>
      <c r="C52" s="104" t="str">
        <f>IF('4ページ'!B11="","",'4ページ'!B11)</f>
        <v/>
      </c>
      <c r="D52" s="93" t="str">
        <f t="shared" si="1"/>
        <v/>
      </c>
    </row>
    <row r="53" spans="1:4" x14ac:dyDescent="0.4">
      <c r="A53" s="367"/>
      <c r="B53" s="93" t="s">
        <v>186</v>
      </c>
      <c r="C53" s="104" t="str">
        <f>IF('4ページ'!B12="","",'4ページ'!B12)</f>
        <v/>
      </c>
      <c r="D53" s="93" t="str">
        <f t="shared" si="1"/>
        <v/>
      </c>
    </row>
    <row r="54" spans="1:4" x14ac:dyDescent="0.4">
      <c r="A54" s="367"/>
      <c r="B54" s="93" t="s">
        <v>187</v>
      </c>
      <c r="C54" s="104" t="str">
        <f>IF('4ページ'!B13="","",'4ページ'!B13)</f>
        <v/>
      </c>
      <c r="D54" s="93" t="str">
        <f t="shared" si="1"/>
        <v/>
      </c>
    </row>
    <row r="55" spans="1:4" x14ac:dyDescent="0.4">
      <c r="A55" s="367"/>
      <c r="B55" s="93" t="s">
        <v>287</v>
      </c>
      <c r="C55" s="104" t="str">
        <f>IF('4ページ'!F11="","",'4ページ'!F11)</f>
        <v/>
      </c>
      <c r="D55" s="93" t="str">
        <f t="shared" si="1"/>
        <v/>
      </c>
    </row>
    <row r="56" spans="1:4" x14ac:dyDescent="0.4">
      <c r="A56" s="367"/>
      <c r="B56" s="93" t="s">
        <v>288</v>
      </c>
      <c r="C56" s="104" t="str">
        <f>IF('4ページ'!F12="","",'4ページ'!F12)</f>
        <v/>
      </c>
      <c r="D56" s="93" t="str">
        <f t="shared" si="1"/>
        <v/>
      </c>
    </row>
    <row r="57" spans="1:4" x14ac:dyDescent="0.4">
      <c r="A57" s="367"/>
      <c r="B57" s="93" t="s">
        <v>289</v>
      </c>
      <c r="C57" s="104" t="str">
        <f>IF('4ページ'!F13="","",'4ページ'!F13)</f>
        <v/>
      </c>
      <c r="D57" s="93" t="str">
        <f t="shared" si="1"/>
        <v/>
      </c>
    </row>
    <row r="58" spans="1:4" x14ac:dyDescent="0.4">
      <c r="A58" s="367"/>
      <c r="B58" s="93" t="s">
        <v>227</v>
      </c>
      <c r="C58" s="103" t="str">
        <f>IF('4ページ'!A16="","",'4ページ'!A16)</f>
        <v/>
      </c>
      <c r="D58" s="93" t="str">
        <f t="shared" si="1"/>
        <v/>
      </c>
    </row>
    <row r="59" spans="1:4" x14ac:dyDescent="0.4">
      <c r="A59" s="367"/>
      <c r="B59" s="93" t="s">
        <v>230</v>
      </c>
      <c r="C59" s="103" t="str">
        <f>IF('4ページ'!C16="選択してください。","",'4ページ'!C16)</f>
        <v/>
      </c>
      <c r="D59" s="93" t="str">
        <f t="shared" si="1"/>
        <v/>
      </c>
    </row>
    <row r="60" spans="1:4" x14ac:dyDescent="0.4">
      <c r="A60" s="367"/>
      <c r="B60" s="93" t="s">
        <v>233</v>
      </c>
      <c r="C60" s="103" t="str">
        <f>IF('4ページ'!F16="選択してください。","",'4ページ'!F16)</f>
        <v/>
      </c>
      <c r="D60" s="93" t="str">
        <f t="shared" si="1"/>
        <v/>
      </c>
    </row>
    <row r="61" spans="1:4" x14ac:dyDescent="0.4">
      <c r="A61" s="367"/>
      <c r="B61" s="93" t="s">
        <v>185</v>
      </c>
      <c r="C61" s="104" t="str">
        <f>IF('4ページ'!B18="","",'4ページ'!B18)</f>
        <v/>
      </c>
      <c r="D61" s="93" t="str">
        <f t="shared" si="1"/>
        <v/>
      </c>
    </row>
    <row r="62" spans="1:4" x14ac:dyDescent="0.4">
      <c r="A62" s="367"/>
      <c r="B62" s="93" t="s">
        <v>186</v>
      </c>
      <c r="C62" s="104" t="str">
        <f>IF('4ページ'!B19="","",'4ページ'!B19)</f>
        <v/>
      </c>
      <c r="D62" s="93" t="str">
        <f t="shared" si="1"/>
        <v/>
      </c>
    </row>
    <row r="63" spans="1:4" x14ac:dyDescent="0.4">
      <c r="A63" s="367"/>
      <c r="B63" s="93" t="s">
        <v>187</v>
      </c>
      <c r="C63" s="104" t="str">
        <f>IF('4ページ'!B20="","",'4ページ'!B20)</f>
        <v/>
      </c>
      <c r="D63" s="93" t="str">
        <f t="shared" si="1"/>
        <v/>
      </c>
    </row>
    <row r="64" spans="1:4" x14ac:dyDescent="0.4">
      <c r="A64" s="367"/>
      <c r="B64" s="93" t="s">
        <v>287</v>
      </c>
      <c r="C64" s="104" t="str">
        <f>IF('4ページ'!F18="","",'4ページ'!F18)</f>
        <v/>
      </c>
      <c r="D64" s="93" t="str">
        <f t="shared" si="1"/>
        <v/>
      </c>
    </row>
    <row r="65" spans="1:8" x14ac:dyDescent="0.4">
      <c r="A65" s="367"/>
      <c r="B65" s="93" t="s">
        <v>288</v>
      </c>
      <c r="C65" s="104" t="str">
        <f>IF('4ページ'!F19="","",'4ページ'!F19)</f>
        <v/>
      </c>
      <c r="D65" s="93" t="str">
        <f t="shared" si="1"/>
        <v/>
      </c>
    </row>
    <row r="66" spans="1:8" x14ac:dyDescent="0.4">
      <c r="A66" s="367"/>
      <c r="B66" s="93" t="s">
        <v>289</v>
      </c>
      <c r="C66" s="104" t="str">
        <f>IF('4ページ'!F20="","",'4ページ'!F20)</f>
        <v/>
      </c>
      <c r="D66" s="93" t="str">
        <f t="shared" si="1"/>
        <v/>
      </c>
    </row>
    <row r="67" spans="1:8" x14ac:dyDescent="0.4">
      <c r="A67" s="367" t="s">
        <v>235</v>
      </c>
      <c r="B67" s="93" t="s">
        <v>236</v>
      </c>
      <c r="C67" s="103" t="str">
        <f>IF('4ページ'!J24="選択してください。","",'4ページ'!J24)</f>
        <v/>
      </c>
      <c r="D67" s="93" t="str">
        <f t="shared" si="1"/>
        <v/>
      </c>
    </row>
    <row r="68" spans="1:8" x14ac:dyDescent="0.4">
      <c r="A68" s="367"/>
      <c r="B68" s="93" t="s">
        <v>226</v>
      </c>
      <c r="C68" s="103" t="str">
        <f>IF('4ページ'!A27="","",'4ページ'!A27)</f>
        <v/>
      </c>
      <c r="D68" s="93" t="str">
        <f t="shared" si="1"/>
        <v/>
      </c>
    </row>
    <row r="69" spans="1:8" x14ac:dyDescent="0.4">
      <c r="A69" s="367"/>
      <c r="B69" s="93" t="s">
        <v>229</v>
      </c>
      <c r="C69" s="103" t="str">
        <f>IF('4ページ'!C27="選択してください。","",'4ページ'!C27)</f>
        <v/>
      </c>
      <c r="D69" s="93" t="str">
        <f t="shared" si="1"/>
        <v/>
      </c>
    </row>
    <row r="70" spans="1:8" x14ac:dyDescent="0.4">
      <c r="A70" s="367"/>
      <c r="B70" s="93" t="s">
        <v>232</v>
      </c>
      <c r="C70" s="103" t="str">
        <f>IF('4ページ'!E27="選択してください。","",'4ページ'!E27)</f>
        <v/>
      </c>
      <c r="D70" s="93" t="str">
        <f t="shared" si="1"/>
        <v/>
      </c>
    </row>
    <row r="71" spans="1:8" x14ac:dyDescent="0.4">
      <c r="A71" s="367"/>
      <c r="B71" s="93" t="s">
        <v>185</v>
      </c>
      <c r="C71" s="104" t="str">
        <f>IF('4ページ'!G27="","",'4ページ'!G27)</f>
        <v/>
      </c>
      <c r="D71" s="93" t="str">
        <f t="shared" si="1"/>
        <v/>
      </c>
      <c r="F71" s="94"/>
      <c r="G71" s="94"/>
      <c r="H71" s="94"/>
    </row>
    <row r="72" spans="1:8" x14ac:dyDescent="0.4">
      <c r="A72" s="367"/>
      <c r="B72" s="93" t="s">
        <v>186</v>
      </c>
      <c r="C72" s="104" t="str">
        <f>IF('4ページ'!J27="","",'4ページ'!J27)</f>
        <v/>
      </c>
      <c r="D72" s="93" t="str">
        <f t="shared" si="1"/>
        <v/>
      </c>
      <c r="E72" s="94"/>
      <c r="F72" s="94"/>
      <c r="G72" s="94"/>
      <c r="H72" s="94"/>
    </row>
    <row r="73" spans="1:8" x14ac:dyDescent="0.4">
      <c r="A73" s="367"/>
      <c r="B73" s="93" t="s">
        <v>187</v>
      </c>
      <c r="C73" s="104" t="str">
        <f>IF('4ページ'!M27="","",'4ページ'!M27)</f>
        <v/>
      </c>
      <c r="D73" s="93" t="str">
        <f t="shared" si="1"/>
        <v/>
      </c>
    </row>
    <row r="74" spans="1:8" x14ac:dyDescent="0.4">
      <c r="A74" s="367"/>
      <c r="B74" s="93" t="s">
        <v>227</v>
      </c>
      <c r="C74" s="103" t="str">
        <f>IF('4ページ'!A28="","",'4ページ'!A28)</f>
        <v/>
      </c>
      <c r="D74" s="93" t="str">
        <f t="shared" si="1"/>
        <v/>
      </c>
    </row>
    <row r="75" spans="1:8" x14ac:dyDescent="0.4">
      <c r="A75" s="367"/>
      <c r="B75" s="93" t="s">
        <v>230</v>
      </c>
      <c r="C75" s="103" t="str">
        <f>IF('4ページ'!C28="選択してください。","",'4ページ'!C28)</f>
        <v/>
      </c>
      <c r="D75" s="93" t="str">
        <f t="shared" si="1"/>
        <v/>
      </c>
    </row>
    <row r="76" spans="1:8" x14ac:dyDescent="0.4">
      <c r="A76" s="367"/>
      <c r="B76" s="93" t="s">
        <v>233</v>
      </c>
      <c r="C76" s="103" t="str">
        <f>IF('4ページ'!E28="選択してください。","",'4ページ'!E28)</f>
        <v/>
      </c>
      <c r="D76" s="93" t="str">
        <f t="shared" si="1"/>
        <v/>
      </c>
    </row>
    <row r="77" spans="1:8" x14ac:dyDescent="0.4">
      <c r="A77" s="367"/>
      <c r="B77" s="93" t="s">
        <v>287</v>
      </c>
      <c r="C77" s="104" t="str">
        <f>IF('4ページ'!G28="","",'4ページ'!G28)</f>
        <v/>
      </c>
      <c r="D77" s="93" t="str">
        <f t="shared" si="1"/>
        <v/>
      </c>
    </row>
    <row r="78" spans="1:8" x14ac:dyDescent="0.4">
      <c r="A78" s="367"/>
      <c r="B78" s="93" t="s">
        <v>288</v>
      </c>
      <c r="C78" s="104" t="str">
        <f>IF('4ページ'!J28="","",'4ページ'!J28)</f>
        <v/>
      </c>
      <c r="D78" s="93" t="str">
        <f t="shared" ref="D78:D111" si="2">C78</f>
        <v/>
      </c>
    </row>
    <row r="79" spans="1:8" x14ac:dyDescent="0.4">
      <c r="A79" s="367"/>
      <c r="B79" s="93" t="s">
        <v>289</v>
      </c>
      <c r="C79" s="104" t="str">
        <f>IF('4ページ'!M28="","",'4ページ'!M28)</f>
        <v/>
      </c>
      <c r="D79" s="93" t="str">
        <f t="shared" si="2"/>
        <v/>
      </c>
    </row>
    <row r="80" spans="1:8" x14ac:dyDescent="0.4">
      <c r="A80" s="367"/>
      <c r="B80" s="93" t="s">
        <v>228</v>
      </c>
      <c r="C80" s="103" t="str">
        <f>IF('4ページ'!A29="","",'4ページ'!A29)</f>
        <v/>
      </c>
      <c r="D80" s="93" t="str">
        <f t="shared" si="2"/>
        <v/>
      </c>
    </row>
    <row r="81" spans="1:4" x14ac:dyDescent="0.4">
      <c r="A81" s="367"/>
      <c r="B81" s="93" t="s">
        <v>231</v>
      </c>
      <c r="C81" s="103" t="str">
        <f>IF('4ページ'!C29="選択してください。","",'4ページ'!C29)</f>
        <v/>
      </c>
      <c r="D81" s="93" t="str">
        <f t="shared" si="2"/>
        <v/>
      </c>
    </row>
    <row r="82" spans="1:4" x14ac:dyDescent="0.4">
      <c r="A82" s="367"/>
      <c r="B82" s="93" t="s">
        <v>234</v>
      </c>
      <c r="C82" s="103" t="str">
        <f>IF('4ページ'!E29="選択してください。","",'4ページ'!E29)</f>
        <v/>
      </c>
      <c r="D82" s="93" t="str">
        <f t="shared" si="2"/>
        <v/>
      </c>
    </row>
    <row r="83" spans="1:4" x14ac:dyDescent="0.4">
      <c r="A83" s="367"/>
      <c r="B83" s="93" t="s">
        <v>290</v>
      </c>
      <c r="C83" s="104" t="str">
        <f>IF('4ページ'!G29="","",'4ページ'!G29)</f>
        <v/>
      </c>
      <c r="D83" s="93" t="str">
        <f t="shared" si="2"/>
        <v/>
      </c>
    </row>
    <row r="84" spans="1:4" x14ac:dyDescent="0.4">
      <c r="A84" s="367"/>
      <c r="B84" s="93" t="s">
        <v>291</v>
      </c>
      <c r="C84" s="104" t="str">
        <f>IF('4ページ'!J29="","",'4ページ'!J29)</f>
        <v/>
      </c>
      <c r="D84" s="93" t="str">
        <f t="shared" si="2"/>
        <v/>
      </c>
    </row>
    <row r="85" spans="1:4" x14ac:dyDescent="0.4">
      <c r="A85" s="367"/>
      <c r="B85" s="93" t="s">
        <v>292</v>
      </c>
      <c r="C85" s="104" t="str">
        <f>IF('4ページ'!M29="","",'4ページ'!M29)</f>
        <v/>
      </c>
      <c r="D85" s="93" t="str">
        <f t="shared" si="2"/>
        <v/>
      </c>
    </row>
    <row r="86" spans="1:4" ht="18.75" customHeight="1" x14ac:dyDescent="0.4">
      <c r="A86" s="367" t="s">
        <v>238</v>
      </c>
      <c r="B86" s="93" t="s">
        <v>237</v>
      </c>
      <c r="C86" s="103" t="str">
        <f>IF('4ページ'!L33="選択してください。","",'4ページ'!L33)</f>
        <v/>
      </c>
      <c r="D86" s="93" t="str">
        <f t="shared" si="2"/>
        <v/>
      </c>
    </row>
    <row r="87" spans="1:4" x14ac:dyDescent="0.4">
      <c r="A87" s="367"/>
      <c r="B87" s="93" t="s">
        <v>226</v>
      </c>
      <c r="C87" s="103" t="str">
        <f>IF('4ページ'!A36="","",'4ページ'!A36)</f>
        <v/>
      </c>
      <c r="D87" s="93" t="str">
        <f t="shared" si="2"/>
        <v/>
      </c>
    </row>
    <row r="88" spans="1:4" x14ac:dyDescent="0.4">
      <c r="A88" s="367"/>
      <c r="B88" s="93" t="s">
        <v>229</v>
      </c>
      <c r="C88" s="103" t="str">
        <f>IF('4ページ'!C36="選択してください。","",'4ページ'!C36)</f>
        <v/>
      </c>
      <c r="D88" s="93" t="str">
        <f t="shared" si="2"/>
        <v/>
      </c>
    </row>
    <row r="89" spans="1:4" x14ac:dyDescent="0.4">
      <c r="A89" s="367"/>
      <c r="B89" s="93" t="s">
        <v>232</v>
      </c>
      <c r="C89" s="103" t="str">
        <f>IF('4ページ'!E36="選択してください。","",'4ページ'!E36)</f>
        <v/>
      </c>
      <c r="D89" s="93" t="str">
        <f t="shared" si="2"/>
        <v/>
      </c>
    </row>
    <row r="90" spans="1:4" x14ac:dyDescent="0.4">
      <c r="A90" s="367"/>
      <c r="B90" s="93" t="s">
        <v>185</v>
      </c>
      <c r="C90" s="104" t="str">
        <f>IF('4ページ'!G36="","",'4ページ'!G36)</f>
        <v/>
      </c>
      <c r="D90" s="93" t="str">
        <f t="shared" si="2"/>
        <v/>
      </c>
    </row>
    <row r="91" spans="1:4" x14ac:dyDescent="0.4">
      <c r="A91" s="367"/>
      <c r="B91" s="93" t="s">
        <v>186</v>
      </c>
      <c r="C91" s="104" t="str">
        <f>IF('4ページ'!J36="","",'4ページ'!J36)</f>
        <v/>
      </c>
      <c r="D91" s="93" t="str">
        <f t="shared" si="2"/>
        <v/>
      </c>
    </row>
    <row r="92" spans="1:4" x14ac:dyDescent="0.4">
      <c r="A92" s="367"/>
      <c r="B92" s="93" t="s">
        <v>187</v>
      </c>
      <c r="C92" s="104" t="str">
        <f>IF('4ページ'!M36="","",'4ページ'!M36)</f>
        <v/>
      </c>
      <c r="D92" s="93" t="str">
        <f t="shared" si="2"/>
        <v/>
      </c>
    </row>
    <row r="93" spans="1:4" x14ac:dyDescent="0.4">
      <c r="A93" s="367"/>
      <c r="B93" s="93" t="s">
        <v>227</v>
      </c>
      <c r="C93" s="103" t="str">
        <f>IF('4ページ'!A37="","",'4ページ'!A37)</f>
        <v/>
      </c>
      <c r="D93" s="93" t="str">
        <f t="shared" si="2"/>
        <v/>
      </c>
    </row>
    <row r="94" spans="1:4" x14ac:dyDescent="0.4">
      <c r="A94" s="367"/>
      <c r="B94" s="93" t="s">
        <v>230</v>
      </c>
      <c r="C94" s="103" t="str">
        <f>IF('4ページ'!C37="選択してください。","",'4ページ'!C37)</f>
        <v/>
      </c>
      <c r="D94" s="93" t="str">
        <f t="shared" si="2"/>
        <v/>
      </c>
    </row>
    <row r="95" spans="1:4" x14ac:dyDescent="0.4">
      <c r="A95" s="367"/>
      <c r="B95" s="93" t="s">
        <v>233</v>
      </c>
      <c r="C95" s="103" t="str">
        <f>IF('4ページ'!E37="選択してください。","",'4ページ'!E37)</f>
        <v/>
      </c>
      <c r="D95" s="93" t="str">
        <f t="shared" si="2"/>
        <v/>
      </c>
    </row>
    <row r="96" spans="1:4" x14ac:dyDescent="0.4">
      <c r="A96" s="367"/>
      <c r="B96" s="93" t="s">
        <v>287</v>
      </c>
      <c r="C96" s="104" t="str">
        <f>IF('4ページ'!G37="","",'4ページ'!G37)</f>
        <v/>
      </c>
      <c r="D96" s="93" t="str">
        <f t="shared" si="2"/>
        <v/>
      </c>
    </row>
    <row r="97" spans="1:4" x14ac:dyDescent="0.4">
      <c r="A97" s="367"/>
      <c r="B97" s="93" t="s">
        <v>288</v>
      </c>
      <c r="C97" s="104" t="str">
        <f>IF('4ページ'!J37="","",'4ページ'!J37)</f>
        <v/>
      </c>
      <c r="D97" s="93" t="str">
        <f t="shared" si="2"/>
        <v/>
      </c>
    </row>
    <row r="98" spans="1:4" x14ac:dyDescent="0.4">
      <c r="A98" s="367"/>
      <c r="B98" s="93" t="s">
        <v>289</v>
      </c>
      <c r="C98" s="104" t="str">
        <f>IF('4ページ'!M37="","",'4ページ'!M37)</f>
        <v/>
      </c>
      <c r="D98" s="93" t="str">
        <f t="shared" si="2"/>
        <v/>
      </c>
    </row>
    <row r="99" spans="1:4" x14ac:dyDescent="0.4">
      <c r="A99" s="367"/>
      <c r="B99" s="93" t="s">
        <v>228</v>
      </c>
      <c r="C99" s="103" t="str">
        <f>IF('4ページ'!A38="","",'4ページ'!A38)</f>
        <v/>
      </c>
      <c r="D99" s="93" t="str">
        <f t="shared" si="2"/>
        <v/>
      </c>
    </row>
    <row r="100" spans="1:4" x14ac:dyDescent="0.4">
      <c r="A100" s="367"/>
      <c r="B100" s="93" t="s">
        <v>231</v>
      </c>
      <c r="C100" s="103" t="str">
        <f>IF('4ページ'!C38="選択してください。","",'4ページ'!C38)</f>
        <v/>
      </c>
      <c r="D100" s="93" t="str">
        <f t="shared" si="2"/>
        <v/>
      </c>
    </row>
    <row r="101" spans="1:4" x14ac:dyDescent="0.4">
      <c r="A101" s="367"/>
      <c r="B101" s="93" t="s">
        <v>234</v>
      </c>
      <c r="C101" s="103" t="str">
        <f>IF('4ページ'!E38="選択してください。","",'4ページ'!E38)</f>
        <v/>
      </c>
      <c r="D101" s="93" t="str">
        <f t="shared" si="2"/>
        <v/>
      </c>
    </row>
    <row r="102" spans="1:4" x14ac:dyDescent="0.4">
      <c r="A102" s="367"/>
      <c r="B102" s="93" t="s">
        <v>290</v>
      </c>
      <c r="C102" s="104" t="str">
        <f>IF('4ページ'!G38="","",'4ページ'!G38)</f>
        <v/>
      </c>
      <c r="D102" s="93" t="str">
        <f t="shared" si="2"/>
        <v/>
      </c>
    </row>
    <row r="103" spans="1:4" x14ac:dyDescent="0.4">
      <c r="A103" s="367"/>
      <c r="B103" s="93" t="s">
        <v>291</v>
      </c>
      <c r="C103" s="104" t="str">
        <f>IF('4ページ'!J38="","",'4ページ'!J38)</f>
        <v/>
      </c>
      <c r="D103" s="93" t="str">
        <f t="shared" si="2"/>
        <v/>
      </c>
    </row>
    <row r="104" spans="1:4" x14ac:dyDescent="0.4">
      <c r="A104" s="367"/>
      <c r="B104" s="93" t="s">
        <v>292</v>
      </c>
      <c r="C104" s="104" t="str">
        <f>IF('4ページ'!M38="","",'4ページ'!M38)</f>
        <v/>
      </c>
      <c r="D104" s="93" t="str">
        <f t="shared" si="2"/>
        <v/>
      </c>
    </row>
    <row r="105" spans="1:4" x14ac:dyDescent="0.4">
      <c r="A105" s="367" t="s">
        <v>239</v>
      </c>
      <c r="B105" s="93" t="s">
        <v>240</v>
      </c>
      <c r="C105" s="103" t="str">
        <f>IF('5ページ'!G7="選択してください。","",'5ページ'!G7)</f>
        <v/>
      </c>
      <c r="D105" s="93" t="str">
        <f t="shared" si="2"/>
        <v/>
      </c>
    </row>
    <row r="106" spans="1:4" x14ac:dyDescent="0.4">
      <c r="A106" s="367"/>
      <c r="B106" s="93" t="s">
        <v>242</v>
      </c>
      <c r="C106" s="103" t="str">
        <f>IF('5ページ'!B11="選択","",'5ページ'!B11)</f>
        <v/>
      </c>
      <c r="D106" s="93" t="str">
        <f t="shared" si="2"/>
        <v/>
      </c>
    </row>
    <row r="107" spans="1:4" x14ac:dyDescent="0.4">
      <c r="A107" s="367"/>
      <c r="B107" s="93" t="s">
        <v>241</v>
      </c>
      <c r="C107" s="103" t="str">
        <f>IF('5ページ'!B12="","",'5ページ'!B12)</f>
        <v/>
      </c>
      <c r="D107" s="93" t="str">
        <f t="shared" si="2"/>
        <v/>
      </c>
    </row>
    <row r="108" spans="1:4" x14ac:dyDescent="0.4">
      <c r="A108" s="367"/>
      <c r="B108" s="93" t="s">
        <v>243</v>
      </c>
      <c r="C108" s="103" t="str">
        <f>IF('5ページ'!D11="選択","",'5ページ'!D11)</f>
        <v/>
      </c>
      <c r="D108" s="93" t="str">
        <f t="shared" si="2"/>
        <v/>
      </c>
    </row>
    <row r="109" spans="1:4" x14ac:dyDescent="0.4">
      <c r="A109" s="367"/>
      <c r="B109" s="93" t="s">
        <v>244</v>
      </c>
      <c r="C109" s="103" t="str">
        <f>IF('5ページ'!D12="","",'5ページ'!D12)</f>
        <v/>
      </c>
      <c r="D109" s="93" t="str">
        <f t="shared" si="2"/>
        <v/>
      </c>
    </row>
    <row r="110" spans="1:4" x14ac:dyDescent="0.4">
      <c r="A110" s="367"/>
      <c r="B110" s="93" t="s">
        <v>245</v>
      </c>
      <c r="C110" s="103" t="str">
        <f>IF('5ページ'!F11="選択","",'5ページ'!F11)</f>
        <v/>
      </c>
      <c r="D110" s="93" t="str">
        <f t="shared" si="2"/>
        <v/>
      </c>
    </row>
    <row r="111" spans="1:4" x14ac:dyDescent="0.4">
      <c r="A111" s="367"/>
      <c r="B111" s="93" t="s">
        <v>246</v>
      </c>
      <c r="C111" s="103" t="str">
        <f>IF('5ページ'!F12="","",'5ページ'!F12)</f>
        <v/>
      </c>
      <c r="D111" s="93" t="str">
        <f t="shared" si="2"/>
        <v/>
      </c>
    </row>
  </sheetData>
  <sheetProtection selectLockedCells="1"/>
  <mergeCells count="8">
    <mergeCell ref="A67:A85"/>
    <mergeCell ref="A105:A111"/>
    <mergeCell ref="A15:A25"/>
    <mergeCell ref="A4:A13"/>
    <mergeCell ref="A26:A32"/>
    <mergeCell ref="A48:A66"/>
    <mergeCell ref="A33:A47"/>
    <mergeCell ref="A86:A104"/>
  </mergeCells>
  <phoneticPr fontId="16"/>
  <dataValidations count="1">
    <dataValidation type="custom" allowBlank="1" showInputMessage="1" showErrorMessage="1" prompt="入力や削除はしないでください" sqref="D1:D111">
      <formula1>""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"/>
  <sheetViews>
    <sheetView workbookViewId="0">
      <selection activeCell="A5" sqref="A5:XFD5"/>
    </sheetView>
  </sheetViews>
  <sheetFormatPr defaultRowHeight="18.75" x14ac:dyDescent="0.4"/>
  <cols>
    <col min="1" max="1" width="6.375" customWidth="1"/>
    <col min="4" max="4" width="5.75" customWidth="1"/>
    <col min="5" max="78" width="4.625" customWidth="1"/>
    <col min="79" max="96" width="4.625" style="155" customWidth="1"/>
  </cols>
  <sheetData>
    <row r="1" spans="1:96" s="155" customFormat="1" x14ac:dyDescent="0.4">
      <c r="E1" s="154">
        <v>43971</v>
      </c>
      <c r="F1" s="154">
        <f>E1+1</f>
        <v>43972</v>
      </c>
      <c r="G1" s="154">
        <f t="shared" ref="G1:BR1" si="0">F1+1</f>
        <v>43973</v>
      </c>
      <c r="H1" s="154">
        <f t="shared" si="0"/>
        <v>43974</v>
      </c>
      <c r="I1" s="154">
        <f t="shared" si="0"/>
        <v>43975</v>
      </c>
      <c r="J1" s="154">
        <f t="shared" si="0"/>
        <v>43976</v>
      </c>
      <c r="K1" s="154">
        <f t="shared" si="0"/>
        <v>43977</v>
      </c>
      <c r="L1" s="154">
        <f t="shared" si="0"/>
        <v>43978</v>
      </c>
      <c r="M1" s="154">
        <f t="shared" si="0"/>
        <v>43979</v>
      </c>
      <c r="N1" s="154">
        <f t="shared" si="0"/>
        <v>43980</v>
      </c>
      <c r="O1" s="154">
        <f t="shared" si="0"/>
        <v>43981</v>
      </c>
      <c r="P1" s="154">
        <f t="shared" si="0"/>
        <v>43982</v>
      </c>
      <c r="Q1" s="154">
        <f t="shared" si="0"/>
        <v>43983</v>
      </c>
      <c r="R1" s="154">
        <f t="shared" si="0"/>
        <v>43984</v>
      </c>
      <c r="S1" s="154">
        <f t="shared" si="0"/>
        <v>43985</v>
      </c>
      <c r="T1" s="154">
        <f t="shared" si="0"/>
        <v>43986</v>
      </c>
      <c r="U1" s="154">
        <f t="shared" si="0"/>
        <v>43987</v>
      </c>
      <c r="V1" s="154">
        <f t="shared" si="0"/>
        <v>43988</v>
      </c>
      <c r="W1" s="154">
        <f t="shared" si="0"/>
        <v>43989</v>
      </c>
      <c r="X1" s="154">
        <f t="shared" si="0"/>
        <v>43990</v>
      </c>
      <c r="Y1" s="154">
        <f t="shared" si="0"/>
        <v>43991</v>
      </c>
      <c r="Z1" s="154">
        <f t="shared" si="0"/>
        <v>43992</v>
      </c>
      <c r="AA1" s="154">
        <f t="shared" si="0"/>
        <v>43993</v>
      </c>
      <c r="AB1" s="154">
        <f t="shared" si="0"/>
        <v>43994</v>
      </c>
      <c r="AC1" s="154">
        <f t="shared" si="0"/>
        <v>43995</v>
      </c>
      <c r="AD1" s="154">
        <f t="shared" si="0"/>
        <v>43996</v>
      </c>
      <c r="AE1" s="154">
        <f t="shared" si="0"/>
        <v>43997</v>
      </c>
      <c r="AF1" s="154">
        <f t="shared" si="0"/>
        <v>43998</v>
      </c>
      <c r="AG1" s="154">
        <f t="shared" si="0"/>
        <v>43999</v>
      </c>
      <c r="AH1" s="154">
        <f t="shared" si="0"/>
        <v>44000</v>
      </c>
      <c r="AI1" s="154">
        <f t="shared" si="0"/>
        <v>44001</v>
      </c>
      <c r="AJ1" s="154">
        <f t="shared" si="0"/>
        <v>44002</v>
      </c>
      <c r="AK1" s="154">
        <f t="shared" si="0"/>
        <v>44003</v>
      </c>
      <c r="AL1" s="154">
        <f t="shared" si="0"/>
        <v>44004</v>
      </c>
      <c r="AM1" s="154">
        <f t="shared" si="0"/>
        <v>44005</v>
      </c>
      <c r="AN1" s="154">
        <f t="shared" si="0"/>
        <v>44006</v>
      </c>
      <c r="AO1" s="154">
        <f t="shared" si="0"/>
        <v>44007</v>
      </c>
      <c r="AP1" s="154">
        <f t="shared" si="0"/>
        <v>44008</v>
      </c>
      <c r="AQ1" s="154">
        <f t="shared" si="0"/>
        <v>44009</v>
      </c>
      <c r="AR1" s="154">
        <f t="shared" si="0"/>
        <v>44010</v>
      </c>
      <c r="AS1" s="154">
        <f t="shared" si="0"/>
        <v>44011</v>
      </c>
      <c r="AT1" s="154">
        <f t="shared" si="0"/>
        <v>44012</v>
      </c>
      <c r="AU1" s="154">
        <f t="shared" si="0"/>
        <v>44013</v>
      </c>
      <c r="AV1" s="154">
        <f t="shared" si="0"/>
        <v>44014</v>
      </c>
      <c r="AW1" s="154">
        <f t="shared" si="0"/>
        <v>44015</v>
      </c>
      <c r="AX1" s="154">
        <f t="shared" si="0"/>
        <v>44016</v>
      </c>
      <c r="AY1" s="154">
        <f t="shared" si="0"/>
        <v>44017</v>
      </c>
      <c r="AZ1" s="154">
        <f t="shared" si="0"/>
        <v>44018</v>
      </c>
      <c r="BA1" s="154">
        <f t="shared" si="0"/>
        <v>44019</v>
      </c>
      <c r="BB1" s="154">
        <f t="shared" si="0"/>
        <v>44020</v>
      </c>
      <c r="BC1" s="154">
        <f t="shared" si="0"/>
        <v>44021</v>
      </c>
      <c r="BD1" s="154">
        <f t="shared" si="0"/>
        <v>44022</v>
      </c>
      <c r="BE1" s="154">
        <f t="shared" si="0"/>
        <v>44023</v>
      </c>
      <c r="BF1" s="154">
        <f t="shared" si="0"/>
        <v>44024</v>
      </c>
      <c r="BG1" s="154">
        <f t="shared" si="0"/>
        <v>44025</v>
      </c>
      <c r="BH1" s="154">
        <f t="shared" si="0"/>
        <v>44026</v>
      </c>
      <c r="BI1" s="154">
        <f t="shared" si="0"/>
        <v>44027</v>
      </c>
      <c r="BJ1" s="154">
        <f t="shared" si="0"/>
        <v>44028</v>
      </c>
      <c r="BK1" s="154">
        <f t="shared" si="0"/>
        <v>44029</v>
      </c>
      <c r="BL1" s="156">
        <v>44075</v>
      </c>
      <c r="BM1" s="154">
        <f t="shared" si="0"/>
        <v>44076</v>
      </c>
      <c r="BN1" s="154">
        <f t="shared" si="0"/>
        <v>44077</v>
      </c>
      <c r="BO1" s="154">
        <f t="shared" si="0"/>
        <v>44078</v>
      </c>
      <c r="BP1" s="154">
        <f t="shared" si="0"/>
        <v>44079</v>
      </c>
      <c r="BQ1" s="154">
        <f t="shared" si="0"/>
        <v>44080</v>
      </c>
      <c r="BR1" s="154">
        <f t="shared" si="0"/>
        <v>44081</v>
      </c>
      <c r="BS1" s="154">
        <f t="shared" ref="BS1:CO1" si="1">BR1+1</f>
        <v>44082</v>
      </c>
      <c r="BT1" s="154">
        <f t="shared" si="1"/>
        <v>44083</v>
      </c>
      <c r="BU1" s="154">
        <f t="shared" si="1"/>
        <v>44084</v>
      </c>
      <c r="BV1" s="154">
        <f t="shared" si="1"/>
        <v>44085</v>
      </c>
      <c r="BW1" s="154">
        <f t="shared" si="1"/>
        <v>44086</v>
      </c>
      <c r="BX1" s="154">
        <f t="shared" si="1"/>
        <v>44087</v>
      </c>
      <c r="BY1" s="154">
        <f t="shared" si="1"/>
        <v>44088</v>
      </c>
      <c r="BZ1" s="154">
        <f t="shared" si="1"/>
        <v>44089</v>
      </c>
      <c r="CA1" s="154">
        <f t="shared" si="1"/>
        <v>44090</v>
      </c>
      <c r="CB1" s="154">
        <f t="shared" si="1"/>
        <v>44091</v>
      </c>
      <c r="CC1" s="154">
        <f t="shared" si="1"/>
        <v>44092</v>
      </c>
      <c r="CD1" s="154">
        <f t="shared" si="1"/>
        <v>44093</v>
      </c>
      <c r="CE1" s="154">
        <f t="shared" si="1"/>
        <v>44094</v>
      </c>
      <c r="CF1" s="154">
        <f t="shared" si="1"/>
        <v>44095</v>
      </c>
      <c r="CG1" s="154">
        <f t="shared" si="1"/>
        <v>44096</v>
      </c>
      <c r="CH1" s="154">
        <f t="shared" si="1"/>
        <v>44097</v>
      </c>
      <c r="CI1" s="154">
        <f t="shared" si="1"/>
        <v>44098</v>
      </c>
      <c r="CJ1" s="154">
        <f t="shared" si="1"/>
        <v>44099</v>
      </c>
      <c r="CK1" s="154">
        <f t="shared" si="1"/>
        <v>44100</v>
      </c>
      <c r="CL1" s="154">
        <f t="shared" si="1"/>
        <v>44101</v>
      </c>
      <c r="CM1" s="154">
        <f t="shared" si="1"/>
        <v>44102</v>
      </c>
      <c r="CN1" s="154">
        <f t="shared" si="1"/>
        <v>44103</v>
      </c>
      <c r="CO1" s="154">
        <f t="shared" si="1"/>
        <v>44104</v>
      </c>
      <c r="CP1" s="154"/>
      <c r="CQ1" s="154"/>
      <c r="CR1" s="154"/>
    </row>
    <row r="2" spans="1:96" x14ac:dyDescent="0.4">
      <c r="A2" s="155" t="s">
        <v>416</v>
      </c>
      <c r="B2" t="s">
        <v>35</v>
      </c>
      <c r="C2" t="s">
        <v>172</v>
      </c>
      <c r="E2" s="153" t="str">
        <f>TEXT(E1,"aaa")</f>
        <v>水</v>
      </c>
      <c r="F2" s="153" t="str">
        <f t="shared" ref="F2:BQ2" si="2">TEXT(F1,"aaa")</f>
        <v>木</v>
      </c>
      <c r="G2" s="153" t="str">
        <f t="shared" si="2"/>
        <v>金</v>
      </c>
      <c r="H2" s="153" t="str">
        <f t="shared" si="2"/>
        <v>土</v>
      </c>
      <c r="I2" s="153" t="str">
        <f t="shared" si="2"/>
        <v>日</v>
      </c>
      <c r="J2" s="153" t="str">
        <f t="shared" si="2"/>
        <v>月</v>
      </c>
      <c r="K2" s="153" t="str">
        <f t="shared" si="2"/>
        <v>火</v>
      </c>
      <c r="L2" s="153" t="str">
        <f t="shared" si="2"/>
        <v>水</v>
      </c>
      <c r="M2" s="153" t="str">
        <f t="shared" si="2"/>
        <v>木</v>
      </c>
      <c r="N2" s="153" t="str">
        <f t="shared" si="2"/>
        <v>金</v>
      </c>
      <c r="O2" s="153" t="str">
        <f t="shared" si="2"/>
        <v>土</v>
      </c>
      <c r="P2" s="153" t="str">
        <f t="shared" si="2"/>
        <v>日</v>
      </c>
      <c r="Q2" s="153" t="str">
        <f t="shared" si="2"/>
        <v>月</v>
      </c>
      <c r="R2" s="153" t="str">
        <f t="shared" si="2"/>
        <v>火</v>
      </c>
      <c r="S2" s="153" t="str">
        <f t="shared" si="2"/>
        <v>水</v>
      </c>
      <c r="T2" s="153" t="str">
        <f t="shared" si="2"/>
        <v>木</v>
      </c>
      <c r="U2" s="153" t="str">
        <f t="shared" si="2"/>
        <v>金</v>
      </c>
      <c r="V2" s="153" t="str">
        <f t="shared" si="2"/>
        <v>土</v>
      </c>
      <c r="W2" s="153" t="str">
        <f t="shared" si="2"/>
        <v>日</v>
      </c>
      <c r="X2" s="153" t="str">
        <f t="shared" si="2"/>
        <v>月</v>
      </c>
      <c r="Y2" s="153" t="str">
        <f t="shared" si="2"/>
        <v>火</v>
      </c>
      <c r="Z2" s="153" t="str">
        <f t="shared" si="2"/>
        <v>水</v>
      </c>
      <c r="AA2" s="153" t="str">
        <f t="shared" si="2"/>
        <v>木</v>
      </c>
      <c r="AB2" s="153" t="str">
        <f t="shared" si="2"/>
        <v>金</v>
      </c>
      <c r="AC2" s="153" t="str">
        <f t="shared" si="2"/>
        <v>土</v>
      </c>
      <c r="AD2" s="153" t="str">
        <f t="shared" si="2"/>
        <v>日</v>
      </c>
      <c r="AE2" s="153" t="str">
        <f t="shared" si="2"/>
        <v>月</v>
      </c>
      <c r="AF2" s="153" t="str">
        <f t="shared" si="2"/>
        <v>火</v>
      </c>
      <c r="AG2" s="153" t="str">
        <f t="shared" si="2"/>
        <v>水</v>
      </c>
      <c r="AH2" s="153" t="str">
        <f t="shared" si="2"/>
        <v>木</v>
      </c>
      <c r="AI2" s="153" t="str">
        <f t="shared" si="2"/>
        <v>金</v>
      </c>
      <c r="AJ2" s="153" t="str">
        <f t="shared" si="2"/>
        <v>土</v>
      </c>
      <c r="AK2" s="153" t="str">
        <f t="shared" si="2"/>
        <v>日</v>
      </c>
      <c r="AL2" s="153" t="str">
        <f t="shared" si="2"/>
        <v>月</v>
      </c>
      <c r="AM2" s="153" t="str">
        <f t="shared" si="2"/>
        <v>火</v>
      </c>
      <c r="AN2" s="153" t="str">
        <f t="shared" si="2"/>
        <v>水</v>
      </c>
      <c r="AO2" s="153" t="str">
        <f t="shared" si="2"/>
        <v>木</v>
      </c>
      <c r="AP2" s="153" t="str">
        <f t="shared" si="2"/>
        <v>金</v>
      </c>
      <c r="AQ2" s="153" t="str">
        <f t="shared" si="2"/>
        <v>土</v>
      </c>
      <c r="AR2" s="153" t="str">
        <f t="shared" si="2"/>
        <v>日</v>
      </c>
      <c r="AS2" s="153" t="str">
        <f t="shared" si="2"/>
        <v>月</v>
      </c>
      <c r="AT2" s="153" t="str">
        <f t="shared" si="2"/>
        <v>火</v>
      </c>
      <c r="AU2" s="153" t="str">
        <f t="shared" si="2"/>
        <v>水</v>
      </c>
      <c r="AV2" s="153" t="str">
        <f t="shared" si="2"/>
        <v>木</v>
      </c>
      <c r="AW2" s="153" t="str">
        <f t="shared" si="2"/>
        <v>金</v>
      </c>
      <c r="AX2" s="153" t="str">
        <f t="shared" si="2"/>
        <v>土</v>
      </c>
      <c r="AY2" s="153" t="str">
        <f t="shared" si="2"/>
        <v>日</v>
      </c>
      <c r="AZ2" s="153" t="str">
        <f t="shared" si="2"/>
        <v>月</v>
      </c>
      <c r="BA2" s="153" t="str">
        <f t="shared" si="2"/>
        <v>火</v>
      </c>
      <c r="BB2" s="153" t="str">
        <f t="shared" si="2"/>
        <v>水</v>
      </c>
      <c r="BC2" s="153" t="str">
        <f t="shared" si="2"/>
        <v>木</v>
      </c>
      <c r="BD2" s="153" t="str">
        <f t="shared" si="2"/>
        <v>金</v>
      </c>
      <c r="BE2" s="153" t="str">
        <f t="shared" si="2"/>
        <v>土</v>
      </c>
      <c r="BF2" s="153" t="str">
        <f t="shared" si="2"/>
        <v>日</v>
      </c>
      <c r="BG2" s="153" t="str">
        <f t="shared" si="2"/>
        <v>月</v>
      </c>
      <c r="BH2" s="153" t="str">
        <f t="shared" si="2"/>
        <v>火</v>
      </c>
      <c r="BI2" s="153" t="str">
        <f t="shared" si="2"/>
        <v>水</v>
      </c>
      <c r="BJ2" s="153" t="str">
        <f t="shared" si="2"/>
        <v>木</v>
      </c>
      <c r="BK2" s="153" t="str">
        <f t="shared" si="2"/>
        <v>金</v>
      </c>
      <c r="BL2" s="153" t="str">
        <f t="shared" si="2"/>
        <v>火</v>
      </c>
      <c r="BM2" s="153" t="str">
        <f t="shared" si="2"/>
        <v>水</v>
      </c>
      <c r="BN2" s="153" t="str">
        <f t="shared" si="2"/>
        <v>木</v>
      </c>
      <c r="BO2" s="153" t="str">
        <f t="shared" si="2"/>
        <v>金</v>
      </c>
      <c r="BP2" s="153" t="str">
        <f t="shared" si="2"/>
        <v>土</v>
      </c>
      <c r="BQ2" s="153" t="str">
        <f t="shared" si="2"/>
        <v>日</v>
      </c>
      <c r="BR2" s="153" t="str">
        <f t="shared" ref="BR2:CO2" si="3">TEXT(BR1,"aaa")</f>
        <v>月</v>
      </c>
      <c r="BS2" s="153" t="str">
        <f t="shared" si="3"/>
        <v>火</v>
      </c>
      <c r="BT2" s="153" t="str">
        <f t="shared" si="3"/>
        <v>水</v>
      </c>
      <c r="BU2" s="153" t="str">
        <f t="shared" si="3"/>
        <v>木</v>
      </c>
      <c r="BV2" s="153" t="str">
        <f t="shared" si="3"/>
        <v>金</v>
      </c>
      <c r="BW2" s="153" t="str">
        <f t="shared" si="3"/>
        <v>土</v>
      </c>
      <c r="BX2" s="153" t="str">
        <f t="shared" si="3"/>
        <v>日</v>
      </c>
      <c r="BY2" s="153" t="str">
        <f t="shared" si="3"/>
        <v>月</v>
      </c>
      <c r="BZ2" s="153" t="str">
        <f t="shared" si="3"/>
        <v>火</v>
      </c>
      <c r="CA2" s="153" t="str">
        <f t="shared" si="3"/>
        <v>水</v>
      </c>
      <c r="CB2" s="153" t="str">
        <f t="shared" si="3"/>
        <v>木</v>
      </c>
      <c r="CC2" s="153" t="str">
        <f t="shared" si="3"/>
        <v>金</v>
      </c>
      <c r="CD2" s="153" t="str">
        <f t="shared" si="3"/>
        <v>土</v>
      </c>
      <c r="CE2" s="153" t="str">
        <f t="shared" si="3"/>
        <v>日</v>
      </c>
      <c r="CF2" s="153" t="str">
        <f t="shared" si="3"/>
        <v>月</v>
      </c>
      <c r="CG2" s="153" t="str">
        <f t="shared" si="3"/>
        <v>火</v>
      </c>
      <c r="CH2" s="153" t="str">
        <f t="shared" si="3"/>
        <v>水</v>
      </c>
      <c r="CI2" s="153" t="str">
        <f t="shared" si="3"/>
        <v>木</v>
      </c>
      <c r="CJ2" s="153" t="str">
        <f t="shared" si="3"/>
        <v>金</v>
      </c>
      <c r="CK2" s="153" t="str">
        <f t="shared" si="3"/>
        <v>土</v>
      </c>
      <c r="CL2" s="153" t="str">
        <f t="shared" si="3"/>
        <v>日</v>
      </c>
      <c r="CM2" s="153" t="str">
        <f t="shared" si="3"/>
        <v>月</v>
      </c>
      <c r="CN2" s="153" t="str">
        <f t="shared" si="3"/>
        <v>火</v>
      </c>
      <c r="CO2" s="153" t="str">
        <f t="shared" si="3"/>
        <v>水</v>
      </c>
      <c r="CP2" s="153"/>
      <c r="CQ2" s="153"/>
      <c r="CR2" s="153"/>
    </row>
    <row r="3" spans="1:96" hidden="1" x14ac:dyDescent="0.4">
      <c r="D3" t="s">
        <v>390</v>
      </c>
      <c r="E3" s="155">
        <f>IF(E2="土","",IF(E2="日","",IF(にこサポ!U9="",1,0)))</f>
        <v>1</v>
      </c>
      <c r="F3" s="155">
        <f>IF(F2="土","",IF(F2="日","",IF(にこサポ!V9="",1,0)))</f>
        <v>1</v>
      </c>
      <c r="G3" s="155">
        <f>IF(G2="土","",IF(G2="日","",IF(にこサポ!W9="",1,0)))</f>
        <v>1</v>
      </c>
      <c r="H3" s="155" t="str">
        <f>IF(H2="土","",IF(H2="日","",IF(にこサポ!X9="",1,0)))</f>
        <v/>
      </c>
      <c r="I3" s="155" t="str">
        <f>IF(I2="土","",IF(I2="日","",IF(にこサポ!Y9="",1,0)))</f>
        <v/>
      </c>
      <c r="J3" s="155">
        <f>IF(J2="土","",IF(J2="日","",IF(にこサポ!Z9="",1,0)))</f>
        <v>1</v>
      </c>
      <c r="K3" s="155">
        <f>IF(K2="土","",IF(K2="日","",IF(にこサポ!AA9="",1,0)))</f>
        <v>1</v>
      </c>
      <c r="L3" s="155">
        <f>IF(L2="土","",IF(L2="日","",IF(にこサポ!AB9="",1,0)))</f>
        <v>1</v>
      </c>
      <c r="M3" s="155">
        <f>IF(M2="土","",IF(M2="日","",IF(にこサポ!AC9="",1,0)))</f>
        <v>1</v>
      </c>
      <c r="N3" s="155">
        <f>IF(N2="土","",IF(N2="日","",IF(にこサポ!AD9="",1,0)))</f>
        <v>1</v>
      </c>
      <c r="O3" s="155" t="str">
        <f>IF(O2="土","",IF(O2="日","",IF(にこサポ!AE9="",1,0)))</f>
        <v/>
      </c>
      <c r="P3" s="155" t="str">
        <f>IF(P2="土","",IF(P2="日","",IF(にこサポ!AF9="",1,0)))</f>
        <v/>
      </c>
      <c r="Q3" s="155">
        <f>IF(Q2="土","",IF(Q2="日","",IF(にこサポ!B15="",1,0)))</f>
        <v>1</v>
      </c>
      <c r="R3" s="155">
        <f>IF(R2="土","",IF(R2="日","",IF(にこサポ!C15="",1,0)))</f>
        <v>1</v>
      </c>
      <c r="S3" s="155">
        <f>IF(S2="土","",IF(S2="日","",IF(にこサポ!D15="",1,0)))</f>
        <v>1</v>
      </c>
      <c r="T3" s="155">
        <f>IF(T2="土","",IF(T2="日","",IF(にこサポ!E15="",1,0)))</f>
        <v>1</v>
      </c>
      <c r="U3" s="155">
        <f>IF(U2="土","",IF(U2="日","",IF(にこサポ!F15="",1,0)))</f>
        <v>1</v>
      </c>
      <c r="V3" s="155" t="str">
        <f>IF(V2="土","",IF(V2="日","",IF(にこサポ!G15="",1,0)))</f>
        <v/>
      </c>
      <c r="W3" s="155" t="str">
        <f>IF(W2="土","",IF(W2="日","",IF(にこサポ!H15="",1,0)))</f>
        <v/>
      </c>
      <c r="X3" s="155">
        <f>IF(X2="土","",IF(X2="日","",IF(にこサポ!I15="",1,0)))</f>
        <v>1</v>
      </c>
      <c r="Y3" s="155">
        <f>IF(Y2="土","",IF(Y2="日","",IF(にこサポ!J15="",1,0)))</f>
        <v>1</v>
      </c>
      <c r="Z3" s="155">
        <f>IF(Z2="土","",IF(Z2="日","",IF(にこサポ!K15="",1,0)))</f>
        <v>1</v>
      </c>
      <c r="AA3" s="155">
        <f>IF(AA2="土","",IF(AA2="日","",IF(にこサポ!L15="",1,0)))</f>
        <v>1</v>
      </c>
      <c r="AB3" s="155">
        <f>IF(AB2="土","",IF(AB2="日","",IF(にこサポ!M15="",1,0)))</f>
        <v>1</v>
      </c>
      <c r="AC3" s="155" t="str">
        <f>IF(AC2="土","",IF(AC2="日","",IF(にこサポ!N15="",1,0)))</f>
        <v/>
      </c>
      <c r="AD3" s="155" t="str">
        <f>IF(AD2="土","",IF(AD2="日","",IF(にこサポ!O15="",1,0)))</f>
        <v/>
      </c>
      <c r="AE3" s="155">
        <f>IF(AE2="土","",IF(AE2="日","",IF(にこサポ!P15="",1,0)))</f>
        <v>1</v>
      </c>
      <c r="AF3" s="155">
        <f>IF(AF2="土","",IF(AF2="日","",IF(にこサポ!Q15="",1,0)))</f>
        <v>1</v>
      </c>
      <c r="AG3" s="155">
        <f>IF(AG2="土","",IF(AG2="日","",IF(にこサポ!R15="",1,0)))</f>
        <v>1</v>
      </c>
      <c r="AH3" s="155">
        <f>IF(AH2="土","",IF(AH2="日","",IF(にこサポ!S15="",1,0)))</f>
        <v>1</v>
      </c>
      <c r="AI3" s="155">
        <f>IF(AI2="土","",IF(AI2="日","",IF(にこサポ!T15="",1,0)))</f>
        <v>1</v>
      </c>
      <c r="AJ3" s="155" t="str">
        <f>IF(AJ2="土","",IF(AJ2="日","",IF(にこサポ!U15="",1,0)))</f>
        <v/>
      </c>
      <c r="AK3" s="155" t="str">
        <f>IF(AK2="土","",IF(AK2="日","",IF(にこサポ!V15="",1,0)))</f>
        <v/>
      </c>
      <c r="AL3" s="155">
        <f>IF(AL2="土","",IF(AL2="日","",IF(にこサポ!W15="",1,0)))</f>
        <v>1</v>
      </c>
      <c r="AM3" s="155">
        <f>IF(AM2="土","",IF(AM2="日","",IF(にこサポ!X15="",1,0)))</f>
        <v>1</v>
      </c>
      <c r="AN3" s="155">
        <f>IF(AN2="土","",IF(AN2="日","",IF(にこサポ!Y15="",1,0)))</f>
        <v>1</v>
      </c>
      <c r="AO3" s="155">
        <f>IF(AO2="土","",IF(AO2="日","",IF(にこサポ!Z15="",1,0)))</f>
        <v>1</v>
      </c>
      <c r="AP3" s="155">
        <f>IF(AP2="土","",IF(AP2="日","",IF(にこサポ!AA15="",1,0)))</f>
        <v>1</v>
      </c>
      <c r="AQ3" s="155" t="str">
        <f>IF(AQ2="土","",IF(AQ2="日","",IF(にこサポ!AB15="",1,0)))</f>
        <v/>
      </c>
      <c r="AR3" s="155" t="str">
        <f>IF(AR2="土","",IF(AR2="日","",IF(にこサポ!AC15="",1,0)))</f>
        <v/>
      </c>
      <c r="AS3" s="155">
        <f>IF(AS2="土","",IF(AS2="日","",IF(にこサポ!AD15="",1,0)))</f>
        <v>1</v>
      </c>
      <c r="AT3" s="155">
        <f>IF(AT2="土","",IF(AT2="日","",IF(にこサポ!AE15="",1,0)))</f>
        <v>1</v>
      </c>
      <c r="AU3" s="155">
        <f>IF(AU2="土","",IF(AU2="日","",IF(にこサポ!B21="",1,0)))</f>
        <v>1</v>
      </c>
      <c r="AV3" s="155">
        <f>IF(AV2="土","",IF(AV2="日","",IF(にこサポ!C21="",1,0)))</f>
        <v>1</v>
      </c>
      <c r="AW3" s="155">
        <f>IF(AW2="土","",IF(AW2="日","",IF(にこサポ!D21="",1,0)))</f>
        <v>1</v>
      </c>
      <c r="AX3" s="155" t="str">
        <f>IF(AX2="土","",IF(AX2="日","",IF(にこサポ!E21="",1,0)))</f>
        <v/>
      </c>
      <c r="AY3" s="155" t="str">
        <f>IF(AY2="土","",IF(AY2="日","",IF(にこサポ!F21="",1,0)))</f>
        <v/>
      </c>
      <c r="AZ3" s="155">
        <f>IF(AZ2="土","",IF(AZ2="日","",IF(にこサポ!G21="",1,0)))</f>
        <v>1</v>
      </c>
      <c r="BA3" s="155">
        <f>IF(BA2="土","",IF(BA2="日","",IF(にこサポ!H21="",1,0)))</f>
        <v>1</v>
      </c>
      <c r="BB3" s="155">
        <f>IF(BB2="土","",IF(BB2="日","",IF(にこサポ!I21="",1,0)))</f>
        <v>1</v>
      </c>
      <c r="BC3" s="155">
        <f>IF(BC2="土","",IF(BC2="日","",IF(にこサポ!J21="",1,0)))</f>
        <v>1</v>
      </c>
      <c r="BD3" s="155">
        <f>IF(BD2="土","",IF(BD2="日","",IF(にこサポ!K21="",1,0)))</f>
        <v>1</v>
      </c>
      <c r="BE3" s="155" t="str">
        <f>IF(BE2="土","",IF(BE2="日","",IF(にこサポ!L21="",1,0)))</f>
        <v/>
      </c>
      <c r="BF3" s="155" t="str">
        <f>IF(BF2="土","",IF(BF2="日","",IF(にこサポ!M21="",1,0)))</f>
        <v/>
      </c>
      <c r="BG3" s="155">
        <f>IF(BG2="土","",IF(BG2="日","",IF(にこサポ!N21="",1,0)))</f>
        <v>1</v>
      </c>
      <c r="BH3" s="155">
        <f>IF(BH2="土","",IF(BH2="日","",IF(にこサポ!O21="",1,0)))</f>
        <v>1</v>
      </c>
      <c r="BI3" s="155">
        <f>IF(BI2="土","",IF(BI2="日","",IF(にこサポ!P21="",1,0)))</f>
        <v>1</v>
      </c>
      <c r="BJ3" s="155">
        <f>IF(BJ2="土","",IF(BJ2="日","",IF(にこサポ!Q21="",1,0)))</f>
        <v>1</v>
      </c>
      <c r="BK3" s="155">
        <f>IF(BK2="土","",IF(BK2="日","",IF(にこサポ!R21="",1,0)))</f>
        <v>1</v>
      </c>
      <c r="BL3" s="155">
        <f>IF(BL2="土","",IF(BL2="日","",IF(にこサポ!B27="",1,0)))</f>
        <v>1</v>
      </c>
      <c r="BM3" s="155">
        <f>IF(BM2="土","",IF(BM2="日","",IF(にこサポ!C27="",1,0)))</f>
        <v>1</v>
      </c>
      <c r="BN3" s="155">
        <f>IF(BN2="土","",IF(BN2="日","",IF(にこサポ!D27="",1,0)))</f>
        <v>1</v>
      </c>
      <c r="BO3" s="155">
        <f>IF(BO2="土","",IF(BO2="日","",IF(にこサポ!E27="",1,0)))</f>
        <v>1</v>
      </c>
      <c r="BP3" s="155" t="str">
        <f>IF(BP2="土","",IF(BP2="日","",IF(にこサポ!F27="",1,0)))</f>
        <v/>
      </c>
      <c r="BQ3" s="155" t="str">
        <f>IF(BQ2="土","",IF(BQ2="日","",IF(にこサポ!G27="",1,0)))</f>
        <v/>
      </c>
      <c r="BR3" s="155">
        <f>IF(BR2="土","",IF(BR2="日","",IF(にこサポ!H27="",1,0)))</f>
        <v>1</v>
      </c>
      <c r="BS3" s="155">
        <f>IF(BS2="土","",IF(BS2="日","",IF(にこサポ!I27="",1,0)))</f>
        <v>1</v>
      </c>
      <c r="BT3" s="155">
        <f>IF(BT2="土","",IF(BT2="日","",IF(にこサポ!J27="",1,0)))</f>
        <v>1</v>
      </c>
      <c r="BU3" s="155">
        <f>IF(BU2="土","",IF(BU2="日","",IF(にこサポ!K27="",1,0)))</f>
        <v>1</v>
      </c>
      <c r="BV3" s="155">
        <f>IF(BV2="土","",IF(BV2="日","",IF(にこサポ!L27="",1,0)))</f>
        <v>1</v>
      </c>
      <c r="BW3" s="155" t="str">
        <f>IF(BW2="土","",IF(BW2="日","",IF(にこサポ!M27="",1,0)))</f>
        <v/>
      </c>
      <c r="BX3" s="155" t="str">
        <f>IF(BX2="土","",IF(BX2="日","",IF(にこサポ!N27="",1,0)))</f>
        <v/>
      </c>
      <c r="BY3" s="155">
        <f>IF(BY2="土","",IF(BY2="日","",IF(にこサポ!O27="",1,0)))</f>
        <v>1</v>
      </c>
      <c r="BZ3" s="155">
        <f>IF(BZ2="土","",IF(BZ2="日","",IF(にこサポ!P27="",1,0)))</f>
        <v>1</v>
      </c>
      <c r="CA3" s="155">
        <f>IF(CA2="土","",IF(CA2="日","",IF(にこサポ!Q27="",1,0)))</f>
        <v>1</v>
      </c>
      <c r="CB3" s="155">
        <f>IF(CB2="土","",IF(CB2="日","",IF(にこサポ!R27="",1,0)))</f>
        <v>1</v>
      </c>
      <c r="CC3" s="155">
        <f>IF(CC2="土","",IF(CC2="日","",IF(にこサポ!S27="",1,0)))</f>
        <v>1</v>
      </c>
      <c r="CD3" s="155" t="str">
        <f>IF(CD2="土","",IF(CD2="日","",IF(にこサポ!T27="",1,0)))</f>
        <v/>
      </c>
      <c r="CE3" s="155" t="str">
        <f>IF(CE2="土","",IF(CE2="日","",IF(にこサポ!U27="",1,0)))</f>
        <v/>
      </c>
      <c r="CH3" s="155">
        <f>IF(CH2="土","",IF(CH2="日","",IF(にこサポ!X27="",1,0)))</f>
        <v>1</v>
      </c>
      <c r="CI3" s="155">
        <f>IF(CI2="土","",IF(CI2="日","",IF(にこサポ!Y27="",1,0)))</f>
        <v>1</v>
      </c>
      <c r="CJ3" s="155">
        <f>IF(CJ2="土","",IF(CJ2="日","",IF(にこサポ!Z27="",1,0)))</f>
        <v>1</v>
      </c>
      <c r="CK3" s="155" t="str">
        <f>IF(CK2="土","",IF(CK2="日","",IF(にこサポ!AA27="",1,0)))</f>
        <v/>
      </c>
      <c r="CL3" s="155" t="str">
        <f>IF(CL2="土","",IF(CL2="日","",IF(にこサポ!AB27="",1,0)))</f>
        <v/>
      </c>
      <c r="CM3" s="155">
        <f>IF(CM2="土","",IF(CM2="日","",IF(にこサポ!AC27="",1,0)))</f>
        <v>1</v>
      </c>
      <c r="CN3" s="155">
        <f>IF(CN2="土","",IF(CN2="日","",IF(にこサポ!AD27="",1,0)))</f>
        <v>1</v>
      </c>
      <c r="CO3" s="155">
        <f>IF(CO2="土","",IF(CO2="日","",IF(にこサポ!AE27="",1,0)))</f>
        <v>1</v>
      </c>
    </row>
    <row r="4" spans="1:96" hidden="1" x14ac:dyDescent="0.4">
      <c r="D4" t="s">
        <v>391</v>
      </c>
      <c r="E4" s="155">
        <f>IF(E2="土","",IF(E2="日","",IF(にこサポ!U10="",10,0)))</f>
        <v>10</v>
      </c>
      <c r="F4" s="155">
        <f>IF(F2="土","",IF(F2="日","",IF(にこサポ!V10="",10,0)))</f>
        <v>10</v>
      </c>
      <c r="G4" s="155">
        <f>IF(G2="土","",IF(G2="日","",IF(にこサポ!W10="",10,0)))</f>
        <v>10</v>
      </c>
      <c r="H4" s="155" t="str">
        <f>IF(H2="土","",IF(H2="日","",IF(にこサポ!X10="",10,0)))</f>
        <v/>
      </c>
      <c r="I4" s="155" t="str">
        <f>IF(I2="土","",IF(I2="日","",IF(にこサポ!Y10="",10,0)))</f>
        <v/>
      </c>
      <c r="J4" s="155">
        <f>IF(J2="土","",IF(J2="日","",IF(にこサポ!Z10="",10,0)))</f>
        <v>10</v>
      </c>
      <c r="K4" s="155">
        <f>IF(K2="土","",IF(K2="日","",IF(にこサポ!AA10="",10,0)))</f>
        <v>10</v>
      </c>
      <c r="L4" s="155">
        <f>IF(L2="土","",IF(L2="日","",IF(にこサポ!AB10="",10,0)))</f>
        <v>10</v>
      </c>
      <c r="M4" s="155">
        <f>IF(M2="土","",IF(M2="日","",IF(にこサポ!AC10="",10,0)))</f>
        <v>10</v>
      </c>
      <c r="N4" s="155">
        <f>IF(N2="土","",IF(N2="日","",IF(にこサポ!AD10="",10,0)))</f>
        <v>10</v>
      </c>
      <c r="O4" s="155" t="str">
        <f>IF(O2="土","",IF(O2="日","",IF(にこサポ!AE10="",10,0)))</f>
        <v/>
      </c>
      <c r="P4" s="155" t="str">
        <f>IF(P2="土","",IF(P2="日","",IF(にこサポ!AF10="",10,0)))</f>
        <v/>
      </c>
      <c r="Q4" s="155">
        <f>IF(Q2="土","",IF(Q2="日","",IF(にこサポ!B16="",10,0)))</f>
        <v>10</v>
      </c>
      <c r="R4" s="155">
        <f>IF(R2="土","",IF(R2="日","",IF(にこサポ!C16="",10,0)))</f>
        <v>10</v>
      </c>
      <c r="S4" s="155">
        <f>IF(S2="土","",IF(S2="日","",IF(にこサポ!D16="",10,0)))</f>
        <v>10</v>
      </c>
      <c r="T4" s="155">
        <f>IF(T2="土","",IF(T2="日","",IF(にこサポ!E16="",10,0)))</f>
        <v>10</v>
      </c>
      <c r="U4" s="155">
        <f>IF(U2="土","",IF(U2="日","",IF(にこサポ!F16="",10,0)))</f>
        <v>10</v>
      </c>
      <c r="V4" s="155" t="str">
        <f>IF(V2="土","",IF(V2="日","",IF(にこサポ!G16="",10,0)))</f>
        <v/>
      </c>
      <c r="W4" s="155" t="str">
        <f>IF(W2="土","",IF(W2="日","",IF(にこサポ!H16="",10,0)))</f>
        <v/>
      </c>
      <c r="X4" s="155">
        <f>IF(X2="土","",IF(X2="日","",IF(にこサポ!I16="",10,0)))</f>
        <v>10</v>
      </c>
      <c r="Y4" s="155">
        <f>IF(Y2="土","",IF(Y2="日","",IF(にこサポ!J16="",10,0)))</f>
        <v>10</v>
      </c>
      <c r="Z4" s="155">
        <f>IF(Z2="土","",IF(Z2="日","",IF(にこサポ!K16="",10,0)))</f>
        <v>10</v>
      </c>
      <c r="AA4" s="155">
        <f>IF(AA2="土","",IF(AA2="日","",IF(にこサポ!L16="",10,0)))</f>
        <v>10</v>
      </c>
      <c r="AB4" s="155">
        <f>IF(AB2="土","",IF(AB2="日","",IF(にこサポ!M16="",10,0)))</f>
        <v>10</v>
      </c>
      <c r="AC4" s="155" t="str">
        <f>IF(AC2="土","",IF(AC2="日","",IF(にこサポ!N16="",10,0)))</f>
        <v/>
      </c>
      <c r="AD4" s="155" t="str">
        <f>IF(AD2="土","",IF(AD2="日","",IF(にこサポ!O16="",10,0)))</f>
        <v/>
      </c>
      <c r="AE4" s="155">
        <f>IF(AE2="土","",IF(AE2="日","",IF(にこサポ!P16="",10,0)))</f>
        <v>10</v>
      </c>
      <c r="AF4" s="155">
        <f>IF(AF2="土","",IF(AF2="日","",IF(にこサポ!Q16="",10,0)))</f>
        <v>10</v>
      </c>
      <c r="AG4" s="155">
        <f>IF(AG2="土","",IF(AG2="日","",IF(にこサポ!R16="",10,0)))</f>
        <v>10</v>
      </c>
      <c r="AH4" s="155">
        <f>IF(AH2="土","",IF(AH2="日","",IF(にこサポ!S16="",10,0)))</f>
        <v>10</v>
      </c>
      <c r="AI4" s="155">
        <f>IF(AI2="土","",IF(AI2="日","",IF(にこサポ!T16="",10,0)))</f>
        <v>10</v>
      </c>
      <c r="AJ4" s="155" t="str">
        <f>IF(AJ2="土","",IF(AJ2="日","",IF(にこサポ!U16="",10,0)))</f>
        <v/>
      </c>
      <c r="AK4" s="155" t="str">
        <f>IF(AK2="土","",IF(AK2="日","",IF(にこサポ!V16="",10,0)))</f>
        <v/>
      </c>
      <c r="AL4" s="155">
        <f>IF(AL2="土","",IF(AL2="日","",IF(にこサポ!W16="",10,0)))</f>
        <v>10</v>
      </c>
      <c r="AM4" s="155">
        <f>IF(AM2="土","",IF(AM2="日","",IF(にこサポ!X16="",10,0)))</f>
        <v>10</v>
      </c>
      <c r="AN4" s="155">
        <f>IF(AN2="土","",IF(AN2="日","",IF(にこサポ!Y16="",10,0)))</f>
        <v>10</v>
      </c>
      <c r="AO4" s="155">
        <f>IF(AO2="土","",IF(AO2="日","",IF(にこサポ!Z16="",10,0)))</f>
        <v>10</v>
      </c>
      <c r="AP4" s="155">
        <f>IF(AP2="土","",IF(AP2="日","",IF(にこサポ!AA16="",10,0)))</f>
        <v>10</v>
      </c>
      <c r="AQ4" s="155" t="str">
        <f>IF(AQ2="土","",IF(AQ2="日","",IF(にこサポ!AB16="",10,0)))</f>
        <v/>
      </c>
      <c r="AR4" s="155" t="str">
        <f>IF(AR2="土","",IF(AR2="日","",IF(にこサポ!AC16="",10,0)))</f>
        <v/>
      </c>
      <c r="AS4" s="155">
        <f>IF(AS2="土","",IF(AS2="日","",IF(にこサポ!AD16="",10,0)))</f>
        <v>10</v>
      </c>
      <c r="AT4" s="155">
        <f>IF(AT2="土","",IF(AT2="日","",IF(にこサポ!AE16="",10,0)))</f>
        <v>10</v>
      </c>
      <c r="AU4" s="155">
        <f>IF(AU2="土","",IF(AU2="日","",IF(にこサポ!B22="",10,0)))</f>
        <v>10</v>
      </c>
      <c r="AV4" s="155">
        <f>IF(AV2="土","",IF(AV2="日","",IF(にこサポ!C22="",10,0)))</f>
        <v>10</v>
      </c>
      <c r="AW4" s="155">
        <f>IF(AW2="土","",IF(AW2="日","",IF(にこサポ!D22="",10,0)))</f>
        <v>10</v>
      </c>
      <c r="AX4" s="155" t="str">
        <f>IF(AX2="土","",IF(AX2="日","",IF(にこサポ!E22="",10,0)))</f>
        <v/>
      </c>
      <c r="AY4" s="155" t="str">
        <f>IF(AY2="土","",IF(AY2="日","",IF(にこサポ!F22="",10,0)))</f>
        <v/>
      </c>
      <c r="AZ4" s="155">
        <f>IF(AZ2="土","",IF(AZ2="日","",IF(にこサポ!G22="",10,0)))</f>
        <v>10</v>
      </c>
      <c r="BA4" s="155">
        <f>IF(BA2="土","",IF(BA2="日","",IF(にこサポ!H22="",10,0)))</f>
        <v>10</v>
      </c>
      <c r="BB4" s="155">
        <f>IF(BB2="土","",IF(BB2="日","",IF(にこサポ!I22="",10,0)))</f>
        <v>10</v>
      </c>
      <c r="BC4" s="155">
        <f>IF(BC2="土","",IF(BC2="日","",IF(にこサポ!J22="",10,0)))</f>
        <v>10</v>
      </c>
      <c r="BD4" s="155">
        <f>IF(BD2="土","",IF(BD2="日","",IF(にこサポ!K22="",10,0)))</f>
        <v>10</v>
      </c>
      <c r="BE4" s="155" t="str">
        <f>IF(BE2="土","",IF(BE2="日","",IF(にこサポ!L22="",10,0)))</f>
        <v/>
      </c>
      <c r="BF4" s="155" t="str">
        <f>IF(BF2="土","",IF(BF2="日","",IF(にこサポ!M22="",10,0)))</f>
        <v/>
      </c>
      <c r="BG4" s="155">
        <f>IF(BG2="土","",IF(BG2="日","",IF(にこサポ!N22="",10,0)))</f>
        <v>10</v>
      </c>
      <c r="BH4" s="155">
        <f>IF(BH2="土","",IF(BH2="日","",IF(にこサポ!O22="",10,0)))</f>
        <v>10</v>
      </c>
      <c r="BI4" s="155">
        <f>IF(BI2="土","",IF(BI2="日","",IF(にこサポ!P22="",10,0)))</f>
        <v>10</v>
      </c>
      <c r="BJ4" s="155">
        <f>IF(BJ2="土","",IF(BJ2="日","",IF(にこサポ!Q22="",10,0)))</f>
        <v>10</v>
      </c>
      <c r="BK4" s="155">
        <f>IF(BK2="土","",IF(BK2="日","",IF(にこサポ!R22="",10,0)))</f>
        <v>10</v>
      </c>
      <c r="BL4" s="155">
        <f>IF(BL2="土","",IF(BL2="日","",IF(にこサポ!B28="",10,0)))</f>
        <v>10</v>
      </c>
      <c r="BM4" s="155">
        <f>IF(BM2="土","",IF(BM2="日","",IF(にこサポ!C28="",10,0)))</f>
        <v>10</v>
      </c>
      <c r="BN4" s="155">
        <f>IF(BN2="土","",IF(BN2="日","",IF(にこサポ!D28="",10,0)))</f>
        <v>10</v>
      </c>
      <c r="BO4" s="155">
        <f>IF(BO2="土","",IF(BO2="日","",IF(にこサポ!E28="",10,0)))</f>
        <v>10</v>
      </c>
      <c r="BP4" s="155" t="str">
        <f>IF(BP2="土","",IF(BP2="日","",IF(にこサポ!F28="",10,0)))</f>
        <v/>
      </c>
      <c r="BQ4" s="155" t="str">
        <f>IF(BQ2="土","",IF(BQ2="日","",IF(にこサポ!G28="",10,0)))</f>
        <v/>
      </c>
      <c r="BR4" s="155">
        <f>IF(BR2="土","",IF(BR2="日","",IF(にこサポ!H28="",10,0)))</f>
        <v>10</v>
      </c>
      <c r="BS4" s="155">
        <f>IF(BS2="土","",IF(BS2="日","",IF(にこサポ!I28="",10,0)))</f>
        <v>10</v>
      </c>
      <c r="BT4" s="155">
        <f>IF(BT2="土","",IF(BT2="日","",IF(にこサポ!J28="",10,0)))</f>
        <v>10</v>
      </c>
      <c r="BU4" s="155">
        <f>IF(BU2="土","",IF(BU2="日","",IF(にこサポ!K28="",10,0)))</f>
        <v>10</v>
      </c>
      <c r="BV4" s="155">
        <f>IF(BV2="土","",IF(BV2="日","",IF(にこサポ!L28="",10,0)))</f>
        <v>10</v>
      </c>
      <c r="BW4" s="155" t="str">
        <f>IF(BW2="土","",IF(BW2="日","",IF(にこサポ!M28="",10,0)))</f>
        <v/>
      </c>
      <c r="BX4" s="155" t="str">
        <f>IF(BX2="土","",IF(BX2="日","",IF(にこサポ!N28="",10,0)))</f>
        <v/>
      </c>
      <c r="BY4" s="155">
        <f>IF(BY2="土","",IF(BY2="日","",IF(にこサポ!O28="",10,0)))</f>
        <v>10</v>
      </c>
      <c r="BZ4" s="155">
        <f>IF(BZ2="土","",IF(BZ2="日","",IF(にこサポ!P28="",10,0)))</f>
        <v>10</v>
      </c>
      <c r="CA4" s="155">
        <f>IF(CA2="土","",IF(CA2="日","",IF(にこサポ!Q28="",10,0)))</f>
        <v>10</v>
      </c>
      <c r="CB4" s="155">
        <f>IF(CB2="土","",IF(CB2="日","",IF(にこサポ!R28="",10,0)))</f>
        <v>10</v>
      </c>
      <c r="CC4" s="155">
        <f>IF(CC2="土","",IF(CC2="日","",IF(にこサポ!S28="",10,0)))</f>
        <v>10</v>
      </c>
      <c r="CD4" s="155" t="str">
        <f>IF(CD2="土","",IF(CD2="日","",IF(にこサポ!T28="",10,0)))</f>
        <v/>
      </c>
      <c r="CE4" s="155" t="str">
        <f>IF(CE2="土","",IF(CE2="日","",IF(にこサポ!U28="",10,0)))</f>
        <v/>
      </c>
      <c r="CH4" s="155">
        <f>IF(CH2="土","",IF(CH2="日","",IF(にこサポ!X28="",10,0)))</f>
        <v>10</v>
      </c>
      <c r="CI4" s="155">
        <f>IF(CI2="土","",IF(CI2="日","",IF(にこサポ!Y28="",10,0)))</f>
        <v>10</v>
      </c>
      <c r="CJ4" s="155">
        <f>IF(CJ2="土","",IF(CJ2="日","",IF(にこサポ!Z28="",10,0)))</f>
        <v>10</v>
      </c>
      <c r="CK4" s="155" t="str">
        <f>IF(CK2="土","",IF(CK2="日","",IF(にこサポ!AA28="",10,0)))</f>
        <v/>
      </c>
      <c r="CL4" s="155" t="str">
        <f>IF(CL2="土","",IF(CL2="日","",IF(にこサポ!AB28="",10,0)))</f>
        <v/>
      </c>
      <c r="CM4" s="155">
        <f>IF(CM2="土","",IF(CM2="日","",IF(にこサポ!AC28="",10,0)))</f>
        <v>10</v>
      </c>
      <c r="CN4" s="155">
        <f>IF(CN2="土","",IF(CN2="日","",IF(にこサポ!AD28="",10,0)))</f>
        <v>10</v>
      </c>
      <c r="CO4" s="155">
        <f>IF(CO2="土","",IF(CO2="日","",IF(にこサポ!AE28="",10,0)))</f>
        <v>10</v>
      </c>
    </row>
    <row r="5" spans="1:96" x14ac:dyDescent="0.4">
      <c r="A5" s="155" t="str">
        <f>'1ページ'!O3</f>
        <v/>
      </c>
      <c r="B5" t="str">
        <f>'1ページ'!C3</f>
        <v>選択してください。</v>
      </c>
      <c r="C5" t="str">
        <f>IF(にこサポ!T4="","",にこサポ!T4)</f>
        <v/>
      </c>
      <c r="E5" s="155" t="str">
        <f>IF(SUM(E3:E4)=11,"全",IF(SUM(E3:E4)=10,"P",IF(SUM(E3:E4)=1,"A","ー")))</f>
        <v>全</v>
      </c>
      <c r="F5" s="155" t="str">
        <f t="shared" ref="F5:BQ5" si="4">IF(SUM(F3:F4)=11,"全",IF(SUM(F3:F4)=10,"P",IF(SUM(F3:F4)=1,"A","ー")))</f>
        <v>全</v>
      </c>
      <c r="G5" s="155" t="str">
        <f t="shared" si="4"/>
        <v>全</v>
      </c>
      <c r="H5" s="155" t="str">
        <f t="shared" si="4"/>
        <v>ー</v>
      </c>
      <c r="I5" s="155" t="str">
        <f t="shared" si="4"/>
        <v>ー</v>
      </c>
      <c r="J5" s="155" t="str">
        <f t="shared" si="4"/>
        <v>全</v>
      </c>
      <c r="K5" s="155" t="str">
        <f t="shared" si="4"/>
        <v>全</v>
      </c>
      <c r="L5" s="155" t="str">
        <f t="shared" si="4"/>
        <v>全</v>
      </c>
      <c r="M5" s="155" t="str">
        <f t="shared" si="4"/>
        <v>全</v>
      </c>
      <c r="N5" s="155" t="str">
        <f t="shared" si="4"/>
        <v>全</v>
      </c>
      <c r="O5" s="155" t="str">
        <f t="shared" si="4"/>
        <v>ー</v>
      </c>
      <c r="P5" s="155" t="str">
        <f t="shared" si="4"/>
        <v>ー</v>
      </c>
      <c r="Q5" s="155" t="str">
        <f t="shared" si="4"/>
        <v>全</v>
      </c>
      <c r="R5" s="155" t="str">
        <f t="shared" si="4"/>
        <v>全</v>
      </c>
      <c r="S5" s="155" t="str">
        <f t="shared" si="4"/>
        <v>全</v>
      </c>
      <c r="T5" s="155" t="str">
        <f t="shared" si="4"/>
        <v>全</v>
      </c>
      <c r="U5" s="155" t="str">
        <f t="shared" si="4"/>
        <v>全</v>
      </c>
      <c r="V5" s="155" t="str">
        <f t="shared" si="4"/>
        <v>ー</v>
      </c>
      <c r="W5" s="155" t="str">
        <f t="shared" si="4"/>
        <v>ー</v>
      </c>
      <c r="X5" s="155" t="str">
        <f t="shared" si="4"/>
        <v>全</v>
      </c>
      <c r="Y5" s="155" t="str">
        <f t="shared" si="4"/>
        <v>全</v>
      </c>
      <c r="Z5" s="155" t="str">
        <f t="shared" si="4"/>
        <v>全</v>
      </c>
      <c r="AA5" s="155" t="str">
        <f t="shared" si="4"/>
        <v>全</v>
      </c>
      <c r="AB5" s="155" t="str">
        <f t="shared" si="4"/>
        <v>全</v>
      </c>
      <c r="AC5" s="155" t="str">
        <f t="shared" si="4"/>
        <v>ー</v>
      </c>
      <c r="AD5" s="155" t="str">
        <f t="shared" si="4"/>
        <v>ー</v>
      </c>
      <c r="AE5" s="155" t="str">
        <f t="shared" si="4"/>
        <v>全</v>
      </c>
      <c r="AF5" s="155" t="str">
        <f t="shared" si="4"/>
        <v>全</v>
      </c>
      <c r="AG5" s="155" t="str">
        <f t="shared" si="4"/>
        <v>全</v>
      </c>
      <c r="AH5" s="155" t="str">
        <f t="shared" si="4"/>
        <v>全</v>
      </c>
      <c r="AI5" s="155" t="str">
        <f t="shared" si="4"/>
        <v>全</v>
      </c>
      <c r="AJ5" s="155" t="str">
        <f t="shared" si="4"/>
        <v>ー</v>
      </c>
      <c r="AK5" s="155" t="str">
        <f t="shared" si="4"/>
        <v>ー</v>
      </c>
      <c r="AL5" s="155" t="str">
        <f t="shared" si="4"/>
        <v>全</v>
      </c>
      <c r="AM5" s="155" t="str">
        <f t="shared" si="4"/>
        <v>全</v>
      </c>
      <c r="AN5" s="155" t="str">
        <f t="shared" si="4"/>
        <v>全</v>
      </c>
      <c r="AO5" s="155" t="str">
        <f t="shared" si="4"/>
        <v>全</v>
      </c>
      <c r="AP5" s="155" t="str">
        <f t="shared" si="4"/>
        <v>全</v>
      </c>
      <c r="AQ5" s="155" t="str">
        <f t="shared" si="4"/>
        <v>ー</v>
      </c>
      <c r="AR5" s="155" t="str">
        <f t="shared" si="4"/>
        <v>ー</v>
      </c>
      <c r="AS5" s="155" t="str">
        <f t="shared" si="4"/>
        <v>全</v>
      </c>
      <c r="AT5" s="155" t="str">
        <f t="shared" si="4"/>
        <v>全</v>
      </c>
      <c r="AU5" s="155" t="str">
        <f t="shared" si="4"/>
        <v>全</v>
      </c>
      <c r="AV5" s="155" t="str">
        <f t="shared" si="4"/>
        <v>全</v>
      </c>
      <c r="AW5" s="155" t="str">
        <f t="shared" si="4"/>
        <v>全</v>
      </c>
      <c r="AX5" s="155" t="str">
        <f t="shared" si="4"/>
        <v>ー</v>
      </c>
      <c r="AY5" s="155" t="str">
        <f t="shared" si="4"/>
        <v>ー</v>
      </c>
      <c r="AZ5" s="155" t="str">
        <f t="shared" si="4"/>
        <v>全</v>
      </c>
      <c r="BA5" s="155" t="str">
        <f t="shared" si="4"/>
        <v>全</v>
      </c>
      <c r="BB5" s="155" t="str">
        <f t="shared" si="4"/>
        <v>全</v>
      </c>
      <c r="BC5" s="155" t="str">
        <f t="shared" si="4"/>
        <v>全</v>
      </c>
      <c r="BD5" s="155" t="str">
        <f t="shared" si="4"/>
        <v>全</v>
      </c>
      <c r="BE5" s="155" t="str">
        <f t="shared" si="4"/>
        <v>ー</v>
      </c>
      <c r="BF5" s="155" t="str">
        <f t="shared" si="4"/>
        <v>ー</v>
      </c>
      <c r="BG5" s="155" t="str">
        <f t="shared" si="4"/>
        <v>全</v>
      </c>
      <c r="BH5" s="155" t="str">
        <f t="shared" si="4"/>
        <v>全</v>
      </c>
      <c r="BI5" s="155" t="str">
        <f t="shared" si="4"/>
        <v>全</v>
      </c>
      <c r="BJ5" s="155" t="str">
        <f t="shared" si="4"/>
        <v>全</v>
      </c>
      <c r="BK5" s="155" t="str">
        <f t="shared" si="4"/>
        <v>全</v>
      </c>
      <c r="BL5" s="155" t="str">
        <f t="shared" si="4"/>
        <v>全</v>
      </c>
      <c r="BM5" s="155" t="str">
        <f t="shared" si="4"/>
        <v>全</v>
      </c>
      <c r="BN5" s="155" t="str">
        <f t="shared" si="4"/>
        <v>全</v>
      </c>
      <c r="BO5" s="155" t="str">
        <f t="shared" si="4"/>
        <v>全</v>
      </c>
      <c r="BP5" s="155" t="str">
        <f t="shared" si="4"/>
        <v>ー</v>
      </c>
      <c r="BQ5" s="155" t="str">
        <f t="shared" si="4"/>
        <v>ー</v>
      </c>
      <c r="BR5" s="155" t="str">
        <f t="shared" ref="BR5:CO5" si="5">IF(SUM(BR3:BR4)=11,"全",IF(SUM(BR3:BR4)=10,"P",IF(SUM(BR3:BR4)=1,"A","ー")))</f>
        <v>全</v>
      </c>
      <c r="BS5" s="155" t="str">
        <f t="shared" si="5"/>
        <v>全</v>
      </c>
      <c r="BT5" s="155" t="str">
        <f t="shared" si="5"/>
        <v>全</v>
      </c>
      <c r="BU5" s="155" t="str">
        <f t="shared" si="5"/>
        <v>全</v>
      </c>
      <c r="BV5" s="155" t="str">
        <f t="shared" si="5"/>
        <v>全</v>
      </c>
      <c r="BW5" s="155" t="str">
        <f t="shared" si="5"/>
        <v>ー</v>
      </c>
      <c r="BX5" s="155" t="str">
        <f t="shared" si="5"/>
        <v>ー</v>
      </c>
      <c r="BY5" s="155" t="str">
        <f t="shared" si="5"/>
        <v>全</v>
      </c>
      <c r="BZ5" s="155" t="str">
        <f t="shared" si="5"/>
        <v>全</v>
      </c>
      <c r="CA5" s="155" t="str">
        <f t="shared" si="5"/>
        <v>全</v>
      </c>
      <c r="CB5" s="155" t="str">
        <f t="shared" si="5"/>
        <v>全</v>
      </c>
      <c r="CC5" s="155" t="str">
        <f t="shared" si="5"/>
        <v>全</v>
      </c>
      <c r="CD5" s="155" t="str">
        <f t="shared" si="5"/>
        <v>ー</v>
      </c>
      <c r="CE5" s="155" t="str">
        <f t="shared" si="5"/>
        <v>ー</v>
      </c>
      <c r="CF5" s="155" t="str">
        <f t="shared" si="5"/>
        <v>ー</v>
      </c>
      <c r="CG5" s="155" t="str">
        <f t="shared" si="5"/>
        <v>ー</v>
      </c>
      <c r="CH5" s="155" t="str">
        <f t="shared" si="5"/>
        <v>全</v>
      </c>
      <c r="CI5" s="155" t="str">
        <f t="shared" si="5"/>
        <v>全</v>
      </c>
      <c r="CJ5" s="155" t="str">
        <f t="shared" si="5"/>
        <v>全</v>
      </c>
      <c r="CK5" s="155" t="str">
        <f t="shared" si="5"/>
        <v>ー</v>
      </c>
      <c r="CL5" s="155" t="str">
        <f t="shared" si="5"/>
        <v>ー</v>
      </c>
      <c r="CM5" s="155" t="str">
        <f t="shared" si="5"/>
        <v>全</v>
      </c>
      <c r="CN5" s="155" t="str">
        <f t="shared" si="5"/>
        <v>全</v>
      </c>
      <c r="CO5" s="155" t="str">
        <f t="shared" si="5"/>
        <v>全</v>
      </c>
    </row>
  </sheetData>
  <phoneticPr fontId="16"/>
  <conditionalFormatting sqref="E2:CO2">
    <cfRule type="expression" dxfId="7" priority="8">
      <formula>COUNTIF(祝日2020,E1)=1</formula>
    </cfRule>
    <cfRule type="expression" dxfId="6" priority="9">
      <formula>WEEKDAY(E1)=7</formula>
    </cfRule>
    <cfRule type="expression" dxfId="5" priority="10">
      <formula>WEEKDAY(E1)=1</formula>
    </cfRule>
  </conditionalFormatting>
  <conditionalFormatting sqref="E3:CO3">
    <cfRule type="expression" dxfId="4" priority="3">
      <formula>WEEKDAY(E1)=7</formula>
    </cfRule>
    <cfRule type="expression" dxfId="3" priority="4">
      <formula>WEEKDAY(E1)=1</formula>
    </cfRule>
    <cfRule type="expression" dxfId="2" priority="5">
      <formula>COUNTIF(祝日2020,E1) &gt;=1</formula>
    </cfRule>
  </conditionalFormatting>
  <conditionalFormatting sqref="E4:CO4">
    <cfRule type="expression" dxfId="1" priority="1">
      <formula>E2="日"</formula>
    </cfRule>
    <cfRule type="expression" dxfId="0" priority="2">
      <formula>E2="土"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A17"/>
    </sheetView>
  </sheetViews>
  <sheetFormatPr defaultRowHeight="18.75" x14ac:dyDescent="0.4"/>
  <cols>
    <col min="1" max="1" width="12.375" customWidth="1"/>
  </cols>
  <sheetData>
    <row r="1" spans="1:3" x14ac:dyDescent="0.4">
      <c r="A1" s="157">
        <v>43950</v>
      </c>
      <c r="B1" t="s">
        <v>392</v>
      </c>
      <c r="C1" t="s">
        <v>393</v>
      </c>
    </row>
    <row r="2" spans="1:3" x14ac:dyDescent="0.4">
      <c r="A2" s="157">
        <v>43954</v>
      </c>
      <c r="B2" t="s">
        <v>394</v>
      </c>
      <c r="C2" t="s">
        <v>395</v>
      </c>
    </row>
    <row r="3" spans="1:3" x14ac:dyDescent="0.4">
      <c r="A3" s="157">
        <v>43955</v>
      </c>
      <c r="B3" t="s">
        <v>396</v>
      </c>
      <c r="C3" t="s">
        <v>397</v>
      </c>
    </row>
    <row r="4" spans="1:3" x14ac:dyDescent="0.4">
      <c r="A4" s="157">
        <v>43956</v>
      </c>
      <c r="B4" t="s">
        <v>398</v>
      </c>
      <c r="C4" t="s">
        <v>399</v>
      </c>
    </row>
    <row r="5" spans="1:3" x14ac:dyDescent="0.4">
      <c r="A5" s="157">
        <v>43957</v>
      </c>
      <c r="B5" t="s">
        <v>392</v>
      </c>
      <c r="C5" t="s">
        <v>400</v>
      </c>
    </row>
    <row r="6" spans="1:3" x14ac:dyDescent="0.4">
      <c r="A6" s="157">
        <v>44035</v>
      </c>
      <c r="B6" t="s">
        <v>401</v>
      </c>
      <c r="C6" t="s">
        <v>402</v>
      </c>
    </row>
    <row r="7" spans="1:3" x14ac:dyDescent="0.4">
      <c r="A7" s="157">
        <v>44036</v>
      </c>
      <c r="B7" t="s">
        <v>403</v>
      </c>
      <c r="C7" t="s">
        <v>404</v>
      </c>
    </row>
    <row r="8" spans="1:3" x14ac:dyDescent="0.4">
      <c r="A8" s="157">
        <v>44053</v>
      </c>
      <c r="B8" t="s">
        <v>396</v>
      </c>
      <c r="C8" t="s">
        <v>405</v>
      </c>
    </row>
    <row r="9" spans="1:3" x14ac:dyDescent="0.4">
      <c r="A9" s="157">
        <v>44095</v>
      </c>
      <c r="B9" t="s">
        <v>396</v>
      </c>
      <c r="C9" t="s">
        <v>406</v>
      </c>
    </row>
    <row r="10" spans="1:3" x14ac:dyDescent="0.4">
      <c r="A10" s="157">
        <v>44096</v>
      </c>
      <c r="B10" t="s">
        <v>398</v>
      </c>
      <c r="C10" t="s">
        <v>407</v>
      </c>
    </row>
    <row r="11" spans="1:3" x14ac:dyDescent="0.4">
      <c r="A11" s="157">
        <v>44138</v>
      </c>
      <c r="B11" t="s">
        <v>398</v>
      </c>
      <c r="C11" t="s">
        <v>408</v>
      </c>
    </row>
    <row r="12" spans="1:3" x14ac:dyDescent="0.4">
      <c r="A12" s="157">
        <v>44158</v>
      </c>
      <c r="B12" t="s">
        <v>396</v>
      </c>
      <c r="C12" t="s">
        <v>409</v>
      </c>
    </row>
    <row r="13" spans="1:3" x14ac:dyDescent="0.4">
      <c r="A13" s="157">
        <v>44197</v>
      </c>
      <c r="B13" t="s">
        <v>403</v>
      </c>
      <c r="C13" t="s">
        <v>410</v>
      </c>
    </row>
    <row r="14" spans="1:3" x14ac:dyDescent="0.4">
      <c r="A14" s="157">
        <v>44207</v>
      </c>
      <c r="B14" t="s">
        <v>396</v>
      </c>
      <c r="C14" t="s">
        <v>411</v>
      </c>
    </row>
    <row r="15" spans="1:3" x14ac:dyDescent="0.4">
      <c r="A15" s="157">
        <v>44238</v>
      </c>
      <c r="B15" t="s">
        <v>401</v>
      </c>
      <c r="C15" t="s">
        <v>412</v>
      </c>
    </row>
    <row r="16" spans="1:3" x14ac:dyDescent="0.4">
      <c r="A16" s="157">
        <v>44250</v>
      </c>
      <c r="B16" t="s">
        <v>398</v>
      </c>
      <c r="C16" t="s">
        <v>413</v>
      </c>
    </row>
    <row r="17" spans="1:3" x14ac:dyDescent="0.4">
      <c r="A17" s="157">
        <v>44275</v>
      </c>
      <c r="B17" t="s">
        <v>414</v>
      </c>
      <c r="C17" t="s">
        <v>415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1ページ</vt:lpstr>
      <vt:lpstr>2ページ</vt:lpstr>
      <vt:lpstr>３ページ</vt:lpstr>
      <vt:lpstr>4ページ</vt:lpstr>
      <vt:lpstr>5ページ</vt:lpstr>
      <vt:lpstr>にこサポ</vt:lpstr>
      <vt:lpstr>入力データ</vt:lpstr>
      <vt:lpstr>にこサポ集計</vt:lpstr>
      <vt:lpstr>Sheet2</vt:lpstr>
      <vt:lpstr>'1ページ'!Print_Area</vt:lpstr>
      <vt:lpstr>'2ページ'!Print_Area</vt:lpstr>
      <vt:lpstr>'３ページ'!Print_Area</vt:lpstr>
      <vt:lpstr>'4ページ'!Print_Area</vt:lpstr>
      <vt:lpstr>'5ページ'!Print_Area</vt:lpstr>
      <vt:lpstr>にこサポ!Print_Area</vt:lpstr>
      <vt:lpstr>学校名</vt:lpstr>
      <vt:lpstr>祝日2020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2020-03-18T06:57:01Z</cp:lastPrinted>
  <dcterms:created xsi:type="dcterms:W3CDTF">2019-07-03T04:22:32Z</dcterms:created>
  <dcterms:modified xsi:type="dcterms:W3CDTF">2020-04-02T08:09:53Z</dcterms:modified>
</cp:coreProperties>
</file>