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package/2006/relationships/metadata/core-properties" Target="docProps/core.xml" /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  <Relationship Id="rId4" Type="http://schemas.openxmlformats.org/officeDocument/2006/relationships/extended-properties" Target="docProps/app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00\共有フォルダ\原本\食事,教材価格一覧表等\食事関係\食事申込書\"/>
    </mc:Choice>
  </mc:AlternateContent>
  <xr:revisionPtr revIDLastSave="0" documentId="13_ncr:1_{DFA6A287-1456-4B21-8470-EA31F94B1C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Sheet1!$A$14:$BB$48</definedName>
    <definedName name="_xlnm.Print_Area" localSheetId="0">Sheet1!$A$1:$BB$85</definedName>
  </definedNames>
  <calcPr calcId="191029"/>
</workbook>
</file>

<file path=xl/calcChain.xml><?xml version="1.0" encoding="utf-8"?>
<calcChain xmlns="http://schemas.openxmlformats.org/spreadsheetml/2006/main">
  <c r="R65" i="1" l="1"/>
  <c r="R61" i="1"/>
  <c r="R59" i="1"/>
  <c r="R57" i="1"/>
  <c r="R55" i="1"/>
  <c r="U39" i="1"/>
  <c r="V39" i="1" s="1"/>
  <c r="U37" i="1" s="1"/>
  <c r="AJ39" i="1"/>
  <c r="AK39" i="1" s="1"/>
  <c r="AJ37" i="1" s="1"/>
  <c r="AY39" i="1"/>
  <c r="AZ39" i="1" s="1"/>
  <c r="AY37" i="1" s="1"/>
  <c r="AZ43" i="1"/>
  <c r="AK43" i="1"/>
  <c r="V43" i="1"/>
  <c r="AV73" i="1"/>
  <c r="AV71" i="1"/>
  <c r="AV69" i="1"/>
  <c r="AV67" i="1"/>
  <c r="AG73" i="1"/>
  <c r="AG71" i="1"/>
  <c r="AG69" i="1"/>
  <c r="AG67" i="1"/>
  <c r="R73" i="1"/>
  <c r="R71" i="1"/>
  <c r="R69" i="1"/>
  <c r="R67" i="1"/>
  <c r="U18" i="1" l="1"/>
  <c r="V18" i="1" s="1"/>
  <c r="U16" i="1" s="1"/>
  <c r="AJ18" i="1"/>
  <c r="AK18" i="1" s="1"/>
  <c r="AJ16" i="1" s="1"/>
  <c r="AY18" i="1"/>
  <c r="AZ18" i="1" s="1"/>
  <c r="AY16" i="1" s="1"/>
  <c r="J20" i="1"/>
  <c r="BQ94" i="1" s="1"/>
  <c r="U21" i="1"/>
  <c r="V21" i="1" s="1"/>
  <c r="U19" i="1" s="1"/>
  <c r="AJ21" i="1"/>
  <c r="AK21" i="1" s="1"/>
  <c r="AJ19" i="1" s="1"/>
  <c r="AY21" i="1"/>
  <c r="AZ21" i="1" s="1"/>
  <c r="AY19" i="1" s="1"/>
  <c r="U24" i="1"/>
  <c r="V24" i="1" s="1"/>
  <c r="U22" i="1" s="1"/>
  <c r="AJ24" i="1"/>
  <c r="AK24" i="1"/>
  <c r="AJ22" i="1" s="1"/>
  <c r="AY24" i="1"/>
  <c r="AZ24" i="1" s="1"/>
  <c r="AY22" i="1" s="1"/>
  <c r="U27" i="1"/>
  <c r="V27" i="1" s="1"/>
  <c r="U25" i="1" s="1"/>
  <c r="AJ27" i="1"/>
  <c r="AK27" i="1" s="1"/>
  <c r="AJ25" i="1" s="1"/>
  <c r="AY27" i="1"/>
  <c r="AZ27" i="1" s="1"/>
  <c r="AY25" i="1" s="1"/>
  <c r="U30" i="1"/>
  <c r="V30" i="1" s="1"/>
  <c r="U28" i="1" s="1"/>
  <c r="AJ30" i="1"/>
  <c r="AK30" i="1" s="1"/>
  <c r="AJ28" i="1" s="1"/>
  <c r="AY30" i="1"/>
  <c r="AZ30" i="1" s="1"/>
  <c r="AY28" i="1" s="1"/>
  <c r="U33" i="1"/>
  <c r="V33" i="1" s="1"/>
  <c r="U31" i="1" s="1"/>
  <c r="AJ33" i="1"/>
  <c r="AK33" i="1" s="1"/>
  <c r="AJ31" i="1" s="1"/>
  <c r="AY33" i="1"/>
  <c r="AZ33" i="1"/>
  <c r="AY31" i="1" s="1"/>
  <c r="U36" i="1"/>
  <c r="V36" i="1" s="1"/>
  <c r="U34" i="1" s="1"/>
  <c r="AJ36" i="1"/>
  <c r="AK36" i="1" s="1"/>
  <c r="AJ34" i="1" s="1"/>
  <c r="AY36" i="1"/>
  <c r="AZ36" i="1" s="1"/>
  <c r="AY34" i="1" s="1"/>
  <c r="U42" i="1"/>
  <c r="V42" i="1" s="1"/>
  <c r="U40" i="1" s="1"/>
  <c r="AJ42" i="1"/>
  <c r="AK42" i="1" s="1"/>
  <c r="AJ40" i="1" s="1"/>
  <c r="AY42" i="1"/>
  <c r="AZ42" i="1" s="1"/>
  <c r="AY40" i="1" s="1"/>
  <c r="L43" i="1"/>
  <c r="Q43" i="1"/>
  <c r="AA43" i="1"/>
  <c r="AF43" i="1"/>
  <c r="AP43" i="1"/>
  <c r="AU43" i="1"/>
  <c r="AG55" i="1"/>
  <c r="AV55" i="1"/>
  <c r="AG57" i="1"/>
  <c r="AV57" i="1"/>
  <c r="AG59" i="1"/>
  <c r="AV59" i="1"/>
  <c r="AG61" i="1"/>
  <c r="AV61" i="1"/>
  <c r="R63" i="1"/>
  <c r="AG63" i="1"/>
  <c r="AV63" i="1"/>
  <c r="AG65" i="1"/>
  <c r="AV65" i="1"/>
  <c r="S76" i="1"/>
  <c r="AH76" i="1"/>
  <c r="AW76" i="1"/>
  <c r="U77" i="1"/>
  <c r="V77" i="1" s="1"/>
  <c r="U75" i="1" s="1"/>
  <c r="AJ77" i="1"/>
  <c r="AK77" i="1" s="1"/>
  <c r="AJ75" i="1" s="1"/>
  <c r="AY77" i="1"/>
  <c r="AZ77" i="1" s="1"/>
  <c r="AY75" i="1" s="1"/>
  <c r="BR94" i="1"/>
  <c r="BS94" i="1"/>
  <c r="AN78" i="1" l="1"/>
  <c r="Y78" i="1"/>
  <c r="J78" i="1"/>
  <c r="J47" i="1"/>
  <c r="Y47" i="1"/>
  <c r="AN47" i="1"/>
  <c r="K50" i="1" l="1"/>
  <c r="K11" i="1"/>
  <c r="AM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SE04</author>
  </authors>
  <commentList>
    <comment ref="J71" authorId="0" shapeId="0" xr:uid="{B45733F0-4A0D-4883-A2A0-7E73E5529D62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71" authorId="0" shapeId="0" xr:uid="{606D0BF4-8F05-4829-8108-BC161C23E224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N71" authorId="0" shapeId="0" xr:uid="{A5CCCE23-005C-44F4-84FD-28963458BB5D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2" authorId="0" shapeId="0" xr:uid="{D5C40F34-90F7-4C0B-A8BC-A96627A56C4C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72" authorId="0" shapeId="0" xr:uid="{E6535B72-CB7C-44BD-A064-9AD347C6CC1A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N72" authorId="0" shapeId="0" xr:uid="{B5AE073F-75ED-4C78-B2F7-A3CCB71603EB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3" authorId="0" shapeId="0" xr:uid="{0C1335DF-6CCB-4FC9-869D-E38D3260830B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73" authorId="0" shapeId="0" xr:uid="{BAB82A22-677F-472C-8770-C2B35D771FD5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N73" authorId="0" shapeId="0" xr:uid="{0E553C78-6FDF-4F8F-9679-DFF2880830FD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4" authorId="0" shapeId="0" xr:uid="{9B1D127E-EA32-4E02-9B6D-0775C55504AE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74" authorId="0" shapeId="0" xr:uid="{BF2E02EF-75BA-4165-AA34-4F2569A92979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N74" authorId="0" shapeId="0" xr:uid="{2C2746B5-0093-425F-89DF-3A5CD4DB7177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<sst xmlns="http://schemas.openxmlformats.org/spreadsheetml/2006/main" count="424" uniqueCount="112">
  <si>
    <t>食事申込書の記入の仕方</t>
    <rPh sb="0" eb="2">
      <t>ショクジ</t>
    </rPh>
    <rPh sb="2" eb="5">
      <t>モウシコミショ</t>
    </rPh>
    <rPh sb="6" eb="8">
      <t>キニュウ</t>
    </rPh>
    <rPh sb="9" eb="11">
      <t>シカタ</t>
    </rPh>
    <phoneticPr fontId="2"/>
  </si>
  <si>
    <t>1.右上の申込日、団体名などから、順に入力してください。</t>
    <rPh sb="2" eb="4">
      <t>ミギウエ</t>
    </rPh>
    <rPh sb="5" eb="7">
      <t>モウシコミ</t>
    </rPh>
    <rPh sb="7" eb="8">
      <t>ビ</t>
    </rPh>
    <rPh sb="9" eb="11">
      <t>ダンタイ</t>
    </rPh>
    <rPh sb="11" eb="12">
      <t>メイ</t>
    </rPh>
    <rPh sb="17" eb="18">
      <t>ジュン</t>
    </rPh>
    <rPh sb="19" eb="21">
      <t>ニュウリョク</t>
    </rPh>
    <phoneticPr fontId="2"/>
  </si>
  <si>
    <t>2.別紙「食事等価格一覧表」を参考にメニューと食数を入力してください。</t>
    <rPh sb="2" eb="4">
      <t>ベッシ</t>
    </rPh>
    <rPh sb="5" eb="7">
      <t>ショクジ</t>
    </rPh>
    <rPh sb="7" eb="8">
      <t>トウ</t>
    </rPh>
    <rPh sb="8" eb="10">
      <t>カカク</t>
    </rPh>
    <rPh sb="10" eb="12">
      <t>イチラン</t>
    </rPh>
    <rPh sb="12" eb="13">
      <t>ヒョウ</t>
    </rPh>
    <rPh sb="15" eb="17">
      <t>サンコウ</t>
    </rPh>
    <rPh sb="23" eb="24">
      <t>ショク</t>
    </rPh>
    <rPh sb="24" eb="25">
      <t>スウ</t>
    </rPh>
    <rPh sb="26" eb="28">
      <t>ニュウリョク</t>
    </rPh>
    <phoneticPr fontId="2"/>
  </si>
  <si>
    <t>3.備考欄や希望欄などに、必要に応じて入力してください。</t>
    <rPh sb="2" eb="4">
      <t>ビコウ</t>
    </rPh>
    <rPh sb="4" eb="5">
      <t>ラン</t>
    </rPh>
    <rPh sb="6" eb="8">
      <t>キボウ</t>
    </rPh>
    <rPh sb="8" eb="9">
      <t>ラン</t>
    </rPh>
    <rPh sb="13" eb="15">
      <t>ヒツヨウ</t>
    </rPh>
    <rPh sb="16" eb="17">
      <t>オウ</t>
    </rPh>
    <rPh sb="19" eb="21">
      <t>ニュウリョク</t>
    </rPh>
    <phoneticPr fontId="2"/>
  </si>
  <si>
    <t>4.プリントアウトしてFAXもしくは郵送してください。（メールで送られる場合は確認の為ご一報ください。）</t>
    <rPh sb="18" eb="20">
      <t>ユウソウ</t>
    </rPh>
    <rPh sb="32" eb="33">
      <t>オク</t>
    </rPh>
    <rPh sb="36" eb="38">
      <t>バアイ</t>
    </rPh>
    <rPh sb="39" eb="41">
      <t>カクニン</t>
    </rPh>
    <rPh sb="42" eb="43">
      <t>タメ</t>
    </rPh>
    <rPh sb="44" eb="46">
      <t>イッポウ</t>
    </rPh>
    <phoneticPr fontId="2"/>
  </si>
  <si>
    <t>データ（この範囲の中にはデータが入力されていますので、変更・消去等を行うと正しく計算できない場合があります。）</t>
    <rPh sb="6" eb="8">
      <t>ハンイ</t>
    </rPh>
    <rPh sb="9" eb="10">
      <t>ナカ</t>
    </rPh>
    <rPh sb="16" eb="18">
      <t>ニュウリョク</t>
    </rPh>
    <rPh sb="27" eb="29">
      <t>ヘンコウ</t>
    </rPh>
    <rPh sb="30" eb="32">
      <t>ショウキョ</t>
    </rPh>
    <rPh sb="32" eb="33">
      <t>トウ</t>
    </rPh>
    <rPh sb="34" eb="35">
      <t>オコナ</t>
    </rPh>
    <rPh sb="37" eb="38">
      <t>タダ</t>
    </rPh>
    <rPh sb="40" eb="42">
      <t>ケイサン</t>
    </rPh>
    <rPh sb="46" eb="48">
      <t>バアイ</t>
    </rPh>
    <phoneticPr fontId="2"/>
  </si>
  <si>
    <t>食事欄空白取得</t>
    <rPh sb="0" eb="2">
      <t>ショクジ</t>
    </rPh>
    <rPh sb="2" eb="3">
      <t>ラン</t>
    </rPh>
    <rPh sb="3" eb="5">
      <t>クウハク</t>
    </rPh>
    <rPh sb="5" eb="7">
      <t>シュトク</t>
    </rPh>
    <phoneticPr fontId="2"/>
  </si>
  <si>
    <t>初日</t>
    <rPh sb="0" eb="2">
      <t>ショニチ</t>
    </rPh>
    <phoneticPr fontId="2"/>
  </si>
  <si>
    <t>2日目</t>
    <rPh sb="1" eb="2">
      <t>ニチ</t>
    </rPh>
    <rPh sb="2" eb="3">
      <t>メ</t>
    </rPh>
    <phoneticPr fontId="2"/>
  </si>
  <si>
    <t>3日目</t>
    <rPh sb="1" eb="2">
      <t>ニチ</t>
    </rPh>
    <rPh sb="2" eb="3">
      <t>メ</t>
    </rPh>
    <phoneticPr fontId="2"/>
  </si>
  <si>
    <t>価格</t>
    <rPh sb="0" eb="2">
      <t>カカク</t>
    </rPh>
    <phoneticPr fontId="2"/>
  </si>
  <si>
    <t>メニュー記号</t>
    <rPh sb="4" eb="6">
      <t>キゴウ</t>
    </rPh>
    <phoneticPr fontId="2"/>
  </si>
  <si>
    <t>朝食（小学生以下）</t>
    <rPh sb="0" eb="2">
      <t>チョウショク</t>
    </rPh>
    <rPh sb="3" eb="6">
      <t>ショウガクセイ</t>
    </rPh>
    <rPh sb="6" eb="8">
      <t>イカ</t>
    </rPh>
    <phoneticPr fontId="2"/>
  </si>
  <si>
    <t>昼食（中学生以上）</t>
    <rPh sb="0" eb="2">
      <t>チュウショク</t>
    </rPh>
    <rPh sb="3" eb="6">
      <t>チュウガクセイ</t>
    </rPh>
    <rPh sb="6" eb="8">
      <t>イジョウ</t>
    </rPh>
    <phoneticPr fontId="2"/>
  </si>
  <si>
    <t>昼食（小学生以下）</t>
    <rPh sb="0" eb="2">
      <t>チュウショク</t>
    </rPh>
    <rPh sb="3" eb="6">
      <t>ショウガクセイ</t>
    </rPh>
    <rPh sb="6" eb="8">
      <t>イカ</t>
    </rPh>
    <phoneticPr fontId="2"/>
  </si>
  <si>
    <t>夕食（中学生以上）</t>
    <rPh sb="0" eb="2">
      <t>ユウショク</t>
    </rPh>
    <rPh sb="3" eb="6">
      <t>チュウガクセイ</t>
    </rPh>
    <rPh sb="6" eb="8">
      <t>イジョウ</t>
    </rPh>
    <phoneticPr fontId="2"/>
  </si>
  <si>
    <t>夕食（小学生以下）</t>
    <rPh sb="0" eb="2">
      <t>ユウショク</t>
    </rPh>
    <rPh sb="3" eb="6">
      <t>ショウガクセイ</t>
    </rPh>
    <rPh sb="6" eb="8">
      <t>イカ</t>
    </rPh>
    <phoneticPr fontId="2"/>
  </si>
  <si>
    <t>その他メニュー</t>
    <rPh sb="2" eb="3">
      <t>タ</t>
    </rPh>
    <phoneticPr fontId="2"/>
  </si>
  <si>
    <t>単位</t>
    <rPh sb="0" eb="2">
      <t>タンイ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</si>
  <si>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</si>
  <si>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</si>
  <si>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***   　定食　　　***</t>
    <rPh sb="7" eb="9">
      <t>テイショク</t>
    </rPh>
    <phoneticPr fontId="2"/>
  </si>
  <si>
    <t>！エラー</t>
  </si>
  <si>
    <t>***   　バーベキュー　　　***</t>
    <phoneticPr fontId="2"/>
  </si>
  <si>
    <t>日替り朝定食（中学生以上）</t>
    <rPh sb="0" eb="1">
      <t>ヒ</t>
    </rPh>
    <rPh sb="1" eb="2">
      <t>ガワ</t>
    </rPh>
    <rPh sb="3" eb="4">
      <t>アサ</t>
    </rPh>
    <rPh sb="4" eb="6">
      <t>テイショク</t>
    </rPh>
    <rPh sb="7" eb="10">
      <t>チュウガクセイ</t>
    </rPh>
    <rPh sb="10" eb="12">
      <t>イジョウ</t>
    </rPh>
    <phoneticPr fontId="2"/>
  </si>
  <si>
    <t>（定）</t>
    <rPh sb="1" eb="2">
      <t>サダム</t>
    </rPh>
    <phoneticPr fontId="2"/>
  </si>
  <si>
    <t>日替り朝定食（小学生以下）</t>
    <rPh sb="0" eb="1">
      <t>ヒ</t>
    </rPh>
    <rPh sb="1" eb="2">
      <t>ガワ</t>
    </rPh>
    <rPh sb="3" eb="4">
      <t>アサ</t>
    </rPh>
    <rPh sb="4" eb="6">
      <t>テイショク</t>
    </rPh>
    <rPh sb="7" eb="10">
      <t>ショウガクセイ</t>
    </rPh>
    <rPh sb="10" eb="12">
      <t>イカ</t>
    </rPh>
    <phoneticPr fontId="2"/>
  </si>
  <si>
    <t>日替り昼定食（中学生以上）</t>
    <rPh sb="0" eb="1">
      <t>ヒ</t>
    </rPh>
    <rPh sb="1" eb="2">
      <t>ガワ</t>
    </rPh>
    <rPh sb="3" eb="4">
      <t>ヒル</t>
    </rPh>
    <rPh sb="4" eb="6">
      <t>テイショク</t>
    </rPh>
    <rPh sb="7" eb="10">
      <t>チュウガクセイ</t>
    </rPh>
    <rPh sb="10" eb="12">
      <t>イジョウ</t>
    </rPh>
    <phoneticPr fontId="2"/>
  </si>
  <si>
    <t>日替り昼定食（小学生以下）</t>
    <rPh sb="0" eb="1">
      <t>ヒ</t>
    </rPh>
    <rPh sb="1" eb="2">
      <t>ガワ</t>
    </rPh>
    <rPh sb="3" eb="4">
      <t>ヒル</t>
    </rPh>
    <rPh sb="4" eb="6">
      <t>テイショク</t>
    </rPh>
    <rPh sb="7" eb="10">
      <t>ショウガクセイ</t>
    </rPh>
    <rPh sb="10" eb="12">
      <t>イカ</t>
    </rPh>
    <phoneticPr fontId="2"/>
  </si>
  <si>
    <t>日替り夕定食（中学生以上）</t>
    <rPh sb="0" eb="1">
      <t>ヒ</t>
    </rPh>
    <rPh sb="1" eb="2">
      <t>ガワ</t>
    </rPh>
    <rPh sb="3" eb="4">
      <t>ユウ</t>
    </rPh>
    <rPh sb="4" eb="6">
      <t>テイショク</t>
    </rPh>
    <rPh sb="7" eb="10">
      <t>チュウガクセイ</t>
    </rPh>
    <rPh sb="10" eb="12">
      <t>イジョウ</t>
    </rPh>
    <phoneticPr fontId="2"/>
  </si>
  <si>
    <t>日替り夕定食（小学生以下）</t>
    <rPh sb="0" eb="1">
      <t>ヒ</t>
    </rPh>
    <rPh sb="1" eb="2">
      <t>ガワ</t>
    </rPh>
    <rPh sb="3" eb="4">
      <t>ユウ</t>
    </rPh>
    <rPh sb="4" eb="6">
      <t>テイショク</t>
    </rPh>
    <rPh sb="7" eb="10">
      <t>ショウガクセイ</t>
    </rPh>
    <rPh sb="10" eb="12">
      <t>イカ</t>
    </rPh>
    <phoneticPr fontId="2"/>
  </si>
  <si>
    <t>バーベキューセット</t>
    <phoneticPr fontId="2"/>
  </si>
  <si>
    <t>人前</t>
    <rPh sb="0" eb="2">
      <t>ニンマエ</t>
    </rPh>
    <phoneticPr fontId="2"/>
  </si>
  <si>
    <t>オードブル（約5人前）</t>
    <rPh sb="6" eb="7">
      <t>ヤク</t>
    </rPh>
    <rPh sb="8" eb="10">
      <t>ニンマエ</t>
    </rPh>
    <phoneticPr fontId="2"/>
  </si>
  <si>
    <t>皿</t>
    <rPh sb="0" eb="1">
      <t>サラ</t>
    </rPh>
    <phoneticPr fontId="2"/>
  </si>
  <si>
    <t>***   　バーベキュー　　　***</t>
    <phoneticPr fontId="2"/>
  </si>
  <si>
    <t>お子様用夕食</t>
    <rPh sb="1" eb="3">
      <t>コサマ</t>
    </rPh>
    <rPh sb="3" eb="4">
      <t>ヨウ</t>
    </rPh>
    <rPh sb="4" eb="6">
      <t>ユウショク</t>
    </rPh>
    <phoneticPr fontId="2"/>
  </si>
  <si>
    <t>食</t>
    <rPh sb="0" eb="1">
      <t>ショク</t>
    </rPh>
    <phoneticPr fontId="2"/>
  </si>
  <si>
    <t>***   　バーベキュー　　　***</t>
    <phoneticPr fontId="2"/>
  </si>
  <si>
    <t>バーベキューセット</t>
    <phoneticPr fontId="2"/>
  </si>
  <si>
    <t>特上カルビ</t>
    <rPh sb="0" eb="1">
      <t>トク</t>
    </rPh>
    <rPh sb="1" eb="2">
      <t>ジョウ</t>
    </rPh>
    <phoneticPr fontId="2"/>
  </si>
  <si>
    <t>追加　肉</t>
    <rPh sb="0" eb="2">
      <t>ツイカ</t>
    </rPh>
    <rPh sb="3" eb="4">
      <t>ニク</t>
    </rPh>
    <phoneticPr fontId="2"/>
  </si>
  <si>
    <t>***　　　飲料　　　***</t>
    <rPh sb="6" eb="8">
      <t>インリョウ</t>
    </rPh>
    <phoneticPr fontId="2"/>
  </si>
  <si>
    <t>***   　お弁当　　　***</t>
    <rPh sb="8" eb="10">
      <t>ベントウ</t>
    </rPh>
    <phoneticPr fontId="2"/>
  </si>
  <si>
    <t>本</t>
    <rPh sb="0" eb="1">
      <t>ホン</t>
    </rPh>
    <phoneticPr fontId="2"/>
  </si>
  <si>
    <t>野外弁当</t>
    <rPh sb="0" eb="2">
      <t>ヤガイ</t>
    </rPh>
    <rPh sb="2" eb="4">
      <t>ベントウ</t>
    </rPh>
    <phoneticPr fontId="2"/>
  </si>
  <si>
    <t>缶ウーロン茶</t>
    <rPh sb="0" eb="1">
      <t>カン</t>
    </rPh>
    <rPh sb="5" eb="6">
      <t>チャ</t>
    </rPh>
    <phoneticPr fontId="2"/>
  </si>
  <si>
    <t>スポーツドリンク（ペットボトル）</t>
    <phoneticPr fontId="2"/>
  </si>
  <si>
    <t>お茶（ペットボトル）</t>
    <rPh sb="1" eb="2">
      <t>チャ</t>
    </rPh>
    <phoneticPr fontId="2"/>
  </si>
  <si>
    <t>***   　冬季限定メニュー　　　***</t>
    <rPh sb="7" eb="9">
      <t>トウキ</t>
    </rPh>
    <rPh sb="9" eb="11">
      <t>ゲンテイ</t>
    </rPh>
    <phoneticPr fontId="2"/>
  </si>
  <si>
    <t>おでん</t>
    <phoneticPr fontId="2"/>
  </si>
  <si>
    <t>***   　夜食　　　***</t>
    <rPh sb="7" eb="9">
      <t>ヤショク</t>
    </rPh>
    <phoneticPr fontId="2"/>
  </si>
  <si>
    <t>おにぎり</t>
    <phoneticPr fontId="2"/>
  </si>
  <si>
    <t>杯</t>
    <rPh sb="0" eb="1">
      <t>ハイ</t>
    </rPh>
    <phoneticPr fontId="2"/>
  </si>
  <si>
    <t>コーヒー</t>
    <phoneticPr fontId="2"/>
  </si>
  <si>
    <t>円</t>
    <rPh sb="0" eb="1">
      <t>エン</t>
    </rPh>
    <phoneticPr fontId="2"/>
  </si>
  <si>
    <t>食　事　等　申　込　書</t>
    <rPh sb="0" eb="1">
      <t>ショク</t>
    </rPh>
    <rPh sb="2" eb="3">
      <t>コト</t>
    </rPh>
    <rPh sb="4" eb="5">
      <t>トウ</t>
    </rPh>
    <rPh sb="6" eb="7">
      <t>サル</t>
    </rPh>
    <rPh sb="8" eb="9">
      <t>コミ</t>
    </rPh>
    <rPh sb="10" eb="11">
      <t>ショ</t>
    </rPh>
    <phoneticPr fontId="2"/>
  </si>
  <si>
    <t>研修団体名</t>
    <rPh sb="0" eb="2">
      <t>ケンシュウ</t>
    </rPh>
    <rPh sb="2" eb="4">
      <t>ダンタイ</t>
    </rPh>
    <rPh sb="4" eb="5">
      <t>メイ</t>
    </rPh>
    <phoneticPr fontId="2"/>
  </si>
  <si>
    <t>総合計金額</t>
    <rPh sb="0" eb="1">
      <t>ソウ</t>
    </rPh>
    <rPh sb="1" eb="3">
      <t>ゴウケイ</t>
    </rPh>
    <rPh sb="3" eb="5">
      <t>キンガク</t>
    </rPh>
    <phoneticPr fontId="2"/>
  </si>
  <si>
    <t>朝食</t>
    <rPh sb="0" eb="2">
      <t>チョウショク</t>
    </rPh>
    <phoneticPr fontId="2"/>
  </si>
  <si>
    <t>中学生以上</t>
    <rPh sb="0" eb="3">
      <t>チュウガクセイ</t>
    </rPh>
    <rPh sb="3" eb="5">
      <t>イジョウ</t>
    </rPh>
    <phoneticPr fontId="2"/>
  </si>
  <si>
    <t>小学生以下</t>
    <rPh sb="0" eb="3">
      <t>ショウガクセイ</t>
    </rPh>
    <rPh sb="3" eb="5">
      <t>イカ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</si>
  <si>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</si>
  <si>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</si>
  <si>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朝</t>
    <rPh sb="0" eb="1">
      <t>アサ</t>
    </rPh>
    <phoneticPr fontId="2"/>
  </si>
  <si>
    <t>昼</t>
    <rPh sb="0" eb="1">
      <t>ヒル</t>
    </rPh>
    <phoneticPr fontId="2"/>
  </si>
  <si>
    <t>人分</t>
    <rPh sb="0" eb="2">
      <t>ニンブン</t>
    </rPh>
    <phoneticPr fontId="2"/>
  </si>
  <si>
    <t>計</t>
    <rPh sb="0" eb="1">
      <t>ケイ</t>
    </rPh>
    <phoneticPr fontId="2"/>
  </si>
  <si>
    <t>缶ビール</t>
    <rPh sb="0" eb="1">
      <t>カン</t>
    </rPh>
    <phoneticPr fontId="2"/>
  </si>
  <si>
    <t>赤</t>
    <rPh sb="0" eb="1">
      <t>アカ</t>
    </rPh>
    <phoneticPr fontId="2"/>
  </si>
  <si>
    <t>（葡萄神話）</t>
    <rPh sb="1" eb="3">
      <t>ブドウ</t>
    </rPh>
    <rPh sb="3" eb="5">
      <t>シンワ</t>
    </rPh>
    <phoneticPr fontId="2"/>
  </si>
  <si>
    <t>白</t>
    <rPh sb="0" eb="1">
      <t>シロ</t>
    </rPh>
    <phoneticPr fontId="2"/>
  </si>
  <si>
    <t>麦</t>
    <rPh sb="0" eb="1">
      <t>ムギ</t>
    </rPh>
    <phoneticPr fontId="2"/>
  </si>
  <si>
    <t>芋</t>
    <rPh sb="0" eb="1">
      <t>イモ</t>
    </rPh>
    <phoneticPr fontId="2"/>
  </si>
  <si>
    <t>(500ml水筒1本分）</t>
    <rPh sb="6" eb="8">
      <t>スイトウ</t>
    </rPh>
    <rPh sb="9" eb="11">
      <t>ホンブン</t>
    </rPh>
    <phoneticPr fontId="2"/>
  </si>
  <si>
    <t>1.食事　合計金額　　　　　　　　　　　　　　　</t>
    <rPh sb="2" eb="3">
      <t>ショク</t>
    </rPh>
    <rPh sb="3" eb="4">
      <t>コト</t>
    </rPh>
    <rPh sb="5" eb="7">
      <t>ゴウケイ</t>
    </rPh>
    <rPh sb="7" eb="9">
      <t>キンガク</t>
    </rPh>
    <phoneticPr fontId="2"/>
  </si>
  <si>
    <t>2.酒類　合計金額　　　　　　　　　　　　　　　</t>
    <rPh sb="2" eb="3">
      <t>サケ</t>
    </rPh>
    <rPh sb="3" eb="4">
      <t>ルイ</t>
    </rPh>
    <rPh sb="5" eb="7">
      <t>ゴウケイ</t>
    </rPh>
    <rPh sb="7" eb="9">
      <t>キンガク</t>
    </rPh>
    <phoneticPr fontId="2"/>
  </si>
  <si>
    <t>350ｍｌ</t>
    <phoneticPr fontId="2"/>
  </si>
  <si>
    <t>500ｍｌ</t>
    <phoneticPr fontId="2"/>
  </si>
  <si>
    <t>ノンアルコールビール</t>
    <phoneticPr fontId="2"/>
  </si>
  <si>
    <t>希望欄</t>
    <rPh sb="0" eb="2">
      <t>キボウ</t>
    </rPh>
    <rPh sb="2" eb="3">
      <t>ラン</t>
    </rPh>
    <phoneticPr fontId="2"/>
  </si>
  <si>
    <t>（食物アレルギー等については別紙「アレルギー等対応依頼書」に詳細を記入してください）</t>
    <rPh sb="1" eb="3">
      <t>ショクモツ</t>
    </rPh>
    <rPh sb="8" eb="9">
      <t>トウ</t>
    </rPh>
    <rPh sb="14" eb="16">
      <t>ベッシ</t>
    </rPh>
    <rPh sb="22" eb="23">
      <t>トウ</t>
    </rPh>
    <rPh sb="23" eb="25">
      <t>タイオウ</t>
    </rPh>
    <rPh sb="25" eb="28">
      <t>イライショ</t>
    </rPh>
    <rPh sb="30" eb="32">
      <t>ショウサイ</t>
    </rPh>
    <rPh sb="33" eb="35">
      <t>キニュウ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</si>
  <si>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</si>
  <si>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</si>
  <si>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申込</t>
    <rPh sb="0" eb="2">
      <t>モウシコミ</t>
    </rPh>
    <phoneticPr fontId="2"/>
  </si>
  <si>
    <t>清　酒（1合瓶）</t>
    <rPh sb="0" eb="1">
      <t>キヨシ</t>
    </rPh>
    <rPh sb="2" eb="3">
      <t>サケ</t>
    </rPh>
    <rPh sb="5" eb="6">
      <t>ゴウ</t>
    </rPh>
    <rPh sb="6" eb="7">
      <t>ビン</t>
    </rPh>
    <phoneticPr fontId="2"/>
  </si>
  <si>
    <t>酎ハイ（350ｍｌ）</t>
    <rPh sb="0" eb="1">
      <t>チュウ</t>
    </rPh>
    <phoneticPr fontId="2"/>
  </si>
  <si>
    <t>パン弁当</t>
    <rPh sb="2" eb="4">
      <t>ベントウ</t>
    </rPh>
    <phoneticPr fontId="2"/>
  </si>
  <si>
    <t>***   オードブル・おつまみ　***</t>
    <phoneticPr fontId="2"/>
  </si>
  <si>
    <t>島根県特産あごの焼き</t>
    <rPh sb="0" eb="3">
      <t>シマネケン</t>
    </rPh>
    <rPh sb="3" eb="5">
      <t>トクサン</t>
    </rPh>
    <rPh sb="8" eb="9">
      <t>ヤキ</t>
    </rPh>
    <phoneticPr fontId="2"/>
  </si>
  <si>
    <t>*** オードブル・おつまみ***</t>
    <phoneticPr fontId="2"/>
  </si>
  <si>
    <r>
      <t>※</t>
    </r>
    <r>
      <rPr>
        <b/>
        <sz val="11"/>
        <rFont val="ＭＳ Ｐゴシック"/>
        <family val="3"/>
        <charset val="128"/>
      </rPr>
      <t>「印刷範囲の設定」</t>
    </r>
    <r>
      <rPr>
        <sz val="11"/>
        <rFont val="ＭＳ Ｐゴシック"/>
        <family val="3"/>
        <charset val="128"/>
      </rPr>
      <t>がしてあります。「印刷範囲のクリア」をされるとデータ部分や、記入例なども印刷されてしまいます。</t>
    </r>
    <rPh sb="2" eb="4">
      <t>インサツ</t>
    </rPh>
    <rPh sb="4" eb="6">
      <t>ハンイ</t>
    </rPh>
    <rPh sb="7" eb="9">
      <t>セッテイ</t>
    </rPh>
    <rPh sb="19" eb="21">
      <t>インサツ</t>
    </rPh>
    <rPh sb="21" eb="23">
      <t>ハンイ</t>
    </rPh>
    <rPh sb="36" eb="38">
      <t>ブブン</t>
    </rPh>
    <rPh sb="40" eb="42">
      <t>キニュウ</t>
    </rPh>
    <rPh sb="42" eb="43">
      <t>レイ</t>
    </rPh>
    <rPh sb="46" eb="48">
      <t>インサツ</t>
    </rPh>
    <phoneticPr fontId="2"/>
  </si>
  <si>
    <t>※食物アレルギーの有無について必ずチェックをしてください</t>
    <rPh sb="1" eb="3">
      <t>ショクモツ</t>
    </rPh>
    <rPh sb="9" eb="11">
      <t>ウム</t>
    </rPh>
    <rPh sb="15" eb="16">
      <t>カナラ</t>
    </rPh>
    <phoneticPr fontId="2"/>
  </si>
  <si>
    <t>※食物アレルギーの有無</t>
    <rPh sb="1" eb="3">
      <t>ショクモツ</t>
    </rPh>
    <rPh sb="9" eb="11">
      <t>ウム</t>
    </rPh>
    <phoneticPr fontId="1"/>
  </si>
  <si>
    <t>発泡酒（350ｍｌ）</t>
    <rPh sb="0" eb="3">
      <t>ハッポウシュ</t>
    </rPh>
    <phoneticPr fontId="2"/>
  </si>
  <si>
    <t>ワイン（360ｍｌ）</t>
    <phoneticPr fontId="2"/>
  </si>
  <si>
    <t>水筒補充用冷茶（1人分1回10円）</t>
    <rPh sb="0" eb="2">
      <t>スイトウ</t>
    </rPh>
    <rPh sb="2" eb="5">
      <t>ホジュウヨウ</t>
    </rPh>
    <rPh sb="5" eb="6">
      <t>レイ</t>
    </rPh>
    <rPh sb="6" eb="7">
      <t>チャ</t>
    </rPh>
    <rPh sb="9" eb="11">
      <t>ニンブン</t>
    </rPh>
    <rPh sb="12" eb="13">
      <t>カイ</t>
    </rPh>
    <rPh sb="15" eb="16">
      <t>エン</t>
    </rPh>
    <phoneticPr fontId="2"/>
  </si>
  <si>
    <t>※10人分以上150人分まで注文可</t>
    <rPh sb="3" eb="5">
      <t>ニンブン</t>
    </rPh>
    <rPh sb="5" eb="7">
      <t>イジョウ</t>
    </rPh>
    <rPh sb="10" eb="11">
      <t>ニン</t>
    </rPh>
    <rPh sb="11" eb="12">
      <t>ブン</t>
    </rPh>
    <rPh sb="14" eb="16">
      <t>チュウモン</t>
    </rPh>
    <rPh sb="16" eb="17">
      <t>カ</t>
    </rPh>
    <phoneticPr fontId="2"/>
  </si>
  <si>
    <t>おつまみセット</t>
    <phoneticPr fontId="2"/>
  </si>
  <si>
    <t>サンドイッチ</t>
    <phoneticPr fontId="20"/>
  </si>
  <si>
    <t>食</t>
    <rPh sb="0" eb="1">
      <t>ショク</t>
    </rPh>
    <phoneticPr fontId="20"/>
  </si>
  <si>
    <t>スポーツドリンク 等</t>
    <rPh sb="9" eb="10">
      <t>トウ</t>
    </rPh>
    <phoneticPr fontId="2"/>
  </si>
  <si>
    <r>
      <rPr>
        <sz val="11"/>
        <rFont val="ＭＳ Ｐゴシック"/>
        <family val="3"/>
        <charset val="128"/>
      </rPr>
      <t>　その他メニュー</t>
    </r>
    <r>
      <rPr>
        <sz val="10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・バーベキュー追加　
・オードブル　
・おつまみ
・夜食　</t>
    </r>
    <rPh sb="3" eb="4">
      <t>タ</t>
    </rPh>
    <rPh sb="17" eb="19">
      <t>ツイカ</t>
    </rPh>
    <phoneticPr fontId="2"/>
  </si>
  <si>
    <r>
      <rPr>
        <b/>
        <sz val="16"/>
        <color indexed="8"/>
        <rFont val="ＭＳ Ｐゴシック"/>
        <family val="3"/>
        <charset val="128"/>
        <scheme val="minor"/>
      </rPr>
      <t>有</t>
    </r>
    <r>
      <rPr>
        <b/>
        <sz val="16"/>
        <rFont val="ＭＳ Ｐゴシック"/>
        <family val="3"/>
        <charset val="128"/>
      </rPr>
      <t xml:space="preserve"> 　　　　</t>
    </r>
    <r>
      <rPr>
        <b/>
        <sz val="16"/>
        <color indexed="8"/>
        <rFont val="ＭＳ Ｐゴシック"/>
        <family val="3"/>
        <charset val="128"/>
        <scheme val="minor"/>
      </rPr>
      <t>無</t>
    </r>
    <r>
      <rPr>
        <b/>
        <sz val="16"/>
        <rFont val="ＭＳ Ｐゴシック"/>
        <family val="3"/>
        <charset val="128"/>
      </rPr>
      <t xml:space="preserve"> </t>
    </r>
    <rPh sb="0" eb="1">
      <t>アリ</t>
    </rPh>
    <rPh sb="6" eb="7">
      <t>ナ</t>
    </rPh>
    <phoneticPr fontId="1"/>
  </si>
  <si>
    <t>幕の内弁当</t>
    <rPh sb="0" eb="1">
      <t>マク</t>
    </rPh>
    <rPh sb="2" eb="3">
      <t>ウチ</t>
    </rPh>
    <rPh sb="3" eb="5">
      <t>ベントウ</t>
    </rPh>
    <phoneticPr fontId="2"/>
  </si>
  <si>
    <t>お子様カレーセット</t>
    <phoneticPr fontId="2"/>
  </si>
  <si>
    <t>夕</t>
    <rPh sb="0" eb="1">
      <t>ユウ</t>
    </rPh>
    <phoneticPr fontId="2"/>
  </si>
  <si>
    <t>ジュース（りんご）</t>
    <phoneticPr fontId="2"/>
  </si>
  <si>
    <t>円</t>
    <phoneticPr fontId="2"/>
  </si>
  <si>
    <t>水割り</t>
    <rPh sb="0" eb="2">
      <t>ミズワ</t>
    </rPh>
    <phoneticPr fontId="2"/>
  </si>
  <si>
    <t>湯割り</t>
    <rPh sb="0" eb="2">
      <t>ユワ</t>
    </rPh>
    <phoneticPr fontId="20"/>
  </si>
  <si>
    <r>
      <t xml:space="preserve">焼　酎
</t>
    </r>
    <r>
      <rPr>
        <sz val="10"/>
        <rFont val="ＭＳ Ｐゴシック"/>
        <family val="3"/>
        <charset val="128"/>
      </rPr>
      <t>（水かお湯か選んでください）</t>
    </r>
    <rPh sb="0" eb="1">
      <t>ヤキ</t>
    </rPh>
    <rPh sb="2" eb="3">
      <t>チュウ</t>
    </rPh>
    <rPh sb="5" eb="6">
      <t>ミズ</t>
    </rPh>
    <rPh sb="8" eb="9">
      <t>ユ</t>
    </rPh>
    <rPh sb="10" eb="11">
      <t>エラ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</si>
</sst>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#;\-#;&quot;&quot;;@"/>
    <numFmt numFmtId="177" formatCode="#;\-#;&quot;&quot;;@"/>
  </numFmts>
  <fonts count="53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6"/>
      <name val="HGS創英角ﾎﾟｯﾌﾟ体"/>
      <family val="3"/>
      <charset val="128"/>
    </font>
    <font>
      <sz val="9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u/>
      <sz val="14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70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4" borderId="71" applyNumberFormat="0" applyAlignment="0" applyProtection="0">
      <alignment vertical="center"/>
    </xf>
    <xf numFmtId="0" fontId="26" fillId="0" borderId="72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7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4" applyNumberFormat="0" applyFill="0" applyAlignment="0" applyProtection="0">
      <alignment vertical="center"/>
    </xf>
    <xf numFmtId="0" fontId="31" fillId="0" borderId="75" applyNumberFormat="0" applyFill="0" applyAlignment="0" applyProtection="0">
      <alignment vertical="center"/>
    </xf>
    <xf numFmtId="0" fontId="32" fillId="0" borderId="7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7" applyNumberFormat="0" applyFill="0" applyAlignment="0" applyProtection="0">
      <alignment vertical="center"/>
    </xf>
    <xf numFmtId="0" fontId="34" fillId="33" borderId="7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" borderId="73" applyNumberFormat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320">
    <xf numFmtId="0" fontId="0" fillId="0" borderId="0" xfId="0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38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 shrinkToFit="1"/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5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 applyProtection="1">
      <protection locked="0"/>
    </xf>
    <xf numFmtId="0" fontId="13" fillId="0" borderId="0" xfId="0" applyFont="1" applyAlignme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38" fillId="0" borderId="0" xfId="0" applyFont="1" applyAlignment="1" applyProtection="1">
      <alignment vertical="center" shrinkToFit="1"/>
      <protection locked="0"/>
    </xf>
    <xf numFmtId="0" fontId="12" fillId="0" borderId="1" xfId="0" applyFont="1" applyBorder="1" applyAlignment="1" applyProtection="1">
      <protection locked="0"/>
    </xf>
    <xf numFmtId="176" fontId="12" fillId="0" borderId="1" xfId="0" applyNumberFormat="1" applyFont="1" applyBorder="1" applyAlignment="1" applyProtection="1">
      <alignment horizontal="right"/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protection locked="0"/>
    </xf>
    <xf numFmtId="0" fontId="7" fillId="0" borderId="1" xfId="0" applyFont="1" applyBorder="1" applyAlignment="1" applyProtection="1">
      <protection locked="0"/>
    </xf>
    <xf numFmtId="0" fontId="3" fillId="0" borderId="2" xfId="0" applyFont="1" applyBorder="1" applyProtection="1">
      <alignment vertical="center"/>
      <protection locked="0"/>
    </xf>
    <xf numFmtId="0" fontId="15" fillId="0" borderId="3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15" xfId="0" applyFont="1" applyBorder="1" applyAlignment="1"/>
    <xf numFmtId="177" fontId="19" fillId="0" borderId="16" xfId="0" applyNumberFormat="1" applyFont="1" applyBorder="1" applyAlignment="1"/>
    <xf numFmtId="0" fontId="19" fillId="0" borderId="14" xfId="0" applyFont="1" applyBorder="1" applyAlignment="1"/>
    <xf numFmtId="176" fontId="19" fillId="0" borderId="13" xfId="0" applyNumberFormat="1" applyFont="1" applyBorder="1" applyAlignment="1"/>
    <xf numFmtId="177" fontId="19" fillId="0" borderId="13" xfId="0" applyNumberFormat="1" applyFont="1" applyBorder="1" applyAlignment="1"/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10" fillId="0" borderId="0" xfId="0" applyFont="1" applyAlignment="1"/>
    <xf numFmtId="0" fontId="3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33" fillId="0" borderId="0" xfId="0" applyFont="1" applyProtection="1">
      <alignment vertical="center"/>
      <protection locked="0"/>
    </xf>
    <xf numFmtId="0" fontId="42" fillId="0" borderId="0" xfId="0" applyFont="1" applyAlignment="1"/>
    <xf numFmtId="0" fontId="43" fillId="0" borderId="0" xfId="0" applyFont="1" applyAlignment="1" applyProtection="1">
      <alignment horizontal="center" vertical="center"/>
      <protection locked="0"/>
    </xf>
    <xf numFmtId="0" fontId="43" fillId="0" borderId="0" xfId="0" applyFont="1" applyAlignment="1">
      <alignment horizontal="center" vertical="center"/>
    </xf>
    <xf numFmtId="0" fontId="43" fillId="0" borderId="0" xfId="0" applyFont="1" applyProtection="1">
      <alignment vertical="center"/>
      <protection locked="0"/>
    </xf>
    <xf numFmtId="0" fontId="42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  <protection locked="0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15" fillId="0" borderId="17" xfId="0" applyFont="1" applyBorder="1" applyProtection="1">
      <alignment vertical="center"/>
      <protection locked="0"/>
    </xf>
    <xf numFmtId="0" fontId="7" fillId="0" borderId="18" xfId="0" applyFont="1" applyBorder="1" applyProtection="1">
      <alignment vertical="center"/>
      <protection locked="0"/>
    </xf>
    <xf numFmtId="0" fontId="48" fillId="35" borderId="9" xfId="0" applyFont="1" applyFill="1" applyBorder="1" applyAlignment="1">
      <alignment vertical="center" shrinkToFit="1"/>
    </xf>
    <xf numFmtId="0" fontId="48" fillId="35" borderId="0" xfId="0" applyFont="1" applyFill="1" applyAlignment="1">
      <alignment vertical="center" shrinkToFit="1"/>
    </xf>
    <xf numFmtId="0" fontId="48" fillId="35" borderId="10" xfId="0" applyFont="1" applyFill="1" applyBorder="1">
      <alignment vertical="center"/>
    </xf>
    <xf numFmtId="0" fontId="48" fillId="35" borderId="10" xfId="0" applyFont="1" applyFill="1" applyBorder="1" applyAlignment="1">
      <alignment vertical="center" shrinkToFit="1"/>
    </xf>
    <xf numFmtId="0" fontId="48" fillId="35" borderId="0" xfId="0" applyFont="1" applyFill="1">
      <alignment vertical="center"/>
    </xf>
    <xf numFmtId="0" fontId="49" fillId="0" borderId="0" xfId="0" applyFont="1" applyProtection="1">
      <alignment vertical="center"/>
      <protection locked="0"/>
    </xf>
    <xf numFmtId="0" fontId="48" fillId="0" borderId="5" xfId="0" applyFont="1" applyBorder="1" applyAlignment="1">
      <alignment vertical="center" shrinkToFit="1"/>
    </xf>
    <xf numFmtId="0" fontId="47" fillId="0" borderId="0" xfId="0" applyFont="1" applyAlignment="1" applyProtection="1">
      <alignment vertical="center" shrinkToFit="1"/>
      <protection locked="0"/>
    </xf>
    <xf numFmtId="0" fontId="47" fillId="0" borderId="0" xfId="0" applyFont="1" applyProtection="1">
      <alignment vertical="center"/>
      <protection locked="0"/>
    </xf>
    <xf numFmtId="0" fontId="50" fillId="0" borderId="0" xfId="0" applyFont="1" applyProtection="1">
      <alignment vertical="center"/>
      <protection locked="0"/>
    </xf>
    <xf numFmtId="0" fontId="50" fillId="0" borderId="0" xfId="0" applyFont="1" applyAlignment="1" applyProtection="1">
      <alignment vertical="center" shrinkToFit="1"/>
      <protection locked="0"/>
    </xf>
    <xf numFmtId="0" fontId="47" fillId="0" borderId="5" xfId="0" applyFont="1" applyBorder="1">
      <alignment vertical="center"/>
    </xf>
    <xf numFmtId="0" fontId="47" fillId="0" borderId="5" xfId="0" applyFont="1" applyBorder="1" applyAlignment="1">
      <alignment vertical="center" shrinkToFit="1"/>
    </xf>
    <xf numFmtId="0" fontId="38" fillId="0" borderId="10" xfId="0" applyFont="1" applyBorder="1" applyProtection="1">
      <alignment vertical="center"/>
      <protection locked="0"/>
    </xf>
    <xf numFmtId="0" fontId="48" fillId="35" borderId="6" xfId="0" applyFont="1" applyFill="1" applyBorder="1" applyAlignment="1">
      <alignment vertical="center" shrinkToFit="1"/>
    </xf>
    <xf numFmtId="0" fontId="48" fillId="35" borderId="7" xfId="0" applyFont="1" applyFill="1" applyBorder="1" applyAlignment="1">
      <alignment vertical="center" shrinkToFit="1"/>
    </xf>
    <xf numFmtId="0" fontId="48" fillId="35" borderId="8" xfId="0" applyFont="1" applyFill="1" applyBorder="1">
      <alignment vertical="center"/>
    </xf>
    <xf numFmtId="0" fontId="49" fillId="0" borderId="0" xfId="0" applyFont="1" applyAlignment="1" applyProtection="1">
      <alignment horizontal="center" vertical="center"/>
      <protection locked="0"/>
    </xf>
    <xf numFmtId="0" fontId="49" fillId="0" borderId="9" xfId="0" applyFont="1" applyBorder="1" applyAlignment="1" applyProtection="1">
      <alignment horizontal="center" vertical="center"/>
      <protection locked="0"/>
    </xf>
    <xf numFmtId="0" fontId="48" fillId="35" borderId="11" xfId="0" applyFont="1" applyFill="1" applyBorder="1" applyAlignment="1">
      <alignment vertical="center" shrinkToFit="1"/>
    </xf>
    <xf numFmtId="0" fontId="48" fillId="35" borderId="5" xfId="0" applyFont="1" applyFill="1" applyBorder="1" applyAlignment="1">
      <alignment vertical="center" shrinkToFit="1"/>
    </xf>
    <xf numFmtId="0" fontId="48" fillId="35" borderId="5" xfId="0" applyFont="1" applyFill="1" applyBorder="1">
      <alignment vertical="center"/>
    </xf>
    <xf numFmtId="0" fontId="48" fillId="35" borderId="12" xfId="0" applyFont="1" applyFill="1" applyBorder="1">
      <alignment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right" vertical="center" shrinkToFit="1"/>
    </xf>
    <xf numFmtId="0" fontId="3" fillId="0" borderId="42" xfId="0" applyFont="1" applyBorder="1" applyAlignment="1">
      <alignment horizontal="right" vertical="center" shrinkToFit="1"/>
    </xf>
    <xf numFmtId="0" fontId="3" fillId="0" borderId="13" xfId="0" applyFont="1" applyBorder="1" applyAlignment="1">
      <alignment horizontal="right" vertical="center" shrinkToFit="1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right"/>
      <protection locked="0"/>
    </xf>
    <xf numFmtId="0" fontId="3" fillId="0" borderId="22" xfId="0" applyFont="1" applyBorder="1" applyAlignment="1" applyProtection="1">
      <alignment horizontal="right"/>
      <protection locked="0"/>
    </xf>
    <xf numFmtId="0" fontId="7" fillId="0" borderId="4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3" fillId="0" borderId="7" xfId="0" applyFont="1" applyBorder="1" applyAlignment="1" applyProtection="1">
      <alignment horizontal="center" shrinkToFit="1"/>
      <protection locked="0"/>
    </xf>
    <xf numFmtId="0" fontId="3" fillId="0" borderId="8" xfId="0" applyFont="1" applyBorder="1" applyAlignment="1" applyProtection="1">
      <alignment horizontal="center" shrinkToFit="1"/>
      <protection locked="0"/>
    </xf>
    <xf numFmtId="0" fontId="3" fillId="0" borderId="16" xfId="0" applyFont="1" applyBorder="1" applyAlignment="1" applyProtection="1">
      <alignment horizontal="center" shrinkToFit="1"/>
      <protection locked="0"/>
    </xf>
    <xf numFmtId="0" fontId="3" fillId="0" borderId="48" xfId="0" applyFont="1" applyBorder="1" applyAlignment="1" applyProtection="1">
      <alignment horizont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176" fontId="14" fillId="0" borderId="64" xfId="0" applyNumberFormat="1" applyFont="1" applyBorder="1" applyAlignment="1">
      <alignment horizontal="center" shrinkToFit="1"/>
    </xf>
    <xf numFmtId="176" fontId="14" fillId="0" borderId="1" xfId="0" applyNumberFormat="1" applyFont="1" applyBorder="1" applyAlignment="1">
      <alignment horizontal="center" shrinkToFit="1"/>
    </xf>
    <xf numFmtId="176" fontId="14" fillId="0" borderId="21" xfId="0" applyNumberFormat="1" applyFont="1" applyBorder="1" applyAlignment="1">
      <alignment horizontal="center" shrinkToFit="1"/>
    </xf>
    <xf numFmtId="176" fontId="14" fillId="0" borderId="9" xfId="0" applyNumberFormat="1" applyFont="1" applyBorder="1" applyAlignment="1">
      <alignment horizontal="center" shrinkToFit="1"/>
    </xf>
    <xf numFmtId="176" fontId="14" fillId="0" borderId="0" xfId="0" applyNumberFormat="1" applyFont="1" applyAlignment="1">
      <alignment horizontal="center" shrinkToFit="1"/>
    </xf>
    <xf numFmtId="176" fontId="14" fillId="0" borderId="34" xfId="0" applyNumberFormat="1" applyFont="1" applyBorder="1" applyAlignment="1">
      <alignment horizontal="center" shrinkToFit="1"/>
    </xf>
    <xf numFmtId="176" fontId="14" fillId="0" borderId="64" xfId="0" applyNumberFormat="1" applyFont="1" applyBorder="1" applyAlignment="1" applyProtection="1">
      <alignment horizontal="center" shrinkToFit="1"/>
      <protection locked="0"/>
    </xf>
    <xf numFmtId="176" fontId="14" fillId="0" borderId="1" xfId="0" applyNumberFormat="1" applyFont="1" applyBorder="1" applyAlignment="1" applyProtection="1">
      <alignment horizontal="center" shrinkToFit="1"/>
      <protection locked="0"/>
    </xf>
    <xf numFmtId="176" fontId="14" fillId="0" borderId="21" xfId="0" applyNumberFormat="1" applyFont="1" applyBorder="1" applyAlignment="1" applyProtection="1">
      <alignment horizontal="center" shrinkToFit="1"/>
      <protection locked="0"/>
    </xf>
    <xf numFmtId="176" fontId="14" fillId="0" borderId="9" xfId="0" applyNumberFormat="1" applyFont="1" applyBorder="1" applyAlignment="1" applyProtection="1">
      <alignment horizontal="center" shrinkToFit="1"/>
      <protection locked="0"/>
    </xf>
    <xf numFmtId="176" fontId="14" fillId="0" borderId="0" xfId="0" applyNumberFormat="1" applyFont="1" applyAlignment="1" applyProtection="1">
      <alignment horizontal="center" shrinkToFit="1"/>
      <protection locked="0"/>
    </xf>
    <xf numFmtId="176" fontId="14" fillId="0" borderId="34" xfId="0" applyNumberFormat="1" applyFont="1" applyBorder="1" applyAlignment="1" applyProtection="1">
      <alignment horizontal="center" shrinkToFit="1"/>
      <protection locked="0"/>
    </xf>
    <xf numFmtId="0" fontId="3" fillId="0" borderId="36" xfId="0" applyFont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40" fillId="0" borderId="0" xfId="0" applyFont="1" applyAlignment="1">
      <alignment horizontal="center" vertical="center" shrinkToFit="1"/>
    </xf>
    <xf numFmtId="0" fontId="3" fillId="0" borderId="46" xfId="0" applyFont="1" applyBorder="1" applyAlignment="1" applyProtection="1">
      <alignment horizontal="left" vertical="center" shrinkToFit="1"/>
      <protection locked="0"/>
    </xf>
    <xf numFmtId="0" fontId="3" fillId="0" borderId="54" xfId="0" applyFont="1" applyBorder="1" applyAlignment="1" applyProtection="1">
      <alignment horizontal="left" vertical="center" shrinkToFit="1"/>
      <protection locked="0"/>
    </xf>
    <xf numFmtId="177" fontId="14" fillId="0" borderId="55" xfId="0" applyNumberFormat="1" applyFont="1" applyBorder="1" applyAlignment="1">
      <alignment horizontal="center" vertical="center" shrinkToFit="1"/>
    </xf>
    <xf numFmtId="177" fontId="14" fillId="0" borderId="44" xfId="0" applyNumberFormat="1" applyFont="1" applyBorder="1" applyAlignment="1">
      <alignment horizontal="center" vertical="center" shrinkToFit="1"/>
    </xf>
    <xf numFmtId="177" fontId="14" fillId="0" borderId="45" xfId="0" applyNumberFormat="1" applyFont="1" applyBorder="1" applyAlignment="1">
      <alignment horizontal="center" vertical="center" shrinkToFit="1"/>
    </xf>
    <xf numFmtId="177" fontId="14" fillId="0" borderId="9" xfId="0" applyNumberFormat="1" applyFont="1" applyBorder="1" applyAlignment="1">
      <alignment horizontal="center" vertical="center" shrinkToFit="1"/>
    </xf>
    <xf numFmtId="177" fontId="14" fillId="0" borderId="0" xfId="0" applyNumberFormat="1" applyFont="1" applyAlignment="1">
      <alignment horizontal="center" vertical="center" shrinkToFit="1"/>
    </xf>
    <xf numFmtId="177" fontId="14" fillId="0" borderId="34" xfId="0" applyNumberFormat="1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0" borderId="0" xfId="0" applyFont="1" applyAlignment="1" applyProtection="1">
      <alignment horizontal="center" shrinkToFit="1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46" fillId="0" borderId="0" xfId="0" applyFont="1" applyAlignment="1">
      <alignment horizontal="left" vertical="center" shrinkToFit="1"/>
    </xf>
    <xf numFmtId="0" fontId="41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3" fillId="0" borderId="13" xfId="0" applyFont="1" applyBorder="1" applyAlignment="1">
      <alignment horizontal="right" shrinkToFit="1"/>
    </xf>
    <xf numFmtId="0" fontId="3" fillId="0" borderId="41" xfId="0" applyFont="1" applyBorder="1" applyAlignment="1">
      <alignment horizontal="right" shrinkToFit="1"/>
    </xf>
    <xf numFmtId="0" fontId="3" fillId="0" borderId="0" xfId="0" applyFont="1" applyAlignment="1">
      <alignment horizontal="center" shrinkToFit="1"/>
    </xf>
    <xf numFmtId="0" fontId="3" fillId="0" borderId="10" xfId="0" applyFont="1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  <xf numFmtId="0" fontId="3" fillId="0" borderId="42" xfId="0" applyFont="1" applyBorder="1" applyAlignment="1">
      <alignment horizontal="center" shrinkToFit="1"/>
    </xf>
    <xf numFmtId="0" fontId="3" fillId="0" borderId="0" xfId="0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176" fontId="7" fillId="5" borderId="30" xfId="0" applyNumberFormat="1" applyFont="1" applyFill="1" applyBorder="1" applyAlignment="1">
      <alignment horizontal="right" vertical="center"/>
    </xf>
    <xf numFmtId="0" fontId="7" fillId="5" borderId="0" xfId="0" applyFont="1" applyFill="1" applyAlignment="1">
      <alignment horizontal="right" vertical="center"/>
    </xf>
    <xf numFmtId="0" fontId="7" fillId="5" borderId="20" xfId="0" applyFont="1" applyFill="1" applyBorder="1" applyAlignment="1">
      <alignment horizontal="right" vertical="center"/>
    </xf>
    <xf numFmtId="0" fontId="7" fillId="5" borderId="16" xfId="0" applyFont="1" applyFill="1" applyBorder="1" applyAlignment="1">
      <alignment horizontal="right" vertical="center"/>
    </xf>
    <xf numFmtId="0" fontId="7" fillId="5" borderId="0" xfId="0" applyFont="1" applyFill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61" xfId="0" applyFont="1" applyBorder="1" applyAlignment="1" applyProtection="1">
      <alignment horizontal="right"/>
      <protection locked="0"/>
    </xf>
    <xf numFmtId="0" fontId="3" fillId="0" borderId="48" xfId="0" applyFont="1" applyBorder="1" applyAlignment="1" applyProtection="1">
      <alignment horizontal="right"/>
      <protection locked="0"/>
    </xf>
    <xf numFmtId="176" fontId="14" fillId="0" borderId="1" xfId="0" applyNumberFormat="1" applyFont="1" applyBorder="1" applyAlignment="1">
      <alignment horizontal="center" vertical="center" shrinkToFit="1"/>
    </xf>
    <xf numFmtId="176" fontId="14" fillId="0" borderId="16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14" fillId="0" borderId="59" xfId="0" applyNumberFormat="1" applyFont="1" applyBorder="1" applyAlignment="1">
      <alignment horizontal="center" vertical="center" shrinkToFit="1"/>
    </xf>
    <xf numFmtId="0" fontId="7" fillId="0" borderId="68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69" xfId="0" applyFont="1" applyBorder="1" applyAlignment="1" applyProtection="1">
      <alignment horizontal="left" vertical="top" wrapText="1"/>
      <protection locked="0"/>
    </xf>
    <xf numFmtId="0" fontId="7" fillId="5" borderId="30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0" fontId="3" fillId="0" borderId="10" xfId="0" applyFont="1" applyBorder="1" applyAlignment="1" applyProtection="1">
      <alignment horizontal="right"/>
      <protection locked="0"/>
    </xf>
    <xf numFmtId="176" fontId="14" fillId="0" borderId="0" xfId="0" applyNumberFormat="1" applyFont="1" applyAlignment="1">
      <alignment horizontal="center" vertical="center" shrinkToFit="1"/>
    </xf>
    <xf numFmtId="0" fontId="3" fillId="0" borderId="59" xfId="0" applyFont="1" applyBorder="1" applyAlignment="1" applyProtection="1">
      <alignment horizontal="right"/>
      <protection locked="0"/>
    </xf>
    <xf numFmtId="0" fontId="3" fillId="0" borderId="62" xfId="0" applyFont="1" applyBorder="1" applyAlignment="1" applyProtection="1">
      <alignment horizontal="right"/>
      <protection locked="0"/>
    </xf>
    <xf numFmtId="176" fontId="14" fillId="0" borderId="64" xfId="0" applyNumberFormat="1" applyFont="1" applyBorder="1" applyAlignment="1">
      <alignment horizontal="center" vertical="center" shrinkToFit="1"/>
    </xf>
    <xf numFmtId="176" fontId="14" fillId="0" borderId="65" xfId="0" applyNumberFormat="1" applyFont="1" applyBorder="1" applyAlignment="1">
      <alignment horizontal="center" vertical="center" shrinkToFit="1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59" xfId="0" applyFont="1" applyBorder="1" applyAlignment="1">
      <alignment horizontal="right"/>
    </xf>
    <xf numFmtId="0" fontId="3" fillId="0" borderId="63" xfId="0" applyFont="1" applyBorder="1" applyAlignment="1">
      <alignment horizontal="right"/>
    </xf>
    <xf numFmtId="0" fontId="7" fillId="0" borderId="60" xfId="0" applyFont="1" applyBorder="1" applyAlignment="1">
      <alignment horizontal="center" vertical="center"/>
    </xf>
    <xf numFmtId="0" fontId="7" fillId="0" borderId="60" xfId="0" applyFont="1" applyBorder="1" applyAlignment="1" applyProtection="1">
      <alignment horizontal="center" vertical="center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14" fillId="0" borderId="60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14" fillId="0" borderId="57" xfId="0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7" fillId="5" borderId="0" xfId="0" applyFont="1" applyFill="1" applyAlignment="1">
      <alignment horizontal="center" vertical="center" shrinkToFit="1"/>
    </xf>
    <xf numFmtId="0" fontId="7" fillId="5" borderId="34" xfId="0" applyFont="1" applyFill="1" applyBorder="1" applyAlignment="1">
      <alignment horizontal="center" vertical="center" shrinkToFit="1"/>
    </xf>
    <xf numFmtId="0" fontId="7" fillId="5" borderId="16" xfId="0" applyFont="1" applyFill="1" applyBorder="1" applyAlignment="1">
      <alignment horizontal="center" vertical="center" shrinkToFit="1"/>
    </xf>
    <xf numFmtId="0" fontId="7" fillId="5" borderId="22" xfId="0" applyFont="1" applyFill="1" applyBorder="1" applyAlignment="1">
      <alignment horizontal="center" vertical="center" shrinkToFit="1"/>
    </xf>
    <xf numFmtId="176" fontId="7" fillId="5" borderId="30" xfId="0" applyNumberFormat="1" applyFont="1" applyFill="1" applyBorder="1" applyAlignment="1">
      <alignment horizontal="right" vertical="center" shrinkToFit="1"/>
    </xf>
    <xf numFmtId="0" fontId="7" fillId="5" borderId="0" xfId="0" applyFont="1" applyFill="1" applyAlignment="1">
      <alignment horizontal="right" vertical="center" shrinkToFit="1"/>
    </xf>
    <xf numFmtId="0" fontId="7" fillId="5" borderId="20" xfId="0" applyFont="1" applyFill="1" applyBorder="1" applyAlignment="1">
      <alignment horizontal="right" vertical="center" shrinkToFit="1"/>
    </xf>
    <xf numFmtId="0" fontId="7" fillId="5" borderId="16" xfId="0" applyFont="1" applyFill="1" applyBorder="1" applyAlignment="1">
      <alignment horizontal="right" vertical="center" shrinkToFit="1"/>
    </xf>
    <xf numFmtId="0" fontId="10" fillId="0" borderId="0" xfId="0" applyFont="1" applyAlignment="1"/>
    <xf numFmtId="0" fontId="10" fillId="0" borderId="16" xfId="0" applyFont="1" applyBorder="1" applyAlignment="1"/>
    <xf numFmtId="176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16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2" fillId="0" borderId="16" xfId="0" applyFont="1" applyBorder="1" applyAlignment="1">
      <alignment horizontal="center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14" fillId="0" borderId="52" xfId="0" applyFont="1" applyBorder="1" applyAlignment="1">
      <alignment horizontal="left" vertical="center" wrapText="1"/>
    </xf>
    <xf numFmtId="0" fontId="14" fillId="0" borderId="52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3" fillId="0" borderId="50" xfId="0" applyFont="1" applyBorder="1" applyAlignment="1" applyProtection="1">
      <alignment horizontal="center" vertical="center" shrinkToFit="1"/>
      <protection locked="0"/>
    </xf>
    <xf numFmtId="0" fontId="3" fillId="0" borderId="51" xfId="0" applyFont="1" applyBorder="1" applyAlignment="1" applyProtection="1">
      <alignment horizontal="center" vertical="center" shrinkToFit="1"/>
      <protection locked="0"/>
    </xf>
    <xf numFmtId="176" fontId="14" fillId="0" borderId="44" xfId="0" applyNumberFormat="1" applyFont="1" applyBorder="1" applyAlignment="1" applyProtection="1">
      <alignment horizontal="center" shrinkToFit="1"/>
      <protection locked="0"/>
    </xf>
    <xf numFmtId="176" fontId="14" fillId="0" borderId="45" xfId="0" applyNumberFormat="1" applyFont="1" applyBorder="1" applyAlignment="1" applyProtection="1">
      <alignment horizontal="center" shrinkToFit="1"/>
      <protection locked="0"/>
    </xf>
    <xf numFmtId="0" fontId="3" fillId="0" borderId="13" xfId="0" applyFont="1" applyBorder="1" applyAlignment="1" applyProtection="1">
      <alignment horizontal="right"/>
      <protection locked="0"/>
    </xf>
    <xf numFmtId="0" fontId="3" fillId="0" borderId="41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6" fillId="0" borderId="46" xfId="0" applyFont="1" applyBorder="1" applyAlignment="1">
      <alignment horizontal="center" vertical="center" textRotation="255"/>
    </xf>
    <xf numFmtId="0" fontId="16" fillId="0" borderId="47" xfId="0" applyFont="1" applyBorder="1" applyAlignment="1">
      <alignment horizontal="center" vertical="center" textRotation="255"/>
    </xf>
    <xf numFmtId="0" fontId="16" fillId="0" borderId="30" xfId="0" applyFont="1" applyBorder="1" applyAlignment="1">
      <alignment horizontal="center" vertical="center" textRotation="255"/>
    </xf>
    <xf numFmtId="0" fontId="16" fillId="0" borderId="31" xfId="0" applyFont="1" applyBorder="1" applyAlignment="1">
      <alignment horizontal="center" vertical="center" textRotation="255"/>
    </xf>
    <xf numFmtId="0" fontId="16" fillId="0" borderId="32" xfId="0" applyFont="1" applyBorder="1" applyAlignment="1">
      <alignment horizontal="center" vertical="center" textRotation="255"/>
    </xf>
    <xf numFmtId="0" fontId="16" fillId="0" borderId="33" xfId="0" applyFont="1" applyBorder="1" applyAlignment="1">
      <alignment horizontal="center" vertical="center" textRotation="255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176" fontId="10" fillId="0" borderId="0" xfId="0" applyNumberFormat="1" applyFont="1" applyAlignment="1">
      <alignment horizontal="right" shrinkToFit="1"/>
    </xf>
    <xf numFmtId="176" fontId="10" fillId="0" borderId="16" xfId="0" applyNumberFormat="1" applyFont="1" applyBorder="1" applyAlignment="1">
      <alignment horizontal="right" shrinkToFit="1"/>
    </xf>
    <xf numFmtId="0" fontId="12" fillId="0" borderId="0" xfId="0" applyFont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>
      <alignment horizontal="center" vertical="center" textRotation="255"/>
    </xf>
    <xf numFmtId="0" fontId="16" fillId="0" borderId="29" xfId="0" applyFont="1" applyBorder="1" applyAlignment="1">
      <alignment horizontal="center" vertical="center" textRotation="255"/>
    </xf>
    <xf numFmtId="0" fontId="16" fillId="0" borderId="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9" fillId="3" borderId="19" xfId="0" applyFont="1" applyFill="1" applyBorder="1" applyAlignment="1" applyProtection="1">
      <alignment horizontal="center" vertical="center" shrinkToFit="1"/>
      <protection locked="0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9" fillId="3" borderId="21" xfId="0" applyFont="1" applyFill="1" applyBorder="1" applyAlignment="1" applyProtection="1">
      <alignment horizontal="center" vertical="center" shrinkToFit="1"/>
      <protection locked="0"/>
    </xf>
    <xf numFmtId="0" fontId="9" fillId="3" borderId="20" xfId="0" applyFont="1" applyFill="1" applyBorder="1" applyAlignment="1" applyProtection="1">
      <alignment horizontal="center" vertical="center" shrinkToFit="1"/>
      <protection locked="0"/>
    </xf>
    <xf numFmtId="0" fontId="9" fillId="3" borderId="16" xfId="0" applyFont="1" applyFill="1" applyBorder="1" applyAlignment="1" applyProtection="1">
      <alignment horizontal="center" vertical="center" shrinkToFit="1"/>
      <protection locked="0"/>
    </xf>
    <xf numFmtId="0" fontId="9" fillId="3" borderId="22" xfId="0" applyFont="1" applyFill="1" applyBorder="1" applyAlignment="1" applyProtection="1">
      <alignment horizontal="center" vertical="center" shrinkToFit="1"/>
      <protection locked="0"/>
    </xf>
    <xf numFmtId="176" fontId="10" fillId="0" borderId="19" xfId="0" applyNumberFormat="1" applyFont="1" applyBorder="1" applyAlignment="1">
      <alignment horizontal="right" vertical="center" shrinkToFit="1"/>
    </xf>
    <xf numFmtId="0" fontId="10" fillId="0" borderId="1" xfId="0" applyFont="1" applyBorder="1" applyAlignment="1">
      <alignment horizontal="right" vertical="center" shrinkToFit="1"/>
    </xf>
    <xf numFmtId="0" fontId="10" fillId="0" borderId="20" xfId="0" applyFont="1" applyBorder="1" applyAlignment="1">
      <alignment horizontal="right" vertical="center" shrinkToFit="1"/>
    </xf>
    <xf numFmtId="0" fontId="10" fillId="0" borderId="16" xfId="0" applyFont="1" applyBorder="1" applyAlignment="1">
      <alignment horizontal="right" vertical="center" shrinkToFit="1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5" fillId="0" borderId="16" xfId="0" applyFont="1" applyBorder="1" applyAlignment="1">
      <alignment horizontal="left" vertical="center"/>
    </xf>
    <xf numFmtId="0" fontId="7" fillId="3" borderId="16" xfId="0" applyFont="1" applyFill="1" applyBorder="1" applyAlignment="1" applyProtection="1">
      <alignment horizontal="center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44"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</xdr:row>
          <xdr:rowOff>238125</xdr:rowOff>
        </xdr:from>
        <xdr:to>
          <xdr:col>18</xdr:col>
          <xdr:colOff>85725</xdr:colOff>
          <xdr:row>5</xdr:row>
          <xdr:rowOff>38100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3</xdr:row>
          <xdr:rowOff>219075</xdr:rowOff>
        </xdr:from>
        <xdr:to>
          <xdr:col>24</xdr:col>
          <xdr:colOff>38100</xdr:colOff>
          <xdr:row>5</xdr:row>
          <xdr:rowOff>66675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122464</xdr:colOff>
      <xdr:row>4</xdr:row>
      <xdr:rowOff>27216</xdr:rowOff>
    </xdr:from>
    <xdr:to>
      <xdr:col>56</xdr:col>
      <xdr:colOff>68036</xdr:colOff>
      <xdr:row>5</xdr:row>
      <xdr:rowOff>54429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78035" y="1061359"/>
          <a:ext cx="5442858" cy="2721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有にチェックされた方は必ず「食物アレルギー対応依頼票」の提出をお願いします</a:t>
          </a:r>
          <a:r>
            <a:rPr lang="ja-JP" altLang="en-US" sz="1000">
              <a:solidFill>
                <a:srgbClr val="FF0000"/>
              </a:solidFill>
            </a:rPr>
            <a:t> </a:t>
          </a:r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5</xdr:row>
      <xdr:rowOff>40822</xdr:rowOff>
    </xdr:from>
    <xdr:to>
      <xdr:col>53</xdr:col>
      <xdr:colOff>95250</xdr:colOff>
      <xdr:row>10</xdr:row>
      <xdr:rowOff>40823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1298122"/>
          <a:ext cx="8820150" cy="1419226"/>
          <a:chOff x="9171212" y="767444"/>
          <a:chExt cx="8082643" cy="1676399"/>
        </a:xfrm>
      </xdr:grpSpPr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9171212" y="767444"/>
            <a:ext cx="8082643" cy="1676399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9443355" y="884462"/>
            <a:ext cx="7565572" cy="146413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400" b="1" u="sng">
                <a:solidFill>
                  <a:srgbClr val="FF0000"/>
                </a:solidFill>
              </a:rPr>
              <a:t>食数変更・キャンセル料金について</a:t>
            </a:r>
            <a:endParaRPr kumimoji="1" lang="en-US" altLang="ja-JP" sz="1400"/>
          </a:p>
          <a:p>
            <a:pPr algn="l"/>
            <a:r>
              <a:rPr kumimoji="1" lang="en-US" altLang="ja-JP" sz="1400"/>
              <a:t>※</a:t>
            </a:r>
            <a:r>
              <a:rPr kumimoji="1" lang="ja-JP" altLang="en-US" sz="1400" u="sng"/>
              <a:t>食数</a:t>
            </a:r>
            <a:r>
              <a:rPr kumimoji="1" lang="ja-JP" altLang="en-US" sz="1400"/>
              <a:t>の変更は、入所日の前日から数えて、</a:t>
            </a:r>
            <a:r>
              <a:rPr kumimoji="1" lang="ja-JP" altLang="en-US" sz="1400" u="sng">
                <a:solidFill>
                  <a:srgbClr val="FF0000"/>
                </a:solidFill>
              </a:rPr>
              <a:t>土・日・祝・休所日を除く</a:t>
            </a:r>
            <a:r>
              <a:rPr kumimoji="1" lang="en-US" altLang="ja-JP" sz="1400" u="sng">
                <a:solidFill>
                  <a:srgbClr val="FF0000"/>
                </a:solidFill>
              </a:rPr>
              <a:t>3</a:t>
            </a:r>
            <a:r>
              <a:rPr kumimoji="1" lang="ja-JP" altLang="en-US" sz="1400" u="sng">
                <a:solidFill>
                  <a:srgbClr val="FF0000"/>
                </a:solidFill>
              </a:rPr>
              <a:t>日前の正午まで</a:t>
            </a:r>
            <a:r>
              <a:rPr kumimoji="1" lang="ja-JP" altLang="en-US" sz="1400" u="none"/>
              <a:t>可能です</a:t>
            </a:r>
            <a:r>
              <a:rPr kumimoji="1" lang="ja-JP" altLang="en-US" sz="1400"/>
              <a:t>。</a:t>
            </a:r>
            <a:endParaRPr kumimoji="1" lang="en-US" altLang="ja-JP" sz="1400"/>
          </a:p>
          <a:p>
            <a:pPr algn="l"/>
            <a:r>
              <a:rPr kumimoji="1" lang="ja-JP" altLang="en-US" sz="1400"/>
              <a:t>　それ以降のキャンセルについては、食事代、食材費ともに</a:t>
            </a:r>
            <a:r>
              <a:rPr kumimoji="1" lang="ja-JP" altLang="en-US" sz="1400" u="sng">
                <a:solidFill>
                  <a:srgbClr val="FF0000"/>
                </a:solidFill>
              </a:rPr>
              <a:t>全額負担</a:t>
            </a:r>
            <a:r>
              <a:rPr kumimoji="1" lang="ja-JP" altLang="en-US" sz="1400"/>
              <a:t>していただきます。</a:t>
            </a:r>
            <a:endPara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※</a:t>
            </a:r>
            <a:r>
              <a:rPr kumimoji="1" lang="ja-JP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大幅な変更がある場合は入所日の</a:t>
            </a:r>
            <a:r>
              <a:rPr kumimoji="1" lang="en-US" altLang="ja-JP" sz="1400" u="sng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2</a:t>
            </a:r>
            <a:r>
              <a:rPr kumimoji="1" lang="ja-JP" altLang="ja-JP" sz="1400" u="sng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週間前まで</a:t>
            </a:r>
            <a:r>
              <a:rPr kumimoji="1" lang="ja-JP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に連絡をお願いします。</a:t>
            </a:r>
            <a:endParaRPr lang="ja-JP" altLang="ja-JP" sz="1600">
              <a:effectLst/>
            </a:endParaRPr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6" Type="http://schemas.openxmlformats.org/officeDocument/2006/relationships/comments" Target="../comments1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R158"/>
  <sheetViews>
    <sheetView showGridLines="0" tabSelected="1" topLeftCell="A58" zoomScaleNormal="100" workbookViewId="0">
      <selection activeCell="BQ70" sqref="BQ70"/>
    </sheetView>
  </sheetViews>
  <sheetFormatPr defaultColWidth="1.75" defaultRowHeight="13.5"/>
  <cols>
    <col min="1" max="9" width="2.125" style="4" customWidth="1"/>
    <col min="10" max="10" width="2.75" style="4" customWidth="1"/>
    <col min="11" max="24" width="2.125" style="4" customWidth="1"/>
    <col min="25" max="25" width="2.75" style="4" customWidth="1"/>
    <col min="26" max="39" width="2.125" style="4" customWidth="1"/>
    <col min="40" max="40" width="2.75" style="4" customWidth="1"/>
    <col min="41" max="55" width="2.125" style="4" customWidth="1"/>
    <col min="56" max="56" width="3.5" style="4" customWidth="1"/>
    <col min="57" max="57" width="3" style="4" customWidth="1"/>
    <col min="58" max="58" width="1.875" style="4" customWidth="1"/>
    <col min="59" max="59" width="6.5" style="4" customWidth="1"/>
    <col min="60" max="60" width="1.875" style="4" customWidth="1"/>
    <col min="61" max="61" width="3.875" style="4" customWidth="1"/>
    <col min="62" max="68" width="1.875" style="4" customWidth="1"/>
    <col min="69" max="71" width="7.625" style="64" customWidth="1"/>
    <col min="72" max="96" width="7.625" style="4" customWidth="1"/>
    <col min="97" max="97" width="7.75" style="4" customWidth="1"/>
    <col min="98" max="16384" width="1.75" style="4"/>
  </cols>
  <sheetData>
    <row r="1" spans="1:96" s="6" customFormat="1" ht="34.5" customHeight="1">
      <c r="A1" s="318" t="s">
        <v>56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174"/>
      <c r="AK1" s="174"/>
      <c r="AL1" s="174"/>
      <c r="AM1" s="319"/>
      <c r="AN1" s="319"/>
      <c r="AO1" s="203" t="s">
        <v>82</v>
      </c>
      <c r="AP1" s="203"/>
      <c r="AQ1" s="319"/>
      <c r="AR1" s="319"/>
      <c r="AS1" s="203" t="s">
        <v>83</v>
      </c>
      <c r="AT1" s="203"/>
      <c r="AU1" s="319"/>
      <c r="AV1" s="319"/>
      <c r="AW1" s="203" t="s">
        <v>20</v>
      </c>
      <c r="AX1" s="203"/>
      <c r="AY1" s="203" t="s">
        <v>84</v>
      </c>
      <c r="AZ1" s="203"/>
      <c r="BA1" s="203"/>
      <c r="BB1" s="203"/>
      <c r="BC1" s="4"/>
      <c r="BD1" s="140" t="s">
        <v>0</v>
      </c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62"/>
      <c r="BR1" s="62"/>
      <c r="BS1" s="62"/>
      <c r="BT1" s="5"/>
      <c r="BU1" s="5"/>
      <c r="BV1" s="5"/>
      <c r="BW1" s="5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</row>
    <row r="2" spans="1:96" s="6" customFormat="1" ht="13.5" customHeight="1">
      <c r="A2" s="193" t="s">
        <v>57</v>
      </c>
      <c r="B2" s="194"/>
      <c r="C2" s="194"/>
      <c r="D2" s="194"/>
      <c r="E2" s="194"/>
      <c r="F2" s="194"/>
      <c r="G2" s="194"/>
      <c r="H2" s="304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6"/>
      <c r="AE2" s="3"/>
      <c r="AF2" s="193" t="s">
        <v>58</v>
      </c>
      <c r="AG2" s="194"/>
      <c r="AH2" s="194"/>
      <c r="AI2" s="194"/>
      <c r="AJ2" s="194"/>
      <c r="AK2" s="194"/>
      <c r="AL2" s="194"/>
      <c r="AM2" s="310">
        <f>K11+K50</f>
        <v>0</v>
      </c>
      <c r="AN2" s="311"/>
      <c r="AO2" s="311"/>
      <c r="AP2" s="311"/>
      <c r="AQ2" s="311"/>
      <c r="AR2" s="311"/>
      <c r="AS2" s="311"/>
      <c r="AT2" s="311"/>
      <c r="AU2" s="311"/>
      <c r="AV2" s="311"/>
      <c r="AW2" s="311"/>
      <c r="AX2" s="311"/>
      <c r="AY2" s="311"/>
      <c r="AZ2" s="311"/>
      <c r="BA2" s="314" t="s">
        <v>55</v>
      </c>
      <c r="BB2" s="315"/>
      <c r="BC2" s="4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62"/>
      <c r="BR2" s="62"/>
      <c r="BS2" s="62"/>
      <c r="BT2" s="5"/>
      <c r="BU2" s="5"/>
      <c r="BV2" s="5"/>
      <c r="BW2" s="5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</row>
    <row r="3" spans="1:96" s="6" customFormat="1" ht="13.5" customHeight="1">
      <c r="A3" s="202"/>
      <c r="B3" s="203"/>
      <c r="C3" s="203"/>
      <c r="D3" s="203"/>
      <c r="E3" s="203"/>
      <c r="F3" s="203"/>
      <c r="G3" s="203"/>
      <c r="H3" s="307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9"/>
      <c r="AE3" s="3"/>
      <c r="AF3" s="202"/>
      <c r="AG3" s="203"/>
      <c r="AH3" s="203"/>
      <c r="AI3" s="203"/>
      <c r="AJ3" s="203"/>
      <c r="AK3" s="203"/>
      <c r="AL3" s="203"/>
      <c r="AM3" s="312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6"/>
      <c r="BB3" s="317"/>
      <c r="BC3" s="4"/>
      <c r="BD3" s="35" t="s">
        <v>1</v>
      </c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63"/>
      <c r="BR3" s="63"/>
      <c r="BS3" s="63"/>
      <c r="BT3" s="3"/>
      <c r="BU3" s="3"/>
      <c r="BV3" s="5"/>
      <c r="BW3" s="5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</row>
    <row r="4" spans="1:96" s="6" customFormat="1" ht="18.75" customHeight="1">
      <c r="A4" s="303" t="s">
        <v>92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1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8"/>
      <c r="BB4" s="8"/>
      <c r="BC4" s="4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63"/>
      <c r="BR4" s="63"/>
      <c r="BS4" s="63"/>
      <c r="BT4" s="3"/>
      <c r="BU4" s="3"/>
      <c r="BV4" s="5"/>
      <c r="BW4" s="5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</row>
    <row r="5" spans="1:96" s="6" customFormat="1" ht="18.75" customHeight="1">
      <c r="A5" s="42" t="s">
        <v>93</v>
      </c>
      <c r="B5" s="43"/>
      <c r="C5" s="44"/>
      <c r="D5" s="44"/>
      <c r="E5" s="44"/>
      <c r="F5" s="44"/>
      <c r="G5" s="44"/>
      <c r="H5" s="29"/>
      <c r="I5" s="29"/>
      <c r="J5" s="29"/>
      <c r="K5" s="29"/>
      <c r="L5" s="29"/>
      <c r="M5" s="10"/>
      <c r="N5" s="10"/>
      <c r="O5" s="45"/>
      <c r="P5" s="46" t="s">
        <v>103</v>
      </c>
      <c r="Q5" s="47"/>
      <c r="R5" s="47"/>
      <c r="S5" s="45"/>
      <c r="T5" s="45"/>
      <c r="U5" s="48"/>
      <c r="V5" s="45"/>
      <c r="W5" s="45"/>
      <c r="X5" s="45"/>
      <c r="Y5" s="45"/>
      <c r="Z5" s="10"/>
      <c r="AA5" s="10"/>
      <c r="AB5" s="10"/>
      <c r="AC5" s="10"/>
      <c r="AD5" s="45"/>
      <c r="AE5" s="45"/>
      <c r="AF5" s="43"/>
      <c r="AG5" s="43"/>
      <c r="AH5" s="43"/>
      <c r="AI5" s="9"/>
      <c r="AJ5" s="9"/>
      <c r="AK5" s="9"/>
      <c r="AL5" s="9"/>
      <c r="AM5" s="13"/>
      <c r="AN5" s="13"/>
      <c r="AO5" s="13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8"/>
      <c r="BB5" s="8"/>
      <c r="BC5" s="4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63"/>
      <c r="BR5" s="63"/>
      <c r="BS5" s="63"/>
      <c r="BT5" s="3"/>
      <c r="BU5" s="3"/>
      <c r="BV5" s="5"/>
      <c r="BW5" s="5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</row>
    <row r="6" spans="1:96" s="6" customFormat="1" ht="9.75" customHeight="1">
      <c r="A6" s="38"/>
      <c r="B6" s="9"/>
      <c r="C6" s="28"/>
      <c r="D6" s="28"/>
      <c r="E6" s="28"/>
      <c r="F6" s="28"/>
      <c r="G6" s="28"/>
      <c r="H6" s="29"/>
      <c r="I6" s="29"/>
      <c r="J6" s="29"/>
      <c r="K6" s="29"/>
      <c r="L6" s="29"/>
      <c r="M6" s="10"/>
      <c r="N6" s="10"/>
      <c r="O6" s="11"/>
      <c r="P6" s="40"/>
      <c r="Q6" s="12"/>
      <c r="R6" s="12"/>
      <c r="S6" s="11"/>
      <c r="T6" s="39"/>
      <c r="U6" s="41"/>
      <c r="V6" s="11"/>
      <c r="W6" s="11"/>
      <c r="X6" s="11"/>
      <c r="Y6" s="11"/>
      <c r="Z6" s="10"/>
      <c r="AA6" s="10"/>
      <c r="AB6" s="10"/>
      <c r="AC6" s="10"/>
      <c r="AD6" s="11"/>
      <c r="AE6" s="11"/>
      <c r="AF6" s="9"/>
      <c r="AG6" s="9"/>
      <c r="AH6" s="9"/>
      <c r="AI6" s="9"/>
      <c r="AJ6" s="9"/>
      <c r="AK6" s="9"/>
      <c r="AL6" s="9"/>
      <c r="AM6" s="13"/>
      <c r="AN6" s="13"/>
      <c r="AO6" s="13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8"/>
      <c r="BB6" s="8"/>
      <c r="BC6" s="4"/>
      <c r="BD6" s="35"/>
      <c r="BE6" s="35"/>
      <c r="BF6" s="35"/>
      <c r="BG6" s="35"/>
      <c r="BH6" s="35"/>
      <c r="BI6" s="35"/>
      <c r="BJ6" s="49"/>
      <c r="BL6" s="35"/>
      <c r="BM6" s="35"/>
      <c r="BN6" s="35"/>
      <c r="BO6" s="35"/>
      <c r="BP6" s="35"/>
      <c r="BQ6" s="63"/>
      <c r="BR6" s="63"/>
      <c r="BS6" s="63"/>
      <c r="BT6" s="3"/>
      <c r="BU6" s="3"/>
      <c r="BV6" s="5"/>
      <c r="BW6" s="5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</row>
    <row r="7" spans="1:96" s="6" customFormat="1" ht="27" customHeight="1">
      <c r="A7" s="14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4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63"/>
      <c r="BR7" s="63"/>
      <c r="BS7" s="63"/>
      <c r="BT7" s="3"/>
      <c r="BU7" s="3"/>
      <c r="BV7" s="5"/>
      <c r="BW7" s="5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</row>
    <row r="8" spans="1:96" s="6" customFormat="1" ht="27" customHeight="1">
      <c r="A8" s="14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4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63"/>
      <c r="BR8" s="63"/>
      <c r="BS8" s="63"/>
      <c r="BT8" s="3"/>
      <c r="BU8" s="3"/>
      <c r="BV8" s="5"/>
      <c r="BW8" s="5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</row>
    <row r="9" spans="1:96" s="6" customFormat="1" ht="24" customHeight="1">
      <c r="A9" s="14"/>
      <c r="B9" s="15"/>
      <c r="C9" s="15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4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63"/>
      <c r="BR9" s="63"/>
      <c r="BS9" s="63"/>
      <c r="BT9" s="3"/>
      <c r="BU9" s="3"/>
      <c r="BV9" s="5"/>
      <c r="BW9" s="5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</row>
    <row r="10" spans="1:96" s="6" customFormat="1" ht="24" customHeight="1">
      <c r="A10" s="14"/>
      <c r="B10" s="15"/>
      <c r="C10" s="15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4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63"/>
      <c r="BR10" s="63"/>
      <c r="BS10" s="63"/>
      <c r="BT10" s="3"/>
      <c r="BU10" s="3"/>
      <c r="BV10" s="5"/>
      <c r="BW10" s="5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</row>
    <row r="11" spans="1:96" s="6" customFormat="1" ht="14.25" customHeight="1">
      <c r="A11" s="248" t="s">
        <v>75</v>
      </c>
      <c r="B11" s="248"/>
      <c r="C11" s="248"/>
      <c r="D11" s="248"/>
      <c r="E11" s="248"/>
      <c r="F11" s="248"/>
      <c r="G11" s="248"/>
      <c r="H11" s="248"/>
      <c r="I11" s="248"/>
      <c r="J11" s="248"/>
      <c r="K11" s="293">
        <f>J47+Y47+AN47</f>
        <v>0</v>
      </c>
      <c r="L11" s="293"/>
      <c r="M11" s="293"/>
      <c r="N11" s="293"/>
      <c r="O11" s="293"/>
      <c r="P11" s="293"/>
      <c r="Q11" s="293"/>
      <c r="R11" s="295" t="s">
        <v>55</v>
      </c>
      <c r="S11" s="295"/>
      <c r="T11" s="15"/>
      <c r="U11" s="15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4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63"/>
      <c r="BR11" s="63"/>
      <c r="BS11" s="63"/>
      <c r="BT11" s="3"/>
      <c r="BU11" s="3"/>
      <c r="BV11" s="5"/>
      <c r="BW11" s="5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</row>
    <row r="12" spans="1:96" s="6" customFormat="1" ht="14.25" customHeight="1">
      <c r="A12" s="249"/>
      <c r="B12" s="249"/>
      <c r="C12" s="249"/>
      <c r="D12" s="249"/>
      <c r="E12" s="249"/>
      <c r="F12" s="249"/>
      <c r="G12" s="249"/>
      <c r="H12" s="249"/>
      <c r="I12" s="249"/>
      <c r="J12" s="249"/>
      <c r="K12" s="294"/>
      <c r="L12" s="294"/>
      <c r="M12" s="294"/>
      <c r="N12" s="294"/>
      <c r="O12" s="294"/>
      <c r="P12" s="294"/>
      <c r="Q12" s="294"/>
      <c r="R12" s="296"/>
      <c r="S12" s="296"/>
      <c r="T12" s="15"/>
      <c r="U12" s="15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4"/>
      <c r="BD12" s="35" t="s">
        <v>2</v>
      </c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63"/>
      <c r="BR12" s="63"/>
      <c r="BS12" s="63"/>
      <c r="BT12" s="3"/>
      <c r="BU12" s="3"/>
      <c r="BV12" s="5"/>
      <c r="BW12" s="5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</row>
    <row r="13" spans="1:96" s="6" customFormat="1" ht="13.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4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63"/>
      <c r="BR13" s="63"/>
      <c r="BS13" s="63"/>
      <c r="BT13" s="3"/>
      <c r="BU13" s="3"/>
      <c r="BV13" s="5"/>
      <c r="BW13" s="5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</row>
    <row r="14" spans="1:96" s="6" customFormat="1" ht="12.75" customHeight="1">
      <c r="A14" s="255"/>
      <c r="B14" s="256"/>
      <c r="C14" s="256"/>
      <c r="D14" s="256"/>
      <c r="E14" s="256"/>
      <c r="F14" s="256"/>
      <c r="G14" s="256"/>
      <c r="H14" s="256"/>
      <c r="I14" s="297"/>
      <c r="J14" s="171"/>
      <c r="K14" s="172"/>
      <c r="L14" s="172"/>
      <c r="M14" s="172"/>
      <c r="N14" s="172" t="s">
        <v>19</v>
      </c>
      <c r="O14" s="172"/>
      <c r="P14" s="172"/>
      <c r="Q14" s="172"/>
      <c r="R14" s="172"/>
      <c r="S14" s="172"/>
      <c r="T14" s="233" t="s">
        <v>20</v>
      </c>
      <c r="U14" s="233"/>
      <c r="V14" s="233"/>
      <c r="W14" s="233"/>
      <c r="X14" s="234"/>
      <c r="Y14" s="171"/>
      <c r="Z14" s="172"/>
      <c r="AA14" s="172"/>
      <c r="AB14" s="172"/>
      <c r="AC14" s="172" t="s">
        <v>19</v>
      </c>
      <c r="AD14" s="172"/>
      <c r="AE14" s="172"/>
      <c r="AF14" s="172"/>
      <c r="AG14" s="172"/>
      <c r="AH14" s="172"/>
      <c r="AI14" s="233" t="s">
        <v>20</v>
      </c>
      <c r="AJ14" s="233"/>
      <c r="AK14" s="233"/>
      <c r="AL14" s="233"/>
      <c r="AM14" s="234"/>
      <c r="AN14" s="171"/>
      <c r="AO14" s="172"/>
      <c r="AP14" s="172"/>
      <c r="AQ14" s="172"/>
      <c r="AR14" s="172" t="s">
        <v>19</v>
      </c>
      <c r="AS14" s="172"/>
      <c r="AT14" s="172"/>
      <c r="AU14" s="172"/>
      <c r="AV14" s="172"/>
      <c r="AW14" s="172"/>
      <c r="AX14" s="233" t="s">
        <v>20</v>
      </c>
      <c r="AY14" s="233"/>
      <c r="AZ14" s="233"/>
      <c r="BA14" s="233"/>
      <c r="BB14" s="234"/>
      <c r="BC14" s="4"/>
      <c r="BD14" s="35" t="s">
        <v>3</v>
      </c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63"/>
      <c r="BR14" s="63"/>
      <c r="BS14" s="63"/>
      <c r="BT14" s="3"/>
      <c r="BU14" s="3"/>
      <c r="BV14" s="5"/>
      <c r="BW14" s="5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</row>
    <row r="15" spans="1:96" s="6" customFormat="1" ht="9.75" customHeight="1">
      <c r="A15" s="257"/>
      <c r="B15" s="258"/>
      <c r="C15" s="258"/>
      <c r="D15" s="258"/>
      <c r="E15" s="258"/>
      <c r="F15" s="258"/>
      <c r="G15" s="258"/>
      <c r="H15" s="258"/>
      <c r="I15" s="298"/>
      <c r="J15" s="173"/>
      <c r="K15" s="174"/>
      <c r="L15" s="174"/>
      <c r="M15" s="174"/>
      <c r="N15" s="174"/>
      <c r="O15" s="174"/>
      <c r="P15" s="174"/>
      <c r="Q15" s="174"/>
      <c r="R15" s="174"/>
      <c r="S15" s="174"/>
      <c r="T15" s="235"/>
      <c r="U15" s="235"/>
      <c r="V15" s="235"/>
      <c r="W15" s="235"/>
      <c r="X15" s="236"/>
      <c r="Y15" s="173"/>
      <c r="Z15" s="174"/>
      <c r="AA15" s="174"/>
      <c r="AB15" s="174"/>
      <c r="AC15" s="174"/>
      <c r="AD15" s="174"/>
      <c r="AE15" s="174"/>
      <c r="AF15" s="174"/>
      <c r="AG15" s="174"/>
      <c r="AH15" s="174"/>
      <c r="AI15" s="235"/>
      <c r="AJ15" s="235"/>
      <c r="AK15" s="235"/>
      <c r="AL15" s="235"/>
      <c r="AM15" s="236"/>
      <c r="AN15" s="173"/>
      <c r="AO15" s="174"/>
      <c r="AP15" s="174"/>
      <c r="AQ15" s="174"/>
      <c r="AR15" s="174"/>
      <c r="AS15" s="174"/>
      <c r="AT15" s="174"/>
      <c r="AU15" s="174"/>
      <c r="AV15" s="174"/>
      <c r="AW15" s="174"/>
      <c r="AX15" s="235"/>
      <c r="AY15" s="235"/>
      <c r="AZ15" s="235"/>
      <c r="BA15" s="235"/>
      <c r="BB15" s="236"/>
      <c r="BC15" s="4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63"/>
      <c r="BR15" s="63"/>
      <c r="BS15" s="63"/>
      <c r="BT15" s="3"/>
      <c r="BU15" s="3"/>
      <c r="BV15" s="5"/>
      <c r="BW15" s="5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</row>
    <row r="16" spans="1:96" s="6" customFormat="1" ht="11.25" customHeight="1">
      <c r="A16" s="299" t="s">
        <v>59</v>
      </c>
      <c r="B16" s="300"/>
      <c r="C16" s="301" t="s">
        <v>60</v>
      </c>
      <c r="D16" s="301"/>
      <c r="E16" s="301"/>
      <c r="F16" s="301"/>
      <c r="G16" s="301"/>
      <c r="H16" s="301"/>
      <c r="I16" s="302"/>
      <c r="J16" s="110"/>
      <c r="K16" s="111"/>
      <c r="L16" s="111"/>
      <c r="M16" s="111"/>
      <c r="N16" s="111"/>
      <c r="O16" s="111"/>
      <c r="P16" s="111"/>
      <c r="Q16" s="111"/>
      <c r="R16" s="111"/>
      <c r="S16" s="111"/>
      <c r="T16" s="112"/>
      <c r="U16" s="99">
        <f>N17*V18</f>
        <v>0</v>
      </c>
      <c r="V16" s="99"/>
      <c r="W16" s="99"/>
      <c r="X16" s="100"/>
      <c r="Y16" s="110"/>
      <c r="Z16" s="111"/>
      <c r="AA16" s="111"/>
      <c r="AB16" s="111"/>
      <c r="AC16" s="111"/>
      <c r="AD16" s="111"/>
      <c r="AE16" s="111"/>
      <c r="AF16" s="111"/>
      <c r="AG16" s="111"/>
      <c r="AH16" s="111"/>
      <c r="AI16" s="112"/>
      <c r="AJ16" s="99">
        <f>AC17*AK18</f>
        <v>0</v>
      </c>
      <c r="AK16" s="99"/>
      <c r="AL16" s="99"/>
      <c r="AM16" s="100"/>
      <c r="AN16" s="110"/>
      <c r="AO16" s="111"/>
      <c r="AP16" s="111"/>
      <c r="AQ16" s="111"/>
      <c r="AR16" s="111"/>
      <c r="AS16" s="111"/>
      <c r="AT16" s="111"/>
      <c r="AU16" s="111"/>
      <c r="AV16" s="111"/>
      <c r="AW16" s="111"/>
      <c r="AX16" s="112"/>
      <c r="AY16" s="99">
        <f>AR17*AZ18</f>
        <v>0</v>
      </c>
      <c r="AZ16" s="99"/>
      <c r="BA16" s="99"/>
      <c r="BB16" s="100"/>
      <c r="BC16" s="4"/>
      <c r="BD16" s="35" t="s">
        <v>4</v>
      </c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63"/>
      <c r="BR16" s="63"/>
      <c r="BS16" s="63"/>
      <c r="BT16" s="3"/>
      <c r="BU16" s="3"/>
      <c r="BV16" s="5"/>
      <c r="BW16" s="5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</row>
    <row r="17" spans="1:96" s="6" customFormat="1" ht="11.25" customHeight="1">
      <c r="A17" s="287"/>
      <c r="B17" s="288"/>
      <c r="C17" s="275"/>
      <c r="D17" s="275"/>
      <c r="E17" s="275"/>
      <c r="F17" s="275"/>
      <c r="G17" s="275"/>
      <c r="H17" s="275"/>
      <c r="I17" s="276"/>
      <c r="J17" s="128"/>
      <c r="K17" s="129"/>
      <c r="L17" s="129"/>
      <c r="M17" s="129"/>
      <c r="N17" s="96"/>
      <c r="O17" s="96"/>
      <c r="P17" s="96"/>
      <c r="Q17" s="96"/>
      <c r="R17" s="96"/>
      <c r="S17" s="269" t="s">
        <v>37</v>
      </c>
      <c r="T17" s="270"/>
      <c r="U17" s="102"/>
      <c r="V17" s="102"/>
      <c r="W17" s="102"/>
      <c r="X17" s="103"/>
      <c r="Y17" s="128"/>
      <c r="Z17" s="129"/>
      <c r="AA17" s="129"/>
      <c r="AB17" s="129"/>
      <c r="AC17" s="96"/>
      <c r="AD17" s="96"/>
      <c r="AE17" s="96"/>
      <c r="AF17" s="96"/>
      <c r="AG17" s="96"/>
      <c r="AH17" s="269" t="s">
        <v>37</v>
      </c>
      <c r="AI17" s="270"/>
      <c r="AJ17" s="102"/>
      <c r="AK17" s="102"/>
      <c r="AL17" s="102"/>
      <c r="AM17" s="103"/>
      <c r="AN17" s="128"/>
      <c r="AO17" s="129"/>
      <c r="AP17" s="129"/>
      <c r="AQ17" s="129"/>
      <c r="AR17" s="96"/>
      <c r="AS17" s="96"/>
      <c r="AT17" s="96"/>
      <c r="AU17" s="96"/>
      <c r="AV17" s="96"/>
      <c r="AW17" s="269" t="s">
        <v>37</v>
      </c>
      <c r="AX17" s="270"/>
      <c r="AY17" s="102"/>
      <c r="AZ17" s="102"/>
      <c r="BA17" s="102"/>
      <c r="BB17" s="103"/>
      <c r="BC17" s="4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63"/>
      <c r="BR17" s="63"/>
      <c r="BS17" s="63"/>
      <c r="BT17" s="3"/>
      <c r="BU17" s="3"/>
      <c r="BV17" s="5"/>
      <c r="BW17" s="5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</row>
    <row r="18" spans="1:96" s="6" customFormat="1" ht="11.25" customHeight="1">
      <c r="A18" s="287"/>
      <c r="B18" s="288"/>
      <c r="C18" s="281"/>
      <c r="D18" s="281"/>
      <c r="E18" s="281"/>
      <c r="F18" s="281"/>
      <c r="G18" s="281"/>
      <c r="H18" s="281"/>
      <c r="I18" s="282"/>
      <c r="J18" s="134"/>
      <c r="K18" s="135"/>
      <c r="L18" s="135"/>
      <c r="M18" s="135"/>
      <c r="N18" s="97"/>
      <c r="O18" s="97"/>
      <c r="P18" s="97"/>
      <c r="Q18" s="97"/>
      <c r="R18" s="97"/>
      <c r="S18" s="283"/>
      <c r="T18" s="284"/>
      <c r="U18" s="30" t="str">
        <f>IF(ISNA(VLOOKUP(J16,$BQ$100:$BS$102,2,FALSE)),"",VLOOKUP(J16,$BQ$100:$BS$102,2,FALSE))</f>
        <v/>
      </c>
      <c r="V18" s="31">
        <f>IF(J16&gt;0,U18,0)</f>
        <v>0</v>
      </c>
      <c r="W18" s="86" t="s">
        <v>55</v>
      </c>
      <c r="X18" s="87"/>
      <c r="Y18" s="134"/>
      <c r="Z18" s="135"/>
      <c r="AA18" s="135"/>
      <c r="AB18" s="135"/>
      <c r="AC18" s="97"/>
      <c r="AD18" s="97"/>
      <c r="AE18" s="97"/>
      <c r="AF18" s="97"/>
      <c r="AG18" s="97"/>
      <c r="AH18" s="283"/>
      <c r="AI18" s="284"/>
      <c r="AJ18" s="30" t="str">
        <f>IF(ISNA(VLOOKUP(Y16,$BQ$100:$BS$102,2,FALSE)),"",VLOOKUP(Y16,$BQ$100:$BS$102,2,FALSE))</f>
        <v/>
      </c>
      <c r="AK18" s="31">
        <f>IF(Y16&gt;0,AJ18,0)</f>
        <v>0</v>
      </c>
      <c r="AL18" s="86" t="s">
        <v>55</v>
      </c>
      <c r="AM18" s="87"/>
      <c r="AN18" s="134"/>
      <c r="AO18" s="135"/>
      <c r="AP18" s="135"/>
      <c r="AQ18" s="135"/>
      <c r="AR18" s="97"/>
      <c r="AS18" s="97"/>
      <c r="AT18" s="97"/>
      <c r="AU18" s="97"/>
      <c r="AV18" s="97"/>
      <c r="AW18" s="283"/>
      <c r="AX18" s="284"/>
      <c r="AY18" s="30" t="str">
        <f>IF(ISNA(VLOOKUP(AN16,$BQ$100:$BS$102,2,FALSE)),"",VLOOKUP(AN16,$BQ$100:$BS$102,2,FALSE))</f>
        <v/>
      </c>
      <c r="AZ18" s="31">
        <f>IF(AN16&gt;0,AY18,0)</f>
        <v>0</v>
      </c>
      <c r="BA18" s="86" t="s">
        <v>55</v>
      </c>
      <c r="BB18" s="87"/>
      <c r="BC18" s="4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6"/>
      <c r="BQ18" s="62"/>
      <c r="BR18" s="62"/>
      <c r="BS18" s="62"/>
      <c r="BT18" s="5"/>
      <c r="BU18" s="5"/>
      <c r="BV18" s="5"/>
      <c r="BW18" s="5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</row>
    <row r="19" spans="1:96" s="6" customFormat="1" ht="11.25" customHeight="1">
      <c r="A19" s="287"/>
      <c r="B19" s="288"/>
      <c r="C19" s="273" t="s">
        <v>61</v>
      </c>
      <c r="D19" s="273"/>
      <c r="E19" s="273"/>
      <c r="F19" s="273"/>
      <c r="G19" s="273"/>
      <c r="H19" s="273"/>
      <c r="I19" s="274"/>
      <c r="J19" s="110"/>
      <c r="K19" s="111"/>
      <c r="L19" s="111"/>
      <c r="M19" s="111"/>
      <c r="N19" s="111"/>
      <c r="O19" s="111"/>
      <c r="P19" s="111"/>
      <c r="Q19" s="111"/>
      <c r="R19" s="111"/>
      <c r="S19" s="111"/>
      <c r="T19" s="112"/>
      <c r="U19" s="99">
        <f>N20*V21</f>
        <v>0</v>
      </c>
      <c r="V19" s="99"/>
      <c r="W19" s="99"/>
      <c r="X19" s="100"/>
      <c r="Y19" s="110"/>
      <c r="Z19" s="111"/>
      <c r="AA19" s="111"/>
      <c r="AB19" s="111"/>
      <c r="AC19" s="111"/>
      <c r="AD19" s="111"/>
      <c r="AE19" s="111"/>
      <c r="AF19" s="111"/>
      <c r="AG19" s="111"/>
      <c r="AH19" s="111"/>
      <c r="AI19" s="112"/>
      <c r="AJ19" s="99">
        <f>AC20*AK21</f>
        <v>0</v>
      </c>
      <c r="AK19" s="99"/>
      <c r="AL19" s="99"/>
      <c r="AM19" s="100"/>
      <c r="AN19" s="110"/>
      <c r="AO19" s="111"/>
      <c r="AP19" s="111"/>
      <c r="AQ19" s="111"/>
      <c r="AR19" s="111"/>
      <c r="AS19" s="111"/>
      <c r="AT19" s="111"/>
      <c r="AU19" s="111"/>
      <c r="AV19" s="111"/>
      <c r="AW19" s="111"/>
      <c r="AX19" s="112"/>
      <c r="AY19" s="99">
        <f>AR20*AZ21</f>
        <v>0</v>
      </c>
      <c r="AZ19" s="99"/>
      <c r="BA19" s="99"/>
      <c r="BB19" s="100"/>
      <c r="BC19" s="4"/>
      <c r="BD19" s="35" t="s">
        <v>91</v>
      </c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6"/>
      <c r="BQ19" s="62"/>
      <c r="BR19" s="62"/>
      <c r="BS19" s="62"/>
      <c r="BT19" s="5"/>
      <c r="BU19" s="5"/>
      <c r="BV19" s="5"/>
      <c r="BW19" s="5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</row>
    <row r="20" spans="1:96" s="6" customFormat="1" ht="11.25" customHeight="1">
      <c r="A20" s="287"/>
      <c r="B20" s="288"/>
      <c r="C20" s="275"/>
      <c r="D20" s="275"/>
      <c r="E20" s="275"/>
      <c r="F20" s="275"/>
      <c r="G20" s="275"/>
      <c r="H20" s="275"/>
      <c r="I20" s="276"/>
      <c r="J20" s="128" t="str">
        <f>IF(ISNA(VLOOKUP(J19,$BT$100:$BV$104,3,FALSE)),"",VLOOKUP(J19,$BT$100:$BV$104,3,FALSE))</f>
        <v/>
      </c>
      <c r="K20" s="129"/>
      <c r="L20" s="129"/>
      <c r="M20" s="129"/>
      <c r="N20" s="96"/>
      <c r="O20" s="96"/>
      <c r="P20" s="96"/>
      <c r="Q20" s="96"/>
      <c r="R20" s="96"/>
      <c r="S20" s="291" t="s">
        <v>37</v>
      </c>
      <c r="T20" s="292"/>
      <c r="U20" s="102"/>
      <c r="V20" s="102"/>
      <c r="W20" s="102"/>
      <c r="X20" s="103"/>
      <c r="Y20" s="128"/>
      <c r="Z20" s="129"/>
      <c r="AA20" s="129"/>
      <c r="AB20" s="129"/>
      <c r="AC20" s="96"/>
      <c r="AD20" s="96"/>
      <c r="AE20" s="96"/>
      <c r="AF20" s="96"/>
      <c r="AG20" s="96"/>
      <c r="AH20" s="291" t="s">
        <v>37</v>
      </c>
      <c r="AI20" s="292"/>
      <c r="AJ20" s="102"/>
      <c r="AK20" s="102"/>
      <c r="AL20" s="102"/>
      <c r="AM20" s="103"/>
      <c r="AN20" s="128"/>
      <c r="AO20" s="129"/>
      <c r="AP20" s="129"/>
      <c r="AQ20" s="129"/>
      <c r="AR20" s="96"/>
      <c r="AS20" s="96"/>
      <c r="AT20" s="96"/>
      <c r="AU20" s="96"/>
      <c r="AV20" s="96"/>
      <c r="AW20" s="291" t="s">
        <v>37</v>
      </c>
      <c r="AX20" s="292"/>
      <c r="AY20" s="102"/>
      <c r="AZ20" s="102"/>
      <c r="BA20" s="102"/>
      <c r="BB20" s="103"/>
      <c r="BC20" s="4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6"/>
      <c r="BQ20" s="62"/>
      <c r="BR20" s="62"/>
      <c r="BS20" s="62"/>
      <c r="BT20" s="5"/>
      <c r="BU20" s="5"/>
      <c r="BV20" s="5"/>
      <c r="BW20" s="5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</row>
    <row r="21" spans="1:96" s="6" customFormat="1" ht="11.25" customHeight="1" thickBot="1">
      <c r="A21" s="289"/>
      <c r="B21" s="290"/>
      <c r="C21" s="277"/>
      <c r="D21" s="277"/>
      <c r="E21" s="277"/>
      <c r="F21" s="277"/>
      <c r="G21" s="277"/>
      <c r="H21" s="277"/>
      <c r="I21" s="278"/>
      <c r="J21" s="190"/>
      <c r="K21" s="191"/>
      <c r="L21" s="191"/>
      <c r="M21" s="191"/>
      <c r="N21" s="182"/>
      <c r="O21" s="182"/>
      <c r="P21" s="182"/>
      <c r="Q21" s="182"/>
      <c r="R21" s="182"/>
      <c r="S21" s="271"/>
      <c r="T21" s="272"/>
      <c r="U21" s="32" t="str">
        <f>IF(ISNA(VLOOKUP(J19,$BT$100:$BV$104,2,FALSE)),"",VLOOKUP(J19,$BT$100:$BV$104,2,FALSE))</f>
        <v/>
      </c>
      <c r="V21" s="33">
        <f>IF(J19&gt;0,U21,0)</f>
        <v>0</v>
      </c>
      <c r="W21" s="267" t="s">
        <v>55</v>
      </c>
      <c r="X21" s="268"/>
      <c r="Y21" s="190"/>
      <c r="Z21" s="191"/>
      <c r="AA21" s="191"/>
      <c r="AB21" s="191"/>
      <c r="AC21" s="182"/>
      <c r="AD21" s="182"/>
      <c r="AE21" s="182"/>
      <c r="AF21" s="182"/>
      <c r="AG21" s="182"/>
      <c r="AH21" s="271"/>
      <c r="AI21" s="272"/>
      <c r="AJ21" s="32" t="str">
        <f>IF(ISNA(VLOOKUP(Y19,$BT$100:$BV$104,2,FALSE)),"",VLOOKUP(Y19,$BT$100:$BV$104,2,FALSE))</f>
        <v/>
      </c>
      <c r="AK21" s="33">
        <f>IF(Y19&gt;0,AJ21,0)</f>
        <v>0</v>
      </c>
      <c r="AL21" s="267" t="s">
        <v>55</v>
      </c>
      <c r="AM21" s="268"/>
      <c r="AN21" s="190"/>
      <c r="AO21" s="191"/>
      <c r="AP21" s="191"/>
      <c r="AQ21" s="191"/>
      <c r="AR21" s="182"/>
      <c r="AS21" s="182"/>
      <c r="AT21" s="182"/>
      <c r="AU21" s="182"/>
      <c r="AV21" s="182"/>
      <c r="AW21" s="271"/>
      <c r="AX21" s="272"/>
      <c r="AY21" s="32" t="str">
        <f>IF(ISNA(VLOOKUP(AN19,$BT$100:$BV$104,2,FALSE)),"",VLOOKUP(AN19,$BT$100:$BV$104,2,FALSE))</f>
        <v/>
      </c>
      <c r="AZ21" s="33">
        <f>IF(AN19&gt;0,AY21,0)</f>
        <v>0</v>
      </c>
      <c r="BA21" s="267" t="s">
        <v>55</v>
      </c>
      <c r="BB21" s="268"/>
      <c r="BC21" s="4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5"/>
      <c r="BQ21" s="62"/>
      <c r="BR21" s="62"/>
      <c r="BS21" s="62"/>
      <c r="BT21" s="5"/>
      <c r="BU21" s="5"/>
      <c r="BV21" s="5"/>
      <c r="BW21" s="5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</row>
    <row r="22" spans="1:96" s="6" customFormat="1" ht="11.25" customHeight="1" thickTop="1">
      <c r="A22" s="285" t="s">
        <v>62</v>
      </c>
      <c r="B22" s="286"/>
      <c r="C22" s="279" t="s">
        <v>60</v>
      </c>
      <c r="D22" s="279"/>
      <c r="E22" s="279"/>
      <c r="F22" s="279"/>
      <c r="G22" s="279"/>
      <c r="H22" s="279"/>
      <c r="I22" s="280"/>
      <c r="J22" s="113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U22" s="99">
        <f>N23*V24</f>
        <v>0</v>
      </c>
      <c r="V22" s="99"/>
      <c r="W22" s="99"/>
      <c r="X22" s="100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5"/>
      <c r="AJ22" s="99">
        <f>AC23*AK24</f>
        <v>0</v>
      </c>
      <c r="AK22" s="99"/>
      <c r="AL22" s="99"/>
      <c r="AM22" s="100"/>
      <c r="AN22" s="113"/>
      <c r="AO22" s="114"/>
      <c r="AP22" s="114"/>
      <c r="AQ22" s="114"/>
      <c r="AR22" s="114"/>
      <c r="AS22" s="114"/>
      <c r="AT22" s="114"/>
      <c r="AU22" s="114"/>
      <c r="AV22" s="114"/>
      <c r="AW22" s="114"/>
      <c r="AX22" s="115"/>
      <c r="AY22" s="99">
        <f>AR23*AZ24</f>
        <v>0</v>
      </c>
      <c r="AZ22" s="99"/>
      <c r="BA22" s="99"/>
      <c r="BB22" s="100"/>
      <c r="BC22" s="4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63"/>
      <c r="BR22" s="63"/>
      <c r="BS22" s="63"/>
      <c r="BT22" s="3"/>
      <c r="BU22" s="3"/>
      <c r="BV22" s="3"/>
      <c r="BW22" s="3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</row>
    <row r="23" spans="1:96" s="6" customFormat="1" ht="11.25" customHeight="1">
      <c r="A23" s="287"/>
      <c r="B23" s="288"/>
      <c r="C23" s="275"/>
      <c r="D23" s="275"/>
      <c r="E23" s="275"/>
      <c r="F23" s="275"/>
      <c r="G23" s="275"/>
      <c r="H23" s="275"/>
      <c r="I23" s="276"/>
      <c r="J23" s="88"/>
      <c r="K23" s="89"/>
      <c r="L23" s="89"/>
      <c r="M23" s="89"/>
      <c r="N23" s="96"/>
      <c r="O23" s="96"/>
      <c r="P23" s="96"/>
      <c r="Q23" s="96"/>
      <c r="R23" s="96"/>
      <c r="S23" s="269" t="s">
        <v>37</v>
      </c>
      <c r="T23" s="270"/>
      <c r="U23" s="102"/>
      <c r="V23" s="102"/>
      <c r="W23" s="102"/>
      <c r="X23" s="103"/>
      <c r="Y23" s="88"/>
      <c r="Z23" s="89"/>
      <c r="AA23" s="89"/>
      <c r="AB23" s="89"/>
      <c r="AC23" s="96"/>
      <c r="AD23" s="96"/>
      <c r="AE23" s="96"/>
      <c r="AF23" s="96"/>
      <c r="AG23" s="96"/>
      <c r="AH23" s="269" t="s">
        <v>37</v>
      </c>
      <c r="AI23" s="270"/>
      <c r="AJ23" s="102"/>
      <c r="AK23" s="102"/>
      <c r="AL23" s="102"/>
      <c r="AM23" s="103"/>
      <c r="AN23" s="88"/>
      <c r="AO23" s="89"/>
      <c r="AP23" s="89"/>
      <c r="AQ23" s="89"/>
      <c r="AR23" s="96"/>
      <c r="AS23" s="96"/>
      <c r="AT23" s="96"/>
      <c r="AU23" s="96"/>
      <c r="AV23" s="96"/>
      <c r="AW23" s="269" t="s">
        <v>37</v>
      </c>
      <c r="AX23" s="270"/>
      <c r="AY23" s="102"/>
      <c r="AZ23" s="102"/>
      <c r="BA23" s="102"/>
      <c r="BB23" s="103"/>
      <c r="BC23" s="4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63"/>
      <c r="BR23" s="63"/>
      <c r="BS23" s="63"/>
      <c r="BT23" s="3"/>
      <c r="BU23" s="3"/>
      <c r="BV23" s="3"/>
      <c r="BW23" s="3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</row>
    <row r="24" spans="1:96" s="6" customFormat="1" ht="11.25" customHeight="1">
      <c r="A24" s="287"/>
      <c r="B24" s="288"/>
      <c r="C24" s="281"/>
      <c r="D24" s="281"/>
      <c r="E24" s="281"/>
      <c r="F24" s="281"/>
      <c r="G24" s="281"/>
      <c r="H24" s="281"/>
      <c r="I24" s="282"/>
      <c r="J24" s="90"/>
      <c r="K24" s="91"/>
      <c r="L24" s="91"/>
      <c r="M24" s="91"/>
      <c r="N24" s="97"/>
      <c r="O24" s="97"/>
      <c r="P24" s="97"/>
      <c r="Q24" s="97"/>
      <c r="R24" s="97"/>
      <c r="S24" s="283"/>
      <c r="T24" s="284"/>
      <c r="U24" s="30" t="str">
        <f>IF(ISNA(VLOOKUP(J22,$BW$100:$BY$134,2,FALSE)),"",VLOOKUP(J22,$BW$100:$BY$134,2,FALSE))</f>
        <v/>
      </c>
      <c r="V24" s="31">
        <f>IF(J22&gt;0,U24,0)</f>
        <v>0</v>
      </c>
      <c r="W24" s="86" t="s">
        <v>55</v>
      </c>
      <c r="X24" s="87"/>
      <c r="Y24" s="90"/>
      <c r="Z24" s="91"/>
      <c r="AA24" s="91"/>
      <c r="AB24" s="91"/>
      <c r="AC24" s="97"/>
      <c r="AD24" s="97"/>
      <c r="AE24" s="97"/>
      <c r="AF24" s="97"/>
      <c r="AG24" s="97"/>
      <c r="AH24" s="283"/>
      <c r="AI24" s="284"/>
      <c r="AJ24" s="30" t="str">
        <f>IF(ISNA(VLOOKUP(Y22,$BW$100:$BY$134,2,FALSE)),"",VLOOKUP(Y22,$BW$100:$BY$134,2,FALSE))</f>
        <v/>
      </c>
      <c r="AK24" s="31">
        <f>IF(Y22&gt;0,AJ24,0)</f>
        <v>0</v>
      </c>
      <c r="AL24" s="86" t="s">
        <v>55</v>
      </c>
      <c r="AM24" s="87"/>
      <c r="AN24" s="90"/>
      <c r="AO24" s="91"/>
      <c r="AP24" s="91"/>
      <c r="AQ24" s="91"/>
      <c r="AR24" s="97"/>
      <c r="AS24" s="97"/>
      <c r="AT24" s="97"/>
      <c r="AU24" s="97"/>
      <c r="AV24" s="97"/>
      <c r="AW24" s="283"/>
      <c r="AX24" s="284"/>
      <c r="AY24" s="30" t="str">
        <f>IF(ISNA(VLOOKUP(AN22,$BW$100:$BY$134,2,FALSE)),"",VLOOKUP(AN22,$BW$100:$BY$134,2,FALSE))</f>
        <v/>
      </c>
      <c r="AZ24" s="31">
        <f>IF(AN22&gt;0,AY24,0)</f>
        <v>0</v>
      </c>
      <c r="BA24" s="86" t="s">
        <v>55</v>
      </c>
      <c r="BB24" s="87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64"/>
      <c r="BR24" s="64"/>
      <c r="BS24" s="6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</row>
    <row r="25" spans="1:96" s="6" customFormat="1" ht="11.25" customHeight="1">
      <c r="A25" s="287"/>
      <c r="B25" s="288"/>
      <c r="C25" s="273" t="s">
        <v>61</v>
      </c>
      <c r="D25" s="273"/>
      <c r="E25" s="273"/>
      <c r="F25" s="273"/>
      <c r="G25" s="273"/>
      <c r="H25" s="273"/>
      <c r="I25" s="274"/>
      <c r="J25" s="110"/>
      <c r="K25" s="111"/>
      <c r="L25" s="111"/>
      <c r="M25" s="111"/>
      <c r="N25" s="111"/>
      <c r="O25" s="111"/>
      <c r="P25" s="111"/>
      <c r="Q25" s="111"/>
      <c r="R25" s="111"/>
      <c r="S25" s="111"/>
      <c r="T25" s="112"/>
      <c r="U25" s="99">
        <f>N26*V27</f>
        <v>0</v>
      </c>
      <c r="V25" s="99"/>
      <c r="W25" s="99"/>
      <c r="X25" s="100"/>
      <c r="Y25" s="110"/>
      <c r="Z25" s="111"/>
      <c r="AA25" s="111"/>
      <c r="AB25" s="111"/>
      <c r="AC25" s="111"/>
      <c r="AD25" s="111"/>
      <c r="AE25" s="111"/>
      <c r="AF25" s="111"/>
      <c r="AG25" s="111"/>
      <c r="AH25" s="111"/>
      <c r="AI25" s="112"/>
      <c r="AJ25" s="99">
        <f>AC26*AK27</f>
        <v>0</v>
      </c>
      <c r="AK25" s="99"/>
      <c r="AL25" s="99"/>
      <c r="AM25" s="100"/>
      <c r="AN25" s="110"/>
      <c r="AO25" s="111"/>
      <c r="AP25" s="111"/>
      <c r="AQ25" s="111"/>
      <c r="AR25" s="111"/>
      <c r="AS25" s="111"/>
      <c r="AT25" s="111"/>
      <c r="AU25" s="111"/>
      <c r="AV25" s="111"/>
      <c r="AW25" s="111"/>
      <c r="AX25" s="112"/>
      <c r="AY25" s="99">
        <f>AR26*AZ27</f>
        <v>0</v>
      </c>
      <c r="AZ25" s="99"/>
      <c r="BA25" s="99"/>
      <c r="BB25" s="100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64"/>
      <c r="BR25" s="64"/>
      <c r="BS25" s="6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</row>
    <row r="26" spans="1:96" s="6" customFormat="1" ht="11.25" customHeight="1">
      <c r="A26" s="287"/>
      <c r="B26" s="288"/>
      <c r="C26" s="275"/>
      <c r="D26" s="275"/>
      <c r="E26" s="275"/>
      <c r="F26" s="275"/>
      <c r="G26" s="275"/>
      <c r="H26" s="275"/>
      <c r="I26" s="276"/>
      <c r="J26" s="88"/>
      <c r="K26" s="89"/>
      <c r="L26" s="89"/>
      <c r="M26" s="89"/>
      <c r="N26" s="96"/>
      <c r="O26" s="96"/>
      <c r="P26" s="96"/>
      <c r="Q26" s="96"/>
      <c r="R26" s="96"/>
      <c r="S26" s="269" t="s">
        <v>37</v>
      </c>
      <c r="T26" s="270"/>
      <c r="U26" s="102"/>
      <c r="V26" s="102"/>
      <c r="W26" s="102"/>
      <c r="X26" s="103"/>
      <c r="Y26" s="88"/>
      <c r="Z26" s="89"/>
      <c r="AA26" s="89"/>
      <c r="AB26" s="89"/>
      <c r="AC26" s="96"/>
      <c r="AD26" s="96"/>
      <c r="AE26" s="96"/>
      <c r="AF26" s="96"/>
      <c r="AG26" s="96"/>
      <c r="AH26" s="269" t="s">
        <v>37</v>
      </c>
      <c r="AI26" s="270"/>
      <c r="AJ26" s="102"/>
      <c r="AK26" s="102"/>
      <c r="AL26" s="102"/>
      <c r="AM26" s="103"/>
      <c r="AN26" s="88"/>
      <c r="AO26" s="89"/>
      <c r="AP26" s="89"/>
      <c r="AQ26" s="89"/>
      <c r="AR26" s="96"/>
      <c r="AS26" s="96"/>
      <c r="AT26" s="96"/>
      <c r="AU26" s="96"/>
      <c r="AV26" s="96"/>
      <c r="AW26" s="269" t="s">
        <v>37</v>
      </c>
      <c r="AX26" s="270"/>
      <c r="AY26" s="102"/>
      <c r="AZ26" s="102"/>
      <c r="BA26" s="102"/>
      <c r="BB26" s="103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64"/>
      <c r="BR26" s="64"/>
      <c r="BS26" s="6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</row>
    <row r="27" spans="1:96" s="6" customFormat="1" ht="11.25" customHeight="1" thickBot="1">
      <c r="A27" s="289"/>
      <c r="B27" s="290"/>
      <c r="C27" s="277"/>
      <c r="D27" s="277"/>
      <c r="E27" s="277"/>
      <c r="F27" s="277"/>
      <c r="G27" s="277"/>
      <c r="H27" s="277"/>
      <c r="I27" s="278"/>
      <c r="J27" s="190"/>
      <c r="K27" s="191"/>
      <c r="L27" s="191"/>
      <c r="M27" s="191"/>
      <c r="N27" s="182"/>
      <c r="O27" s="182"/>
      <c r="P27" s="182"/>
      <c r="Q27" s="182"/>
      <c r="R27" s="182"/>
      <c r="S27" s="271"/>
      <c r="T27" s="272"/>
      <c r="U27" s="32" t="str">
        <f>IF(ISNA(VLOOKUP(J25,$BZ$100:$CB$136,2,FALSE)),"",VLOOKUP(J25,$BZ$100:$CB$136,2,FALSE))</f>
        <v/>
      </c>
      <c r="V27" s="33">
        <f>IF(J25&gt;0,U27,0)</f>
        <v>0</v>
      </c>
      <c r="W27" s="267" t="s">
        <v>55</v>
      </c>
      <c r="X27" s="268"/>
      <c r="Y27" s="190"/>
      <c r="Z27" s="191"/>
      <c r="AA27" s="191"/>
      <c r="AB27" s="191"/>
      <c r="AC27" s="182"/>
      <c r="AD27" s="182"/>
      <c r="AE27" s="182"/>
      <c r="AF27" s="182"/>
      <c r="AG27" s="182"/>
      <c r="AH27" s="271"/>
      <c r="AI27" s="272"/>
      <c r="AJ27" s="32" t="str">
        <f>IF(ISNA(VLOOKUP(Y25,$BZ$100:$CB$136,2,FALSE)),"",VLOOKUP(Y25,$BZ$100:$CB$136,2,FALSE))</f>
        <v/>
      </c>
      <c r="AK27" s="33">
        <f>IF(Y25&gt;0,AJ27,0)</f>
        <v>0</v>
      </c>
      <c r="AL27" s="267" t="s">
        <v>55</v>
      </c>
      <c r="AM27" s="268"/>
      <c r="AN27" s="190"/>
      <c r="AO27" s="191"/>
      <c r="AP27" s="191"/>
      <c r="AQ27" s="191"/>
      <c r="AR27" s="182"/>
      <c r="AS27" s="182"/>
      <c r="AT27" s="182"/>
      <c r="AU27" s="182"/>
      <c r="AV27" s="182"/>
      <c r="AW27" s="271"/>
      <c r="AX27" s="272"/>
      <c r="AY27" s="32" t="str">
        <f>IF(ISNA(VLOOKUP(AN25,$BZ$100:$CB$136,2,FALSE)),"",VLOOKUP(AN25,$BZ$100:$CB$136,2,FALSE))</f>
        <v/>
      </c>
      <c r="AZ27" s="33">
        <f>IF(AN25&gt;0,AY27,0)</f>
        <v>0</v>
      </c>
      <c r="BA27" s="267" t="s">
        <v>55</v>
      </c>
      <c r="BB27" s="268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64"/>
      <c r="BR27" s="64"/>
      <c r="BS27" s="6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</row>
    <row r="28" spans="1:96" s="6" customFormat="1" ht="11.25" customHeight="1" thickTop="1">
      <c r="A28" s="285" t="s">
        <v>63</v>
      </c>
      <c r="B28" s="286"/>
      <c r="C28" s="279" t="s">
        <v>60</v>
      </c>
      <c r="D28" s="279"/>
      <c r="E28" s="279"/>
      <c r="F28" s="279"/>
      <c r="G28" s="279"/>
      <c r="H28" s="279"/>
      <c r="I28" s="280"/>
      <c r="J28" s="110"/>
      <c r="K28" s="111"/>
      <c r="L28" s="111"/>
      <c r="M28" s="111"/>
      <c r="N28" s="114"/>
      <c r="O28" s="114"/>
      <c r="P28" s="114"/>
      <c r="Q28" s="114"/>
      <c r="R28" s="114"/>
      <c r="S28" s="111"/>
      <c r="T28" s="112"/>
      <c r="U28" s="99">
        <f>N29*V30</f>
        <v>0</v>
      </c>
      <c r="V28" s="99"/>
      <c r="W28" s="99"/>
      <c r="X28" s="100"/>
      <c r="Y28" s="110"/>
      <c r="Z28" s="111"/>
      <c r="AA28" s="111"/>
      <c r="AB28" s="111"/>
      <c r="AC28" s="114"/>
      <c r="AD28" s="114"/>
      <c r="AE28" s="114"/>
      <c r="AF28" s="114"/>
      <c r="AG28" s="114"/>
      <c r="AH28" s="111"/>
      <c r="AI28" s="112"/>
      <c r="AJ28" s="99">
        <f>AC29*AK30</f>
        <v>0</v>
      </c>
      <c r="AK28" s="99"/>
      <c r="AL28" s="99"/>
      <c r="AM28" s="100"/>
      <c r="AN28" s="110"/>
      <c r="AO28" s="111"/>
      <c r="AP28" s="111"/>
      <c r="AQ28" s="111"/>
      <c r="AR28" s="114"/>
      <c r="AS28" s="114"/>
      <c r="AT28" s="114"/>
      <c r="AU28" s="114"/>
      <c r="AV28" s="114"/>
      <c r="AW28" s="111"/>
      <c r="AX28" s="112"/>
      <c r="AY28" s="99">
        <f>AR29*AZ30</f>
        <v>0</v>
      </c>
      <c r="AZ28" s="99"/>
      <c r="BA28" s="99"/>
      <c r="BB28" s="100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64"/>
      <c r="BR28" s="64"/>
      <c r="BS28" s="6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</row>
    <row r="29" spans="1:96" s="6" customFormat="1" ht="11.25" customHeight="1">
      <c r="A29" s="287"/>
      <c r="B29" s="288"/>
      <c r="C29" s="275"/>
      <c r="D29" s="275"/>
      <c r="E29" s="275"/>
      <c r="F29" s="275"/>
      <c r="G29" s="275"/>
      <c r="H29" s="275"/>
      <c r="I29" s="276"/>
      <c r="J29" s="88"/>
      <c r="K29" s="89"/>
      <c r="L29" s="89"/>
      <c r="M29" s="89"/>
      <c r="N29" s="96"/>
      <c r="O29" s="96"/>
      <c r="P29" s="96"/>
      <c r="Q29" s="96"/>
      <c r="R29" s="96"/>
      <c r="S29" s="269" t="s">
        <v>37</v>
      </c>
      <c r="T29" s="270"/>
      <c r="U29" s="102"/>
      <c r="V29" s="102"/>
      <c r="W29" s="102"/>
      <c r="X29" s="103"/>
      <c r="Y29" s="88"/>
      <c r="Z29" s="89"/>
      <c r="AA29" s="89"/>
      <c r="AB29" s="89"/>
      <c r="AC29" s="96"/>
      <c r="AD29" s="96"/>
      <c r="AE29" s="96"/>
      <c r="AF29" s="96"/>
      <c r="AG29" s="96"/>
      <c r="AH29" s="269" t="s">
        <v>37</v>
      </c>
      <c r="AI29" s="270"/>
      <c r="AJ29" s="102"/>
      <c r="AK29" s="102"/>
      <c r="AL29" s="102"/>
      <c r="AM29" s="103"/>
      <c r="AN29" s="88"/>
      <c r="AO29" s="89"/>
      <c r="AP29" s="89"/>
      <c r="AQ29" s="89"/>
      <c r="AR29" s="96"/>
      <c r="AS29" s="96"/>
      <c r="AT29" s="96"/>
      <c r="AU29" s="96"/>
      <c r="AV29" s="96"/>
      <c r="AW29" s="269" t="s">
        <v>37</v>
      </c>
      <c r="AX29" s="270"/>
      <c r="AY29" s="102"/>
      <c r="AZ29" s="102"/>
      <c r="BA29" s="102"/>
      <c r="BB29" s="103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64"/>
      <c r="BR29" s="64"/>
      <c r="BS29" s="6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</row>
    <row r="30" spans="1:96" s="6" customFormat="1" ht="11.25" customHeight="1">
      <c r="A30" s="287"/>
      <c r="B30" s="288"/>
      <c r="C30" s="281"/>
      <c r="D30" s="281"/>
      <c r="E30" s="281"/>
      <c r="F30" s="281"/>
      <c r="G30" s="281"/>
      <c r="H30" s="281"/>
      <c r="I30" s="282"/>
      <c r="J30" s="90"/>
      <c r="K30" s="91"/>
      <c r="L30" s="91"/>
      <c r="M30" s="91"/>
      <c r="N30" s="97"/>
      <c r="O30" s="97"/>
      <c r="P30" s="97"/>
      <c r="Q30" s="97"/>
      <c r="R30" s="97"/>
      <c r="S30" s="283"/>
      <c r="T30" s="284"/>
      <c r="U30" s="30" t="str">
        <f>IF(ISNA(VLOOKUP(J28,$CC$100:$CE$132,2,FALSE)),"",VLOOKUP(J28,$CC$100:$CE$132,2,FALSE))</f>
        <v/>
      </c>
      <c r="V30" s="31">
        <f>IF(J28&gt;0,U30,0)</f>
        <v>0</v>
      </c>
      <c r="W30" s="86" t="s">
        <v>55</v>
      </c>
      <c r="X30" s="87"/>
      <c r="Y30" s="90"/>
      <c r="Z30" s="91"/>
      <c r="AA30" s="91"/>
      <c r="AB30" s="91"/>
      <c r="AC30" s="97"/>
      <c r="AD30" s="97"/>
      <c r="AE30" s="97"/>
      <c r="AF30" s="97"/>
      <c r="AG30" s="97"/>
      <c r="AH30" s="283"/>
      <c r="AI30" s="284"/>
      <c r="AJ30" s="30" t="str">
        <f>IF(ISNA(VLOOKUP(Y28,$CC$100:$CE$132,2,FALSE)),"",VLOOKUP(Y28,$CC$100:$CE$132,2,FALSE))</f>
        <v/>
      </c>
      <c r="AK30" s="31">
        <f>IF(Y28&gt;0,AJ30,0)</f>
        <v>0</v>
      </c>
      <c r="AL30" s="86" t="s">
        <v>55</v>
      </c>
      <c r="AM30" s="87"/>
      <c r="AN30" s="90"/>
      <c r="AO30" s="91"/>
      <c r="AP30" s="91"/>
      <c r="AQ30" s="91"/>
      <c r="AR30" s="97"/>
      <c r="AS30" s="97"/>
      <c r="AT30" s="97"/>
      <c r="AU30" s="97"/>
      <c r="AV30" s="97"/>
      <c r="AW30" s="283"/>
      <c r="AX30" s="284"/>
      <c r="AY30" s="30" t="str">
        <f>IF(ISNA(VLOOKUP(AN28,$CC$100:$CE$132,2,FALSE)),"",VLOOKUP(AN28,$CC$100:$CE$132,2,FALSE))</f>
        <v/>
      </c>
      <c r="AZ30" s="31">
        <f>IF(AN28&gt;0,AY30,0)</f>
        <v>0</v>
      </c>
      <c r="BA30" s="86" t="s">
        <v>55</v>
      </c>
      <c r="BB30" s="87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64"/>
      <c r="BR30" s="64"/>
      <c r="BS30" s="6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</row>
    <row r="31" spans="1:96" s="6" customFormat="1" ht="11.25" customHeight="1">
      <c r="A31" s="287"/>
      <c r="B31" s="288"/>
      <c r="C31" s="273" t="s">
        <v>61</v>
      </c>
      <c r="D31" s="273"/>
      <c r="E31" s="273"/>
      <c r="F31" s="273"/>
      <c r="G31" s="273"/>
      <c r="H31" s="273"/>
      <c r="I31" s="274"/>
      <c r="J31" s="110"/>
      <c r="K31" s="111"/>
      <c r="L31" s="111"/>
      <c r="M31" s="111"/>
      <c r="N31" s="114"/>
      <c r="O31" s="114"/>
      <c r="P31" s="114"/>
      <c r="Q31" s="114"/>
      <c r="R31" s="114"/>
      <c r="S31" s="111"/>
      <c r="T31" s="112"/>
      <c r="U31" s="99">
        <f>N32*V33</f>
        <v>0</v>
      </c>
      <c r="V31" s="99"/>
      <c r="W31" s="99"/>
      <c r="X31" s="100"/>
      <c r="Y31" s="110"/>
      <c r="Z31" s="111"/>
      <c r="AA31" s="111"/>
      <c r="AB31" s="111"/>
      <c r="AC31" s="114"/>
      <c r="AD31" s="114"/>
      <c r="AE31" s="114"/>
      <c r="AF31" s="114"/>
      <c r="AG31" s="114"/>
      <c r="AH31" s="111"/>
      <c r="AI31" s="112"/>
      <c r="AJ31" s="99">
        <f>AC32*AK33</f>
        <v>0</v>
      </c>
      <c r="AK31" s="99"/>
      <c r="AL31" s="99"/>
      <c r="AM31" s="100"/>
      <c r="AN31" s="110"/>
      <c r="AO31" s="111"/>
      <c r="AP31" s="111"/>
      <c r="AQ31" s="111"/>
      <c r="AR31" s="114"/>
      <c r="AS31" s="114"/>
      <c r="AT31" s="114"/>
      <c r="AU31" s="114"/>
      <c r="AV31" s="114"/>
      <c r="AW31" s="111"/>
      <c r="AX31" s="112"/>
      <c r="AY31" s="99">
        <f>AR32*AZ33</f>
        <v>0</v>
      </c>
      <c r="AZ31" s="99"/>
      <c r="BA31" s="99"/>
      <c r="BB31" s="100"/>
      <c r="BC31" s="4"/>
      <c r="BD31" s="4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62"/>
      <c r="BS31" s="62"/>
      <c r="BT31" s="5"/>
      <c r="BU31" s="5"/>
      <c r="BV31" s="5"/>
      <c r="BW31" s="5"/>
      <c r="BX31" s="5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</row>
    <row r="32" spans="1:96" s="6" customFormat="1" ht="11.25" customHeight="1">
      <c r="A32" s="287"/>
      <c r="B32" s="288"/>
      <c r="C32" s="275"/>
      <c r="D32" s="275"/>
      <c r="E32" s="275"/>
      <c r="F32" s="275"/>
      <c r="G32" s="275"/>
      <c r="H32" s="275"/>
      <c r="I32" s="276"/>
      <c r="J32" s="88"/>
      <c r="K32" s="89"/>
      <c r="L32" s="89"/>
      <c r="M32" s="89"/>
      <c r="N32" s="96"/>
      <c r="O32" s="96"/>
      <c r="P32" s="96"/>
      <c r="Q32" s="96"/>
      <c r="R32" s="96"/>
      <c r="S32" s="269" t="s">
        <v>37</v>
      </c>
      <c r="T32" s="270"/>
      <c r="U32" s="102"/>
      <c r="V32" s="102"/>
      <c r="W32" s="102"/>
      <c r="X32" s="103"/>
      <c r="Y32" s="88"/>
      <c r="Z32" s="89"/>
      <c r="AA32" s="89"/>
      <c r="AB32" s="89"/>
      <c r="AC32" s="96"/>
      <c r="AD32" s="96"/>
      <c r="AE32" s="96"/>
      <c r="AF32" s="96"/>
      <c r="AG32" s="96"/>
      <c r="AH32" s="269" t="s">
        <v>37</v>
      </c>
      <c r="AI32" s="270"/>
      <c r="AJ32" s="102"/>
      <c r="AK32" s="102"/>
      <c r="AL32" s="102"/>
      <c r="AM32" s="103"/>
      <c r="AN32" s="88"/>
      <c r="AO32" s="89"/>
      <c r="AP32" s="89"/>
      <c r="AQ32" s="89"/>
      <c r="AR32" s="96"/>
      <c r="AS32" s="96"/>
      <c r="AT32" s="96"/>
      <c r="AU32" s="96"/>
      <c r="AV32" s="96"/>
      <c r="AW32" s="269" t="s">
        <v>37</v>
      </c>
      <c r="AX32" s="270"/>
      <c r="AY32" s="102"/>
      <c r="AZ32" s="102"/>
      <c r="BA32" s="102"/>
      <c r="BB32" s="103"/>
      <c r="BC32" s="4"/>
      <c r="BD32" s="4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62"/>
      <c r="BS32" s="62"/>
      <c r="BT32" s="5"/>
      <c r="BU32" s="5"/>
      <c r="BV32" s="5"/>
      <c r="BW32" s="5"/>
      <c r="BX32" s="5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</row>
    <row r="33" spans="1:96" s="6" customFormat="1" ht="11.25" customHeight="1" thickBot="1">
      <c r="A33" s="289"/>
      <c r="B33" s="290"/>
      <c r="C33" s="277"/>
      <c r="D33" s="277"/>
      <c r="E33" s="277"/>
      <c r="F33" s="277"/>
      <c r="G33" s="277"/>
      <c r="H33" s="277"/>
      <c r="I33" s="278"/>
      <c r="J33" s="190"/>
      <c r="K33" s="191"/>
      <c r="L33" s="191"/>
      <c r="M33" s="191"/>
      <c r="N33" s="97"/>
      <c r="O33" s="97"/>
      <c r="P33" s="97"/>
      <c r="Q33" s="97"/>
      <c r="R33" s="97"/>
      <c r="S33" s="271"/>
      <c r="T33" s="272"/>
      <c r="U33" s="32" t="str">
        <f>IF(ISNA(VLOOKUP(J31,$CF$100:$CH$135,2,FALSE)),"",VLOOKUP(J31,$CF$100:$CH$135,2,FALSE))</f>
        <v/>
      </c>
      <c r="V33" s="33">
        <f>IF(J31&gt;0,U33,0)</f>
        <v>0</v>
      </c>
      <c r="W33" s="267" t="s">
        <v>55</v>
      </c>
      <c r="X33" s="268"/>
      <c r="Y33" s="190"/>
      <c r="Z33" s="191"/>
      <c r="AA33" s="191"/>
      <c r="AB33" s="191"/>
      <c r="AC33" s="97"/>
      <c r="AD33" s="97"/>
      <c r="AE33" s="97"/>
      <c r="AF33" s="97"/>
      <c r="AG33" s="97"/>
      <c r="AH33" s="271"/>
      <c r="AI33" s="272"/>
      <c r="AJ33" s="32" t="str">
        <f>IF(ISNA(VLOOKUP(Y31,$CF$100:$CH$135,2,FALSE)),"",VLOOKUP(Y31,$CF$100:$CH$135,2,FALSE))</f>
        <v/>
      </c>
      <c r="AK33" s="33">
        <f>IF(Y31&gt;0,AJ33,0)</f>
        <v>0</v>
      </c>
      <c r="AL33" s="267" t="s">
        <v>55</v>
      </c>
      <c r="AM33" s="268"/>
      <c r="AN33" s="190"/>
      <c r="AO33" s="191"/>
      <c r="AP33" s="191"/>
      <c r="AQ33" s="191"/>
      <c r="AR33" s="97"/>
      <c r="AS33" s="97"/>
      <c r="AT33" s="97"/>
      <c r="AU33" s="97"/>
      <c r="AV33" s="97"/>
      <c r="AW33" s="271"/>
      <c r="AX33" s="272"/>
      <c r="AY33" s="32" t="str">
        <f>IF(ISNA(VLOOKUP(AN31,$CF$100:$CH$135,2,FALSE)),"",VLOOKUP(AN31,$CF$100:$CH$135,2,FALSE))</f>
        <v/>
      </c>
      <c r="AZ33" s="33">
        <f>IF(AN31&gt;0,AY33,0)</f>
        <v>0</v>
      </c>
      <c r="BA33" s="267" t="s">
        <v>55</v>
      </c>
      <c r="BB33" s="268"/>
      <c r="BC33" s="4"/>
      <c r="BD33" s="4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63"/>
      <c r="BR33" s="63"/>
      <c r="BS33" s="63"/>
      <c r="BT33" s="3"/>
      <c r="BU33" s="3"/>
      <c r="BV33" s="3"/>
      <c r="BW33" s="3"/>
      <c r="BX33" s="3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</row>
    <row r="34" spans="1:96" s="6" customFormat="1" ht="11.25" customHeight="1" thickTop="1">
      <c r="A34" s="259" t="s">
        <v>102</v>
      </c>
      <c r="B34" s="260"/>
      <c r="C34" s="260"/>
      <c r="D34" s="260"/>
      <c r="E34" s="260"/>
      <c r="F34" s="260"/>
      <c r="G34" s="260"/>
      <c r="H34" s="260"/>
      <c r="I34" s="260"/>
      <c r="J34" s="262"/>
      <c r="K34" s="263"/>
      <c r="L34" s="263"/>
      <c r="M34" s="263"/>
      <c r="N34" s="263"/>
      <c r="O34" s="263"/>
      <c r="P34" s="263"/>
      <c r="Q34" s="263"/>
      <c r="R34" s="263"/>
      <c r="S34" s="263"/>
      <c r="T34" s="264"/>
      <c r="U34" s="265">
        <f>N35*V36</f>
        <v>0</v>
      </c>
      <c r="V34" s="265"/>
      <c r="W34" s="265"/>
      <c r="X34" s="266"/>
      <c r="Y34" s="262"/>
      <c r="Z34" s="263"/>
      <c r="AA34" s="263"/>
      <c r="AB34" s="263"/>
      <c r="AC34" s="263"/>
      <c r="AD34" s="263"/>
      <c r="AE34" s="263"/>
      <c r="AF34" s="263"/>
      <c r="AG34" s="263"/>
      <c r="AH34" s="263"/>
      <c r="AI34" s="264"/>
      <c r="AJ34" s="265">
        <f>AC35*AK36</f>
        <v>0</v>
      </c>
      <c r="AK34" s="265"/>
      <c r="AL34" s="265"/>
      <c r="AM34" s="266"/>
      <c r="AN34" s="262"/>
      <c r="AO34" s="263"/>
      <c r="AP34" s="263"/>
      <c r="AQ34" s="263"/>
      <c r="AR34" s="263"/>
      <c r="AS34" s="263"/>
      <c r="AT34" s="263"/>
      <c r="AU34" s="263"/>
      <c r="AV34" s="263"/>
      <c r="AW34" s="263"/>
      <c r="AX34" s="264"/>
      <c r="AY34" s="99">
        <f>AR35*AZ36</f>
        <v>0</v>
      </c>
      <c r="AZ34" s="99"/>
      <c r="BA34" s="99"/>
      <c r="BB34" s="100"/>
      <c r="BC34" s="4"/>
      <c r="BD34" s="4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63"/>
      <c r="BR34" s="63"/>
      <c r="BS34" s="63"/>
      <c r="BT34" s="3"/>
      <c r="BU34" s="3"/>
      <c r="BV34" s="3"/>
      <c r="BW34" s="3"/>
      <c r="BX34" s="3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</row>
    <row r="35" spans="1:96" s="6" customFormat="1" ht="11.25" customHeight="1">
      <c r="A35" s="261"/>
      <c r="B35" s="261"/>
      <c r="C35" s="261"/>
      <c r="D35" s="261"/>
      <c r="E35" s="261"/>
      <c r="F35" s="261"/>
      <c r="G35" s="261"/>
      <c r="H35" s="261"/>
      <c r="I35" s="261"/>
      <c r="J35" s="88"/>
      <c r="K35" s="89"/>
      <c r="L35" s="89"/>
      <c r="M35" s="89"/>
      <c r="N35" s="96"/>
      <c r="O35" s="96"/>
      <c r="P35" s="96"/>
      <c r="Q35" s="96"/>
      <c r="R35" s="96"/>
      <c r="S35" s="92"/>
      <c r="T35" s="93"/>
      <c r="U35" s="108"/>
      <c r="V35" s="108"/>
      <c r="W35" s="108"/>
      <c r="X35" s="109"/>
      <c r="Y35" s="88"/>
      <c r="Z35" s="89"/>
      <c r="AA35" s="89"/>
      <c r="AB35" s="89"/>
      <c r="AC35" s="96"/>
      <c r="AD35" s="96"/>
      <c r="AE35" s="96"/>
      <c r="AF35" s="96"/>
      <c r="AG35" s="96"/>
      <c r="AH35" s="92"/>
      <c r="AI35" s="93"/>
      <c r="AJ35" s="108"/>
      <c r="AK35" s="108"/>
      <c r="AL35" s="108"/>
      <c r="AM35" s="109"/>
      <c r="AN35" s="88"/>
      <c r="AO35" s="89"/>
      <c r="AP35" s="89"/>
      <c r="AQ35" s="89"/>
      <c r="AR35" s="96"/>
      <c r="AS35" s="96"/>
      <c r="AT35" s="96"/>
      <c r="AU35" s="96"/>
      <c r="AV35" s="96"/>
      <c r="AW35" s="92"/>
      <c r="AX35" s="93"/>
      <c r="AY35" s="102"/>
      <c r="AZ35" s="102"/>
      <c r="BA35" s="102"/>
      <c r="BB35" s="103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64"/>
      <c r="BR35" s="64"/>
      <c r="BS35" s="6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</row>
    <row r="36" spans="1:96" s="6" customFormat="1" ht="11.25" customHeight="1">
      <c r="A36" s="261"/>
      <c r="B36" s="261"/>
      <c r="C36" s="261"/>
      <c r="D36" s="261"/>
      <c r="E36" s="261"/>
      <c r="F36" s="261"/>
      <c r="G36" s="261"/>
      <c r="H36" s="261"/>
      <c r="I36" s="261"/>
      <c r="J36" s="90"/>
      <c r="K36" s="91"/>
      <c r="L36" s="91"/>
      <c r="M36" s="91"/>
      <c r="N36" s="97"/>
      <c r="O36" s="97"/>
      <c r="P36" s="97"/>
      <c r="Q36" s="97"/>
      <c r="R36" s="97"/>
      <c r="S36" s="94"/>
      <c r="T36" s="95"/>
      <c r="U36" s="30" t="str">
        <f>IF(ISNA(VLOOKUP(J34,$CI$100:$CL$158,2,FALSE)),"",VLOOKUP(J34,$CI$100:$CL$158,2,FALSE))</f>
        <v/>
      </c>
      <c r="V36" s="31">
        <f>IF(J34&gt;0,U36,0)</f>
        <v>0</v>
      </c>
      <c r="W36" s="86" t="s">
        <v>55</v>
      </c>
      <c r="X36" s="87"/>
      <c r="Y36" s="90"/>
      <c r="Z36" s="91"/>
      <c r="AA36" s="91"/>
      <c r="AB36" s="91"/>
      <c r="AC36" s="97"/>
      <c r="AD36" s="97"/>
      <c r="AE36" s="97"/>
      <c r="AF36" s="97"/>
      <c r="AG36" s="97"/>
      <c r="AH36" s="94"/>
      <c r="AI36" s="95"/>
      <c r="AJ36" s="30" t="str">
        <f>IF(ISNA(VLOOKUP(Y34,$CI$100:$CL$158,2,FALSE)),"",VLOOKUP(Y34,$CI$100:$CL$158,2,FALSE))</f>
        <v/>
      </c>
      <c r="AK36" s="31">
        <f>IF(Y34&gt;0,AJ36,0)</f>
        <v>0</v>
      </c>
      <c r="AL36" s="86" t="s">
        <v>55</v>
      </c>
      <c r="AM36" s="87"/>
      <c r="AN36" s="90"/>
      <c r="AO36" s="91"/>
      <c r="AP36" s="91"/>
      <c r="AQ36" s="91"/>
      <c r="AR36" s="97"/>
      <c r="AS36" s="97"/>
      <c r="AT36" s="97"/>
      <c r="AU36" s="97"/>
      <c r="AV36" s="97"/>
      <c r="AW36" s="94"/>
      <c r="AX36" s="95"/>
      <c r="AY36" s="30" t="str">
        <f>IF(ISNA(VLOOKUP(AN34,$CI$100:$CL$158,2,FALSE)),"",VLOOKUP(AN34,$CI$100:$CL$158,2,FALSE))</f>
        <v/>
      </c>
      <c r="AZ36" s="31">
        <f>IF(AN34&gt;0,AY36,0)</f>
        <v>0</v>
      </c>
      <c r="BA36" s="86" t="s">
        <v>55</v>
      </c>
      <c r="BB36" s="87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64"/>
      <c r="BR36" s="64"/>
      <c r="BS36" s="6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</row>
    <row r="37" spans="1:96" s="6" customFormat="1" ht="11.25" customHeight="1">
      <c r="A37" s="261"/>
      <c r="B37" s="261"/>
      <c r="C37" s="261"/>
      <c r="D37" s="261"/>
      <c r="E37" s="261"/>
      <c r="F37" s="261"/>
      <c r="G37" s="261"/>
      <c r="H37" s="261"/>
      <c r="I37" s="261"/>
      <c r="J37" s="110"/>
      <c r="K37" s="111"/>
      <c r="L37" s="111"/>
      <c r="M37" s="111"/>
      <c r="N37" s="111"/>
      <c r="O37" s="111"/>
      <c r="P37" s="111"/>
      <c r="Q37" s="111"/>
      <c r="R37" s="111"/>
      <c r="S37" s="111"/>
      <c r="T37" s="112"/>
      <c r="U37" s="104">
        <f>N38*V39</f>
        <v>0</v>
      </c>
      <c r="V37" s="105"/>
      <c r="W37" s="105"/>
      <c r="X37" s="106"/>
      <c r="Y37" s="110"/>
      <c r="Z37" s="111"/>
      <c r="AA37" s="111"/>
      <c r="AB37" s="111"/>
      <c r="AC37" s="111"/>
      <c r="AD37" s="111"/>
      <c r="AE37" s="111"/>
      <c r="AF37" s="111"/>
      <c r="AG37" s="111"/>
      <c r="AH37" s="111"/>
      <c r="AI37" s="112"/>
      <c r="AJ37" s="104">
        <f>AC38*AK39</f>
        <v>0</v>
      </c>
      <c r="AK37" s="105"/>
      <c r="AL37" s="105"/>
      <c r="AM37" s="106"/>
      <c r="AN37" s="110"/>
      <c r="AO37" s="111"/>
      <c r="AP37" s="111"/>
      <c r="AQ37" s="111"/>
      <c r="AR37" s="111"/>
      <c r="AS37" s="111"/>
      <c r="AT37" s="111"/>
      <c r="AU37" s="111"/>
      <c r="AV37" s="111"/>
      <c r="AW37" s="111"/>
      <c r="AX37" s="112"/>
      <c r="AY37" s="98">
        <f>AR38*AZ39</f>
        <v>0</v>
      </c>
      <c r="AZ37" s="99"/>
      <c r="BA37" s="99"/>
      <c r="BB37" s="100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64"/>
      <c r="BR37" s="64"/>
      <c r="BS37" s="6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</row>
    <row r="38" spans="1:96" s="6" customFormat="1" ht="11.25" customHeight="1">
      <c r="A38" s="261"/>
      <c r="B38" s="261"/>
      <c r="C38" s="261"/>
      <c r="D38" s="261"/>
      <c r="E38" s="261"/>
      <c r="F38" s="261"/>
      <c r="G38" s="261"/>
      <c r="H38" s="261"/>
      <c r="I38" s="261"/>
      <c r="J38" s="88"/>
      <c r="K38" s="89"/>
      <c r="L38" s="89"/>
      <c r="M38" s="89"/>
      <c r="N38" s="96"/>
      <c r="O38" s="96"/>
      <c r="P38" s="96"/>
      <c r="Q38" s="96"/>
      <c r="R38" s="96"/>
      <c r="S38" s="92"/>
      <c r="T38" s="93"/>
      <c r="U38" s="107"/>
      <c r="V38" s="108"/>
      <c r="W38" s="108"/>
      <c r="X38" s="109"/>
      <c r="Y38" s="88"/>
      <c r="Z38" s="89"/>
      <c r="AA38" s="89"/>
      <c r="AB38" s="89"/>
      <c r="AC38" s="96"/>
      <c r="AD38" s="96"/>
      <c r="AE38" s="96"/>
      <c r="AF38" s="96"/>
      <c r="AG38" s="96"/>
      <c r="AH38" s="92"/>
      <c r="AI38" s="93"/>
      <c r="AJ38" s="107"/>
      <c r="AK38" s="108"/>
      <c r="AL38" s="108"/>
      <c r="AM38" s="109"/>
      <c r="AN38" s="88"/>
      <c r="AO38" s="89"/>
      <c r="AP38" s="89"/>
      <c r="AQ38" s="89"/>
      <c r="AR38" s="96"/>
      <c r="AS38" s="96"/>
      <c r="AT38" s="96"/>
      <c r="AU38" s="96"/>
      <c r="AV38" s="96"/>
      <c r="AW38" s="92"/>
      <c r="AX38" s="93"/>
      <c r="AY38" s="101"/>
      <c r="AZ38" s="102"/>
      <c r="BA38" s="102"/>
      <c r="BB38" s="103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64"/>
      <c r="BR38" s="64"/>
      <c r="BS38" s="6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</row>
    <row r="39" spans="1:96" s="6" customFormat="1" ht="11.25" customHeight="1">
      <c r="A39" s="261"/>
      <c r="B39" s="261"/>
      <c r="C39" s="261"/>
      <c r="D39" s="261"/>
      <c r="E39" s="261"/>
      <c r="F39" s="261"/>
      <c r="G39" s="261"/>
      <c r="H39" s="261"/>
      <c r="I39" s="261"/>
      <c r="J39" s="90"/>
      <c r="K39" s="91"/>
      <c r="L39" s="91"/>
      <c r="M39" s="91"/>
      <c r="N39" s="97"/>
      <c r="O39" s="97"/>
      <c r="P39" s="97"/>
      <c r="Q39" s="97"/>
      <c r="R39" s="97"/>
      <c r="S39" s="94"/>
      <c r="T39" s="95"/>
      <c r="U39" s="30" t="str">
        <f>IF(ISNA(VLOOKUP(J37,$CI$100:$CL$158,2,FALSE)),"",VLOOKUP(J37,$CI$100:$CL$158,2,FALSE))</f>
        <v/>
      </c>
      <c r="V39" s="31">
        <f>IF(J37&gt;0,U39,0)</f>
        <v>0</v>
      </c>
      <c r="W39" s="86" t="s">
        <v>55</v>
      </c>
      <c r="X39" s="87"/>
      <c r="Y39" s="90"/>
      <c r="Z39" s="91"/>
      <c r="AA39" s="91"/>
      <c r="AB39" s="91"/>
      <c r="AC39" s="97"/>
      <c r="AD39" s="97"/>
      <c r="AE39" s="97"/>
      <c r="AF39" s="97"/>
      <c r="AG39" s="97"/>
      <c r="AH39" s="94"/>
      <c r="AI39" s="95"/>
      <c r="AJ39" s="30" t="str">
        <f>IF(ISNA(VLOOKUP(Y37,$CI$100:$CL$158,2,FALSE)),"",VLOOKUP(Y37,$CI$100:$CL$158,2,FALSE))</f>
        <v/>
      </c>
      <c r="AK39" s="31">
        <f>IF(Y37&gt;0,AJ39,0)</f>
        <v>0</v>
      </c>
      <c r="AL39" s="86" t="s">
        <v>55</v>
      </c>
      <c r="AM39" s="87"/>
      <c r="AN39" s="90"/>
      <c r="AO39" s="91"/>
      <c r="AP39" s="91"/>
      <c r="AQ39" s="91"/>
      <c r="AR39" s="97"/>
      <c r="AS39" s="97"/>
      <c r="AT39" s="97"/>
      <c r="AU39" s="97"/>
      <c r="AV39" s="97"/>
      <c r="AW39" s="94"/>
      <c r="AX39" s="95"/>
      <c r="AY39" s="30" t="str">
        <f>IF(ISNA(VLOOKUP(AN37,$CI$100:$CL$158,2,FALSE)),"",VLOOKUP(AN37,$CI$100:$CL$158,2,FALSE))</f>
        <v/>
      </c>
      <c r="AZ39" s="31">
        <f>IF(AN37&gt;0,AY39,0)</f>
        <v>0</v>
      </c>
      <c r="BA39" s="86" t="s">
        <v>55</v>
      </c>
      <c r="BB39" s="87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64"/>
      <c r="BR39" s="64"/>
      <c r="BS39" s="6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</row>
    <row r="40" spans="1:96" s="6" customFormat="1" ht="11.25" customHeight="1">
      <c r="A40" s="261"/>
      <c r="B40" s="261"/>
      <c r="C40" s="261"/>
      <c r="D40" s="261"/>
      <c r="E40" s="261"/>
      <c r="F40" s="261"/>
      <c r="G40" s="261"/>
      <c r="H40" s="261"/>
      <c r="I40" s="261"/>
      <c r="J40" s="113"/>
      <c r="K40" s="114"/>
      <c r="L40" s="114"/>
      <c r="M40" s="114"/>
      <c r="N40" s="114"/>
      <c r="O40" s="114"/>
      <c r="P40" s="114"/>
      <c r="Q40" s="114"/>
      <c r="R40" s="114"/>
      <c r="S40" s="114"/>
      <c r="T40" s="115"/>
      <c r="U40" s="108">
        <f>N41*V42</f>
        <v>0</v>
      </c>
      <c r="V40" s="108"/>
      <c r="W40" s="108"/>
      <c r="X40" s="109"/>
      <c r="Y40" s="113"/>
      <c r="Z40" s="114"/>
      <c r="AA40" s="114"/>
      <c r="AB40" s="114"/>
      <c r="AC40" s="114"/>
      <c r="AD40" s="114"/>
      <c r="AE40" s="114"/>
      <c r="AF40" s="114"/>
      <c r="AG40" s="114"/>
      <c r="AH40" s="114"/>
      <c r="AI40" s="115"/>
      <c r="AJ40" s="108">
        <f>AC41*AK42</f>
        <v>0</v>
      </c>
      <c r="AK40" s="108"/>
      <c r="AL40" s="108"/>
      <c r="AM40" s="109"/>
      <c r="AN40" s="113"/>
      <c r="AO40" s="114"/>
      <c r="AP40" s="114"/>
      <c r="AQ40" s="114"/>
      <c r="AR40" s="114"/>
      <c r="AS40" s="114"/>
      <c r="AT40" s="114"/>
      <c r="AU40" s="114"/>
      <c r="AV40" s="114"/>
      <c r="AW40" s="114"/>
      <c r="AX40" s="115"/>
      <c r="AY40" s="99">
        <f>AR41*AZ42</f>
        <v>0</v>
      </c>
      <c r="AZ40" s="99"/>
      <c r="BA40" s="99"/>
      <c r="BB40" s="100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64"/>
      <c r="BR40" s="64"/>
      <c r="BS40" s="6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</row>
    <row r="41" spans="1:96" s="6" customFormat="1" ht="11.25" customHeight="1">
      <c r="A41" s="261"/>
      <c r="B41" s="261"/>
      <c r="C41" s="261"/>
      <c r="D41" s="261"/>
      <c r="E41" s="261"/>
      <c r="F41" s="261"/>
      <c r="G41" s="261"/>
      <c r="H41" s="261"/>
      <c r="I41" s="261"/>
      <c r="J41" s="128"/>
      <c r="K41" s="129"/>
      <c r="L41" s="129"/>
      <c r="M41" s="129"/>
      <c r="N41" s="96"/>
      <c r="O41" s="96"/>
      <c r="P41" s="96"/>
      <c r="Q41" s="96"/>
      <c r="R41" s="96"/>
      <c r="S41" s="136"/>
      <c r="T41" s="137"/>
      <c r="U41" s="108"/>
      <c r="V41" s="108"/>
      <c r="W41" s="108"/>
      <c r="X41" s="109"/>
      <c r="Y41" s="128"/>
      <c r="Z41" s="129"/>
      <c r="AA41" s="129"/>
      <c r="AB41" s="129"/>
      <c r="AC41" s="96"/>
      <c r="AD41" s="96"/>
      <c r="AE41" s="96"/>
      <c r="AF41" s="96"/>
      <c r="AG41" s="96"/>
      <c r="AH41" s="136"/>
      <c r="AI41" s="137"/>
      <c r="AJ41" s="108"/>
      <c r="AK41" s="108"/>
      <c r="AL41" s="108"/>
      <c r="AM41" s="109"/>
      <c r="AN41" s="128"/>
      <c r="AO41" s="129"/>
      <c r="AP41" s="129"/>
      <c r="AQ41" s="129"/>
      <c r="AR41" s="96"/>
      <c r="AS41" s="96"/>
      <c r="AT41" s="96"/>
      <c r="AU41" s="96"/>
      <c r="AV41" s="96"/>
      <c r="AW41" s="136"/>
      <c r="AX41" s="137"/>
      <c r="AY41" s="102"/>
      <c r="AZ41" s="102"/>
      <c r="BA41" s="102"/>
      <c r="BB41" s="103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64"/>
      <c r="BR41" s="64"/>
      <c r="BS41" s="6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</row>
    <row r="42" spans="1:96" s="6" customFormat="1" ht="11.25" customHeight="1" thickBot="1">
      <c r="A42" s="261"/>
      <c r="B42" s="261"/>
      <c r="C42" s="261"/>
      <c r="D42" s="261"/>
      <c r="E42" s="261"/>
      <c r="F42" s="261"/>
      <c r="G42" s="261"/>
      <c r="H42" s="261"/>
      <c r="I42" s="261"/>
      <c r="J42" s="134"/>
      <c r="K42" s="135"/>
      <c r="L42" s="135"/>
      <c r="M42" s="135"/>
      <c r="N42" s="97"/>
      <c r="O42" s="97"/>
      <c r="P42" s="97"/>
      <c r="Q42" s="97"/>
      <c r="R42" s="97"/>
      <c r="S42" s="136"/>
      <c r="T42" s="137"/>
      <c r="U42" s="30" t="str">
        <f>IF(ISNA(VLOOKUP(J40,$CI$100:$CL$158,2,FALSE)),"",VLOOKUP(J40,$CI$100:$CL$158,2,FALSE))</f>
        <v/>
      </c>
      <c r="V42" s="31">
        <f>IF(J40&gt;0,U42,0)</f>
        <v>0</v>
      </c>
      <c r="W42" s="86" t="s">
        <v>55</v>
      </c>
      <c r="X42" s="87"/>
      <c r="Y42" s="134"/>
      <c r="Z42" s="135"/>
      <c r="AA42" s="135"/>
      <c r="AB42" s="135"/>
      <c r="AC42" s="97"/>
      <c r="AD42" s="97"/>
      <c r="AE42" s="97"/>
      <c r="AF42" s="97"/>
      <c r="AG42" s="97"/>
      <c r="AH42" s="136"/>
      <c r="AI42" s="137"/>
      <c r="AJ42" s="30" t="str">
        <f>IF(ISNA(VLOOKUP(Y40,$CI$100:$CL$158,2,FALSE)),"",VLOOKUP(Y40,$CI$100:$CL$158,2,FALSE))</f>
        <v/>
      </c>
      <c r="AK42" s="31">
        <f>IF(Y40&gt;0,AJ42,0)</f>
        <v>0</v>
      </c>
      <c r="AL42" s="86" t="s">
        <v>108</v>
      </c>
      <c r="AM42" s="87"/>
      <c r="AN42" s="134"/>
      <c r="AO42" s="135"/>
      <c r="AP42" s="135"/>
      <c r="AQ42" s="135"/>
      <c r="AR42" s="97"/>
      <c r="AS42" s="97"/>
      <c r="AT42" s="97"/>
      <c r="AU42" s="97"/>
      <c r="AV42" s="97"/>
      <c r="AW42" s="136"/>
      <c r="AX42" s="137"/>
      <c r="AY42" s="30" t="str">
        <f>IF(ISNA(VLOOKUP(AN40,$CI$100:$CL$158,2,FALSE)),"",VLOOKUP(AN40,$CI$100:$CL$158,2,FALSE))</f>
        <v/>
      </c>
      <c r="AZ42" s="31">
        <f>IF(AN40&gt;0,AY42,0)</f>
        <v>0</v>
      </c>
      <c r="BA42" s="86" t="s">
        <v>55</v>
      </c>
      <c r="BB42" s="87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64"/>
      <c r="BR42" s="64"/>
      <c r="BS42" s="6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</row>
    <row r="43" spans="1:96" s="6" customFormat="1" ht="12" customHeight="1" thickTop="1">
      <c r="A43" s="125" t="s">
        <v>96</v>
      </c>
      <c r="B43" s="126"/>
      <c r="C43" s="126"/>
      <c r="D43" s="126"/>
      <c r="E43" s="126"/>
      <c r="F43" s="126"/>
      <c r="G43" s="126"/>
      <c r="H43" s="126"/>
      <c r="I43" s="127"/>
      <c r="J43" s="117" t="s">
        <v>64</v>
      </c>
      <c r="K43" s="118"/>
      <c r="L43" s="119">
        <f>J44*10</f>
        <v>0</v>
      </c>
      <c r="M43" s="120"/>
      <c r="N43" s="121"/>
      <c r="O43" s="117" t="s">
        <v>65</v>
      </c>
      <c r="P43" s="118"/>
      <c r="Q43" s="119">
        <f>O44*10</f>
        <v>0</v>
      </c>
      <c r="R43" s="120"/>
      <c r="S43" s="121"/>
      <c r="T43" s="117" t="s">
        <v>106</v>
      </c>
      <c r="U43" s="118"/>
      <c r="V43" s="119">
        <f>T44*10</f>
        <v>0</v>
      </c>
      <c r="W43" s="120"/>
      <c r="X43" s="121"/>
      <c r="Y43" s="117" t="s">
        <v>64</v>
      </c>
      <c r="Z43" s="118"/>
      <c r="AA43" s="119">
        <f>Y44*10</f>
        <v>0</v>
      </c>
      <c r="AB43" s="120"/>
      <c r="AC43" s="121"/>
      <c r="AD43" s="117" t="s">
        <v>65</v>
      </c>
      <c r="AE43" s="118"/>
      <c r="AF43" s="119">
        <f>AD44*10</f>
        <v>0</v>
      </c>
      <c r="AG43" s="120"/>
      <c r="AH43" s="121"/>
      <c r="AI43" s="117" t="s">
        <v>106</v>
      </c>
      <c r="AJ43" s="118"/>
      <c r="AK43" s="119">
        <f>AI44*10</f>
        <v>0</v>
      </c>
      <c r="AL43" s="120"/>
      <c r="AM43" s="121"/>
      <c r="AN43" s="117" t="s">
        <v>64</v>
      </c>
      <c r="AO43" s="118"/>
      <c r="AP43" s="119">
        <f>AN44*10</f>
        <v>0</v>
      </c>
      <c r="AQ43" s="120"/>
      <c r="AR43" s="121"/>
      <c r="AS43" s="117" t="s">
        <v>65</v>
      </c>
      <c r="AT43" s="118"/>
      <c r="AU43" s="119">
        <f>AS44*10</f>
        <v>0</v>
      </c>
      <c r="AV43" s="120"/>
      <c r="AW43" s="121"/>
      <c r="AX43" s="117" t="s">
        <v>106</v>
      </c>
      <c r="AY43" s="118"/>
      <c r="AZ43" s="119">
        <f>AX44*10</f>
        <v>0</v>
      </c>
      <c r="BA43" s="120"/>
      <c r="BB43" s="121"/>
      <c r="BC43" s="17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62"/>
      <c r="BR43" s="62"/>
      <c r="BS43" s="62"/>
      <c r="BT43" s="5"/>
      <c r="BU43" s="5"/>
      <c r="BV43" s="5"/>
      <c r="BW43" s="5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</row>
    <row r="44" spans="1:96" s="6" customFormat="1" ht="4.5" customHeight="1">
      <c r="A44" s="128"/>
      <c r="B44" s="129"/>
      <c r="C44" s="129"/>
      <c r="D44" s="129"/>
      <c r="E44" s="129"/>
      <c r="F44" s="129"/>
      <c r="G44" s="129"/>
      <c r="H44" s="129"/>
      <c r="I44" s="130"/>
      <c r="J44" s="84"/>
      <c r="K44" s="85"/>
      <c r="L44" s="122"/>
      <c r="M44" s="123"/>
      <c r="N44" s="124"/>
      <c r="O44" s="84"/>
      <c r="P44" s="85"/>
      <c r="Q44" s="122"/>
      <c r="R44" s="123"/>
      <c r="S44" s="124"/>
      <c r="T44" s="84"/>
      <c r="U44" s="85"/>
      <c r="V44" s="122"/>
      <c r="W44" s="123"/>
      <c r="X44" s="124"/>
      <c r="Y44" s="84"/>
      <c r="Z44" s="85"/>
      <c r="AA44" s="122"/>
      <c r="AB44" s="123"/>
      <c r="AC44" s="124"/>
      <c r="AD44" s="84"/>
      <c r="AE44" s="85"/>
      <c r="AF44" s="122"/>
      <c r="AG44" s="123"/>
      <c r="AH44" s="124"/>
      <c r="AI44" s="84"/>
      <c r="AJ44" s="85"/>
      <c r="AK44" s="122"/>
      <c r="AL44" s="123"/>
      <c r="AM44" s="124"/>
      <c r="AN44" s="84"/>
      <c r="AO44" s="85"/>
      <c r="AP44" s="122"/>
      <c r="AQ44" s="123"/>
      <c r="AR44" s="124"/>
      <c r="AS44" s="84"/>
      <c r="AT44" s="85"/>
      <c r="AU44" s="122"/>
      <c r="AV44" s="123"/>
      <c r="AW44" s="124"/>
      <c r="AX44" s="84"/>
      <c r="AY44" s="85"/>
      <c r="AZ44" s="122"/>
      <c r="BA44" s="123"/>
      <c r="BB44" s="124"/>
      <c r="BC44" s="4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5"/>
      <c r="BQ44" s="62"/>
      <c r="BR44" s="62"/>
      <c r="BS44" s="62"/>
      <c r="BT44" s="5"/>
      <c r="BU44" s="5"/>
      <c r="BV44" s="5"/>
      <c r="BW44" s="5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</row>
    <row r="45" spans="1:96" s="6" customFormat="1" ht="10.5" customHeight="1">
      <c r="A45" s="131" t="s">
        <v>74</v>
      </c>
      <c r="B45" s="132"/>
      <c r="C45" s="132"/>
      <c r="D45" s="132"/>
      <c r="E45" s="132"/>
      <c r="F45" s="132"/>
      <c r="G45" s="132"/>
      <c r="H45" s="132"/>
      <c r="I45" s="133"/>
      <c r="J45" s="84"/>
      <c r="K45" s="85"/>
      <c r="L45" s="122"/>
      <c r="M45" s="123"/>
      <c r="N45" s="124"/>
      <c r="O45" s="84"/>
      <c r="P45" s="85"/>
      <c r="Q45" s="122"/>
      <c r="R45" s="123"/>
      <c r="S45" s="124"/>
      <c r="T45" s="84"/>
      <c r="U45" s="85"/>
      <c r="V45" s="122"/>
      <c r="W45" s="123"/>
      <c r="X45" s="124"/>
      <c r="Y45" s="84"/>
      <c r="Z45" s="85"/>
      <c r="AA45" s="122"/>
      <c r="AB45" s="123"/>
      <c r="AC45" s="124"/>
      <c r="AD45" s="84"/>
      <c r="AE45" s="85"/>
      <c r="AF45" s="122"/>
      <c r="AG45" s="123"/>
      <c r="AH45" s="124"/>
      <c r="AI45" s="84"/>
      <c r="AJ45" s="85"/>
      <c r="AK45" s="122"/>
      <c r="AL45" s="123"/>
      <c r="AM45" s="124"/>
      <c r="AN45" s="84"/>
      <c r="AO45" s="85"/>
      <c r="AP45" s="122"/>
      <c r="AQ45" s="123"/>
      <c r="AR45" s="124"/>
      <c r="AS45" s="84"/>
      <c r="AT45" s="85"/>
      <c r="AU45" s="122"/>
      <c r="AV45" s="123"/>
      <c r="AW45" s="124"/>
      <c r="AX45" s="84"/>
      <c r="AY45" s="85"/>
      <c r="AZ45" s="122"/>
      <c r="BA45" s="123"/>
      <c r="BB45" s="124"/>
      <c r="BC45" s="4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5"/>
      <c r="BQ45" s="62"/>
      <c r="BR45" s="62"/>
      <c r="BS45" s="62"/>
      <c r="BT45" s="5"/>
      <c r="BU45" s="5"/>
      <c r="BV45" s="5"/>
      <c r="BW45" s="5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</row>
    <row r="46" spans="1:96" s="6" customFormat="1" ht="12.75" customHeight="1" thickBot="1">
      <c r="A46" s="78" t="s">
        <v>97</v>
      </c>
      <c r="B46" s="79"/>
      <c r="C46" s="79"/>
      <c r="D46" s="79"/>
      <c r="E46" s="79"/>
      <c r="F46" s="79"/>
      <c r="G46" s="79"/>
      <c r="H46" s="79"/>
      <c r="I46" s="80"/>
      <c r="J46" s="81" t="s">
        <v>66</v>
      </c>
      <c r="K46" s="82"/>
      <c r="L46" s="83" t="s">
        <v>55</v>
      </c>
      <c r="M46" s="83"/>
      <c r="N46" s="82"/>
      <c r="O46" s="81" t="s">
        <v>66</v>
      </c>
      <c r="P46" s="82"/>
      <c r="Q46" s="83" t="s">
        <v>55</v>
      </c>
      <c r="R46" s="83"/>
      <c r="S46" s="82"/>
      <c r="T46" s="81" t="s">
        <v>66</v>
      </c>
      <c r="U46" s="82"/>
      <c r="V46" s="83" t="s">
        <v>55</v>
      </c>
      <c r="W46" s="83"/>
      <c r="X46" s="82"/>
      <c r="Y46" s="81" t="s">
        <v>66</v>
      </c>
      <c r="Z46" s="82"/>
      <c r="AA46" s="83" t="s">
        <v>55</v>
      </c>
      <c r="AB46" s="83"/>
      <c r="AC46" s="82"/>
      <c r="AD46" s="81" t="s">
        <v>66</v>
      </c>
      <c r="AE46" s="82"/>
      <c r="AF46" s="83" t="s">
        <v>55</v>
      </c>
      <c r="AG46" s="83"/>
      <c r="AH46" s="82"/>
      <c r="AI46" s="81" t="s">
        <v>66</v>
      </c>
      <c r="AJ46" s="82"/>
      <c r="AK46" s="83" t="s">
        <v>55</v>
      </c>
      <c r="AL46" s="83"/>
      <c r="AM46" s="82"/>
      <c r="AN46" s="81" t="s">
        <v>66</v>
      </c>
      <c r="AO46" s="82"/>
      <c r="AP46" s="83" t="s">
        <v>55</v>
      </c>
      <c r="AQ46" s="83"/>
      <c r="AR46" s="82"/>
      <c r="AS46" s="81" t="s">
        <v>66</v>
      </c>
      <c r="AT46" s="82"/>
      <c r="AU46" s="83" t="s">
        <v>55</v>
      </c>
      <c r="AV46" s="83"/>
      <c r="AW46" s="82"/>
      <c r="AX46" s="81" t="s">
        <v>66</v>
      </c>
      <c r="AY46" s="82"/>
      <c r="AZ46" s="83" t="s">
        <v>55</v>
      </c>
      <c r="BA46" s="83"/>
      <c r="BB46" s="82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65"/>
      <c r="BR46" s="65"/>
      <c r="BS46" s="65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</row>
    <row r="47" spans="1:96" s="6" customFormat="1" ht="11.25" customHeight="1" thickTop="1">
      <c r="A47" s="188" t="s">
        <v>67</v>
      </c>
      <c r="B47" s="161"/>
      <c r="C47" s="161"/>
      <c r="D47" s="161"/>
      <c r="E47" s="161"/>
      <c r="F47" s="161"/>
      <c r="G47" s="161"/>
      <c r="H47" s="161"/>
      <c r="I47" s="162"/>
      <c r="J47" s="244">
        <f>SUM(U16,U19,U22,U25,U28,U31,U34,U37,U40,L43,Q43,V43)</f>
        <v>0</v>
      </c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0" t="s">
        <v>55</v>
      </c>
      <c r="W47" s="240"/>
      <c r="X47" s="241"/>
      <c r="Y47" s="244">
        <f>SUM(AJ16,AJ19,AJ22,AJ25,AJ28,AJ31,AJ34,AJ37,AJ40,AA43,AF43,AI43)</f>
        <v>0</v>
      </c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240" t="s">
        <v>55</v>
      </c>
      <c r="AL47" s="240"/>
      <c r="AM47" s="241"/>
      <c r="AN47" s="244">
        <f>SUM(AY16,AY19,AY22,AY25,AY28,AY31,AY34,AY37,AY40,AP43,AU43,AX43)</f>
        <v>0</v>
      </c>
      <c r="AO47" s="245"/>
      <c r="AP47" s="245"/>
      <c r="AQ47" s="245"/>
      <c r="AR47" s="245"/>
      <c r="AS47" s="245"/>
      <c r="AT47" s="245"/>
      <c r="AU47" s="245"/>
      <c r="AV47" s="245"/>
      <c r="AW47" s="245"/>
      <c r="AX47" s="245"/>
      <c r="AY47" s="245"/>
      <c r="AZ47" s="161" t="s">
        <v>55</v>
      </c>
      <c r="BA47" s="161"/>
      <c r="BB47" s="162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64"/>
      <c r="BR47" s="64"/>
      <c r="BS47" s="6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</row>
    <row r="48" spans="1:96" s="6" customFormat="1" ht="11.25" customHeight="1">
      <c r="A48" s="189"/>
      <c r="B48" s="163"/>
      <c r="C48" s="163"/>
      <c r="D48" s="163"/>
      <c r="E48" s="163"/>
      <c r="F48" s="163"/>
      <c r="G48" s="163"/>
      <c r="H48" s="163"/>
      <c r="I48" s="164"/>
      <c r="J48" s="246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2"/>
      <c r="W48" s="242"/>
      <c r="X48" s="243"/>
      <c r="Y48" s="246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2"/>
      <c r="AL48" s="242"/>
      <c r="AM48" s="243"/>
      <c r="AN48" s="246"/>
      <c r="AO48" s="247"/>
      <c r="AP48" s="247"/>
      <c r="AQ48" s="247"/>
      <c r="AR48" s="247"/>
      <c r="AS48" s="247"/>
      <c r="AT48" s="247"/>
      <c r="AU48" s="247"/>
      <c r="AV48" s="247"/>
      <c r="AW48" s="247"/>
      <c r="AX48" s="247"/>
      <c r="AY48" s="247"/>
      <c r="AZ48" s="163"/>
      <c r="BA48" s="163"/>
      <c r="BB48" s="16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64"/>
      <c r="BR48" s="64"/>
      <c r="BS48" s="6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</row>
    <row r="49" spans="1:96" s="6" customFormat="1" ht="12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9"/>
      <c r="L49" s="20"/>
      <c r="M49" s="20"/>
      <c r="N49" s="20"/>
      <c r="O49" s="20"/>
      <c r="P49" s="20"/>
      <c r="Q49" s="20"/>
      <c r="R49" s="21"/>
      <c r="S49" s="21"/>
      <c r="T49" s="22"/>
      <c r="U49" s="22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64"/>
      <c r="BR49" s="64"/>
      <c r="BS49" s="6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</row>
    <row r="50" spans="1:96" s="6" customFormat="1" ht="8.25" customHeight="1">
      <c r="A50" s="248" t="s">
        <v>76</v>
      </c>
      <c r="B50" s="248"/>
      <c r="C50" s="248"/>
      <c r="D50" s="248"/>
      <c r="E50" s="248"/>
      <c r="F50" s="248"/>
      <c r="G50" s="248"/>
      <c r="H50" s="248"/>
      <c r="I50" s="248"/>
      <c r="J50" s="248"/>
      <c r="K50" s="250">
        <f>J78+Y78+AN78</f>
        <v>0</v>
      </c>
      <c r="L50" s="251"/>
      <c r="M50" s="251"/>
      <c r="N50" s="251"/>
      <c r="O50" s="251"/>
      <c r="P50" s="251"/>
      <c r="Q50" s="251"/>
      <c r="R50" s="253" t="s">
        <v>55</v>
      </c>
      <c r="S50" s="253"/>
      <c r="T50" s="15"/>
      <c r="U50" s="15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64"/>
      <c r="BR50" s="64"/>
      <c r="BS50" s="6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</row>
    <row r="51" spans="1:96" s="6" customFormat="1" ht="8.25" customHeight="1">
      <c r="A51" s="249"/>
      <c r="B51" s="249"/>
      <c r="C51" s="249"/>
      <c r="D51" s="249"/>
      <c r="E51" s="249"/>
      <c r="F51" s="249"/>
      <c r="G51" s="249"/>
      <c r="H51" s="249"/>
      <c r="I51" s="249"/>
      <c r="J51" s="249"/>
      <c r="K51" s="252"/>
      <c r="L51" s="252"/>
      <c r="M51" s="252"/>
      <c r="N51" s="252"/>
      <c r="O51" s="252"/>
      <c r="P51" s="252"/>
      <c r="Q51" s="252"/>
      <c r="R51" s="254"/>
      <c r="S51" s="254"/>
      <c r="T51" s="15"/>
      <c r="U51" s="15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64"/>
      <c r="BR51" s="64"/>
      <c r="BS51" s="6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</row>
    <row r="52" spans="1:96" s="6" customFormat="1" ht="8.2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64"/>
      <c r="BR52" s="64"/>
      <c r="BS52" s="6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</row>
    <row r="53" spans="1:96" s="6" customFormat="1" ht="8.25" customHeight="1">
      <c r="A53" s="255"/>
      <c r="B53" s="256"/>
      <c r="C53" s="256"/>
      <c r="D53" s="256"/>
      <c r="E53" s="256"/>
      <c r="F53" s="256"/>
      <c r="G53" s="256"/>
      <c r="H53" s="256"/>
      <c r="I53" s="256"/>
      <c r="J53" s="171"/>
      <c r="K53" s="172"/>
      <c r="L53" s="172"/>
      <c r="M53" s="172"/>
      <c r="N53" s="172" t="s">
        <v>19</v>
      </c>
      <c r="O53" s="172"/>
      <c r="P53" s="172"/>
      <c r="Q53" s="172"/>
      <c r="R53" s="172"/>
      <c r="S53" s="172"/>
      <c r="T53" s="233" t="s">
        <v>20</v>
      </c>
      <c r="U53" s="233"/>
      <c r="V53" s="233"/>
      <c r="W53" s="233"/>
      <c r="X53" s="234"/>
      <c r="Y53" s="171"/>
      <c r="Z53" s="172"/>
      <c r="AA53" s="172"/>
      <c r="AB53" s="172"/>
      <c r="AC53" s="172" t="s">
        <v>19</v>
      </c>
      <c r="AD53" s="172"/>
      <c r="AE53" s="172"/>
      <c r="AF53" s="172"/>
      <c r="AG53" s="172"/>
      <c r="AH53" s="172"/>
      <c r="AI53" s="233" t="s">
        <v>20</v>
      </c>
      <c r="AJ53" s="233"/>
      <c r="AK53" s="233"/>
      <c r="AL53" s="233"/>
      <c r="AM53" s="234"/>
      <c r="AN53" s="171"/>
      <c r="AO53" s="172"/>
      <c r="AP53" s="172"/>
      <c r="AQ53" s="172"/>
      <c r="AR53" s="172" t="s">
        <v>19</v>
      </c>
      <c r="AS53" s="172"/>
      <c r="AT53" s="172"/>
      <c r="AU53" s="172"/>
      <c r="AV53" s="172"/>
      <c r="AW53" s="172"/>
      <c r="AX53" s="233" t="s">
        <v>20</v>
      </c>
      <c r="AY53" s="233"/>
      <c r="AZ53" s="233"/>
      <c r="BA53" s="233"/>
      <c r="BB53" s="23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64"/>
      <c r="BR53" s="64"/>
      <c r="BS53" s="6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</row>
    <row r="54" spans="1:96" s="6" customFormat="1" ht="8.25" customHeight="1">
      <c r="A54" s="257"/>
      <c r="B54" s="258"/>
      <c r="C54" s="258"/>
      <c r="D54" s="258"/>
      <c r="E54" s="258"/>
      <c r="F54" s="258"/>
      <c r="G54" s="258"/>
      <c r="H54" s="258"/>
      <c r="I54" s="258"/>
      <c r="J54" s="173"/>
      <c r="K54" s="174"/>
      <c r="L54" s="174"/>
      <c r="M54" s="174"/>
      <c r="N54" s="174"/>
      <c r="O54" s="174"/>
      <c r="P54" s="174"/>
      <c r="Q54" s="174"/>
      <c r="R54" s="174"/>
      <c r="S54" s="174"/>
      <c r="T54" s="235"/>
      <c r="U54" s="235"/>
      <c r="V54" s="235"/>
      <c r="W54" s="235"/>
      <c r="X54" s="236"/>
      <c r="Y54" s="173"/>
      <c r="Z54" s="174"/>
      <c r="AA54" s="174"/>
      <c r="AB54" s="174"/>
      <c r="AC54" s="174"/>
      <c r="AD54" s="174"/>
      <c r="AE54" s="174"/>
      <c r="AF54" s="174"/>
      <c r="AG54" s="174"/>
      <c r="AH54" s="174"/>
      <c r="AI54" s="235"/>
      <c r="AJ54" s="235"/>
      <c r="AK54" s="235"/>
      <c r="AL54" s="235"/>
      <c r="AM54" s="236"/>
      <c r="AN54" s="173"/>
      <c r="AO54" s="174"/>
      <c r="AP54" s="174"/>
      <c r="AQ54" s="174"/>
      <c r="AR54" s="174"/>
      <c r="AS54" s="174"/>
      <c r="AT54" s="174"/>
      <c r="AU54" s="174"/>
      <c r="AV54" s="174"/>
      <c r="AW54" s="174"/>
      <c r="AX54" s="235"/>
      <c r="AY54" s="235"/>
      <c r="AZ54" s="235"/>
      <c r="BA54" s="235"/>
      <c r="BB54" s="236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64"/>
      <c r="BR54" s="64"/>
      <c r="BS54" s="6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</row>
    <row r="55" spans="1:96" s="6" customFormat="1" ht="11.25" customHeight="1">
      <c r="A55" s="193" t="s">
        <v>68</v>
      </c>
      <c r="B55" s="194"/>
      <c r="C55" s="194"/>
      <c r="D55" s="194"/>
      <c r="E55" s="194"/>
      <c r="F55" s="200"/>
      <c r="G55" s="237" t="s">
        <v>77</v>
      </c>
      <c r="H55" s="166"/>
      <c r="I55" s="166"/>
      <c r="J55" s="171"/>
      <c r="K55" s="172"/>
      <c r="L55" s="172"/>
      <c r="M55" s="172"/>
      <c r="N55" s="172"/>
      <c r="O55" s="172"/>
      <c r="P55" s="175" t="s">
        <v>44</v>
      </c>
      <c r="Q55" s="176"/>
      <c r="R55" s="178">
        <f>J55*340</f>
        <v>0</v>
      </c>
      <c r="S55" s="178"/>
      <c r="T55" s="178"/>
      <c r="U55" s="178"/>
      <c r="V55" s="178"/>
      <c r="W55" s="180" t="s">
        <v>55</v>
      </c>
      <c r="X55" s="181"/>
      <c r="Y55" s="171"/>
      <c r="Z55" s="172"/>
      <c r="AA55" s="172"/>
      <c r="AB55" s="172"/>
      <c r="AC55" s="172"/>
      <c r="AD55" s="172"/>
      <c r="AE55" s="175" t="s">
        <v>44</v>
      </c>
      <c r="AF55" s="176"/>
      <c r="AG55" s="178">
        <f>Y55*330</f>
        <v>0</v>
      </c>
      <c r="AH55" s="178"/>
      <c r="AI55" s="178"/>
      <c r="AJ55" s="178"/>
      <c r="AK55" s="178"/>
      <c r="AL55" s="180" t="s">
        <v>55</v>
      </c>
      <c r="AM55" s="181"/>
      <c r="AN55" s="171"/>
      <c r="AO55" s="172"/>
      <c r="AP55" s="172"/>
      <c r="AQ55" s="172"/>
      <c r="AR55" s="172"/>
      <c r="AS55" s="172"/>
      <c r="AT55" s="175" t="s">
        <v>44</v>
      </c>
      <c r="AU55" s="176"/>
      <c r="AV55" s="178">
        <f>AN55*330</f>
        <v>0</v>
      </c>
      <c r="AW55" s="178"/>
      <c r="AX55" s="178"/>
      <c r="AY55" s="178"/>
      <c r="AZ55" s="178"/>
      <c r="BA55" s="180" t="s">
        <v>55</v>
      </c>
      <c r="BB55" s="181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64"/>
      <c r="BR55" s="64"/>
      <c r="BS55" s="6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</row>
    <row r="56" spans="1:96" s="6" customFormat="1" ht="11.25" customHeight="1">
      <c r="A56" s="195"/>
      <c r="B56" s="196"/>
      <c r="C56" s="196"/>
      <c r="D56" s="196"/>
      <c r="E56" s="196"/>
      <c r="F56" s="201"/>
      <c r="G56" s="238"/>
      <c r="H56" s="231"/>
      <c r="I56" s="231"/>
      <c r="J56" s="228"/>
      <c r="K56" s="229"/>
      <c r="L56" s="229"/>
      <c r="M56" s="229"/>
      <c r="N56" s="229"/>
      <c r="O56" s="229"/>
      <c r="P56" s="219"/>
      <c r="Q56" s="220"/>
      <c r="R56" s="184"/>
      <c r="S56" s="184"/>
      <c r="T56" s="184"/>
      <c r="U56" s="184"/>
      <c r="V56" s="184"/>
      <c r="W56" s="225"/>
      <c r="X56" s="226"/>
      <c r="Y56" s="228"/>
      <c r="Z56" s="229"/>
      <c r="AA56" s="229"/>
      <c r="AB56" s="229"/>
      <c r="AC56" s="229"/>
      <c r="AD56" s="229"/>
      <c r="AE56" s="219"/>
      <c r="AF56" s="220"/>
      <c r="AG56" s="184"/>
      <c r="AH56" s="184"/>
      <c r="AI56" s="184"/>
      <c r="AJ56" s="184"/>
      <c r="AK56" s="184"/>
      <c r="AL56" s="225"/>
      <c r="AM56" s="226"/>
      <c r="AN56" s="228"/>
      <c r="AO56" s="229"/>
      <c r="AP56" s="229"/>
      <c r="AQ56" s="229"/>
      <c r="AR56" s="229"/>
      <c r="AS56" s="229"/>
      <c r="AT56" s="219"/>
      <c r="AU56" s="220"/>
      <c r="AV56" s="184"/>
      <c r="AW56" s="184"/>
      <c r="AX56" s="184"/>
      <c r="AY56" s="184"/>
      <c r="AZ56" s="184"/>
      <c r="BA56" s="225"/>
      <c r="BB56" s="226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64"/>
      <c r="BR56" s="64"/>
      <c r="BS56" s="6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</row>
    <row r="57" spans="1:96" s="6" customFormat="1" ht="11.25" customHeight="1">
      <c r="A57" s="195"/>
      <c r="B57" s="196"/>
      <c r="C57" s="196"/>
      <c r="D57" s="196"/>
      <c r="E57" s="196"/>
      <c r="F57" s="201"/>
      <c r="G57" s="239" t="s">
        <v>78</v>
      </c>
      <c r="H57" s="239"/>
      <c r="I57" s="239"/>
      <c r="J57" s="223"/>
      <c r="K57" s="224"/>
      <c r="L57" s="224"/>
      <c r="M57" s="224"/>
      <c r="N57" s="224"/>
      <c r="O57" s="224"/>
      <c r="P57" s="216" t="s">
        <v>44</v>
      </c>
      <c r="Q57" s="217"/>
      <c r="R57" s="218">
        <f>J57*410</f>
        <v>0</v>
      </c>
      <c r="S57" s="218"/>
      <c r="T57" s="218"/>
      <c r="U57" s="218"/>
      <c r="V57" s="218"/>
      <c r="W57" s="147" t="s">
        <v>55</v>
      </c>
      <c r="X57" s="148"/>
      <c r="Y57" s="223"/>
      <c r="Z57" s="224"/>
      <c r="AA57" s="224"/>
      <c r="AB57" s="224"/>
      <c r="AC57" s="224"/>
      <c r="AD57" s="224"/>
      <c r="AE57" s="216" t="s">
        <v>44</v>
      </c>
      <c r="AF57" s="217"/>
      <c r="AG57" s="218">
        <f>Y57*400</f>
        <v>0</v>
      </c>
      <c r="AH57" s="218"/>
      <c r="AI57" s="218"/>
      <c r="AJ57" s="218"/>
      <c r="AK57" s="218"/>
      <c r="AL57" s="147" t="s">
        <v>55</v>
      </c>
      <c r="AM57" s="148"/>
      <c r="AN57" s="223"/>
      <c r="AO57" s="224"/>
      <c r="AP57" s="224"/>
      <c r="AQ57" s="224"/>
      <c r="AR57" s="224"/>
      <c r="AS57" s="224"/>
      <c r="AT57" s="216" t="s">
        <v>44</v>
      </c>
      <c r="AU57" s="217"/>
      <c r="AV57" s="218">
        <f>AN57*400</f>
        <v>0</v>
      </c>
      <c r="AW57" s="218"/>
      <c r="AX57" s="218"/>
      <c r="AY57" s="218"/>
      <c r="AZ57" s="218"/>
      <c r="BA57" s="147" t="s">
        <v>55</v>
      </c>
      <c r="BB57" s="148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64"/>
      <c r="BR57" s="64"/>
      <c r="BS57" s="6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</row>
    <row r="58" spans="1:96" s="6" customFormat="1" ht="11.25" customHeight="1">
      <c r="A58" s="202"/>
      <c r="B58" s="203"/>
      <c r="C58" s="203"/>
      <c r="D58" s="203"/>
      <c r="E58" s="203"/>
      <c r="F58" s="204"/>
      <c r="G58" s="169"/>
      <c r="H58" s="169"/>
      <c r="I58" s="169"/>
      <c r="J58" s="173"/>
      <c r="K58" s="174"/>
      <c r="L58" s="174"/>
      <c r="M58" s="174"/>
      <c r="N58" s="174"/>
      <c r="O58" s="174"/>
      <c r="P58" s="86"/>
      <c r="Q58" s="177"/>
      <c r="R58" s="179"/>
      <c r="S58" s="179"/>
      <c r="T58" s="179"/>
      <c r="U58" s="179"/>
      <c r="V58" s="179"/>
      <c r="W58" s="149"/>
      <c r="X58" s="150"/>
      <c r="Y58" s="173"/>
      <c r="Z58" s="174"/>
      <c r="AA58" s="174"/>
      <c r="AB58" s="174"/>
      <c r="AC58" s="174"/>
      <c r="AD58" s="174"/>
      <c r="AE58" s="86"/>
      <c r="AF58" s="177"/>
      <c r="AG58" s="179"/>
      <c r="AH58" s="179"/>
      <c r="AI58" s="179"/>
      <c r="AJ58" s="179"/>
      <c r="AK58" s="179"/>
      <c r="AL58" s="149"/>
      <c r="AM58" s="150"/>
      <c r="AN58" s="173"/>
      <c r="AO58" s="174"/>
      <c r="AP58" s="174"/>
      <c r="AQ58" s="174"/>
      <c r="AR58" s="174"/>
      <c r="AS58" s="174"/>
      <c r="AT58" s="86"/>
      <c r="AU58" s="177"/>
      <c r="AV58" s="179"/>
      <c r="AW58" s="179"/>
      <c r="AX58" s="179"/>
      <c r="AY58" s="179"/>
      <c r="AZ58" s="179"/>
      <c r="BA58" s="149"/>
      <c r="BB58" s="150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64"/>
      <c r="BR58" s="64"/>
      <c r="BS58" s="6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</row>
    <row r="59" spans="1:96" s="6" customFormat="1" ht="11.25" customHeight="1">
      <c r="A59" s="165" t="s">
        <v>79</v>
      </c>
      <c r="B59" s="166"/>
      <c r="C59" s="166"/>
      <c r="D59" s="166"/>
      <c r="E59" s="166"/>
      <c r="F59" s="166"/>
      <c r="G59" s="166"/>
      <c r="H59" s="166"/>
      <c r="I59" s="167"/>
      <c r="J59" s="171"/>
      <c r="K59" s="172"/>
      <c r="L59" s="172"/>
      <c r="M59" s="172"/>
      <c r="N59" s="172"/>
      <c r="O59" s="172"/>
      <c r="P59" s="175" t="s">
        <v>44</v>
      </c>
      <c r="Q59" s="176"/>
      <c r="R59" s="178">
        <f>J59*270</f>
        <v>0</v>
      </c>
      <c r="S59" s="178"/>
      <c r="T59" s="178"/>
      <c r="U59" s="178"/>
      <c r="V59" s="178"/>
      <c r="W59" s="180" t="s">
        <v>55</v>
      </c>
      <c r="X59" s="181"/>
      <c r="Y59" s="171"/>
      <c r="Z59" s="172"/>
      <c r="AA59" s="172"/>
      <c r="AB59" s="172"/>
      <c r="AC59" s="172"/>
      <c r="AD59" s="172"/>
      <c r="AE59" s="175" t="s">
        <v>44</v>
      </c>
      <c r="AF59" s="176"/>
      <c r="AG59" s="178">
        <f>Y59*260</f>
        <v>0</v>
      </c>
      <c r="AH59" s="178"/>
      <c r="AI59" s="178"/>
      <c r="AJ59" s="178"/>
      <c r="AK59" s="178"/>
      <c r="AL59" s="180" t="s">
        <v>55</v>
      </c>
      <c r="AM59" s="181"/>
      <c r="AN59" s="171"/>
      <c r="AO59" s="172"/>
      <c r="AP59" s="172"/>
      <c r="AQ59" s="172"/>
      <c r="AR59" s="172"/>
      <c r="AS59" s="172"/>
      <c r="AT59" s="175" t="s">
        <v>44</v>
      </c>
      <c r="AU59" s="176"/>
      <c r="AV59" s="178">
        <f>AN59*260</f>
        <v>0</v>
      </c>
      <c r="AW59" s="178"/>
      <c r="AX59" s="178"/>
      <c r="AY59" s="178"/>
      <c r="AZ59" s="178"/>
      <c r="BA59" s="180" t="s">
        <v>55</v>
      </c>
      <c r="BB59" s="181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64"/>
      <c r="BR59" s="64"/>
      <c r="BS59" s="6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</row>
    <row r="60" spans="1:96" s="6" customFormat="1" ht="11.25" customHeight="1">
      <c r="A60" s="230"/>
      <c r="B60" s="231"/>
      <c r="C60" s="231"/>
      <c r="D60" s="231"/>
      <c r="E60" s="231"/>
      <c r="F60" s="231"/>
      <c r="G60" s="231"/>
      <c r="H60" s="231"/>
      <c r="I60" s="232"/>
      <c r="J60" s="173"/>
      <c r="K60" s="174"/>
      <c r="L60" s="174"/>
      <c r="M60" s="174"/>
      <c r="N60" s="174"/>
      <c r="O60" s="174"/>
      <c r="P60" s="86"/>
      <c r="Q60" s="177"/>
      <c r="R60" s="179"/>
      <c r="S60" s="179"/>
      <c r="T60" s="179"/>
      <c r="U60" s="179"/>
      <c r="V60" s="179"/>
      <c r="W60" s="149"/>
      <c r="X60" s="150"/>
      <c r="Y60" s="173"/>
      <c r="Z60" s="174"/>
      <c r="AA60" s="174"/>
      <c r="AB60" s="174"/>
      <c r="AC60" s="174"/>
      <c r="AD60" s="174"/>
      <c r="AE60" s="86"/>
      <c r="AF60" s="177"/>
      <c r="AG60" s="179"/>
      <c r="AH60" s="179"/>
      <c r="AI60" s="179"/>
      <c r="AJ60" s="179"/>
      <c r="AK60" s="179"/>
      <c r="AL60" s="149"/>
      <c r="AM60" s="150"/>
      <c r="AN60" s="173"/>
      <c r="AO60" s="174"/>
      <c r="AP60" s="174"/>
      <c r="AQ60" s="174"/>
      <c r="AR60" s="174"/>
      <c r="AS60" s="174"/>
      <c r="AT60" s="86"/>
      <c r="AU60" s="177"/>
      <c r="AV60" s="179"/>
      <c r="AW60" s="179"/>
      <c r="AX60" s="179"/>
      <c r="AY60" s="179"/>
      <c r="AZ60" s="179"/>
      <c r="BA60" s="149"/>
      <c r="BB60" s="150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64"/>
      <c r="BR60" s="64"/>
      <c r="BS60" s="6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</row>
    <row r="61" spans="1:96" s="6" customFormat="1" ht="11.25" customHeight="1">
      <c r="A61" s="165" t="s">
        <v>94</v>
      </c>
      <c r="B61" s="166"/>
      <c r="C61" s="166"/>
      <c r="D61" s="166"/>
      <c r="E61" s="166"/>
      <c r="F61" s="166"/>
      <c r="G61" s="166"/>
      <c r="H61" s="166"/>
      <c r="I61" s="167"/>
      <c r="J61" s="171"/>
      <c r="K61" s="172"/>
      <c r="L61" s="172"/>
      <c r="M61" s="172"/>
      <c r="N61" s="172"/>
      <c r="O61" s="172"/>
      <c r="P61" s="175" t="s">
        <v>44</v>
      </c>
      <c r="Q61" s="176"/>
      <c r="R61" s="178">
        <f>J61*270</f>
        <v>0</v>
      </c>
      <c r="S61" s="178"/>
      <c r="T61" s="178"/>
      <c r="U61" s="178"/>
      <c r="V61" s="178"/>
      <c r="W61" s="180" t="s">
        <v>55</v>
      </c>
      <c r="X61" s="181"/>
      <c r="Y61" s="171"/>
      <c r="Z61" s="172"/>
      <c r="AA61" s="172"/>
      <c r="AB61" s="172"/>
      <c r="AC61" s="172"/>
      <c r="AD61" s="172"/>
      <c r="AE61" s="175" t="s">
        <v>44</v>
      </c>
      <c r="AF61" s="176"/>
      <c r="AG61" s="178">
        <f>Y61*260</f>
        <v>0</v>
      </c>
      <c r="AH61" s="178"/>
      <c r="AI61" s="178"/>
      <c r="AJ61" s="178"/>
      <c r="AK61" s="178"/>
      <c r="AL61" s="180" t="s">
        <v>55</v>
      </c>
      <c r="AM61" s="181"/>
      <c r="AN61" s="171"/>
      <c r="AO61" s="172"/>
      <c r="AP61" s="172"/>
      <c r="AQ61" s="172"/>
      <c r="AR61" s="172"/>
      <c r="AS61" s="172"/>
      <c r="AT61" s="175" t="s">
        <v>44</v>
      </c>
      <c r="AU61" s="176"/>
      <c r="AV61" s="178">
        <f>AN61*260</f>
        <v>0</v>
      </c>
      <c r="AW61" s="178"/>
      <c r="AX61" s="178"/>
      <c r="AY61" s="178"/>
      <c r="AZ61" s="178"/>
      <c r="BA61" s="180" t="s">
        <v>55</v>
      </c>
      <c r="BB61" s="181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64"/>
      <c r="BR61" s="64"/>
      <c r="BS61" s="6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</row>
    <row r="62" spans="1:96" s="6" customFormat="1" ht="11.25" customHeight="1">
      <c r="A62" s="168"/>
      <c r="B62" s="169"/>
      <c r="C62" s="169"/>
      <c r="D62" s="169"/>
      <c r="E62" s="169"/>
      <c r="F62" s="169"/>
      <c r="G62" s="169"/>
      <c r="H62" s="169"/>
      <c r="I62" s="170"/>
      <c r="J62" s="173"/>
      <c r="K62" s="174"/>
      <c r="L62" s="174"/>
      <c r="M62" s="174"/>
      <c r="N62" s="174"/>
      <c r="O62" s="174"/>
      <c r="P62" s="86"/>
      <c r="Q62" s="177"/>
      <c r="R62" s="179"/>
      <c r="S62" s="179"/>
      <c r="T62" s="179"/>
      <c r="U62" s="179"/>
      <c r="V62" s="179"/>
      <c r="W62" s="149"/>
      <c r="X62" s="150"/>
      <c r="Y62" s="173"/>
      <c r="Z62" s="174"/>
      <c r="AA62" s="174"/>
      <c r="AB62" s="174"/>
      <c r="AC62" s="174"/>
      <c r="AD62" s="174"/>
      <c r="AE62" s="86"/>
      <c r="AF62" s="177"/>
      <c r="AG62" s="179"/>
      <c r="AH62" s="179"/>
      <c r="AI62" s="179"/>
      <c r="AJ62" s="179"/>
      <c r="AK62" s="179"/>
      <c r="AL62" s="149"/>
      <c r="AM62" s="150"/>
      <c r="AN62" s="173"/>
      <c r="AO62" s="174"/>
      <c r="AP62" s="174"/>
      <c r="AQ62" s="174"/>
      <c r="AR62" s="174"/>
      <c r="AS62" s="174"/>
      <c r="AT62" s="86"/>
      <c r="AU62" s="177"/>
      <c r="AV62" s="179"/>
      <c r="AW62" s="179"/>
      <c r="AX62" s="179"/>
      <c r="AY62" s="179"/>
      <c r="AZ62" s="179"/>
      <c r="BA62" s="149"/>
      <c r="BB62" s="150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64"/>
      <c r="BR62" s="64"/>
      <c r="BS62" s="6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</row>
    <row r="63" spans="1:96" s="6" customFormat="1" ht="11.25" customHeight="1">
      <c r="A63" s="193" t="s">
        <v>85</v>
      </c>
      <c r="B63" s="194"/>
      <c r="C63" s="194"/>
      <c r="D63" s="194"/>
      <c r="E63" s="194"/>
      <c r="F63" s="194"/>
      <c r="G63" s="194"/>
      <c r="H63" s="194"/>
      <c r="I63" s="194"/>
      <c r="J63" s="171"/>
      <c r="K63" s="172"/>
      <c r="L63" s="172"/>
      <c r="M63" s="172"/>
      <c r="N63" s="172"/>
      <c r="O63" s="172"/>
      <c r="P63" s="175" t="s">
        <v>44</v>
      </c>
      <c r="Q63" s="176"/>
      <c r="R63" s="178">
        <f>J63*300</f>
        <v>0</v>
      </c>
      <c r="S63" s="178"/>
      <c r="T63" s="178"/>
      <c r="U63" s="178"/>
      <c r="V63" s="178"/>
      <c r="W63" s="180" t="s">
        <v>55</v>
      </c>
      <c r="X63" s="181"/>
      <c r="Y63" s="171"/>
      <c r="Z63" s="172"/>
      <c r="AA63" s="172"/>
      <c r="AB63" s="172"/>
      <c r="AC63" s="172"/>
      <c r="AD63" s="172"/>
      <c r="AE63" s="175" t="s">
        <v>44</v>
      </c>
      <c r="AF63" s="176"/>
      <c r="AG63" s="178">
        <f>Y63*300</f>
        <v>0</v>
      </c>
      <c r="AH63" s="178"/>
      <c r="AI63" s="178"/>
      <c r="AJ63" s="178"/>
      <c r="AK63" s="178"/>
      <c r="AL63" s="180" t="s">
        <v>55</v>
      </c>
      <c r="AM63" s="181"/>
      <c r="AN63" s="171"/>
      <c r="AO63" s="172"/>
      <c r="AP63" s="172"/>
      <c r="AQ63" s="172"/>
      <c r="AR63" s="172"/>
      <c r="AS63" s="172"/>
      <c r="AT63" s="175" t="s">
        <v>44</v>
      </c>
      <c r="AU63" s="176"/>
      <c r="AV63" s="178">
        <f>AN63*300</f>
        <v>0</v>
      </c>
      <c r="AW63" s="178"/>
      <c r="AX63" s="178"/>
      <c r="AY63" s="178"/>
      <c r="AZ63" s="178"/>
      <c r="BA63" s="180" t="s">
        <v>55</v>
      </c>
      <c r="BB63" s="181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64"/>
      <c r="BR63" s="64"/>
      <c r="BS63" s="6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</row>
    <row r="64" spans="1:96" s="6" customFormat="1" ht="11.25" customHeight="1">
      <c r="A64" s="202"/>
      <c r="B64" s="203"/>
      <c r="C64" s="203"/>
      <c r="D64" s="203"/>
      <c r="E64" s="203"/>
      <c r="F64" s="203"/>
      <c r="G64" s="203"/>
      <c r="H64" s="203"/>
      <c r="I64" s="203"/>
      <c r="J64" s="173"/>
      <c r="K64" s="174"/>
      <c r="L64" s="174"/>
      <c r="M64" s="174"/>
      <c r="N64" s="174"/>
      <c r="O64" s="174"/>
      <c r="P64" s="86"/>
      <c r="Q64" s="177"/>
      <c r="R64" s="179"/>
      <c r="S64" s="179"/>
      <c r="T64" s="179"/>
      <c r="U64" s="179"/>
      <c r="V64" s="179"/>
      <c r="W64" s="149"/>
      <c r="X64" s="150"/>
      <c r="Y64" s="173"/>
      <c r="Z64" s="174"/>
      <c r="AA64" s="174"/>
      <c r="AB64" s="174"/>
      <c r="AC64" s="174"/>
      <c r="AD64" s="174"/>
      <c r="AE64" s="86"/>
      <c r="AF64" s="177"/>
      <c r="AG64" s="179"/>
      <c r="AH64" s="179"/>
      <c r="AI64" s="179"/>
      <c r="AJ64" s="179"/>
      <c r="AK64" s="179"/>
      <c r="AL64" s="149"/>
      <c r="AM64" s="150"/>
      <c r="AN64" s="173"/>
      <c r="AO64" s="174"/>
      <c r="AP64" s="174"/>
      <c r="AQ64" s="174"/>
      <c r="AR64" s="174"/>
      <c r="AS64" s="174"/>
      <c r="AT64" s="86"/>
      <c r="AU64" s="177"/>
      <c r="AV64" s="179"/>
      <c r="AW64" s="179"/>
      <c r="AX64" s="179"/>
      <c r="AY64" s="179"/>
      <c r="AZ64" s="179"/>
      <c r="BA64" s="149"/>
      <c r="BB64" s="150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64"/>
      <c r="BR64" s="64"/>
      <c r="BS64" s="6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</row>
    <row r="65" spans="1:96" s="6" customFormat="1" ht="11.25" customHeight="1">
      <c r="A65" s="195" t="s">
        <v>86</v>
      </c>
      <c r="B65" s="196"/>
      <c r="C65" s="196"/>
      <c r="D65" s="196"/>
      <c r="E65" s="196"/>
      <c r="F65" s="196"/>
      <c r="G65" s="196"/>
      <c r="H65" s="196"/>
      <c r="I65" s="196"/>
      <c r="J65" s="223"/>
      <c r="K65" s="224"/>
      <c r="L65" s="224"/>
      <c r="M65" s="224"/>
      <c r="N65" s="224"/>
      <c r="O65" s="224"/>
      <c r="P65" s="216" t="s">
        <v>44</v>
      </c>
      <c r="Q65" s="217"/>
      <c r="R65" s="218">
        <f>J65*260</f>
        <v>0</v>
      </c>
      <c r="S65" s="218"/>
      <c r="T65" s="218"/>
      <c r="U65" s="218"/>
      <c r="V65" s="218"/>
      <c r="W65" s="147" t="s">
        <v>55</v>
      </c>
      <c r="X65" s="148"/>
      <c r="Y65" s="223"/>
      <c r="Z65" s="224"/>
      <c r="AA65" s="224"/>
      <c r="AB65" s="224"/>
      <c r="AC65" s="224"/>
      <c r="AD65" s="224"/>
      <c r="AE65" s="216" t="s">
        <v>44</v>
      </c>
      <c r="AF65" s="217"/>
      <c r="AG65" s="218">
        <f>Y65*250</f>
        <v>0</v>
      </c>
      <c r="AH65" s="218"/>
      <c r="AI65" s="218"/>
      <c r="AJ65" s="218"/>
      <c r="AK65" s="218"/>
      <c r="AL65" s="147" t="s">
        <v>55</v>
      </c>
      <c r="AM65" s="148"/>
      <c r="AN65" s="223"/>
      <c r="AO65" s="224"/>
      <c r="AP65" s="224"/>
      <c r="AQ65" s="224"/>
      <c r="AR65" s="224"/>
      <c r="AS65" s="224"/>
      <c r="AT65" s="216" t="s">
        <v>44</v>
      </c>
      <c r="AU65" s="217"/>
      <c r="AV65" s="218">
        <f>AN65*250</f>
        <v>0</v>
      </c>
      <c r="AW65" s="218"/>
      <c r="AX65" s="218"/>
      <c r="AY65" s="218"/>
      <c r="AZ65" s="218"/>
      <c r="BA65" s="147" t="s">
        <v>55</v>
      </c>
      <c r="BB65" s="148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64"/>
      <c r="BR65" s="64"/>
      <c r="BS65" s="6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</row>
    <row r="66" spans="1:96" s="6" customFormat="1" ht="11.25" customHeight="1">
      <c r="A66" s="227"/>
      <c r="B66" s="207"/>
      <c r="C66" s="207"/>
      <c r="D66" s="207"/>
      <c r="E66" s="207"/>
      <c r="F66" s="207"/>
      <c r="G66" s="207"/>
      <c r="H66" s="207"/>
      <c r="I66" s="207"/>
      <c r="J66" s="228"/>
      <c r="K66" s="229"/>
      <c r="L66" s="229"/>
      <c r="M66" s="229"/>
      <c r="N66" s="229"/>
      <c r="O66" s="229"/>
      <c r="P66" s="219"/>
      <c r="Q66" s="220"/>
      <c r="R66" s="184"/>
      <c r="S66" s="184"/>
      <c r="T66" s="184"/>
      <c r="U66" s="184"/>
      <c r="V66" s="184"/>
      <c r="W66" s="225"/>
      <c r="X66" s="226"/>
      <c r="Y66" s="228"/>
      <c r="Z66" s="229"/>
      <c r="AA66" s="229"/>
      <c r="AB66" s="229"/>
      <c r="AC66" s="229"/>
      <c r="AD66" s="229"/>
      <c r="AE66" s="219"/>
      <c r="AF66" s="220"/>
      <c r="AG66" s="184"/>
      <c r="AH66" s="184"/>
      <c r="AI66" s="184"/>
      <c r="AJ66" s="184"/>
      <c r="AK66" s="184"/>
      <c r="AL66" s="225"/>
      <c r="AM66" s="226"/>
      <c r="AN66" s="228"/>
      <c r="AO66" s="229"/>
      <c r="AP66" s="229"/>
      <c r="AQ66" s="229"/>
      <c r="AR66" s="229"/>
      <c r="AS66" s="229"/>
      <c r="AT66" s="219"/>
      <c r="AU66" s="220"/>
      <c r="AV66" s="184"/>
      <c r="AW66" s="184"/>
      <c r="AX66" s="184"/>
      <c r="AY66" s="184"/>
      <c r="AZ66" s="184"/>
      <c r="BA66" s="225"/>
      <c r="BB66" s="226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64"/>
      <c r="BR66" s="64"/>
      <c r="BS66" s="6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</row>
    <row r="67" spans="1:96" s="6" customFormat="1" ht="11.25" customHeight="1">
      <c r="A67" s="210" t="s">
        <v>95</v>
      </c>
      <c r="B67" s="211"/>
      <c r="C67" s="211"/>
      <c r="D67" s="211"/>
      <c r="E67" s="211"/>
      <c r="F67" s="212"/>
      <c r="G67" s="205" t="s">
        <v>69</v>
      </c>
      <c r="H67" s="194"/>
      <c r="I67" s="194"/>
      <c r="J67" s="171"/>
      <c r="K67" s="172"/>
      <c r="L67" s="172"/>
      <c r="M67" s="172"/>
      <c r="N67" s="172"/>
      <c r="O67" s="172"/>
      <c r="P67" s="175" t="s">
        <v>44</v>
      </c>
      <c r="Q67" s="176"/>
      <c r="R67" s="221">
        <f>J67*760</f>
        <v>0</v>
      </c>
      <c r="S67" s="178"/>
      <c r="T67" s="178"/>
      <c r="U67" s="178"/>
      <c r="V67" s="178"/>
      <c r="W67" s="180" t="s">
        <v>55</v>
      </c>
      <c r="X67" s="181"/>
      <c r="Y67" s="171"/>
      <c r="Z67" s="172"/>
      <c r="AA67" s="172"/>
      <c r="AB67" s="172"/>
      <c r="AC67" s="172"/>
      <c r="AD67" s="172"/>
      <c r="AE67" s="175" t="s">
        <v>44</v>
      </c>
      <c r="AF67" s="176"/>
      <c r="AG67" s="221">
        <f>Y67*760</f>
        <v>0</v>
      </c>
      <c r="AH67" s="178"/>
      <c r="AI67" s="178"/>
      <c r="AJ67" s="178"/>
      <c r="AK67" s="178"/>
      <c r="AL67" s="180" t="s">
        <v>55</v>
      </c>
      <c r="AM67" s="181"/>
      <c r="AN67" s="171"/>
      <c r="AO67" s="172"/>
      <c r="AP67" s="172"/>
      <c r="AQ67" s="172"/>
      <c r="AR67" s="172"/>
      <c r="AS67" s="172"/>
      <c r="AT67" s="175" t="s">
        <v>44</v>
      </c>
      <c r="AU67" s="176"/>
      <c r="AV67" s="221">
        <f>AN67*760</f>
        <v>0</v>
      </c>
      <c r="AW67" s="178"/>
      <c r="AX67" s="178"/>
      <c r="AY67" s="178"/>
      <c r="AZ67" s="178"/>
      <c r="BA67" s="180" t="s">
        <v>55</v>
      </c>
      <c r="BB67" s="181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64"/>
      <c r="BR67" s="64"/>
      <c r="BS67" s="6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</row>
    <row r="68" spans="1:96" s="6" customFormat="1" ht="11.25" customHeight="1">
      <c r="A68" s="213"/>
      <c r="B68" s="214"/>
      <c r="C68" s="214"/>
      <c r="D68" s="214"/>
      <c r="E68" s="214"/>
      <c r="F68" s="215"/>
      <c r="G68" s="206"/>
      <c r="H68" s="207"/>
      <c r="I68" s="207"/>
      <c r="J68" s="223"/>
      <c r="K68" s="224"/>
      <c r="L68" s="224"/>
      <c r="M68" s="224"/>
      <c r="N68" s="224"/>
      <c r="O68" s="224"/>
      <c r="P68" s="219"/>
      <c r="Q68" s="220"/>
      <c r="R68" s="222"/>
      <c r="S68" s="184"/>
      <c r="T68" s="184"/>
      <c r="U68" s="184"/>
      <c r="V68" s="184"/>
      <c r="W68" s="225"/>
      <c r="X68" s="226"/>
      <c r="Y68" s="223"/>
      <c r="Z68" s="224"/>
      <c r="AA68" s="224"/>
      <c r="AB68" s="224"/>
      <c r="AC68" s="224"/>
      <c r="AD68" s="224"/>
      <c r="AE68" s="219"/>
      <c r="AF68" s="220"/>
      <c r="AG68" s="222"/>
      <c r="AH68" s="184"/>
      <c r="AI68" s="184"/>
      <c r="AJ68" s="184"/>
      <c r="AK68" s="184"/>
      <c r="AL68" s="225"/>
      <c r="AM68" s="226"/>
      <c r="AN68" s="223"/>
      <c r="AO68" s="224"/>
      <c r="AP68" s="224"/>
      <c r="AQ68" s="224"/>
      <c r="AR68" s="224"/>
      <c r="AS68" s="224"/>
      <c r="AT68" s="219"/>
      <c r="AU68" s="220"/>
      <c r="AV68" s="222"/>
      <c r="AW68" s="184"/>
      <c r="AX68" s="184"/>
      <c r="AY68" s="184"/>
      <c r="AZ68" s="184"/>
      <c r="BA68" s="225"/>
      <c r="BB68" s="226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64"/>
      <c r="BR68" s="64"/>
      <c r="BS68" s="6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</row>
    <row r="69" spans="1:96" s="6" customFormat="1" ht="11.25" customHeight="1">
      <c r="A69" s="195" t="s">
        <v>70</v>
      </c>
      <c r="B69" s="196"/>
      <c r="C69" s="196"/>
      <c r="D69" s="196"/>
      <c r="E69" s="196"/>
      <c r="F69" s="201"/>
      <c r="G69" s="196" t="s">
        <v>71</v>
      </c>
      <c r="H69" s="196"/>
      <c r="I69" s="196"/>
      <c r="J69" s="208"/>
      <c r="K69" s="209"/>
      <c r="L69" s="209"/>
      <c r="M69" s="209"/>
      <c r="N69" s="209"/>
      <c r="O69" s="209"/>
      <c r="P69" s="216" t="s">
        <v>44</v>
      </c>
      <c r="Q69" s="217"/>
      <c r="R69" s="218">
        <f>J69*760</f>
        <v>0</v>
      </c>
      <c r="S69" s="218"/>
      <c r="T69" s="218"/>
      <c r="U69" s="218"/>
      <c r="V69" s="218"/>
      <c r="W69" s="147" t="s">
        <v>55</v>
      </c>
      <c r="X69" s="148"/>
      <c r="Y69" s="208"/>
      <c r="Z69" s="209"/>
      <c r="AA69" s="209"/>
      <c r="AB69" s="209"/>
      <c r="AC69" s="209"/>
      <c r="AD69" s="209"/>
      <c r="AE69" s="216" t="s">
        <v>44</v>
      </c>
      <c r="AF69" s="217"/>
      <c r="AG69" s="218">
        <f>Y69*760</f>
        <v>0</v>
      </c>
      <c r="AH69" s="218"/>
      <c r="AI69" s="218"/>
      <c r="AJ69" s="218"/>
      <c r="AK69" s="218"/>
      <c r="AL69" s="147" t="s">
        <v>55</v>
      </c>
      <c r="AM69" s="148"/>
      <c r="AN69" s="208"/>
      <c r="AO69" s="209"/>
      <c r="AP69" s="209"/>
      <c r="AQ69" s="209"/>
      <c r="AR69" s="209"/>
      <c r="AS69" s="209"/>
      <c r="AT69" s="216" t="s">
        <v>44</v>
      </c>
      <c r="AU69" s="217"/>
      <c r="AV69" s="218">
        <f>AN69*760</f>
        <v>0</v>
      </c>
      <c r="AW69" s="218"/>
      <c r="AX69" s="218"/>
      <c r="AY69" s="218"/>
      <c r="AZ69" s="218"/>
      <c r="BA69" s="147" t="s">
        <v>55</v>
      </c>
      <c r="BB69" s="148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64"/>
      <c r="BR69" s="64"/>
      <c r="BS69" s="6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</row>
    <row r="70" spans="1:96" s="6" customFormat="1" ht="11.25" customHeight="1">
      <c r="A70" s="202"/>
      <c r="B70" s="203"/>
      <c r="C70" s="203"/>
      <c r="D70" s="203"/>
      <c r="E70" s="203"/>
      <c r="F70" s="204"/>
      <c r="G70" s="203"/>
      <c r="H70" s="203"/>
      <c r="I70" s="203"/>
      <c r="J70" s="173"/>
      <c r="K70" s="174"/>
      <c r="L70" s="174"/>
      <c r="M70" s="174"/>
      <c r="N70" s="174"/>
      <c r="O70" s="174"/>
      <c r="P70" s="86"/>
      <c r="Q70" s="177"/>
      <c r="R70" s="184"/>
      <c r="S70" s="184"/>
      <c r="T70" s="184"/>
      <c r="U70" s="184"/>
      <c r="V70" s="184"/>
      <c r="W70" s="149"/>
      <c r="X70" s="150"/>
      <c r="Y70" s="173"/>
      <c r="Z70" s="174"/>
      <c r="AA70" s="174"/>
      <c r="AB70" s="174"/>
      <c r="AC70" s="174"/>
      <c r="AD70" s="174"/>
      <c r="AE70" s="86"/>
      <c r="AF70" s="177"/>
      <c r="AG70" s="184"/>
      <c r="AH70" s="184"/>
      <c r="AI70" s="184"/>
      <c r="AJ70" s="184"/>
      <c r="AK70" s="184"/>
      <c r="AL70" s="149"/>
      <c r="AM70" s="150"/>
      <c r="AN70" s="173"/>
      <c r="AO70" s="174"/>
      <c r="AP70" s="174"/>
      <c r="AQ70" s="174"/>
      <c r="AR70" s="174"/>
      <c r="AS70" s="174"/>
      <c r="AT70" s="86"/>
      <c r="AU70" s="177"/>
      <c r="AV70" s="184"/>
      <c r="AW70" s="184"/>
      <c r="AX70" s="184"/>
      <c r="AY70" s="184"/>
      <c r="AZ70" s="184"/>
      <c r="BA70" s="149"/>
      <c r="BB70" s="150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64"/>
      <c r="BR70" s="64"/>
      <c r="BS70" s="6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</row>
    <row r="71" spans="1:96" s="6" customFormat="1" ht="17.25" customHeight="1">
      <c r="A71" s="199" t="s">
        <v>111</v>
      </c>
      <c r="B71" s="194"/>
      <c r="C71" s="194"/>
      <c r="D71" s="194"/>
      <c r="E71" s="194"/>
      <c r="F71" s="200"/>
      <c r="G71" s="205" t="s">
        <v>72</v>
      </c>
      <c r="H71" s="194"/>
      <c r="I71" s="194"/>
      <c r="J71" s="151"/>
      <c r="K71" s="152"/>
      <c r="L71" s="152"/>
      <c r="M71" s="153"/>
      <c r="N71" s="183"/>
      <c r="O71" s="183"/>
      <c r="P71" s="175" t="s">
        <v>44</v>
      </c>
      <c r="Q71" s="176"/>
      <c r="R71" s="178">
        <f>N71*1620</f>
        <v>0</v>
      </c>
      <c r="S71" s="178"/>
      <c r="T71" s="178"/>
      <c r="U71" s="178"/>
      <c r="V71" s="178"/>
      <c r="W71" s="180" t="s">
        <v>55</v>
      </c>
      <c r="X71" s="181"/>
      <c r="Y71" s="151"/>
      <c r="Z71" s="152"/>
      <c r="AA71" s="152"/>
      <c r="AB71" s="153"/>
      <c r="AC71" s="183"/>
      <c r="AD71" s="183"/>
      <c r="AE71" s="175" t="s">
        <v>44</v>
      </c>
      <c r="AF71" s="176"/>
      <c r="AG71" s="178">
        <f>AC71*1620</f>
        <v>0</v>
      </c>
      <c r="AH71" s="178"/>
      <c r="AI71" s="178"/>
      <c r="AJ71" s="178"/>
      <c r="AK71" s="178"/>
      <c r="AL71" s="180" t="s">
        <v>55</v>
      </c>
      <c r="AM71" s="181"/>
      <c r="AN71" s="151"/>
      <c r="AO71" s="152"/>
      <c r="AP71" s="152"/>
      <c r="AQ71" s="153"/>
      <c r="AR71" s="183"/>
      <c r="AS71" s="183"/>
      <c r="AT71" s="175" t="s">
        <v>44</v>
      </c>
      <c r="AU71" s="176"/>
      <c r="AV71" s="178">
        <f>AR71*1620</f>
        <v>0</v>
      </c>
      <c r="AW71" s="178"/>
      <c r="AX71" s="178"/>
      <c r="AY71" s="178"/>
      <c r="AZ71" s="178"/>
      <c r="BA71" s="180" t="s">
        <v>55</v>
      </c>
      <c r="BB71" s="181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64"/>
      <c r="BR71" s="64"/>
      <c r="BS71" s="6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</row>
    <row r="72" spans="1:96" s="6" customFormat="1" ht="17.25" customHeight="1">
      <c r="A72" s="195"/>
      <c r="B72" s="196"/>
      <c r="C72" s="196"/>
      <c r="D72" s="196"/>
      <c r="E72" s="196"/>
      <c r="F72" s="201"/>
      <c r="G72" s="206"/>
      <c r="H72" s="207"/>
      <c r="I72" s="207"/>
      <c r="J72" s="151"/>
      <c r="K72" s="152"/>
      <c r="L72" s="152"/>
      <c r="M72" s="153"/>
      <c r="N72" s="97"/>
      <c r="O72" s="97"/>
      <c r="P72" s="86"/>
      <c r="Q72" s="177"/>
      <c r="R72" s="184"/>
      <c r="S72" s="184"/>
      <c r="T72" s="184"/>
      <c r="U72" s="184"/>
      <c r="V72" s="184"/>
      <c r="W72" s="149"/>
      <c r="X72" s="150"/>
      <c r="Y72" s="151"/>
      <c r="Z72" s="152"/>
      <c r="AA72" s="152"/>
      <c r="AB72" s="153"/>
      <c r="AC72" s="97"/>
      <c r="AD72" s="97"/>
      <c r="AE72" s="86"/>
      <c r="AF72" s="177"/>
      <c r="AG72" s="184"/>
      <c r="AH72" s="184"/>
      <c r="AI72" s="184"/>
      <c r="AJ72" s="184"/>
      <c r="AK72" s="184"/>
      <c r="AL72" s="149"/>
      <c r="AM72" s="150"/>
      <c r="AN72" s="151"/>
      <c r="AO72" s="152"/>
      <c r="AP72" s="152"/>
      <c r="AQ72" s="153"/>
      <c r="AR72" s="97"/>
      <c r="AS72" s="97"/>
      <c r="AT72" s="86"/>
      <c r="AU72" s="177"/>
      <c r="AV72" s="184"/>
      <c r="AW72" s="184"/>
      <c r="AX72" s="184"/>
      <c r="AY72" s="184"/>
      <c r="AZ72" s="184"/>
      <c r="BA72" s="149"/>
      <c r="BB72" s="150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64"/>
      <c r="BR72" s="64"/>
      <c r="BS72" s="6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</row>
    <row r="73" spans="1:96" s="6" customFormat="1" ht="17.25" customHeight="1">
      <c r="A73" s="195"/>
      <c r="B73" s="196"/>
      <c r="C73" s="196"/>
      <c r="D73" s="196"/>
      <c r="E73" s="196"/>
      <c r="F73" s="201"/>
      <c r="G73" s="196" t="s">
        <v>73</v>
      </c>
      <c r="H73" s="196"/>
      <c r="I73" s="196"/>
      <c r="J73" s="151"/>
      <c r="K73" s="152"/>
      <c r="L73" s="152"/>
      <c r="M73" s="153"/>
      <c r="N73" s="183"/>
      <c r="O73" s="183"/>
      <c r="P73" s="175" t="s">
        <v>44</v>
      </c>
      <c r="Q73" s="176"/>
      <c r="R73" s="178">
        <f>N73*1620</f>
        <v>0</v>
      </c>
      <c r="S73" s="178"/>
      <c r="T73" s="178"/>
      <c r="U73" s="178"/>
      <c r="V73" s="178"/>
      <c r="W73" s="147" t="s">
        <v>55</v>
      </c>
      <c r="X73" s="148"/>
      <c r="Y73" s="151"/>
      <c r="Z73" s="152"/>
      <c r="AA73" s="152"/>
      <c r="AB73" s="153"/>
      <c r="AC73" s="183"/>
      <c r="AD73" s="183"/>
      <c r="AE73" s="175" t="s">
        <v>44</v>
      </c>
      <c r="AF73" s="176"/>
      <c r="AG73" s="178">
        <f>AC73*1620</f>
        <v>0</v>
      </c>
      <c r="AH73" s="178"/>
      <c r="AI73" s="178"/>
      <c r="AJ73" s="178"/>
      <c r="AK73" s="178"/>
      <c r="AL73" s="147" t="s">
        <v>55</v>
      </c>
      <c r="AM73" s="148"/>
      <c r="AN73" s="151"/>
      <c r="AO73" s="152"/>
      <c r="AP73" s="152"/>
      <c r="AQ73" s="153"/>
      <c r="AR73" s="183"/>
      <c r="AS73" s="183"/>
      <c r="AT73" s="175" t="s">
        <v>44</v>
      </c>
      <c r="AU73" s="176"/>
      <c r="AV73" s="178">
        <f>AR73*1620</f>
        <v>0</v>
      </c>
      <c r="AW73" s="178"/>
      <c r="AX73" s="178"/>
      <c r="AY73" s="178"/>
      <c r="AZ73" s="178"/>
      <c r="BA73" s="147" t="s">
        <v>55</v>
      </c>
      <c r="BB73" s="148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64"/>
      <c r="BR73" s="64"/>
      <c r="BS73" s="6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</row>
    <row r="74" spans="1:96" s="6" customFormat="1" ht="17.25" customHeight="1">
      <c r="A74" s="202"/>
      <c r="B74" s="203"/>
      <c r="C74" s="203"/>
      <c r="D74" s="203"/>
      <c r="E74" s="203"/>
      <c r="F74" s="204"/>
      <c r="G74" s="203"/>
      <c r="H74" s="203"/>
      <c r="I74" s="203"/>
      <c r="J74" s="151"/>
      <c r="K74" s="152"/>
      <c r="L74" s="152"/>
      <c r="M74" s="153"/>
      <c r="N74" s="97"/>
      <c r="O74" s="97"/>
      <c r="P74" s="86"/>
      <c r="Q74" s="177"/>
      <c r="R74" s="184"/>
      <c r="S74" s="184"/>
      <c r="T74" s="184"/>
      <c r="U74" s="184"/>
      <c r="V74" s="184"/>
      <c r="W74" s="149"/>
      <c r="X74" s="150"/>
      <c r="Y74" s="151"/>
      <c r="Z74" s="152"/>
      <c r="AA74" s="152"/>
      <c r="AB74" s="153"/>
      <c r="AC74" s="97"/>
      <c r="AD74" s="97"/>
      <c r="AE74" s="86"/>
      <c r="AF74" s="177"/>
      <c r="AG74" s="184"/>
      <c r="AH74" s="184"/>
      <c r="AI74" s="184"/>
      <c r="AJ74" s="184"/>
      <c r="AK74" s="184"/>
      <c r="AL74" s="149"/>
      <c r="AM74" s="150"/>
      <c r="AN74" s="151"/>
      <c r="AO74" s="152"/>
      <c r="AP74" s="152"/>
      <c r="AQ74" s="153"/>
      <c r="AR74" s="97"/>
      <c r="AS74" s="97"/>
      <c r="AT74" s="86"/>
      <c r="AU74" s="177"/>
      <c r="AV74" s="184"/>
      <c r="AW74" s="184"/>
      <c r="AX74" s="184"/>
      <c r="AY74" s="184"/>
      <c r="AZ74" s="184"/>
      <c r="BA74" s="149"/>
      <c r="BB74" s="150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64"/>
      <c r="BR74" s="64"/>
      <c r="BS74" s="6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</row>
    <row r="75" spans="1:96" s="6" customFormat="1" ht="15" customHeight="1">
      <c r="A75" s="193" t="s">
        <v>101</v>
      </c>
      <c r="B75" s="194"/>
      <c r="C75" s="194"/>
      <c r="D75" s="194"/>
      <c r="E75" s="194"/>
      <c r="F75" s="194"/>
      <c r="G75" s="194"/>
      <c r="H75" s="194"/>
      <c r="I75" s="194"/>
      <c r="J75" s="110"/>
      <c r="K75" s="111"/>
      <c r="L75" s="111"/>
      <c r="M75" s="111"/>
      <c r="N75" s="111"/>
      <c r="O75" s="111"/>
      <c r="P75" s="111"/>
      <c r="Q75" s="111"/>
      <c r="R75" s="111"/>
      <c r="S75" s="111"/>
      <c r="T75" s="112"/>
      <c r="U75" s="99">
        <f>N76*V77</f>
        <v>0</v>
      </c>
      <c r="V75" s="99"/>
      <c r="W75" s="99"/>
      <c r="X75" s="100"/>
      <c r="Y75" s="110"/>
      <c r="Z75" s="111"/>
      <c r="AA75" s="111"/>
      <c r="AB75" s="111"/>
      <c r="AC75" s="111"/>
      <c r="AD75" s="111"/>
      <c r="AE75" s="111"/>
      <c r="AF75" s="111"/>
      <c r="AG75" s="111"/>
      <c r="AH75" s="111"/>
      <c r="AI75" s="112"/>
      <c r="AJ75" s="99">
        <f>AC76*AK77</f>
        <v>0</v>
      </c>
      <c r="AK75" s="99"/>
      <c r="AL75" s="99"/>
      <c r="AM75" s="100"/>
      <c r="AN75" s="110"/>
      <c r="AO75" s="111"/>
      <c r="AP75" s="111"/>
      <c r="AQ75" s="111"/>
      <c r="AR75" s="111"/>
      <c r="AS75" s="111"/>
      <c r="AT75" s="111"/>
      <c r="AU75" s="111"/>
      <c r="AV75" s="111"/>
      <c r="AW75" s="111"/>
      <c r="AX75" s="112"/>
      <c r="AY75" s="99">
        <f>AR76*AZ77</f>
        <v>0</v>
      </c>
      <c r="AZ75" s="99"/>
      <c r="BA75" s="99"/>
      <c r="BB75" s="100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64"/>
      <c r="BR75" s="64"/>
      <c r="BS75" s="6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</row>
    <row r="76" spans="1:96" s="6" customFormat="1" ht="11.25" customHeight="1">
      <c r="A76" s="195"/>
      <c r="B76" s="196"/>
      <c r="C76" s="196"/>
      <c r="D76" s="196"/>
      <c r="E76" s="196"/>
      <c r="F76" s="196"/>
      <c r="G76" s="196"/>
      <c r="H76" s="196"/>
      <c r="I76" s="196"/>
      <c r="J76" s="128"/>
      <c r="K76" s="129"/>
      <c r="L76" s="129"/>
      <c r="M76" s="129"/>
      <c r="N76" s="96"/>
      <c r="O76" s="96"/>
      <c r="P76" s="96"/>
      <c r="Q76" s="96"/>
      <c r="R76" s="96"/>
      <c r="S76" s="143" t="str">
        <f>IF(ISNA(VLOOKUP(J75,$CM$100:$CP$121,4,FALSE)),"",VLOOKUP(J75,$CM$100:$CP$121,4,FALSE))</f>
        <v/>
      </c>
      <c r="T76" s="144"/>
      <c r="U76" s="102"/>
      <c r="V76" s="102"/>
      <c r="W76" s="102"/>
      <c r="X76" s="103"/>
      <c r="Y76" s="128"/>
      <c r="Z76" s="129"/>
      <c r="AA76" s="129"/>
      <c r="AB76" s="129"/>
      <c r="AC76" s="96"/>
      <c r="AD76" s="96"/>
      <c r="AE76" s="96"/>
      <c r="AF76" s="96"/>
      <c r="AG76" s="96"/>
      <c r="AH76" s="143" t="str">
        <f>IF(ISNA(VLOOKUP(Y75,$CM$100:$CP$121,4,FALSE)),"",VLOOKUP(Y75,$CM$100:$CP$121,4,FALSE))</f>
        <v/>
      </c>
      <c r="AI76" s="144"/>
      <c r="AJ76" s="102"/>
      <c r="AK76" s="102"/>
      <c r="AL76" s="102"/>
      <c r="AM76" s="103"/>
      <c r="AN76" s="128"/>
      <c r="AO76" s="129"/>
      <c r="AP76" s="129"/>
      <c r="AQ76" s="129"/>
      <c r="AR76" s="96"/>
      <c r="AS76" s="96"/>
      <c r="AT76" s="96"/>
      <c r="AU76" s="96"/>
      <c r="AV76" s="96"/>
      <c r="AW76" s="143" t="str">
        <f>IF(ISNA(VLOOKUP(AN75,$CM$100:$CP$121,4,FALSE)),"",VLOOKUP(AN75,$CM$100:$CP$121,4,FALSE))</f>
        <v/>
      </c>
      <c r="AX76" s="144"/>
      <c r="AY76" s="102"/>
      <c r="AZ76" s="102"/>
      <c r="BA76" s="102"/>
      <c r="BB76" s="103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64"/>
      <c r="BR76" s="64"/>
      <c r="BS76" s="6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</row>
    <row r="77" spans="1:96" s="6" customFormat="1" ht="11.25" customHeight="1" thickBot="1">
      <c r="A77" s="197"/>
      <c r="B77" s="198"/>
      <c r="C77" s="198"/>
      <c r="D77" s="198"/>
      <c r="E77" s="198"/>
      <c r="F77" s="198"/>
      <c r="G77" s="198"/>
      <c r="H77" s="198"/>
      <c r="I77" s="198"/>
      <c r="J77" s="190"/>
      <c r="K77" s="191"/>
      <c r="L77" s="191"/>
      <c r="M77" s="191"/>
      <c r="N77" s="182"/>
      <c r="O77" s="182"/>
      <c r="P77" s="182"/>
      <c r="Q77" s="182"/>
      <c r="R77" s="182"/>
      <c r="S77" s="145"/>
      <c r="T77" s="146"/>
      <c r="U77" s="32" t="str">
        <f>IF(ISNA(VLOOKUP(J75,$CM$100:$CP$121,2,FALSE)),"",VLOOKUP(J75,$CM$100:$CP$121,2,FALSE))</f>
        <v/>
      </c>
      <c r="V77" s="34">
        <f>IF(J75&gt;0,U77,0)</f>
        <v>0</v>
      </c>
      <c r="W77" s="141" t="s">
        <v>55</v>
      </c>
      <c r="X77" s="142"/>
      <c r="Y77" s="190"/>
      <c r="Z77" s="191"/>
      <c r="AA77" s="191"/>
      <c r="AB77" s="191"/>
      <c r="AC77" s="182"/>
      <c r="AD77" s="182"/>
      <c r="AE77" s="182"/>
      <c r="AF77" s="182"/>
      <c r="AG77" s="182"/>
      <c r="AH77" s="145"/>
      <c r="AI77" s="146"/>
      <c r="AJ77" s="32" t="str">
        <f>IF(ISNA(VLOOKUP(Y75,$CM$100:$CP$121,2,FALSE)),"",VLOOKUP(Y75,$CM$100:$CP$121,2,FALSE))</f>
        <v/>
      </c>
      <c r="AK77" s="34">
        <f>IF(Y75&gt;0,AJ77,0)</f>
        <v>0</v>
      </c>
      <c r="AL77" s="141" t="s">
        <v>55</v>
      </c>
      <c r="AM77" s="142"/>
      <c r="AN77" s="190"/>
      <c r="AO77" s="191"/>
      <c r="AP77" s="191"/>
      <c r="AQ77" s="191"/>
      <c r="AR77" s="182"/>
      <c r="AS77" s="182"/>
      <c r="AT77" s="182"/>
      <c r="AU77" s="182"/>
      <c r="AV77" s="182"/>
      <c r="AW77" s="145"/>
      <c r="AX77" s="146"/>
      <c r="AY77" s="32" t="str">
        <f>IF(ISNA(VLOOKUP(AN75,$CM$100:$CP$121,2,FALSE)),"",VLOOKUP(AN75,$CM$100:$CP$121,2,FALSE))</f>
        <v/>
      </c>
      <c r="AZ77" s="34">
        <f>IF(AN75&gt;0,AY77,0)</f>
        <v>0</v>
      </c>
      <c r="BA77" s="141" t="s">
        <v>55</v>
      </c>
      <c r="BB77" s="142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64"/>
      <c r="BR77" s="64"/>
      <c r="BS77" s="6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</row>
    <row r="78" spans="1:96" s="6" customFormat="1" ht="14.25" thickTop="1">
      <c r="A78" s="188" t="s">
        <v>67</v>
      </c>
      <c r="B78" s="161"/>
      <c r="C78" s="161"/>
      <c r="D78" s="161"/>
      <c r="E78" s="161"/>
      <c r="F78" s="161"/>
      <c r="G78" s="161"/>
      <c r="H78" s="161"/>
      <c r="I78" s="161"/>
      <c r="J78" s="157">
        <f>SUM(R55:V74,U75)</f>
        <v>0</v>
      </c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61" t="s">
        <v>55</v>
      </c>
      <c r="W78" s="161"/>
      <c r="X78" s="162"/>
      <c r="Y78" s="157">
        <f>SUM(AG55:AK74,AJ75)</f>
        <v>0</v>
      </c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61" t="s">
        <v>55</v>
      </c>
      <c r="AL78" s="161"/>
      <c r="AM78" s="162"/>
      <c r="AN78" s="157">
        <f>SUM(AV55:AZ74,AY75)</f>
        <v>0</v>
      </c>
      <c r="AO78" s="158"/>
      <c r="AP78" s="158"/>
      <c r="AQ78" s="158"/>
      <c r="AR78" s="158"/>
      <c r="AS78" s="158"/>
      <c r="AT78" s="158"/>
      <c r="AU78" s="158"/>
      <c r="AV78" s="158"/>
      <c r="AW78" s="158"/>
      <c r="AX78" s="158"/>
      <c r="AY78" s="158"/>
      <c r="AZ78" s="161" t="s">
        <v>55</v>
      </c>
      <c r="BA78" s="161"/>
      <c r="BB78" s="162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64"/>
      <c r="BR78" s="64"/>
      <c r="BS78" s="6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</row>
    <row r="79" spans="1:96" s="6" customFormat="1">
      <c r="A79" s="189"/>
      <c r="B79" s="163"/>
      <c r="C79" s="163"/>
      <c r="D79" s="163"/>
      <c r="E79" s="163"/>
      <c r="F79" s="163"/>
      <c r="G79" s="163"/>
      <c r="H79" s="163"/>
      <c r="I79" s="163"/>
      <c r="J79" s="159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3"/>
      <c r="W79" s="163"/>
      <c r="X79" s="164"/>
      <c r="Y79" s="159"/>
      <c r="Z79" s="160"/>
      <c r="AA79" s="160"/>
      <c r="AB79" s="160"/>
      <c r="AC79" s="160"/>
      <c r="AD79" s="160"/>
      <c r="AE79" s="160"/>
      <c r="AF79" s="160"/>
      <c r="AG79" s="160"/>
      <c r="AH79" s="160"/>
      <c r="AI79" s="160"/>
      <c r="AJ79" s="160"/>
      <c r="AK79" s="163"/>
      <c r="AL79" s="163"/>
      <c r="AM79" s="164"/>
      <c r="AN79" s="159"/>
      <c r="AO79" s="160"/>
      <c r="AP79" s="160"/>
      <c r="AQ79" s="160"/>
      <c r="AR79" s="160"/>
      <c r="AS79" s="160"/>
      <c r="AT79" s="160"/>
      <c r="AU79" s="160"/>
      <c r="AV79" s="160"/>
      <c r="AW79" s="160"/>
      <c r="AX79" s="160"/>
      <c r="AY79" s="160"/>
      <c r="AZ79" s="163"/>
      <c r="BA79" s="163"/>
      <c r="BB79" s="16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64"/>
      <c r="BR79" s="64"/>
      <c r="BS79" s="6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</row>
    <row r="80" spans="1:96" s="6" customFormat="1" ht="10.5" customHeight="1" thickBot="1">
      <c r="A80" s="23"/>
      <c r="B80" s="154" t="s">
        <v>80</v>
      </c>
      <c r="C80" s="154"/>
      <c r="D80" s="154"/>
      <c r="E80" s="154"/>
      <c r="F80" s="154"/>
      <c r="G80" s="192" t="s">
        <v>81</v>
      </c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  <c r="AA80" s="192"/>
      <c r="AB80" s="192"/>
      <c r="AC80" s="192"/>
      <c r="AD80" s="192"/>
      <c r="AE80" s="192"/>
      <c r="AF80" s="192"/>
      <c r="AG80" s="192"/>
      <c r="AH80" s="192"/>
      <c r="AI80" s="192"/>
      <c r="AJ80" s="192"/>
      <c r="AK80" s="192"/>
      <c r="AL80" s="192"/>
      <c r="AM80" s="192"/>
      <c r="AN80" s="192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3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64"/>
      <c r="BR80" s="64"/>
      <c r="BS80" s="6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</row>
    <row r="81" spans="1:96" s="6" customFormat="1" ht="10.5" customHeight="1" thickTop="1">
      <c r="A81" s="25"/>
      <c r="B81" s="155"/>
      <c r="C81" s="155"/>
      <c r="D81" s="155"/>
      <c r="E81" s="155"/>
      <c r="F81" s="155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7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64"/>
      <c r="BR81" s="64"/>
      <c r="BS81" s="6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</row>
    <row r="82" spans="1:96" s="6" customFormat="1" ht="10.5" customHeight="1">
      <c r="A82" s="53"/>
      <c r="B82" s="51"/>
      <c r="C82" s="51"/>
      <c r="D82" s="51"/>
      <c r="E82" s="51"/>
      <c r="F82" s="51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5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64"/>
      <c r="BR82" s="64"/>
      <c r="BS82" s="6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</row>
    <row r="83" spans="1:96" s="6" customFormat="1" ht="10.5" customHeight="1">
      <c r="A83" s="53"/>
      <c r="B83" s="51"/>
      <c r="C83" s="51"/>
      <c r="D83" s="51"/>
      <c r="E83" s="51"/>
      <c r="F83" s="51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5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64"/>
      <c r="BR83" s="64"/>
      <c r="BS83" s="6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</row>
    <row r="84" spans="1:96" ht="14.25" thickBot="1">
      <c r="A84" s="185"/>
      <c r="B84" s="186"/>
      <c r="C84" s="186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  <c r="AS84" s="186"/>
      <c r="AT84" s="186"/>
      <c r="AU84" s="186"/>
      <c r="AV84" s="186"/>
      <c r="AW84" s="186"/>
      <c r="AX84" s="186"/>
      <c r="AY84" s="186"/>
      <c r="AZ84" s="186"/>
      <c r="BA84" s="186"/>
      <c r="BB84" s="187"/>
    </row>
    <row r="85" spans="1:96" ht="14.25" thickTop="1"/>
    <row r="89" spans="1:96">
      <c r="BT89" s="60"/>
      <c r="BU89" s="60"/>
      <c r="BV89" s="60"/>
      <c r="BW89" s="60"/>
      <c r="BX89" s="60"/>
      <c r="BY89" s="60"/>
      <c r="BZ89" s="60"/>
      <c r="CA89" s="60"/>
      <c r="CB89" s="60"/>
    </row>
    <row r="90" spans="1:96" s="6" customForma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66" t="s">
        <v>5</v>
      </c>
      <c r="BR90" s="67"/>
      <c r="BS90" s="67"/>
      <c r="BT90" s="61"/>
      <c r="BU90" s="61"/>
      <c r="BV90" s="61"/>
      <c r="BW90" s="61"/>
      <c r="BX90" s="61"/>
      <c r="BY90" s="61"/>
      <c r="BZ90" s="61"/>
      <c r="CA90" s="61"/>
      <c r="CB90" s="61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</row>
    <row r="91" spans="1:96" s="6" customForma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69"/>
      <c r="BR91" s="70"/>
      <c r="BS91" s="70"/>
      <c r="BT91" s="70"/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0"/>
      <c r="CG91" s="70"/>
      <c r="CH91" s="70"/>
      <c r="CI91" s="70"/>
      <c r="CJ91" s="70"/>
      <c r="CK91" s="70"/>
      <c r="CL91" s="70"/>
      <c r="CM91" s="70"/>
      <c r="CN91" s="70"/>
      <c r="CO91" s="70"/>
      <c r="CP91" s="70"/>
      <c r="CQ91" s="70"/>
      <c r="CR91" s="71"/>
    </row>
    <row r="92" spans="1:96" s="6" customForma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55" t="s">
        <v>6</v>
      </c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7"/>
    </row>
    <row r="93" spans="1:96" s="6" customForma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55" t="s">
        <v>7</v>
      </c>
      <c r="BR93" s="56" t="s">
        <v>8</v>
      </c>
      <c r="BS93" s="56" t="s">
        <v>9</v>
      </c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7"/>
    </row>
    <row r="94" spans="1:96" s="6" customForma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55">
        <f>COUNTBLANK(J16:T33)</f>
        <v>192</v>
      </c>
      <c r="BR94" s="56">
        <f>COUNTBLANK(Y16:AI33)</f>
        <v>192</v>
      </c>
      <c r="BS94" s="56">
        <f>COUNTBLANK(AN16:AX33)</f>
        <v>192</v>
      </c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7"/>
    </row>
    <row r="95" spans="1:96" s="6" customForma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68"/>
      <c r="BQ95" s="72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7"/>
    </row>
    <row r="96" spans="1:96" s="6" customForma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68"/>
      <c r="BQ96" s="72"/>
      <c r="BR96" s="56" t="s">
        <v>10</v>
      </c>
      <c r="BS96" s="56" t="s">
        <v>11</v>
      </c>
      <c r="BT96" s="56" t="s">
        <v>12</v>
      </c>
      <c r="BU96" s="56" t="s">
        <v>10</v>
      </c>
      <c r="BV96" s="56" t="s">
        <v>11</v>
      </c>
      <c r="BW96" s="56" t="s">
        <v>13</v>
      </c>
      <c r="BX96" s="56" t="s">
        <v>10</v>
      </c>
      <c r="BY96" s="56" t="s">
        <v>11</v>
      </c>
      <c r="BZ96" s="56" t="s">
        <v>14</v>
      </c>
      <c r="CA96" s="56" t="s">
        <v>10</v>
      </c>
      <c r="CB96" s="56" t="s">
        <v>11</v>
      </c>
      <c r="CC96" s="56" t="s">
        <v>15</v>
      </c>
      <c r="CD96" s="56" t="s">
        <v>10</v>
      </c>
      <c r="CE96" s="56" t="s">
        <v>11</v>
      </c>
      <c r="CF96" s="56" t="s">
        <v>16</v>
      </c>
      <c r="CG96" s="56" t="s">
        <v>10</v>
      </c>
      <c r="CH96" s="56" t="s">
        <v>11</v>
      </c>
      <c r="CI96" s="56" t="s">
        <v>17</v>
      </c>
      <c r="CJ96" s="56" t="s">
        <v>10</v>
      </c>
      <c r="CK96" s="56" t="s">
        <v>11</v>
      </c>
      <c r="CL96" s="56" t="s">
        <v>18</v>
      </c>
      <c r="CM96" s="56" t="s">
        <v>17</v>
      </c>
      <c r="CN96" s="56" t="s">
        <v>10</v>
      </c>
      <c r="CO96" s="56" t="s">
        <v>11</v>
      </c>
      <c r="CP96" s="56" t="s">
        <v>18</v>
      </c>
      <c r="CQ96" s="56" t="s">
        <v>19</v>
      </c>
      <c r="CR96" s="58" t="s">
        <v>20</v>
      </c>
    </row>
    <row r="97" spans="1:96" s="6" customForma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68"/>
      <c r="BQ97" s="73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7"/>
    </row>
    <row r="98" spans="1:96" s="6" customForma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55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>
        <v>1</v>
      </c>
      <c r="CR98" s="58">
        <v>1</v>
      </c>
    </row>
    <row r="99" spans="1:96" s="6" customForma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55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9"/>
      <c r="CM99" s="56"/>
      <c r="CN99" s="56"/>
      <c r="CO99" s="56"/>
      <c r="CP99" s="59"/>
      <c r="CQ99" s="56">
        <v>2</v>
      </c>
      <c r="CR99" s="58">
        <v>2</v>
      </c>
    </row>
    <row r="100" spans="1:96" s="6" customForma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55" t="s">
        <v>21</v>
      </c>
      <c r="BR100" s="56" t="s">
        <v>22</v>
      </c>
      <c r="BS100" s="56" t="s">
        <v>22</v>
      </c>
      <c r="BT100" s="56" t="s">
        <v>21</v>
      </c>
      <c r="BU100" s="56" t="s">
        <v>22</v>
      </c>
      <c r="BV100" s="56" t="s">
        <v>22</v>
      </c>
      <c r="BW100" s="56" t="s">
        <v>21</v>
      </c>
      <c r="BX100" s="56" t="s">
        <v>22</v>
      </c>
      <c r="BY100" s="56" t="s">
        <v>22</v>
      </c>
      <c r="BZ100" s="56" t="s">
        <v>21</v>
      </c>
      <c r="CA100" s="56" t="s">
        <v>22</v>
      </c>
      <c r="CB100" s="56" t="s">
        <v>22</v>
      </c>
      <c r="CC100" s="56" t="s">
        <v>21</v>
      </c>
      <c r="CD100" s="56" t="s">
        <v>22</v>
      </c>
      <c r="CE100" s="56" t="s">
        <v>22</v>
      </c>
      <c r="CF100" s="56" t="s">
        <v>21</v>
      </c>
      <c r="CG100" s="56" t="s">
        <v>22</v>
      </c>
      <c r="CH100" s="56" t="s">
        <v>22</v>
      </c>
      <c r="CI100" s="56" t="s">
        <v>23</v>
      </c>
      <c r="CJ100" s="56" t="s">
        <v>22</v>
      </c>
      <c r="CK100" s="56" t="s">
        <v>22</v>
      </c>
      <c r="CL100" s="56" t="s">
        <v>22</v>
      </c>
      <c r="CM100" s="56" t="s">
        <v>90</v>
      </c>
      <c r="CN100" s="56" t="s">
        <v>22</v>
      </c>
      <c r="CO100" s="56" t="s">
        <v>22</v>
      </c>
      <c r="CP100" s="56" t="s">
        <v>22</v>
      </c>
      <c r="CQ100" s="56">
        <v>3</v>
      </c>
      <c r="CR100" s="58">
        <v>3</v>
      </c>
    </row>
    <row r="101" spans="1:96" s="6" customForma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55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9"/>
      <c r="CM101" s="56"/>
      <c r="CN101" s="56"/>
      <c r="CO101" s="56"/>
      <c r="CP101" s="56"/>
      <c r="CQ101" s="56">
        <v>4</v>
      </c>
      <c r="CR101" s="58">
        <v>4</v>
      </c>
    </row>
    <row r="102" spans="1:96" s="6" customForma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H102" s="4"/>
      <c r="BI102" s="4"/>
      <c r="BJ102" s="4"/>
      <c r="BK102" s="4"/>
      <c r="BL102" s="4"/>
      <c r="BM102" s="4"/>
      <c r="BN102" s="4"/>
      <c r="BO102" s="4"/>
      <c r="BP102" s="4"/>
      <c r="BQ102" s="55" t="s">
        <v>24</v>
      </c>
      <c r="BR102" s="56">
        <v>430</v>
      </c>
      <c r="BS102" s="56" t="s">
        <v>25</v>
      </c>
      <c r="BT102" s="56" t="s">
        <v>26</v>
      </c>
      <c r="BU102" s="56">
        <v>400</v>
      </c>
      <c r="BV102" s="56" t="s">
        <v>25</v>
      </c>
      <c r="BW102" s="56" t="s">
        <v>27</v>
      </c>
      <c r="BX102" s="56">
        <v>590</v>
      </c>
      <c r="BY102" s="56" t="s">
        <v>25</v>
      </c>
      <c r="BZ102" s="56" t="s">
        <v>28</v>
      </c>
      <c r="CA102" s="56">
        <v>560</v>
      </c>
      <c r="CB102" s="56" t="s">
        <v>25</v>
      </c>
      <c r="CC102" s="56" t="s">
        <v>29</v>
      </c>
      <c r="CD102" s="56">
        <v>690</v>
      </c>
      <c r="CE102" s="56" t="s">
        <v>25</v>
      </c>
      <c r="CF102" s="56" t="s">
        <v>30</v>
      </c>
      <c r="CG102" s="56">
        <v>650</v>
      </c>
      <c r="CH102" s="56" t="s">
        <v>25</v>
      </c>
      <c r="CI102" s="56" t="s">
        <v>31</v>
      </c>
      <c r="CJ102" s="56">
        <v>1120</v>
      </c>
      <c r="CK102" s="56"/>
      <c r="CL102" s="56" t="s">
        <v>32</v>
      </c>
      <c r="CM102" s="56" t="s">
        <v>33</v>
      </c>
      <c r="CN102" s="56">
        <v>5240</v>
      </c>
      <c r="CO102" s="56"/>
      <c r="CP102" s="56" t="s">
        <v>34</v>
      </c>
      <c r="CQ102" s="56">
        <v>5</v>
      </c>
      <c r="CR102" s="58">
        <v>5</v>
      </c>
    </row>
    <row r="103" spans="1:96" s="6" customForma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H103" s="4"/>
      <c r="BI103" s="4"/>
      <c r="BJ103" s="4"/>
      <c r="BK103" s="4"/>
      <c r="BL103" s="4"/>
      <c r="BM103" s="4"/>
      <c r="BN103" s="4"/>
      <c r="BO103" s="4"/>
      <c r="BP103" s="4"/>
      <c r="BQ103" s="55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9" t="s">
        <v>32</v>
      </c>
      <c r="CM103" s="56"/>
      <c r="CN103" s="56"/>
      <c r="CO103" s="56"/>
      <c r="CP103" s="56"/>
      <c r="CQ103" s="56">
        <v>6</v>
      </c>
      <c r="CR103" s="58">
        <v>6</v>
      </c>
    </row>
    <row r="104" spans="1:96" s="6" customForma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H104" s="4"/>
      <c r="BI104" s="4"/>
      <c r="BJ104" s="4"/>
      <c r="BK104" s="4"/>
      <c r="BL104" s="4"/>
      <c r="BM104" s="4"/>
      <c r="BN104" s="4"/>
      <c r="BO104" s="4"/>
      <c r="BP104" s="4"/>
      <c r="BQ104" s="55"/>
      <c r="BR104" s="56"/>
      <c r="BS104" s="56"/>
      <c r="BT104" s="56"/>
      <c r="BU104" s="56"/>
      <c r="BV104" s="56"/>
      <c r="BW104" s="56"/>
      <c r="BX104" s="56"/>
      <c r="BY104" s="56"/>
      <c r="BZ104" s="56"/>
      <c r="CA104" s="56"/>
      <c r="CB104" s="56"/>
      <c r="CC104" s="56" t="s">
        <v>35</v>
      </c>
      <c r="CD104" s="56" t="s">
        <v>22</v>
      </c>
      <c r="CE104" s="56" t="s">
        <v>22</v>
      </c>
      <c r="CF104" s="56" t="s">
        <v>36</v>
      </c>
      <c r="CG104" s="56">
        <v>670</v>
      </c>
      <c r="CH104" s="56"/>
      <c r="CI104" s="56"/>
      <c r="CJ104" s="56"/>
      <c r="CK104" s="56"/>
      <c r="CL104" s="59" t="s">
        <v>32</v>
      </c>
      <c r="CM104" s="56" t="s">
        <v>98</v>
      </c>
      <c r="CN104" s="56">
        <v>1120</v>
      </c>
      <c r="CO104" s="56"/>
      <c r="CP104" s="56" t="s">
        <v>37</v>
      </c>
      <c r="CQ104" s="56">
        <v>7</v>
      </c>
      <c r="CR104" s="58">
        <v>7</v>
      </c>
    </row>
    <row r="105" spans="1:96" s="6" customForma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55"/>
      <c r="BR105" s="56"/>
      <c r="BS105" s="56"/>
      <c r="BT105" s="56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  <c r="CH105" s="56"/>
      <c r="CI105" s="56"/>
      <c r="CJ105" s="56"/>
      <c r="CK105" s="56"/>
      <c r="CL105" s="59"/>
      <c r="CM105" s="56"/>
      <c r="CN105" s="56"/>
      <c r="CO105" s="56"/>
      <c r="CP105" s="56"/>
      <c r="CQ105" s="56">
        <v>8</v>
      </c>
      <c r="CR105" s="58">
        <v>8</v>
      </c>
    </row>
    <row r="106" spans="1:96" s="6" customForma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55"/>
      <c r="BR106" s="56"/>
      <c r="BS106" s="56"/>
      <c r="BT106" s="56"/>
      <c r="BU106" s="56"/>
      <c r="BV106" s="56"/>
      <c r="BW106" s="56" t="s">
        <v>38</v>
      </c>
      <c r="BX106" s="56" t="s">
        <v>22</v>
      </c>
      <c r="BY106" s="56" t="s">
        <v>22</v>
      </c>
      <c r="BZ106" s="56" t="s">
        <v>105</v>
      </c>
      <c r="CA106" s="56">
        <v>400</v>
      </c>
      <c r="CB106" s="56"/>
      <c r="CC106" s="56" t="s">
        <v>39</v>
      </c>
      <c r="CD106" s="56">
        <v>1120</v>
      </c>
      <c r="CE106" s="56"/>
      <c r="CF106" s="56" t="s">
        <v>38</v>
      </c>
      <c r="CG106" s="56" t="s">
        <v>22</v>
      </c>
      <c r="CH106" s="56" t="s">
        <v>22</v>
      </c>
      <c r="CI106" s="56" t="s">
        <v>40</v>
      </c>
      <c r="CJ106" s="56">
        <v>1620</v>
      </c>
      <c r="CK106" s="56"/>
      <c r="CL106" s="59" t="s">
        <v>32</v>
      </c>
      <c r="CM106" s="56" t="s">
        <v>89</v>
      </c>
      <c r="CN106" s="56">
        <v>1120</v>
      </c>
      <c r="CO106" s="56"/>
      <c r="CP106" s="56" t="s">
        <v>37</v>
      </c>
      <c r="CQ106" s="56">
        <v>9</v>
      </c>
      <c r="CR106" s="58">
        <v>9</v>
      </c>
    </row>
    <row r="107" spans="1:96" s="6" customForma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55" t="s">
        <v>109</v>
      </c>
      <c r="BR107" s="56"/>
      <c r="BS107" s="56"/>
      <c r="BT107" s="56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F107" s="56"/>
      <c r="CG107" s="56"/>
      <c r="CH107" s="56"/>
      <c r="CI107" s="56" t="s">
        <v>41</v>
      </c>
      <c r="CJ107" s="56">
        <v>610</v>
      </c>
      <c r="CK107" s="56"/>
      <c r="CL107" s="59" t="s">
        <v>32</v>
      </c>
      <c r="CM107" s="56"/>
      <c r="CN107" s="56"/>
      <c r="CO107" s="56"/>
      <c r="CP107" s="56"/>
      <c r="CQ107" s="56">
        <v>10</v>
      </c>
      <c r="CR107" s="58">
        <v>10</v>
      </c>
    </row>
    <row r="108" spans="1:96" s="6" customForma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55" t="s">
        <v>110</v>
      </c>
      <c r="BR108" s="56"/>
      <c r="BS108" s="56"/>
      <c r="BT108" s="56"/>
      <c r="BU108" s="56"/>
      <c r="BV108" s="56"/>
      <c r="BW108" s="56" t="s">
        <v>39</v>
      </c>
      <c r="BX108" s="56">
        <v>1120</v>
      </c>
      <c r="BY108" s="56"/>
      <c r="BZ108" s="56" t="s">
        <v>38</v>
      </c>
      <c r="CA108" s="56" t="s">
        <v>22</v>
      </c>
      <c r="CB108" s="56" t="s">
        <v>22</v>
      </c>
      <c r="CC108" s="56"/>
      <c r="CD108" s="56"/>
      <c r="CE108" s="56"/>
      <c r="CF108" s="56" t="s">
        <v>31</v>
      </c>
      <c r="CG108" s="56">
        <v>1120</v>
      </c>
      <c r="CH108" s="56"/>
      <c r="CI108" s="56"/>
      <c r="CJ108" s="56"/>
      <c r="CK108" s="56"/>
      <c r="CL108" s="59"/>
      <c r="CM108" s="56"/>
      <c r="CN108" s="56"/>
      <c r="CO108" s="56"/>
      <c r="CP108" s="56"/>
      <c r="CQ108" s="56">
        <v>11</v>
      </c>
      <c r="CR108" s="58">
        <v>11</v>
      </c>
    </row>
    <row r="109" spans="1:96" s="6" customForma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55"/>
      <c r="BR109" s="56"/>
      <c r="BS109" s="56"/>
      <c r="BT109" s="56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9"/>
      <c r="CM109" s="56"/>
      <c r="CN109" s="56"/>
      <c r="CO109" s="56"/>
      <c r="CP109" s="59"/>
      <c r="CQ109" s="56">
        <v>12</v>
      </c>
      <c r="CR109" s="58">
        <v>12</v>
      </c>
    </row>
    <row r="110" spans="1:96" s="6" customForma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55"/>
      <c r="BR110" s="56"/>
      <c r="BS110" s="56"/>
      <c r="BT110" s="56"/>
      <c r="BU110" s="56"/>
      <c r="BV110" s="56"/>
      <c r="BW110" s="56"/>
      <c r="BX110" s="56"/>
      <c r="BY110" s="56"/>
      <c r="BZ110" s="56" t="s">
        <v>39</v>
      </c>
      <c r="CA110" s="56">
        <v>1120</v>
      </c>
      <c r="CB110" s="56"/>
      <c r="CC110" s="56" t="s">
        <v>40</v>
      </c>
      <c r="CD110" s="56">
        <v>1620</v>
      </c>
      <c r="CE110" s="56"/>
      <c r="CF110" s="56"/>
      <c r="CG110" s="56"/>
      <c r="CH110" s="56"/>
      <c r="CI110" s="56"/>
      <c r="CJ110" s="56"/>
      <c r="CK110" s="56"/>
      <c r="CL110" s="59"/>
      <c r="CM110" s="56" t="s">
        <v>42</v>
      </c>
      <c r="CN110" s="56" t="s">
        <v>22</v>
      </c>
      <c r="CO110" s="56" t="s">
        <v>22</v>
      </c>
      <c r="CP110" s="56" t="s">
        <v>22</v>
      </c>
      <c r="CQ110" s="56"/>
      <c r="CR110" s="58">
        <v>13</v>
      </c>
    </row>
    <row r="111" spans="1:96" s="6" customForma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55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 t="s">
        <v>41</v>
      </c>
      <c r="CD111" s="56">
        <v>610</v>
      </c>
      <c r="CE111" s="56"/>
      <c r="CF111" s="56"/>
      <c r="CG111" s="56"/>
      <c r="CH111" s="56"/>
      <c r="CI111" s="56" t="s">
        <v>43</v>
      </c>
      <c r="CJ111" s="56" t="s">
        <v>22</v>
      </c>
      <c r="CK111" s="56" t="s">
        <v>22</v>
      </c>
      <c r="CL111" s="56" t="s">
        <v>22</v>
      </c>
      <c r="CM111" s="56"/>
      <c r="CN111" s="56"/>
      <c r="CO111" s="56"/>
      <c r="CP111" s="56"/>
      <c r="CQ111" s="56"/>
      <c r="CR111" s="58">
        <v>14</v>
      </c>
    </row>
    <row r="112" spans="1:96" s="6" customForma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55"/>
      <c r="BR112" s="56"/>
      <c r="BS112" s="56"/>
      <c r="BT112" s="56"/>
      <c r="BU112" s="56"/>
      <c r="BV112" s="56"/>
      <c r="BW112" s="56" t="s">
        <v>40</v>
      </c>
      <c r="BX112" s="56">
        <v>1620</v>
      </c>
      <c r="BY112" s="56"/>
      <c r="BZ112" s="56"/>
      <c r="CA112" s="56"/>
      <c r="CB112" s="56"/>
      <c r="CC112" s="56"/>
      <c r="CD112" s="56"/>
      <c r="CE112" s="56"/>
      <c r="CF112" s="56" t="s">
        <v>40</v>
      </c>
      <c r="CG112" s="56">
        <v>1620</v>
      </c>
      <c r="CH112" s="56"/>
      <c r="CI112" s="56"/>
      <c r="CJ112" s="56"/>
      <c r="CK112" s="56"/>
      <c r="CL112" s="59"/>
      <c r="CM112" s="56" t="s">
        <v>107</v>
      </c>
      <c r="CN112" s="56">
        <v>140</v>
      </c>
      <c r="CO112" s="56"/>
      <c r="CP112" s="56" t="s">
        <v>44</v>
      </c>
      <c r="CQ112" s="56"/>
      <c r="CR112" s="58">
        <v>15</v>
      </c>
    </row>
    <row r="113" spans="1:96" s="6" customForma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55"/>
      <c r="BR113" s="56"/>
      <c r="BS113" s="56"/>
      <c r="BT113" s="56"/>
      <c r="BU113" s="56"/>
      <c r="BV113" s="56"/>
      <c r="BW113" s="56" t="s">
        <v>41</v>
      </c>
      <c r="BX113" s="56">
        <v>610</v>
      </c>
      <c r="BY113" s="56"/>
      <c r="BZ113" s="56"/>
      <c r="CA113" s="56"/>
      <c r="CB113" s="56"/>
      <c r="CC113" s="56"/>
      <c r="CD113" s="56"/>
      <c r="CE113" s="56"/>
      <c r="CF113" s="56" t="s">
        <v>41</v>
      </c>
      <c r="CG113" s="56">
        <v>610</v>
      </c>
      <c r="CH113" s="56"/>
      <c r="CI113" s="56" t="s">
        <v>45</v>
      </c>
      <c r="CJ113" s="56">
        <v>610</v>
      </c>
      <c r="CK113" s="56"/>
      <c r="CL113" s="56" t="s">
        <v>37</v>
      </c>
      <c r="CM113" s="56" t="s">
        <v>46</v>
      </c>
      <c r="CN113" s="56">
        <v>120</v>
      </c>
      <c r="CO113" s="56"/>
      <c r="CP113" s="56" t="s">
        <v>44</v>
      </c>
      <c r="CQ113" s="56"/>
      <c r="CR113" s="58">
        <v>16</v>
      </c>
    </row>
    <row r="114" spans="1:96" s="6" customForma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55"/>
      <c r="BR114" s="56"/>
      <c r="BS114" s="56"/>
      <c r="BT114" s="56"/>
      <c r="BU114" s="56"/>
      <c r="BV114" s="56"/>
      <c r="BW114" s="56"/>
      <c r="BX114" s="56"/>
      <c r="BY114" s="56"/>
      <c r="BZ114" s="56" t="s">
        <v>40</v>
      </c>
      <c r="CA114" s="56">
        <v>1620</v>
      </c>
      <c r="CB114" s="56"/>
      <c r="CC114" s="56"/>
      <c r="CD114" s="56"/>
      <c r="CE114" s="56"/>
      <c r="CF114" s="56"/>
      <c r="CG114" s="56"/>
      <c r="CH114" s="56"/>
      <c r="CI114" s="56" t="s">
        <v>87</v>
      </c>
      <c r="CJ114" s="56">
        <v>610</v>
      </c>
      <c r="CK114" s="56"/>
      <c r="CL114" s="56" t="s">
        <v>37</v>
      </c>
      <c r="CM114" s="56" t="s">
        <v>47</v>
      </c>
      <c r="CN114" s="56">
        <v>180</v>
      </c>
      <c r="CO114" s="56"/>
      <c r="CP114" s="56" t="s">
        <v>44</v>
      </c>
      <c r="CQ114" s="56"/>
      <c r="CR114" s="58">
        <v>17</v>
      </c>
    </row>
    <row r="115" spans="1:96" s="6" customForma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55"/>
      <c r="BR115" s="56"/>
      <c r="BS115" s="56"/>
      <c r="BT115" s="56"/>
      <c r="BU115" s="56"/>
      <c r="BV115" s="56"/>
      <c r="BW115" s="56"/>
      <c r="BX115" s="56"/>
      <c r="BY115" s="56"/>
      <c r="BZ115" s="56" t="s">
        <v>41</v>
      </c>
      <c r="CA115" s="56">
        <v>610</v>
      </c>
      <c r="CB115" s="56"/>
      <c r="CC115" s="56" t="s">
        <v>43</v>
      </c>
      <c r="CD115" s="56" t="s">
        <v>22</v>
      </c>
      <c r="CE115" s="56" t="s">
        <v>22</v>
      </c>
      <c r="CF115" s="56"/>
      <c r="CG115" s="56"/>
      <c r="CH115" s="56"/>
      <c r="CI115" s="56"/>
      <c r="CJ115" s="56"/>
      <c r="CK115" s="56"/>
      <c r="CL115" s="56" t="s">
        <v>37</v>
      </c>
      <c r="CM115" s="56" t="s">
        <v>48</v>
      </c>
      <c r="CN115" s="56">
        <v>170</v>
      </c>
      <c r="CO115" s="56"/>
      <c r="CP115" s="56" t="s">
        <v>44</v>
      </c>
      <c r="CQ115" s="56"/>
      <c r="CR115" s="58">
        <v>18</v>
      </c>
    </row>
    <row r="116" spans="1:96" s="6" customForma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55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 t="s">
        <v>104</v>
      </c>
      <c r="CJ116" s="56">
        <v>1100</v>
      </c>
      <c r="CK116" s="56"/>
      <c r="CL116" s="59" t="s">
        <v>37</v>
      </c>
      <c r="CM116" s="56"/>
      <c r="CN116" s="56"/>
      <c r="CO116" s="56"/>
      <c r="CP116" s="56"/>
      <c r="CQ116" s="56"/>
      <c r="CR116" s="58">
        <v>19</v>
      </c>
    </row>
    <row r="117" spans="1:96" s="6" customForma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55"/>
      <c r="BR117" s="56"/>
      <c r="BS117" s="56"/>
      <c r="BT117" s="56"/>
      <c r="BU117" s="56"/>
      <c r="BV117" s="56"/>
      <c r="BW117" s="56" t="s">
        <v>43</v>
      </c>
      <c r="BX117" s="56" t="s">
        <v>22</v>
      </c>
      <c r="BY117" s="56" t="s">
        <v>22</v>
      </c>
      <c r="BZ117" s="56"/>
      <c r="CA117" s="56"/>
      <c r="CB117" s="56"/>
      <c r="CC117" s="56" t="s">
        <v>45</v>
      </c>
      <c r="CD117" s="56">
        <v>610</v>
      </c>
      <c r="CE117" s="56"/>
      <c r="CF117" s="56" t="s">
        <v>43</v>
      </c>
      <c r="CG117" s="56" t="s">
        <v>22</v>
      </c>
      <c r="CH117" s="56" t="s">
        <v>22</v>
      </c>
      <c r="CI117" s="56"/>
      <c r="CJ117" s="56"/>
      <c r="CK117" s="56"/>
      <c r="CL117" s="59"/>
      <c r="CM117" s="56" t="s">
        <v>49</v>
      </c>
      <c r="CN117" s="56" t="s">
        <v>22</v>
      </c>
      <c r="CO117" s="56" t="s">
        <v>22</v>
      </c>
      <c r="CP117" s="56" t="s">
        <v>22</v>
      </c>
      <c r="CQ117" s="56"/>
      <c r="CR117" s="58">
        <v>20</v>
      </c>
    </row>
    <row r="118" spans="1:96" s="6" customForma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55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 t="s">
        <v>87</v>
      </c>
      <c r="CD118" s="56">
        <v>610</v>
      </c>
      <c r="CE118" s="56"/>
      <c r="CF118" s="56"/>
      <c r="CG118" s="56"/>
      <c r="CH118" s="56"/>
      <c r="CI118" s="56" t="s">
        <v>49</v>
      </c>
      <c r="CJ118" s="56" t="s">
        <v>22</v>
      </c>
      <c r="CK118" s="56" t="s">
        <v>22</v>
      </c>
      <c r="CL118" s="56" t="s">
        <v>22</v>
      </c>
      <c r="CM118" s="56"/>
      <c r="CN118" s="56"/>
      <c r="CO118" s="56"/>
      <c r="CP118" s="59"/>
      <c r="CQ118" s="56"/>
      <c r="CR118" s="58">
        <v>21</v>
      </c>
    </row>
    <row r="119" spans="1:96" s="6" customForma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55"/>
      <c r="BR119" s="56"/>
      <c r="BS119" s="56"/>
      <c r="BT119" s="56"/>
      <c r="BU119" s="56"/>
      <c r="BV119" s="56"/>
      <c r="BW119" s="56" t="s">
        <v>45</v>
      </c>
      <c r="BX119" s="56">
        <v>610</v>
      </c>
      <c r="BY119" s="56"/>
      <c r="BZ119" s="56" t="s">
        <v>43</v>
      </c>
      <c r="CA119" s="56" t="s">
        <v>22</v>
      </c>
      <c r="CB119" s="56" t="s">
        <v>22</v>
      </c>
      <c r="CC119" s="56"/>
      <c r="CD119" s="56"/>
      <c r="CE119" s="56"/>
      <c r="CF119" s="56" t="s">
        <v>45</v>
      </c>
      <c r="CG119" s="56">
        <v>610</v>
      </c>
      <c r="CH119" s="56"/>
      <c r="CI119" s="56"/>
      <c r="CJ119" s="56"/>
      <c r="CK119" s="56"/>
      <c r="CL119" s="59"/>
      <c r="CM119" s="56" t="s">
        <v>50</v>
      </c>
      <c r="CN119" s="56">
        <v>860</v>
      </c>
      <c r="CO119" s="56"/>
      <c r="CP119" s="59" t="s">
        <v>32</v>
      </c>
      <c r="CQ119" s="56"/>
      <c r="CR119" s="58">
        <v>22</v>
      </c>
    </row>
    <row r="120" spans="1:96" s="6" customForma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55"/>
      <c r="BR120" s="56"/>
      <c r="BS120" s="56"/>
      <c r="BT120" s="56"/>
      <c r="BU120" s="56"/>
      <c r="BV120" s="56"/>
      <c r="BW120" s="56" t="s">
        <v>87</v>
      </c>
      <c r="BX120" s="56">
        <v>610</v>
      </c>
      <c r="BY120" s="56"/>
      <c r="BZ120" s="56"/>
      <c r="CA120" s="56"/>
      <c r="CB120" s="56"/>
      <c r="CC120" s="56" t="s">
        <v>104</v>
      </c>
      <c r="CD120" s="56">
        <v>1080</v>
      </c>
      <c r="CE120" s="56"/>
      <c r="CF120" s="56" t="s">
        <v>87</v>
      </c>
      <c r="CG120" s="56">
        <v>610</v>
      </c>
      <c r="CH120" s="56"/>
      <c r="CI120" s="56" t="s">
        <v>50</v>
      </c>
      <c r="CJ120" s="56">
        <v>860</v>
      </c>
      <c r="CK120" s="56"/>
      <c r="CL120" s="59" t="s">
        <v>32</v>
      </c>
      <c r="CM120" s="56"/>
      <c r="CN120" s="56"/>
      <c r="CO120" s="56"/>
      <c r="CP120" s="59"/>
      <c r="CQ120" s="56"/>
      <c r="CR120" s="58">
        <v>23</v>
      </c>
    </row>
    <row r="121" spans="1:96" s="6" customForma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55"/>
      <c r="BR121" s="56"/>
      <c r="BS121" s="56"/>
      <c r="BT121" s="56"/>
      <c r="BU121" s="56"/>
      <c r="BV121" s="56"/>
      <c r="BW121" s="56"/>
      <c r="BX121" s="56"/>
      <c r="BY121" s="56"/>
      <c r="BZ121" s="56" t="s">
        <v>45</v>
      </c>
      <c r="CA121" s="56">
        <v>610</v>
      </c>
      <c r="CB121" s="56"/>
      <c r="CC121" s="56"/>
      <c r="CD121" s="56"/>
      <c r="CE121" s="56"/>
      <c r="CF121" s="56"/>
      <c r="CG121" s="56"/>
      <c r="CH121" s="56"/>
      <c r="CI121" s="56"/>
      <c r="CJ121" s="56"/>
      <c r="CK121" s="56"/>
      <c r="CL121" s="59" t="s">
        <v>32</v>
      </c>
      <c r="CM121" s="56"/>
      <c r="CN121" s="56"/>
      <c r="CO121" s="56"/>
      <c r="CP121" s="56"/>
      <c r="CQ121" s="56"/>
      <c r="CR121" s="58">
        <v>24</v>
      </c>
    </row>
    <row r="122" spans="1:96" s="6" customForma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55"/>
      <c r="BR122" s="56"/>
      <c r="BS122" s="56"/>
      <c r="BT122" s="56"/>
      <c r="BU122" s="56"/>
      <c r="BV122" s="56"/>
      <c r="BW122" s="56" t="s">
        <v>104</v>
      </c>
      <c r="BX122" s="56">
        <v>1100</v>
      </c>
      <c r="BY122" s="56"/>
      <c r="BZ122" s="56" t="s">
        <v>87</v>
      </c>
      <c r="CA122" s="56">
        <v>610</v>
      </c>
      <c r="CB122" s="56"/>
      <c r="CC122" s="56" t="s">
        <v>49</v>
      </c>
      <c r="CD122" s="56"/>
      <c r="CE122" s="56"/>
      <c r="CF122" s="56" t="s">
        <v>104</v>
      </c>
      <c r="CG122" s="56">
        <v>1100</v>
      </c>
      <c r="CH122" s="56"/>
      <c r="CI122" s="56"/>
      <c r="CJ122" s="56"/>
      <c r="CK122" s="56"/>
      <c r="CL122" s="56"/>
      <c r="CM122" s="56"/>
      <c r="CN122" s="56"/>
      <c r="CO122" s="56"/>
      <c r="CP122" s="56"/>
      <c r="CQ122" s="56"/>
      <c r="CR122" s="58">
        <v>25</v>
      </c>
    </row>
    <row r="123" spans="1:96" s="6" customForma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55"/>
      <c r="BR123" s="56"/>
      <c r="BS123" s="56"/>
      <c r="BT123" s="56"/>
      <c r="BU123" s="56"/>
      <c r="BV123" s="56"/>
      <c r="BW123" s="56"/>
      <c r="BX123" s="56"/>
      <c r="BY123" s="56"/>
      <c r="BZ123" s="56"/>
      <c r="CA123" s="56"/>
      <c r="CB123" s="56"/>
      <c r="CC123" s="56"/>
      <c r="CD123" s="56"/>
      <c r="CE123" s="56"/>
      <c r="CF123" s="56"/>
      <c r="CG123" s="56"/>
      <c r="CH123" s="56"/>
      <c r="CI123" s="56"/>
      <c r="CJ123" s="56"/>
      <c r="CK123" s="56"/>
      <c r="CL123" s="59"/>
      <c r="CM123" s="56"/>
      <c r="CN123" s="56"/>
      <c r="CO123" s="56"/>
      <c r="CP123" s="56"/>
      <c r="CQ123" s="56"/>
      <c r="CR123" s="58">
        <v>26</v>
      </c>
    </row>
    <row r="124" spans="1:96" s="6" customForma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55"/>
      <c r="BR124" s="56"/>
      <c r="BS124" s="56"/>
      <c r="BT124" s="56"/>
      <c r="BU124" s="56"/>
      <c r="BV124" s="56"/>
      <c r="BW124" s="56" t="s">
        <v>49</v>
      </c>
      <c r="BX124" s="56" t="s">
        <v>22</v>
      </c>
      <c r="BY124" s="56" t="s">
        <v>22</v>
      </c>
      <c r="BZ124" s="56" t="s">
        <v>104</v>
      </c>
      <c r="CA124" s="56">
        <v>1100</v>
      </c>
      <c r="CB124" s="56"/>
      <c r="CC124" s="56" t="s">
        <v>50</v>
      </c>
      <c r="CD124" s="56">
        <v>860</v>
      </c>
      <c r="CE124" s="56"/>
      <c r="CF124" s="56" t="s">
        <v>49</v>
      </c>
      <c r="CG124" s="56" t="s">
        <v>22</v>
      </c>
      <c r="CH124" s="56" t="s">
        <v>22</v>
      </c>
      <c r="CI124" s="56"/>
      <c r="CJ124" s="56"/>
      <c r="CK124" s="56"/>
      <c r="CL124" s="59"/>
      <c r="CM124" s="56"/>
      <c r="CN124" s="56"/>
      <c r="CO124" s="56"/>
      <c r="CP124" s="56"/>
      <c r="CQ124" s="56"/>
      <c r="CR124" s="58">
        <v>27</v>
      </c>
    </row>
    <row r="125" spans="1:96" s="6" customForma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55"/>
      <c r="BR125" s="56"/>
      <c r="BS125" s="56"/>
      <c r="BT125" s="56"/>
      <c r="BU125" s="56"/>
      <c r="BV125" s="56"/>
      <c r="BW125" s="56"/>
      <c r="BX125" s="56"/>
      <c r="BY125" s="56"/>
      <c r="BZ125" s="56"/>
      <c r="CA125" s="56"/>
      <c r="CB125" s="56"/>
      <c r="CC125" s="56"/>
      <c r="CD125" s="56"/>
      <c r="CE125" s="56"/>
      <c r="CF125" s="56"/>
      <c r="CG125" s="56"/>
      <c r="CH125" s="56"/>
      <c r="CI125" s="56" t="s">
        <v>51</v>
      </c>
      <c r="CJ125" s="56" t="s">
        <v>22</v>
      </c>
      <c r="CK125" s="56" t="s">
        <v>22</v>
      </c>
      <c r="CL125" s="56" t="s">
        <v>22</v>
      </c>
      <c r="CM125" s="56"/>
      <c r="CN125" s="56"/>
      <c r="CO125" s="56"/>
      <c r="CP125" s="56"/>
      <c r="CQ125" s="56"/>
      <c r="CR125" s="58">
        <v>28</v>
      </c>
    </row>
    <row r="126" spans="1:96" s="6" customForma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55"/>
      <c r="BR126" s="56"/>
      <c r="BS126" s="56"/>
      <c r="BT126" s="56"/>
      <c r="BU126" s="56"/>
      <c r="BV126" s="56"/>
      <c r="BW126" s="56" t="s">
        <v>50</v>
      </c>
      <c r="BX126" s="56">
        <v>860</v>
      </c>
      <c r="BY126" s="56"/>
      <c r="BZ126" s="56" t="s">
        <v>49</v>
      </c>
      <c r="CA126" s="56" t="s">
        <v>22</v>
      </c>
      <c r="CB126" s="56" t="s">
        <v>22</v>
      </c>
      <c r="CC126" s="56"/>
      <c r="CD126" s="56"/>
      <c r="CE126" s="56"/>
      <c r="CF126" s="56" t="s">
        <v>50</v>
      </c>
      <c r="CG126" s="56">
        <v>860</v>
      </c>
      <c r="CH126" s="56"/>
      <c r="CI126" s="56"/>
      <c r="CJ126" s="56"/>
      <c r="CK126" s="56"/>
      <c r="CL126" s="56"/>
      <c r="CM126" s="56"/>
      <c r="CN126" s="56"/>
      <c r="CO126" s="56"/>
      <c r="CP126" s="56"/>
      <c r="CQ126" s="56"/>
      <c r="CR126" s="58">
        <v>29</v>
      </c>
    </row>
    <row r="127" spans="1:96" s="6" customForma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55"/>
      <c r="BR127" s="56"/>
      <c r="BS127" s="56"/>
      <c r="BT127" s="56"/>
      <c r="BU127" s="56"/>
      <c r="BV127" s="56"/>
      <c r="BW127" s="56"/>
      <c r="BX127" s="56"/>
      <c r="BY127" s="56"/>
      <c r="BZ127" s="56"/>
      <c r="CA127" s="56"/>
      <c r="CB127" s="56"/>
      <c r="CC127" s="56"/>
      <c r="CD127" s="56"/>
      <c r="CE127" s="56"/>
      <c r="CF127" s="56"/>
      <c r="CG127" s="56"/>
      <c r="CH127" s="56"/>
      <c r="CI127" s="56" t="s">
        <v>99</v>
      </c>
      <c r="CJ127" s="56">
        <v>250</v>
      </c>
      <c r="CK127" s="56"/>
      <c r="CL127" s="56" t="s">
        <v>100</v>
      </c>
      <c r="CM127" s="56"/>
      <c r="CN127" s="56"/>
      <c r="CO127" s="56"/>
      <c r="CP127" s="56"/>
      <c r="CQ127" s="56"/>
      <c r="CR127" s="58">
        <v>30</v>
      </c>
    </row>
    <row r="128" spans="1:96" s="6" customForma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55"/>
      <c r="BR128" s="56"/>
      <c r="BS128" s="56"/>
      <c r="BT128" s="56"/>
      <c r="BU128" s="56"/>
      <c r="BV128" s="56"/>
      <c r="BW128" s="56"/>
      <c r="BX128" s="56"/>
      <c r="BY128" s="56"/>
      <c r="BZ128" s="56" t="s">
        <v>50</v>
      </c>
      <c r="CA128" s="56">
        <v>860</v>
      </c>
      <c r="CB128" s="56"/>
      <c r="CC128" s="56"/>
      <c r="CD128" s="56"/>
      <c r="CE128" s="56"/>
      <c r="CF128" s="56"/>
      <c r="CG128" s="56"/>
      <c r="CH128" s="56"/>
      <c r="CI128" s="56" t="s">
        <v>52</v>
      </c>
      <c r="CJ128" s="56">
        <v>200</v>
      </c>
      <c r="CK128" s="56"/>
      <c r="CL128" s="56" t="s">
        <v>37</v>
      </c>
      <c r="CM128" s="56"/>
      <c r="CN128" s="56"/>
      <c r="CO128" s="56"/>
      <c r="CP128" s="56"/>
      <c r="CQ128" s="56"/>
      <c r="CR128" s="58">
        <v>31</v>
      </c>
    </row>
    <row r="129" spans="1:96" s="6" customForma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55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8"/>
    </row>
    <row r="130" spans="1:96" s="6" customForma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55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 t="s">
        <v>42</v>
      </c>
      <c r="CJ130" s="56" t="s">
        <v>22</v>
      </c>
      <c r="CK130" s="56" t="s">
        <v>22</v>
      </c>
      <c r="CL130" s="56" t="s">
        <v>22</v>
      </c>
      <c r="CM130" s="56"/>
      <c r="CN130" s="56"/>
      <c r="CO130" s="56"/>
      <c r="CP130" s="56"/>
      <c r="CQ130" s="56"/>
      <c r="CR130" s="58"/>
    </row>
    <row r="131" spans="1:96" s="6" customForma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55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8"/>
    </row>
    <row r="132" spans="1:96" s="6" customForma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55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 t="s">
        <v>107</v>
      </c>
      <c r="CJ132" s="56">
        <v>140</v>
      </c>
      <c r="CK132" s="56"/>
      <c r="CL132" s="56" t="s">
        <v>44</v>
      </c>
      <c r="CM132" s="56"/>
      <c r="CN132" s="56"/>
      <c r="CO132" s="56"/>
      <c r="CP132" s="56"/>
      <c r="CQ132" s="56"/>
      <c r="CR132" s="58"/>
    </row>
    <row r="133" spans="1:96" s="6" customForma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55"/>
      <c r="BR133" s="56"/>
      <c r="BS133" s="56"/>
      <c r="BT133" s="56"/>
      <c r="BU133" s="56"/>
      <c r="BV133" s="56"/>
      <c r="BW133" s="56"/>
      <c r="BX133" s="56"/>
      <c r="BY133" s="56"/>
      <c r="BZ133" s="56"/>
      <c r="CA133" s="56"/>
      <c r="CB133" s="56"/>
      <c r="CC133" s="56"/>
      <c r="CD133" s="56"/>
      <c r="CE133" s="56"/>
      <c r="CF133" s="56"/>
      <c r="CG133" s="56"/>
      <c r="CH133" s="56"/>
      <c r="CI133" s="56" t="s">
        <v>46</v>
      </c>
      <c r="CJ133" s="56">
        <v>120</v>
      </c>
      <c r="CK133" s="56"/>
      <c r="CL133" s="56" t="s">
        <v>44</v>
      </c>
      <c r="CM133" s="56"/>
      <c r="CN133" s="56"/>
      <c r="CO133" s="56"/>
      <c r="CP133" s="56"/>
      <c r="CQ133" s="56"/>
      <c r="CR133" s="58"/>
    </row>
    <row r="134" spans="1:96" s="6" customForma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55"/>
      <c r="BR134" s="56"/>
      <c r="BS134" s="56"/>
      <c r="BT134" s="56"/>
      <c r="BU134" s="56"/>
      <c r="BV134" s="56"/>
      <c r="BW134" s="56"/>
      <c r="BX134" s="56"/>
      <c r="BY134" s="56"/>
      <c r="BZ134" s="56"/>
      <c r="CA134" s="56"/>
      <c r="CB134" s="56"/>
      <c r="CC134" s="56"/>
      <c r="CD134" s="56"/>
      <c r="CE134" s="56"/>
      <c r="CF134" s="56"/>
      <c r="CG134" s="56"/>
      <c r="CH134" s="56"/>
      <c r="CI134" s="56" t="s">
        <v>47</v>
      </c>
      <c r="CJ134" s="56">
        <v>180</v>
      </c>
      <c r="CK134" s="56"/>
      <c r="CL134" s="56" t="s">
        <v>44</v>
      </c>
      <c r="CM134" s="56"/>
      <c r="CN134" s="56"/>
      <c r="CO134" s="56"/>
      <c r="CP134" s="56"/>
      <c r="CQ134" s="56"/>
      <c r="CR134" s="58"/>
    </row>
    <row r="135" spans="1:96" s="6" customForma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55"/>
      <c r="BR135" s="56"/>
      <c r="BS135" s="56"/>
      <c r="BT135" s="56"/>
      <c r="BU135" s="56"/>
      <c r="BV135" s="56"/>
      <c r="BW135" s="56"/>
      <c r="BX135" s="56"/>
      <c r="BY135" s="56"/>
      <c r="BZ135" s="56"/>
      <c r="CA135" s="56"/>
      <c r="CB135" s="56"/>
      <c r="CC135" s="56"/>
      <c r="CD135" s="56"/>
      <c r="CE135" s="56"/>
      <c r="CF135" s="56"/>
      <c r="CG135" s="56"/>
      <c r="CH135" s="56"/>
      <c r="CI135" s="56" t="s">
        <v>48</v>
      </c>
      <c r="CJ135" s="56">
        <v>170</v>
      </c>
      <c r="CK135" s="56"/>
      <c r="CL135" s="56" t="s">
        <v>44</v>
      </c>
      <c r="CM135" s="56"/>
      <c r="CN135" s="56"/>
      <c r="CO135" s="56"/>
      <c r="CP135" s="56"/>
      <c r="CQ135" s="56"/>
      <c r="CR135" s="58"/>
    </row>
    <row r="136" spans="1:96" s="6" customForma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55"/>
      <c r="BR136" s="56"/>
      <c r="BS136" s="56"/>
      <c r="BT136" s="56"/>
      <c r="BU136" s="56"/>
      <c r="BV136" s="56"/>
      <c r="BW136" s="56"/>
      <c r="BX136" s="56"/>
      <c r="BY136" s="56"/>
      <c r="BZ136" s="56"/>
      <c r="CA136" s="56"/>
      <c r="CB136" s="56"/>
      <c r="CC136" s="56"/>
      <c r="CD136" s="56"/>
      <c r="CE136" s="56"/>
      <c r="CF136" s="56"/>
      <c r="CG136" s="56"/>
      <c r="CH136" s="56"/>
      <c r="CI136" s="56"/>
      <c r="CJ136" s="56"/>
      <c r="CK136" s="56"/>
      <c r="CL136" s="56"/>
      <c r="CM136" s="56"/>
      <c r="CN136" s="56"/>
      <c r="CO136" s="56"/>
      <c r="CP136" s="56"/>
      <c r="CQ136" s="56"/>
      <c r="CR136" s="58"/>
    </row>
    <row r="137" spans="1:96" s="6" customForma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55"/>
      <c r="BR137" s="56"/>
      <c r="BS137" s="56"/>
      <c r="BT137" s="56"/>
      <c r="BU137" s="56"/>
      <c r="BV137" s="56"/>
      <c r="BW137" s="56"/>
      <c r="BX137" s="56"/>
      <c r="BY137" s="56"/>
      <c r="BZ137" s="56"/>
      <c r="CA137" s="56"/>
      <c r="CB137" s="56"/>
      <c r="CC137" s="56"/>
      <c r="CD137" s="56"/>
      <c r="CE137" s="56"/>
      <c r="CF137" s="56"/>
      <c r="CG137" s="56"/>
      <c r="CH137" s="56"/>
      <c r="CI137" s="56"/>
      <c r="CJ137" s="56"/>
      <c r="CK137" s="56"/>
      <c r="CL137" s="56"/>
      <c r="CM137" s="56"/>
      <c r="CN137" s="56"/>
      <c r="CO137" s="56"/>
      <c r="CP137" s="56"/>
      <c r="CQ137" s="56"/>
      <c r="CR137" s="58"/>
    </row>
    <row r="138" spans="1:96" s="6" customForma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55"/>
      <c r="BR138" s="56"/>
      <c r="BS138" s="56"/>
      <c r="BT138" s="56"/>
      <c r="BU138" s="56"/>
      <c r="BV138" s="56"/>
      <c r="BW138" s="56"/>
      <c r="BX138" s="56"/>
      <c r="BY138" s="56"/>
      <c r="BZ138" s="56"/>
      <c r="CA138" s="56"/>
      <c r="CB138" s="56"/>
      <c r="CC138" s="56"/>
      <c r="CD138" s="56"/>
      <c r="CE138" s="56"/>
      <c r="CF138" s="56"/>
      <c r="CG138" s="56"/>
      <c r="CH138" s="56"/>
      <c r="CI138" s="56" t="s">
        <v>54</v>
      </c>
      <c r="CJ138" s="56">
        <v>300</v>
      </c>
      <c r="CK138" s="56"/>
      <c r="CL138" s="56" t="s">
        <v>53</v>
      </c>
      <c r="CM138" s="56"/>
      <c r="CN138" s="56"/>
      <c r="CO138" s="56"/>
      <c r="CP138" s="56"/>
      <c r="CQ138" s="56"/>
      <c r="CR138" s="58"/>
    </row>
    <row r="139" spans="1:96" s="6" customForma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55"/>
      <c r="BR139" s="56"/>
      <c r="BS139" s="56"/>
      <c r="BT139" s="56"/>
      <c r="BU139" s="56"/>
      <c r="BV139" s="56"/>
      <c r="BW139" s="56"/>
      <c r="BX139" s="56"/>
      <c r="BY139" s="56"/>
      <c r="BZ139" s="56"/>
      <c r="CA139" s="56"/>
      <c r="CB139" s="56"/>
      <c r="CC139" s="56"/>
      <c r="CD139" s="56"/>
      <c r="CE139" s="56"/>
      <c r="CF139" s="56"/>
      <c r="CG139" s="56"/>
      <c r="CH139" s="56"/>
      <c r="CI139" s="56"/>
      <c r="CJ139" s="56"/>
      <c r="CK139" s="56"/>
      <c r="CL139" s="56"/>
      <c r="CM139" s="56"/>
      <c r="CN139" s="56"/>
      <c r="CO139" s="56"/>
      <c r="CP139" s="56"/>
      <c r="CQ139" s="56"/>
      <c r="CR139" s="58"/>
    </row>
    <row r="140" spans="1:96" s="6" customForma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55"/>
      <c r="BR140" s="56"/>
      <c r="BS140" s="56"/>
      <c r="BT140" s="56"/>
      <c r="BU140" s="56"/>
      <c r="BV140" s="56"/>
      <c r="BW140" s="56"/>
      <c r="BX140" s="56"/>
      <c r="BY140" s="56"/>
      <c r="BZ140" s="56"/>
      <c r="CA140" s="56"/>
      <c r="CB140" s="56"/>
      <c r="CC140" s="56"/>
      <c r="CD140" s="56"/>
      <c r="CE140" s="56"/>
      <c r="CF140" s="56"/>
      <c r="CG140" s="56"/>
      <c r="CH140" s="56"/>
      <c r="CI140" s="56" t="s">
        <v>88</v>
      </c>
      <c r="CJ140" s="56" t="s">
        <v>22</v>
      </c>
      <c r="CK140" s="56" t="s">
        <v>22</v>
      </c>
      <c r="CL140" s="56" t="s">
        <v>22</v>
      </c>
      <c r="CM140" s="56"/>
      <c r="CN140" s="56"/>
      <c r="CO140" s="56"/>
      <c r="CP140" s="56"/>
      <c r="CQ140" s="56"/>
      <c r="CR140" s="58"/>
    </row>
    <row r="141" spans="1:96" s="6" customForma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55"/>
      <c r="BR141" s="56"/>
      <c r="BS141" s="56"/>
      <c r="BT141" s="56"/>
      <c r="BU141" s="56"/>
      <c r="BV141" s="56"/>
      <c r="BW141" s="56"/>
      <c r="BX141" s="56"/>
      <c r="BY141" s="56"/>
      <c r="BZ141" s="56"/>
      <c r="CA141" s="56"/>
      <c r="CB141" s="56"/>
      <c r="CC141" s="56"/>
      <c r="CD141" s="56"/>
      <c r="CE141" s="56"/>
      <c r="CF141" s="56"/>
      <c r="CG141" s="56"/>
      <c r="CH141" s="56"/>
      <c r="CI141" s="56"/>
      <c r="CJ141" s="56"/>
      <c r="CK141" s="56"/>
      <c r="CL141" s="56"/>
      <c r="CM141" s="59"/>
      <c r="CN141" s="59"/>
      <c r="CO141" s="59"/>
      <c r="CP141" s="59"/>
      <c r="CQ141" s="56"/>
      <c r="CR141" s="58"/>
    </row>
    <row r="142" spans="1:96" s="6" customForma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55"/>
      <c r="BR142" s="56"/>
      <c r="BS142" s="56"/>
      <c r="BT142" s="56"/>
      <c r="BU142" s="56"/>
      <c r="BV142" s="56"/>
      <c r="BW142" s="56"/>
      <c r="BX142" s="56"/>
      <c r="BY142" s="56"/>
      <c r="BZ142" s="56"/>
      <c r="CA142" s="56"/>
      <c r="CB142" s="56"/>
      <c r="CC142" s="56"/>
      <c r="CD142" s="56"/>
      <c r="CE142" s="56"/>
      <c r="CF142" s="56"/>
      <c r="CG142" s="56"/>
      <c r="CH142" s="56"/>
      <c r="CI142" s="56" t="s">
        <v>33</v>
      </c>
      <c r="CJ142" s="56">
        <v>5240</v>
      </c>
      <c r="CK142" s="56"/>
      <c r="CL142" s="56" t="s">
        <v>34</v>
      </c>
      <c r="CM142" s="59"/>
      <c r="CN142" s="59"/>
      <c r="CO142" s="59"/>
      <c r="CP142" s="59"/>
      <c r="CQ142" s="56"/>
      <c r="CR142" s="58"/>
    </row>
    <row r="143" spans="1:96" s="6" customForma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55"/>
      <c r="BR143" s="56"/>
      <c r="BS143" s="56"/>
      <c r="BT143" s="56"/>
      <c r="BU143" s="56"/>
      <c r="BV143" s="56"/>
      <c r="BW143" s="56"/>
      <c r="BX143" s="56"/>
      <c r="BY143" s="56"/>
      <c r="BZ143" s="56"/>
      <c r="CA143" s="56"/>
      <c r="CB143" s="56"/>
      <c r="CC143" s="56"/>
      <c r="CD143" s="56"/>
      <c r="CE143" s="56"/>
      <c r="CF143" s="56"/>
      <c r="CG143" s="56"/>
      <c r="CH143" s="56"/>
      <c r="CI143" s="56"/>
      <c r="CJ143" s="56"/>
      <c r="CK143" s="56"/>
      <c r="CL143" s="56"/>
      <c r="CM143" s="59"/>
      <c r="CN143" s="59"/>
      <c r="CO143" s="59"/>
      <c r="CP143" s="59"/>
      <c r="CQ143" s="56"/>
      <c r="CR143" s="58"/>
    </row>
    <row r="144" spans="1:96" s="6" customForma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55"/>
      <c r="BR144" s="56"/>
      <c r="BS144" s="56"/>
      <c r="BT144" s="56"/>
      <c r="BU144" s="56"/>
      <c r="BV144" s="56"/>
      <c r="BW144" s="56"/>
      <c r="BX144" s="56"/>
      <c r="BY144" s="56"/>
      <c r="BZ144" s="56"/>
      <c r="CA144" s="56"/>
      <c r="CB144" s="56"/>
      <c r="CC144" s="56"/>
      <c r="CD144" s="56"/>
      <c r="CE144" s="56"/>
      <c r="CF144" s="56"/>
      <c r="CG144" s="56"/>
      <c r="CH144" s="56"/>
      <c r="CI144" s="56" t="s">
        <v>98</v>
      </c>
      <c r="CJ144" s="56">
        <v>1120</v>
      </c>
      <c r="CK144" s="56"/>
      <c r="CL144" s="56" t="s">
        <v>37</v>
      </c>
      <c r="CM144" s="59"/>
      <c r="CN144" s="59"/>
      <c r="CO144" s="59"/>
      <c r="CP144" s="59"/>
      <c r="CQ144" s="56"/>
      <c r="CR144" s="58"/>
    </row>
    <row r="145" spans="1:96" s="6" customForma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55"/>
      <c r="BR145" s="56"/>
      <c r="BS145" s="56"/>
      <c r="BT145" s="56"/>
      <c r="BU145" s="56"/>
      <c r="BV145" s="56"/>
      <c r="BW145" s="56"/>
      <c r="BX145" s="56"/>
      <c r="BY145" s="56"/>
      <c r="BZ145" s="56"/>
      <c r="CA145" s="56"/>
      <c r="CB145" s="56"/>
      <c r="CC145" s="56"/>
      <c r="CD145" s="56"/>
      <c r="CE145" s="56"/>
      <c r="CF145" s="56"/>
      <c r="CG145" s="56"/>
      <c r="CH145" s="56"/>
      <c r="CI145" s="56"/>
      <c r="CJ145" s="56"/>
      <c r="CK145" s="56"/>
      <c r="CL145" s="56"/>
      <c r="CM145" s="59"/>
      <c r="CN145" s="59"/>
      <c r="CO145" s="59"/>
      <c r="CP145" s="59"/>
      <c r="CQ145" s="56"/>
      <c r="CR145" s="58"/>
    </row>
    <row r="146" spans="1:96" s="6" customForma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55"/>
      <c r="BR146" s="56"/>
      <c r="BS146" s="56"/>
      <c r="BT146" s="56"/>
      <c r="BU146" s="56"/>
      <c r="BV146" s="56"/>
      <c r="BW146" s="56"/>
      <c r="BX146" s="56"/>
      <c r="BY146" s="56"/>
      <c r="BZ146" s="56"/>
      <c r="CA146" s="56"/>
      <c r="CB146" s="56"/>
      <c r="CC146" s="56"/>
      <c r="CD146" s="56"/>
      <c r="CE146" s="56"/>
      <c r="CF146" s="56"/>
      <c r="CG146" s="56"/>
      <c r="CH146" s="56"/>
      <c r="CI146" s="56" t="s">
        <v>89</v>
      </c>
      <c r="CJ146" s="56">
        <v>1120</v>
      </c>
      <c r="CK146" s="56"/>
      <c r="CL146" s="56" t="s">
        <v>37</v>
      </c>
      <c r="CM146" s="59"/>
      <c r="CN146" s="59"/>
      <c r="CO146" s="59"/>
      <c r="CP146" s="59"/>
      <c r="CQ146" s="56"/>
      <c r="CR146" s="58"/>
    </row>
    <row r="147" spans="1:96" s="6" customForma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55"/>
      <c r="BR147" s="56"/>
      <c r="BS147" s="56"/>
      <c r="BT147" s="56"/>
      <c r="BU147" s="56"/>
      <c r="BV147" s="56"/>
      <c r="BW147" s="56"/>
      <c r="BX147" s="56"/>
      <c r="BY147" s="56"/>
      <c r="BZ147" s="56"/>
      <c r="CA147" s="56"/>
      <c r="CB147" s="56"/>
      <c r="CC147" s="56"/>
      <c r="CD147" s="56"/>
      <c r="CE147" s="56"/>
      <c r="CF147" s="56"/>
      <c r="CG147" s="56"/>
      <c r="CH147" s="56"/>
      <c r="CI147" s="56"/>
      <c r="CJ147" s="56"/>
      <c r="CK147" s="56"/>
      <c r="CL147" s="56"/>
      <c r="CM147" s="59"/>
      <c r="CN147" s="59"/>
      <c r="CO147" s="59"/>
      <c r="CP147" s="59"/>
      <c r="CQ147" s="56"/>
      <c r="CR147" s="58"/>
    </row>
    <row r="148" spans="1:96" s="6" customForma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55"/>
      <c r="BR148" s="56"/>
      <c r="BS148" s="56"/>
      <c r="BT148" s="56"/>
      <c r="BU148" s="56"/>
      <c r="BV148" s="56"/>
      <c r="BW148" s="56"/>
      <c r="BX148" s="56"/>
      <c r="BY148" s="56"/>
      <c r="BZ148" s="56"/>
      <c r="CA148" s="56"/>
      <c r="CB148" s="56"/>
      <c r="CC148" s="56"/>
      <c r="CD148" s="56"/>
      <c r="CE148" s="56"/>
      <c r="CF148" s="56"/>
      <c r="CG148" s="56"/>
      <c r="CH148" s="56"/>
      <c r="CI148" s="56"/>
      <c r="CJ148" s="56"/>
      <c r="CK148" s="56"/>
      <c r="CL148" s="56"/>
      <c r="CM148" s="59"/>
      <c r="CN148" s="59"/>
      <c r="CO148" s="59"/>
      <c r="CP148" s="59"/>
      <c r="CQ148" s="56"/>
      <c r="CR148" s="58"/>
    </row>
    <row r="149" spans="1:96" s="6" customForma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55"/>
      <c r="BR149" s="56"/>
      <c r="BS149" s="56"/>
      <c r="BT149" s="56"/>
      <c r="BU149" s="56"/>
      <c r="BV149" s="56"/>
      <c r="BW149" s="56"/>
      <c r="BX149" s="56"/>
      <c r="BY149" s="56"/>
      <c r="BZ149" s="56"/>
      <c r="CA149" s="56"/>
      <c r="CB149" s="56"/>
      <c r="CC149" s="56"/>
      <c r="CD149" s="56"/>
      <c r="CE149" s="56"/>
      <c r="CF149" s="56"/>
      <c r="CG149" s="56"/>
      <c r="CH149" s="56"/>
      <c r="CI149" s="56"/>
      <c r="CJ149" s="56"/>
      <c r="CK149" s="56"/>
      <c r="CL149" s="56"/>
      <c r="CM149" s="59"/>
      <c r="CN149" s="59"/>
      <c r="CO149" s="59"/>
      <c r="CP149" s="59"/>
      <c r="CQ149" s="56"/>
      <c r="CR149" s="58"/>
    </row>
    <row r="150" spans="1:96" s="6" customForma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55"/>
      <c r="BR150" s="56"/>
      <c r="BS150" s="56"/>
      <c r="BT150" s="56"/>
      <c r="BU150" s="56"/>
      <c r="BV150" s="56"/>
      <c r="BW150" s="56"/>
      <c r="BX150" s="56"/>
      <c r="BY150" s="56"/>
      <c r="BZ150" s="56"/>
      <c r="CA150" s="56"/>
      <c r="CB150" s="56"/>
      <c r="CC150" s="56"/>
      <c r="CD150" s="56"/>
      <c r="CE150" s="56"/>
      <c r="CF150" s="56"/>
      <c r="CG150" s="56"/>
      <c r="CH150" s="56"/>
      <c r="CI150" s="56"/>
      <c r="CJ150" s="56"/>
      <c r="CK150" s="56"/>
      <c r="CL150" s="56"/>
      <c r="CM150" s="59"/>
      <c r="CN150" s="59"/>
      <c r="CO150" s="59"/>
      <c r="CP150" s="59"/>
      <c r="CQ150" s="56"/>
      <c r="CR150" s="58"/>
    </row>
    <row r="151" spans="1:96" s="6" customForma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55"/>
      <c r="BR151" s="56"/>
      <c r="BS151" s="56"/>
      <c r="BT151" s="56"/>
      <c r="BU151" s="56"/>
      <c r="BV151" s="56"/>
      <c r="BW151" s="56"/>
      <c r="BX151" s="56"/>
      <c r="BY151" s="56"/>
      <c r="BZ151" s="56"/>
      <c r="CA151" s="56"/>
      <c r="CB151" s="56"/>
      <c r="CC151" s="56"/>
      <c r="CD151" s="56"/>
      <c r="CE151" s="56"/>
      <c r="CF151" s="56"/>
      <c r="CG151" s="56"/>
      <c r="CH151" s="56"/>
      <c r="CI151" s="56"/>
      <c r="CJ151" s="56"/>
      <c r="CK151" s="56"/>
      <c r="CL151" s="56"/>
      <c r="CM151" s="59"/>
      <c r="CN151" s="59"/>
      <c r="CO151" s="59"/>
      <c r="CP151" s="59"/>
      <c r="CQ151" s="59"/>
      <c r="CR151" s="57"/>
    </row>
    <row r="152" spans="1:96" s="6" customForma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55"/>
      <c r="BR152" s="56"/>
      <c r="BS152" s="56"/>
      <c r="BT152" s="56"/>
      <c r="BU152" s="56"/>
      <c r="BV152" s="56"/>
      <c r="BW152" s="56"/>
      <c r="BX152" s="56"/>
      <c r="BY152" s="56"/>
      <c r="BZ152" s="56"/>
      <c r="CA152" s="56"/>
      <c r="CB152" s="56"/>
      <c r="CC152" s="56"/>
      <c r="CD152" s="56"/>
      <c r="CE152" s="56"/>
      <c r="CF152" s="56"/>
      <c r="CG152" s="56"/>
      <c r="CH152" s="56"/>
      <c r="CI152" s="56"/>
      <c r="CJ152" s="56"/>
      <c r="CK152" s="56"/>
      <c r="CL152" s="56"/>
      <c r="CM152" s="59"/>
      <c r="CN152" s="59"/>
      <c r="CO152" s="59"/>
      <c r="CP152" s="59"/>
      <c r="CQ152" s="59"/>
      <c r="CR152" s="57"/>
    </row>
    <row r="153" spans="1:96" s="6" customForma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55"/>
      <c r="BR153" s="56"/>
      <c r="BS153" s="56"/>
      <c r="BT153" s="56"/>
      <c r="BU153" s="56"/>
      <c r="BV153" s="56"/>
      <c r="BW153" s="56"/>
      <c r="BX153" s="56"/>
      <c r="BY153" s="56"/>
      <c r="BZ153" s="56"/>
      <c r="CA153" s="56"/>
      <c r="CB153" s="56"/>
      <c r="CC153" s="56"/>
      <c r="CD153" s="56"/>
      <c r="CE153" s="56"/>
      <c r="CF153" s="56"/>
      <c r="CG153" s="56"/>
      <c r="CH153" s="56"/>
      <c r="CI153" s="56"/>
      <c r="CJ153" s="56"/>
      <c r="CK153" s="56"/>
      <c r="CL153" s="56"/>
      <c r="CM153" s="59"/>
      <c r="CN153" s="59"/>
      <c r="CO153" s="59"/>
      <c r="CP153" s="59"/>
      <c r="CQ153" s="59"/>
      <c r="CR153" s="57"/>
    </row>
    <row r="154" spans="1:96" s="6" customForma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55"/>
      <c r="BR154" s="56"/>
      <c r="BS154" s="56"/>
      <c r="BT154" s="56"/>
      <c r="BU154" s="56"/>
      <c r="BV154" s="56"/>
      <c r="BW154" s="56"/>
      <c r="BX154" s="56"/>
      <c r="BY154" s="56"/>
      <c r="BZ154" s="56"/>
      <c r="CA154" s="56"/>
      <c r="CB154" s="56"/>
      <c r="CC154" s="56"/>
      <c r="CD154" s="56"/>
      <c r="CE154" s="56"/>
      <c r="CF154" s="56"/>
      <c r="CG154" s="56"/>
      <c r="CH154" s="56"/>
      <c r="CI154" s="56"/>
      <c r="CJ154" s="56"/>
      <c r="CK154" s="56"/>
      <c r="CL154" s="56"/>
      <c r="CM154" s="59"/>
      <c r="CN154" s="59"/>
      <c r="CO154" s="59"/>
      <c r="CP154" s="59"/>
      <c r="CQ154" s="59"/>
      <c r="CR154" s="57"/>
    </row>
    <row r="155" spans="1:96" s="6" customForma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55"/>
      <c r="BR155" s="56"/>
      <c r="BS155" s="56"/>
      <c r="BT155" s="56"/>
      <c r="BU155" s="56"/>
      <c r="BV155" s="56"/>
      <c r="BW155" s="56"/>
      <c r="BX155" s="56"/>
      <c r="BY155" s="56"/>
      <c r="BZ155" s="56"/>
      <c r="CA155" s="56"/>
      <c r="CB155" s="56"/>
      <c r="CC155" s="56"/>
      <c r="CD155" s="56"/>
      <c r="CE155" s="56"/>
      <c r="CF155" s="56"/>
      <c r="CG155" s="56"/>
      <c r="CH155" s="56"/>
      <c r="CI155" s="56"/>
      <c r="CJ155" s="56"/>
      <c r="CK155" s="56"/>
      <c r="CL155" s="56"/>
      <c r="CM155" s="59"/>
      <c r="CN155" s="59"/>
      <c r="CO155" s="59"/>
      <c r="CP155" s="59"/>
      <c r="CQ155" s="59"/>
      <c r="CR155" s="57"/>
    </row>
    <row r="156" spans="1:96" s="6" customForma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55"/>
      <c r="BR156" s="56"/>
      <c r="BS156" s="56"/>
      <c r="BT156" s="56"/>
      <c r="BU156" s="56"/>
      <c r="BV156" s="56"/>
      <c r="BW156" s="56"/>
      <c r="BX156" s="56"/>
      <c r="BY156" s="56"/>
      <c r="BZ156" s="56"/>
      <c r="CA156" s="56"/>
      <c r="CB156" s="56"/>
      <c r="CC156" s="56"/>
      <c r="CD156" s="56"/>
      <c r="CE156" s="56"/>
      <c r="CF156" s="56"/>
      <c r="CG156" s="56"/>
      <c r="CH156" s="56"/>
      <c r="CI156" s="56"/>
      <c r="CJ156" s="56"/>
      <c r="CK156" s="56"/>
      <c r="CL156" s="56"/>
      <c r="CM156" s="59"/>
      <c r="CN156" s="59"/>
      <c r="CO156" s="59"/>
      <c r="CP156" s="59"/>
      <c r="CQ156" s="59"/>
      <c r="CR156" s="57"/>
    </row>
    <row r="157" spans="1:96" s="6" customForma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55"/>
      <c r="BR157" s="56"/>
      <c r="BS157" s="56"/>
      <c r="BT157" s="56"/>
      <c r="BU157" s="56"/>
      <c r="BV157" s="56"/>
      <c r="BW157" s="56"/>
      <c r="BX157" s="56"/>
      <c r="BY157" s="56"/>
      <c r="BZ157" s="56"/>
      <c r="CA157" s="56"/>
      <c r="CB157" s="56"/>
      <c r="CC157" s="56"/>
      <c r="CD157" s="56"/>
      <c r="CE157" s="56"/>
      <c r="CF157" s="56"/>
      <c r="CG157" s="56"/>
      <c r="CH157" s="56"/>
      <c r="CI157" s="56"/>
      <c r="CJ157" s="56"/>
      <c r="CK157" s="56"/>
      <c r="CL157" s="56"/>
      <c r="CM157" s="59"/>
      <c r="CN157" s="59"/>
      <c r="CO157" s="59"/>
      <c r="CP157" s="59"/>
      <c r="CQ157" s="59"/>
      <c r="CR157" s="57"/>
    </row>
    <row r="158" spans="1:96" s="6" customForma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74"/>
      <c r="BR158" s="75"/>
      <c r="BS158" s="75"/>
      <c r="BT158" s="75"/>
      <c r="BU158" s="75"/>
      <c r="BV158" s="75"/>
      <c r="BW158" s="75"/>
      <c r="BX158" s="75"/>
      <c r="BY158" s="75"/>
      <c r="BZ158" s="75"/>
      <c r="CA158" s="75"/>
      <c r="CB158" s="75"/>
      <c r="CC158" s="75"/>
      <c r="CD158" s="75"/>
      <c r="CE158" s="75"/>
      <c r="CF158" s="75"/>
      <c r="CG158" s="75"/>
      <c r="CH158" s="75"/>
      <c r="CI158" s="75"/>
      <c r="CJ158" s="75"/>
      <c r="CK158" s="75"/>
      <c r="CL158" s="76"/>
      <c r="CM158" s="76"/>
      <c r="CN158" s="76"/>
      <c r="CO158" s="76"/>
      <c r="CP158" s="76"/>
      <c r="CQ158" s="76"/>
      <c r="CR158" s="77"/>
    </row>
  </sheetData>
  <mergeCells count="454">
    <mergeCell ref="A4:AK4"/>
    <mergeCell ref="AW1:AX1"/>
    <mergeCell ref="AY1:BB1"/>
    <mergeCell ref="A2:G3"/>
    <mergeCell ref="H2:AD3"/>
    <mergeCell ref="AF2:AL3"/>
    <mergeCell ref="AM2:AZ3"/>
    <mergeCell ref="BA2:BB3"/>
    <mergeCell ref="A1:R1"/>
    <mergeCell ref="AJ1:AL1"/>
    <mergeCell ref="AM1:AN1"/>
    <mergeCell ref="AO1:AP1"/>
    <mergeCell ref="AQ1:AR1"/>
    <mergeCell ref="AS1:AT1"/>
    <mergeCell ref="AU1:AV1"/>
    <mergeCell ref="AX14:BB15"/>
    <mergeCell ref="A16:B21"/>
    <mergeCell ref="C16:I18"/>
    <mergeCell ref="J16:T16"/>
    <mergeCell ref="AY16:BB17"/>
    <mergeCell ref="J17:M18"/>
    <mergeCell ref="N17:R18"/>
    <mergeCell ref="S17:T18"/>
    <mergeCell ref="Y17:AB18"/>
    <mergeCell ref="AC17:AG18"/>
    <mergeCell ref="AH17:AI18"/>
    <mergeCell ref="AN17:AQ18"/>
    <mergeCell ref="AR17:AV18"/>
    <mergeCell ref="AW17:AX18"/>
    <mergeCell ref="T14:X15"/>
    <mergeCell ref="Y14:AB15"/>
    <mergeCell ref="AC14:AD15"/>
    <mergeCell ref="AE14:AH15"/>
    <mergeCell ref="AI14:AM15"/>
    <mergeCell ref="AN14:AQ15"/>
    <mergeCell ref="U16:X17"/>
    <mergeCell ref="Y16:AI16"/>
    <mergeCell ref="AJ16:AM17"/>
    <mergeCell ref="AN16:AX16"/>
    <mergeCell ref="A11:J12"/>
    <mergeCell ref="K11:Q12"/>
    <mergeCell ref="R11:S12"/>
    <mergeCell ref="A14:I15"/>
    <mergeCell ref="J14:M15"/>
    <mergeCell ref="N14:O15"/>
    <mergeCell ref="P14:S15"/>
    <mergeCell ref="AR14:AS15"/>
    <mergeCell ref="AT14:AW15"/>
    <mergeCell ref="C19:I21"/>
    <mergeCell ref="J19:T19"/>
    <mergeCell ref="U19:X20"/>
    <mergeCell ref="Y19:AI19"/>
    <mergeCell ref="AJ19:AM20"/>
    <mergeCell ref="AN19:AX19"/>
    <mergeCell ref="AN20:AQ21"/>
    <mergeCell ref="AR20:AV21"/>
    <mergeCell ref="AW20:AX21"/>
    <mergeCell ref="W21:X21"/>
    <mergeCell ref="AL21:AM21"/>
    <mergeCell ref="J20:M21"/>
    <mergeCell ref="N20:R21"/>
    <mergeCell ref="S20:T21"/>
    <mergeCell ref="Y20:AB21"/>
    <mergeCell ref="AC20:AG21"/>
    <mergeCell ref="AH20:AI21"/>
    <mergeCell ref="AN23:AQ24"/>
    <mergeCell ref="AR23:AV24"/>
    <mergeCell ref="J22:T22"/>
    <mergeCell ref="AW26:AX27"/>
    <mergeCell ref="W18:X18"/>
    <mergeCell ref="AL18:AM18"/>
    <mergeCell ref="BA18:BB18"/>
    <mergeCell ref="AY19:BB20"/>
    <mergeCell ref="BA21:BB21"/>
    <mergeCell ref="AW23:AX24"/>
    <mergeCell ref="W24:X24"/>
    <mergeCell ref="AL24:AM24"/>
    <mergeCell ref="AN22:AX22"/>
    <mergeCell ref="AY22:BB23"/>
    <mergeCell ref="BA24:BB24"/>
    <mergeCell ref="AN25:AX25"/>
    <mergeCell ref="AN28:AX28"/>
    <mergeCell ref="AY28:BB29"/>
    <mergeCell ref="J29:M30"/>
    <mergeCell ref="AY25:BB26"/>
    <mergeCell ref="J26:M27"/>
    <mergeCell ref="N26:R27"/>
    <mergeCell ref="S26:T27"/>
    <mergeCell ref="Y26:AB27"/>
    <mergeCell ref="AC26:AG27"/>
    <mergeCell ref="AH26:AI27"/>
    <mergeCell ref="AW29:AX30"/>
    <mergeCell ref="BA30:BB30"/>
    <mergeCell ref="BA27:BB27"/>
    <mergeCell ref="AN29:AQ30"/>
    <mergeCell ref="A22:B27"/>
    <mergeCell ref="AR29:AV30"/>
    <mergeCell ref="W30:X30"/>
    <mergeCell ref="AL30:AM30"/>
    <mergeCell ref="A28:B33"/>
    <mergeCell ref="C28:I30"/>
    <mergeCell ref="J28:T28"/>
    <mergeCell ref="N29:R30"/>
    <mergeCell ref="S29:T30"/>
    <mergeCell ref="Y29:AB30"/>
    <mergeCell ref="AC29:AG30"/>
    <mergeCell ref="AH29:AI30"/>
    <mergeCell ref="U22:X23"/>
    <mergeCell ref="Y22:AI22"/>
    <mergeCell ref="AJ22:AM23"/>
    <mergeCell ref="AH23:AI24"/>
    <mergeCell ref="AN26:AQ27"/>
    <mergeCell ref="AR26:AV27"/>
    <mergeCell ref="J32:M33"/>
    <mergeCell ref="N32:R33"/>
    <mergeCell ref="S32:T33"/>
    <mergeCell ref="C25:I27"/>
    <mergeCell ref="J25:T25"/>
    <mergeCell ref="U25:X26"/>
    <mergeCell ref="C31:I33"/>
    <mergeCell ref="J31:T31"/>
    <mergeCell ref="U31:X32"/>
    <mergeCell ref="AH32:AI33"/>
    <mergeCell ref="W33:X33"/>
    <mergeCell ref="AL33:AM33"/>
    <mergeCell ref="C22:I24"/>
    <mergeCell ref="W27:X27"/>
    <mergeCell ref="AL27:AM27"/>
    <mergeCell ref="Y25:AI25"/>
    <mergeCell ref="AJ25:AM26"/>
    <mergeCell ref="J23:M24"/>
    <mergeCell ref="N23:R24"/>
    <mergeCell ref="S23:T24"/>
    <mergeCell ref="Y23:AB24"/>
    <mergeCell ref="AC23:AG24"/>
    <mergeCell ref="U28:X29"/>
    <mergeCell ref="Y28:AI28"/>
    <mergeCell ref="AJ28:AM29"/>
    <mergeCell ref="Y32:AB33"/>
    <mergeCell ref="AC32:AG33"/>
    <mergeCell ref="Y31:AI31"/>
    <mergeCell ref="AJ31:AM32"/>
    <mergeCell ref="BA36:BB36"/>
    <mergeCell ref="BA33:BB33"/>
    <mergeCell ref="AW32:AX33"/>
    <mergeCell ref="AN31:AX31"/>
    <mergeCell ref="AY31:BB32"/>
    <mergeCell ref="AN32:AQ33"/>
    <mergeCell ref="AR32:AV33"/>
    <mergeCell ref="AC35:AG36"/>
    <mergeCell ref="AH35:AI36"/>
    <mergeCell ref="AN35:AQ36"/>
    <mergeCell ref="AR35:AV36"/>
    <mergeCell ref="AW35:AX36"/>
    <mergeCell ref="AJ34:AM35"/>
    <mergeCell ref="AN34:AX34"/>
    <mergeCell ref="AY34:BB35"/>
    <mergeCell ref="Y34:AI34"/>
    <mergeCell ref="Y41:AB42"/>
    <mergeCell ref="AC41:AG42"/>
    <mergeCell ref="AH41:AI42"/>
    <mergeCell ref="J35:M36"/>
    <mergeCell ref="N35:R36"/>
    <mergeCell ref="S35:T36"/>
    <mergeCell ref="Y35:AB36"/>
    <mergeCell ref="W36:X36"/>
    <mergeCell ref="AL36:AM36"/>
    <mergeCell ref="AS44:AT45"/>
    <mergeCell ref="AP43:AR45"/>
    <mergeCell ref="AS43:AT43"/>
    <mergeCell ref="AI44:AJ45"/>
    <mergeCell ref="AX43:AY43"/>
    <mergeCell ref="AZ43:BB45"/>
    <mergeCell ref="AX44:AY45"/>
    <mergeCell ref="A34:I42"/>
    <mergeCell ref="J34:T34"/>
    <mergeCell ref="U34:X35"/>
    <mergeCell ref="W42:X42"/>
    <mergeCell ref="AL42:AM42"/>
    <mergeCell ref="AN40:AX40"/>
    <mergeCell ref="AN41:AQ42"/>
    <mergeCell ref="AR41:AV42"/>
    <mergeCell ref="AW41:AX42"/>
    <mergeCell ref="N38:R39"/>
    <mergeCell ref="S38:T39"/>
    <mergeCell ref="Y38:AB39"/>
    <mergeCell ref="AC38:AG39"/>
    <mergeCell ref="AH38:AI39"/>
    <mergeCell ref="AJ37:AM38"/>
    <mergeCell ref="AN37:AX37"/>
    <mergeCell ref="Y37:AI37"/>
    <mergeCell ref="A50:J51"/>
    <mergeCell ref="K50:Q51"/>
    <mergeCell ref="R50:S51"/>
    <mergeCell ref="A53:I54"/>
    <mergeCell ref="J53:M54"/>
    <mergeCell ref="N53:O54"/>
    <mergeCell ref="P53:S54"/>
    <mergeCell ref="A47:I48"/>
    <mergeCell ref="J47:U48"/>
    <mergeCell ref="V47:X48"/>
    <mergeCell ref="Y47:AJ48"/>
    <mergeCell ref="AK47:AM48"/>
    <mergeCell ref="AN47:AY48"/>
    <mergeCell ref="AZ47:BB48"/>
    <mergeCell ref="AN46:AO46"/>
    <mergeCell ref="AP46:AR46"/>
    <mergeCell ref="AS46:AT46"/>
    <mergeCell ref="AU46:AW46"/>
    <mergeCell ref="Y46:Z46"/>
    <mergeCell ref="AA46:AC46"/>
    <mergeCell ref="AD46:AE46"/>
    <mergeCell ref="AF46:AH46"/>
    <mergeCell ref="V46:X46"/>
    <mergeCell ref="AI46:AJ46"/>
    <mergeCell ref="AK46:AM46"/>
    <mergeCell ref="AX46:AY46"/>
    <mergeCell ref="AZ46:BB46"/>
    <mergeCell ref="AR53:AS54"/>
    <mergeCell ref="AT53:AW54"/>
    <mergeCell ref="AX53:BB54"/>
    <mergeCell ref="A55:F58"/>
    <mergeCell ref="G55:I56"/>
    <mergeCell ref="J55:O56"/>
    <mergeCell ref="P55:Q56"/>
    <mergeCell ref="R55:V56"/>
    <mergeCell ref="W55:X56"/>
    <mergeCell ref="Y55:AD56"/>
    <mergeCell ref="T53:X54"/>
    <mergeCell ref="Y53:AB54"/>
    <mergeCell ref="AC53:AD54"/>
    <mergeCell ref="AE53:AH54"/>
    <mergeCell ref="AI53:AM54"/>
    <mergeCell ref="AN53:AQ54"/>
    <mergeCell ref="BA55:BB56"/>
    <mergeCell ref="G57:I58"/>
    <mergeCell ref="J57:O58"/>
    <mergeCell ref="P57:Q58"/>
    <mergeCell ref="R57:V58"/>
    <mergeCell ref="W57:X58"/>
    <mergeCell ref="Y57:AD58"/>
    <mergeCell ref="AE57:AF58"/>
    <mergeCell ref="AG57:AK58"/>
    <mergeCell ref="AL57:AM58"/>
    <mergeCell ref="AE55:AF56"/>
    <mergeCell ref="AG55:AK56"/>
    <mergeCell ref="AL55:AM56"/>
    <mergeCell ref="AN55:AS56"/>
    <mergeCell ref="AT55:AU56"/>
    <mergeCell ref="AV55:AZ56"/>
    <mergeCell ref="AN57:AS58"/>
    <mergeCell ref="AT57:AU58"/>
    <mergeCell ref="AV57:AZ58"/>
    <mergeCell ref="BA57:BB58"/>
    <mergeCell ref="A59:I60"/>
    <mergeCell ref="J59:O60"/>
    <mergeCell ref="P59:Q60"/>
    <mergeCell ref="R59:V60"/>
    <mergeCell ref="W59:X60"/>
    <mergeCell ref="Y59:AD60"/>
    <mergeCell ref="BA59:BB60"/>
    <mergeCell ref="A63:I64"/>
    <mergeCell ref="J63:O64"/>
    <mergeCell ref="P63:Q64"/>
    <mergeCell ref="R63:V64"/>
    <mergeCell ref="W63:X64"/>
    <mergeCell ref="Y63:AD64"/>
    <mergeCell ref="AE63:AF64"/>
    <mergeCell ref="AG63:AK64"/>
    <mergeCell ref="AL63:AM64"/>
    <mergeCell ref="AE59:AF60"/>
    <mergeCell ref="AG59:AK60"/>
    <mergeCell ref="AL59:AM60"/>
    <mergeCell ref="AN59:AS60"/>
    <mergeCell ref="AT59:AU60"/>
    <mergeCell ref="AV59:AZ60"/>
    <mergeCell ref="AN63:AS64"/>
    <mergeCell ref="AT63:AU64"/>
    <mergeCell ref="AV63:AZ64"/>
    <mergeCell ref="BA63:BB64"/>
    <mergeCell ref="BA65:BB66"/>
    <mergeCell ref="AE65:AF66"/>
    <mergeCell ref="AG65:AK66"/>
    <mergeCell ref="AL65:AM66"/>
    <mergeCell ref="AL67:AM68"/>
    <mergeCell ref="AN67:AS68"/>
    <mergeCell ref="AT67:AU68"/>
    <mergeCell ref="AV67:AZ68"/>
    <mergeCell ref="BA67:BB68"/>
    <mergeCell ref="A65:I66"/>
    <mergeCell ref="J65:O66"/>
    <mergeCell ref="P65:Q66"/>
    <mergeCell ref="R65:V66"/>
    <mergeCell ref="W65:X66"/>
    <mergeCell ref="Y65:AD66"/>
    <mergeCell ref="AN65:AS66"/>
    <mergeCell ref="AT65:AU66"/>
    <mergeCell ref="AV65:AZ66"/>
    <mergeCell ref="A67:F68"/>
    <mergeCell ref="P69:Q70"/>
    <mergeCell ref="R69:V70"/>
    <mergeCell ref="AT69:AU70"/>
    <mergeCell ref="AV69:AZ70"/>
    <mergeCell ref="BA69:BB70"/>
    <mergeCell ref="AE69:AF70"/>
    <mergeCell ref="AG69:AK70"/>
    <mergeCell ref="AL69:AM70"/>
    <mergeCell ref="A69:F70"/>
    <mergeCell ref="AE67:AF68"/>
    <mergeCell ref="AG67:AK68"/>
    <mergeCell ref="AN69:AS70"/>
    <mergeCell ref="G67:I68"/>
    <mergeCell ref="J67:O68"/>
    <mergeCell ref="P67:Q68"/>
    <mergeCell ref="R67:V68"/>
    <mergeCell ref="W67:X68"/>
    <mergeCell ref="Y67:AD68"/>
    <mergeCell ref="BA71:BB72"/>
    <mergeCell ref="J72:M72"/>
    <mergeCell ref="Y72:AB72"/>
    <mergeCell ref="AN72:AQ72"/>
    <mergeCell ref="Y71:AB71"/>
    <mergeCell ref="AC71:AD72"/>
    <mergeCell ref="AE71:AF72"/>
    <mergeCell ref="W71:X72"/>
    <mergeCell ref="J71:M71"/>
    <mergeCell ref="N71:O72"/>
    <mergeCell ref="AT71:AU72"/>
    <mergeCell ref="AV71:AZ72"/>
    <mergeCell ref="P71:Q72"/>
    <mergeCell ref="R71:V72"/>
    <mergeCell ref="AN71:AQ71"/>
    <mergeCell ref="AC76:AG77"/>
    <mergeCell ref="AH76:AI77"/>
    <mergeCell ref="AG73:AK74"/>
    <mergeCell ref="AN73:AQ73"/>
    <mergeCell ref="AR71:AS72"/>
    <mergeCell ref="G69:I70"/>
    <mergeCell ref="J69:O70"/>
    <mergeCell ref="W69:X70"/>
    <mergeCell ref="Y69:AD70"/>
    <mergeCell ref="Y75:AI75"/>
    <mergeCell ref="A71:F74"/>
    <mergeCell ref="G71:I72"/>
    <mergeCell ref="AN74:AQ74"/>
    <mergeCell ref="Y73:AB73"/>
    <mergeCell ref="AC73:AD74"/>
    <mergeCell ref="AE73:AF74"/>
    <mergeCell ref="AL73:AM74"/>
    <mergeCell ref="AG71:AK72"/>
    <mergeCell ref="AL71:AM72"/>
    <mergeCell ref="G73:I74"/>
    <mergeCell ref="J73:M73"/>
    <mergeCell ref="N73:O74"/>
    <mergeCell ref="P73:Q74"/>
    <mergeCell ref="R73:V74"/>
    <mergeCell ref="W73:X74"/>
    <mergeCell ref="J74:M74"/>
    <mergeCell ref="AV61:AZ62"/>
    <mergeCell ref="AR76:AV77"/>
    <mergeCell ref="AR73:AS74"/>
    <mergeCell ref="AN75:AX75"/>
    <mergeCell ref="AT73:AU74"/>
    <mergeCell ref="AV73:AZ74"/>
    <mergeCell ref="AJ75:AM76"/>
    <mergeCell ref="A84:BB84"/>
    <mergeCell ref="BA77:BB77"/>
    <mergeCell ref="A78:I79"/>
    <mergeCell ref="J78:U79"/>
    <mergeCell ref="V78:X79"/>
    <mergeCell ref="Y78:AJ79"/>
    <mergeCell ref="AN76:AQ77"/>
    <mergeCell ref="W77:X77"/>
    <mergeCell ref="N76:R77"/>
    <mergeCell ref="AK78:AM79"/>
    <mergeCell ref="G80:AN81"/>
    <mergeCell ref="J76:M77"/>
    <mergeCell ref="S76:T77"/>
    <mergeCell ref="Y76:AB77"/>
    <mergeCell ref="A75:I77"/>
    <mergeCell ref="J75:T75"/>
    <mergeCell ref="U75:X76"/>
    <mergeCell ref="B7:BB7"/>
    <mergeCell ref="B8:BB8"/>
    <mergeCell ref="BD1:BP2"/>
    <mergeCell ref="AL77:AM77"/>
    <mergeCell ref="AW76:AX77"/>
    <mergeCell ref="BA73:BB74"/>
    <mergeCell ref="Y74:AB74"/>
    <mergeCell ref="B80:F81"/>
    <mergeCell ref="BE31:BQ32"/>
    <mergeCell ref="AN78:AY79"/>
    <mergeCell ref="AZ78:BB79"/>
    <mergeCell ref="AY75:BB76"/>
    <mergeCell ref="A61:I62"/>
    <mergeCell ref="J61:O62"/>
    <mergeCell ref="P61:Q62"/>
    <mergeCell ref="R61:V62"/>
    <mergeCell ref="W61:X62"/>
    <mergeCell ref="Y61:AD62"/>
    <mergeCell ref="BA61:BB62"/>
    <mergeCell ref="AE61:AF62"/>
    <mergeCell ref="AG61:AK62"/>
    <mergeCell ref="AL61:AM62"/>
    <mergeCell ref="AN61:AS62"/>
    <mergeCell ref="AT61:AU62"/>
    <mergeCell ref="D9:BB9"/>
    <mergeCell ref="Y43:Z43"/>
    <mergeCell ref="AA43:AC45"/>
    <mergeCell ref="AD43:AE43"/>
    <mergeCell ref="AF43:AH45"/>
    <mergeCell ref="AN43:AO43"/>
    <mergeCell ref="AU43:AW45"/>
    <mergeCell ref="V43:X45"/>
    <mergeCell ref="AI43:AJ43"/>
    <mergeCell ref="AK43:AM45"/>
    <mergeCell ref="A43:I44"/>
    <mergeCell ref="J43:K43"/>
    <mergeCell ref="L43:N45"/>
    <mergeCell ref="O43:P43"/>
    <mergeCell ref="Q43:S45"/>
    <mergeCell ref="A45:I45"/>
    <mergeCell ref="J44:K45"/>
    <mergeCell ref="O44:P45"/>
    <mergeCell ref="T43:U43"/>
    <mergeCell ref="T44:U45"/>
    <mergeCell ref="J41:M42"/>
    <mergeCell ref="N41:R42"/>
    <mergeCell ref="S41:T42"/>
    <mergeCell ref="AY40:BB41"/>
    <mergeCell ref="A46:I46"/>
    <mergeCell ref="J46:K46"/>
    <mergeCell ref="L46:N46"/>
    <mergeCell ref="O46:P46"/>
    <mergeCell ref="Q46:S46"/>
    <mergeCell ref="Y44:Z45"/>
    <mergeCell ref="BA39:BB39"/>
    <mergeCell ref="AL39:AM39"/>
    <mergeCell ref="W39:X39"/>
    <mergeCell ref="AN38:AQ39"/>
    <mergeCell ref="AW38:AX39"/>
    <mergeCell ref="AR38:AV39"/>
    <mergeCell ref="J38:M39"/>
    <mergeCell ref="AY37:BB38"/>
    <mergeCell ref="U37:X38"/>
    <mergeCell ref="J37:T37"/>
    <mergeCell ref="T46:U46"/>
    <mergeCell ref="BA42:BB42"/>
    <mergeCell ref="J40:T40"/>
    <mergeCell ref="U40:X41"/>
    <mergeCell ref="Y40:AI40"/>
    <mergeCell ref="AJ40:AM41"/>
    <mergeCell ref="AD44:AE45"/>
    <mergeCell ref="AN44:AO45"/>
  </mergeCells>
  <phoneticPr fontId="20"/>
  <conditionalFormatting sqref="H2:AD3">
    <cfRule type="cellIs" dxfId="43" priority="18" stopIfTrue="1" operator="greaterThan">
      <formula>0</formula>
    </cfRule>
  </conditionalFormatting>
  <conditionalFormatting sqref="J14 P14:S15">
    <cfRule type="expression" dxfId="42" priority="6" stopIfTrue="1">
      <formula>$H$2&gt;0</formula>
    </cfRule>
    <cfRule type="cellIs" dxfId="41" priority="5" stopIfTrue="1" operator="greaterThan">
      <formula>0</formula>
    </cfRule>
  </conditionalFormatting>
  <conditionalFormatting sqref="J53 P53:S54">
    <cfRule type="cellIs" dxfId="40" priority="39" stopIfTrue="1" operator="greaterThan">
      <formula>0</formula>
    </cfRule>
    <cfRule type="expression" dxfId="39" priority="40" stopIfTrue="1">
      <formula>$H$2&gt;0</formula>
    </cfRule>
  </conditionalFormatting>
  <conditionalFormatting sqref="J16:T16 Y16:AI16 J19:T19 J22:T22 J25:T25 J28:T28 Y28:AI28 J31:T31">
    <cfRule type="expression" dxfId="38" priority="3" stopIfTrue="1">
      <formula>$J$13&lt;192</formula>
    </cfRule>
    <cfRule type="expression" dxfId="37" priority="4" stopIfTrue="1">
      <formula>$P$14&gt;0</formula>
    </cfRule>
  </conditionalFormatting>
  <conditionalFormatting sqref="N17:R18">
    <cfRule type="cellIs" dxfId="36" priority="8" stopIfTrue="1" operator="greaterThan">
      <formula>0</formula>
    </cfRule>
    <cfRule type="expression" dxfId="35" priority="9" stopIfTrue="1">
      <formula>J16&gt;0</formula>
    </cfRule>
  </conditionalFormatting>
  <conditionalFormatting sqref="N35:R36 AR35:AV36 N38:R39 AC38:AG39 AR38:AV39 N41:R42 AC41:AG42 AR41:AV42">
    <cfRule type="cellIs" dxfId="34" priority="16" stopIfTrue="1" operator="greaterThan">
      <formula>0</formula>
    </cfRule>
    <cfRule type="expression" dxfId="33" priority="17" stopIfTrue="1">
      <formula>J34&gt;0</formula>
    </cfRule>
  </conditionalFormatting>
  <conditionalFormatting sqref="N76:R77">
    <cfRule type="expression" dxfId="32" priority="2" stopIfTrue="1">
      <formula>J75&gt;0</formula>
    </cfRule>
    <cfRule type="cellIs" dxfId="31" priority="1" stopIfTrue="1" operator="greaterThan">
      <formula>0</formula>
    </cfRule>
  </conditionalFormatting>
  <conditionalFormatting sqref="Y19:AI19">
    <cfRule type="expression" dxfId="30" priority="19" stopIfTrue="1">
      <formula>$J$13&lt;192</formula>
    </cfRule>
    <cfRule type="expression" dxfId="29" priority="20" stopIfTrue="1">
      <formula>$P$14&gt;0</formula>
    </cfRule>
  </conditionalFormatting>
  <conditionalFormatting sqref="Y22:AI22">
    <cfRule type="expression" dxfId="28" priority="26" stopIfTrue="1">
      <formula>$P$14&gt;0</formula>
    </cfRule>
    <cfRule type="expression" dxfId="27" priority="25" stopIfTrue="1">
      <formula>$J$13&lt;192</formula>
    </cfRule>
  </conditionalFormatting>
  <conditionalFormatting sqref="Y25:AI25">
    <cfRule type="expression" dxfId="26" priority="30" stopIfTrue="1">
      <formula>$P$14&gt;0</formula>
    </cfRule>
    <cfRule type="expression" dxfId="25" priority="29" stopIfTrue="1">
      <formula>$J$13&lt;192</formula>
    </cfRule>
  </conditionalFormatting>
  <conditionalFormatting sqref="Y31:AI31">
    <cfRule type="expression" dxfId="24" priority="37" stopIfTrue="1">
      <formula>$J$13&lt;192</formula>
    </cfRule>
    <cfRule type="expression" dxfId="23" priority="38" stopIfTrue="1">
      <formula>$P$14&gt;0</formula>
    </cfRule>
  </conditionalFormatting>
  <conditionalFormatting sqref="AC17:AG18">
    <cfRule type="cellIs" dxfId="22" priority="10" stopIfTrue="1" operator="greaterThan">
      <formula>0</formula>
    </cfRule>
    <cfRule type="expression" dxfId="21" priority="11" stopIfTrue="1">
      <formula>Y16&gt;0</formula>
    </cfRule>
  </conditionalFormatting>
  <conditionalFormatting sqref="AC35:AG36">
    <cfRule type="cellIs" dxfId="20" priority="14" stopIfTrue="1" operator="greaterThan">
      <formula>0</formula>
    </cfRule>
    <cfRule type="expression" dxfId="19" priority="15" stopIfTrue="1">
      <formula>Y34&gt;0</formula>
    </cfRule>
  </conditionalFormatting>
  <conditionalFormatting sqref="AC76:AG77">
    <cfRule type="cellIs" dxfId="18" priority="41" stopIfTrue="1" operator="greaterThan">
      <formula>0</formula>
    </cfRule>
    <cfRule type="expression" dxfId="17" priority="42" stopIfTrue="1">
      <formula>Y75&gt;0</formula>
    </cfRule>
  </conditionalFormatting>
  <conditionalFormatting sqref="AM1:AN1 AQ1:AR1 AU1:AV1">
    <cfRule type="cellIs" dxfId="16" priority="7" stopIfTrue="1" operator="greaterThan">
      <formula>0</formula>
    </cfRule>
  </conditionalFormatting>
  <conditionalFormatting sqref="AN16:AX16">
    <cfRule type="expression" dxfId="15" priority="23" stopIfTrue="1">
      <formula>$J$13&lt;192</formula>
    </cfRule>
    <cfRule type="expression" dxfId="14" priority="24" stopIfTrue="1">
      <formula>$P$14&gt;0</formula>
    </cfRule>
  </conditionalFormatting>
  <conditionalFormatting sqref="AN19:AX19">
    <cfRule type="expression" dxfId="13" priority="22" stopIfTrue="1">
      <formula>$P$14&gt;0</formula>
    </cfRule>
    <cfRule type="expression" dxfId="12" priority="21" stopIfTrue="1">
      <formula>$J$13&lt;192</formula>
    </cfRule>
  </conditionalFormatting>
  <conditionalFormatting sqref="AN22:AX22">
    <cfRule type="expression" dxfId="11" priority="27" stopIfTrue="1">
      <formula>$J$13&lt;192</formula>
    </cfRule>
    <cfRule type="expression" dxfId="10" priority="28" stopIfTrue="1">
      <formula>$P$14&gt;0</formula>
    </cfRule>
  </conditionalFormatting>
  <conditionalFormatting sqref="AN25:AX25">
    <cfRule type="expression" dxfId="9" priority="31" stopIfTrue="1">
      <formula>$J$13&lt;192</formula>
    </cfRule>
    <cfRule type="expression" dxfId="8" priority="32" stopIfTrue="1">
      <formula>$P$14&gt;0</formula>
    </cfRule>
  </conditionalFormatting>
  <conditionalFormatting sqref="AN28:AX28">
    <cfRule type="expression" dxfId="7" priority="35" stopIfTrue="1">
      <formula>$J$13&lt;192</formula>
    </cfRule>
    <cfRule type="expression" dxfId="6" priority="36" stopIfTrue="1">
      <formula>$P$14&gt;0</formula>
    </cfRule>
  </conditionalFormatting>
  <conditionalFormatting sqref="AN31:AX31">
    <cfRule type="expression" dxfId="5" priority="33" stopIfTrue="1">
      <formula>$J$13&lt;192</formula>
    </cfRule>
    <cfRule type="expression" dxfId="4" priority="34" stopIfTrue="1">
      <formula>$P$14&gt;0</formula>
    </cfRule>
  </conditionalFormatting>
  <conditionalFormatting sqref="AR17:AV18 N20:R21 AC20:AG21 AR20:AV21 N23:R24 AC23:AG24 AR23:AV24 N26:R27 AC26:AG27 AR26:AV27 N29:R30 AC29:AG30 AR29:AV30 N32:R33 AC32:AG33 AR32:AV33">
    <cfRule type="expression" dxfId="3" priority="13" stopIfTrue="1">
      <formula>J16&gt;0</formula>
    </cfRule>
    <cfRule type="cellIs" dxfId="2" priority="12" stopIfTrue="1" operator="greaterThan">
      <formula>0</formula>
    </cfRule>
  </conditionalFormatting>
  <conditionalFormatting sqref="AR76:AV77">
    <cfRule type="cellIs" dxfId="1" priority="43" stopIfTrue="1" operator="greaterThan">
      <formula>0</formula>
    </cfRule>
    <cfRule type="expression" dxfId="0" priority="44" stopIfTrue="1">
      <formula>AN75&gt;0</formula>
    </cfRule>
  </conditionalFormatting>
  <dataValidations xWindow="329" yWindow="596" count="15">
    <dataValidation type="list" allowBlank="1" showInputMessage="1" showErrorMessage="1" sqref="J19:T19 Y19:AI19 AN19:AX19" xr:uid="{00000000-0002-0000-0000-000000000000}">
      <formula1>$BT$100:$BT$105</formula1>
    </dataValidation>
    <dataValidation allowBlank="1" showInputMessage="1" showErrorMessage="1" promptTitle="***     　 数量を入力してください      　　***" prompt="変更がある場合は入所日の3日前までにご連絡ください。_x000a_（土日、休所日を除きます。）" sqref="N17:R18 AC17:AG18 AR17:AV18 AR20:AV21 AC20:AG21 N20:R21 N23:R24 AC23:AG24 AR23:AV24 AR26:AV27 AC26:AG27 N26:R27 N29:R30 AC29:AG30 AR29:AV30 AR32:AV33 AC32:AG33 N32:R33 AC35:AG36 N35:R36 N38:R39 AC38:AG39 N41:R42 AC41:AG42 AR35:AV36 AR38:AV39 AR41:AV42" xr:uid="{00000000-0002-0000-0000-000001000000}"/>
    <dataValidation type="list" allowBlank="1" showInputMessage="1" showErrorMessage="1" sqref="J22:T22 Y22:AI22 AN22:AX22" xr:uid="{00000000-0002-0000-0000-000002000000}">
      <formula1>$BW$99:$BW$134</formula1>
    </dataValidation>
    <dataValidation type="list" allowBlank="1" showInputMessage="1" showErrorMessage="1" sqref="J25:T25 Y25:AI25 AN25:AX25" xr:uid="{00000000-0002-0000-0000-000003000000}">
      <formula1>$BZ$99:$BZ$137</formula1>
    </dataValidation>
    <dataValidation type="list" allowBlank="1" showInputMessage="1" showErrorMessage="1" sqref="J28:T28 Y28:AI28 AN28:AX28" xr:uid="{00000000-0002-0000-0000-000004000000}">
      <formula1>$CC$99:$CC$133</formula1>
    </dataValidation>
    <dataValidation type="list" allowBlank="1" showInputMessage="1" showErrorMessage="1" sqref="J31:T31 Y31:AI31 AN31:AX31" xr:uid="{00000000-0002-0000-0000-000005000000}">
      <formula1>$CF$99:$CF$135</formula1>
    </dataValidation>
    <dataValidation type="list" allowBlank="1" showInputMessage="1" showErrorMessage="1" sqref="J16:T16 Y16:AI16 AN16:AX16" xr:uid="{00000000-0002-0000-0000-000006000000}">
      <formula1>$BQ$100:$BQ$103</formula1>
    </dataValidation>
    <dataValidation type="list" allowBlank="1" showInputMessage="1" promptTitle="***　　　日付を入力してください　　　***" prompt="食事を取られる日を入力してください。" sqref="AT14:AW15 AE14:AH15 P14:S15 AT53:AW54 AE53:AH54 P53:S54" xr:uid="{00000000-0002-0000-0000-000007000000}">
      <formula1>$CR$97:$CR$129</formula1>
    </dataValidation>
    <dataValidation type="list" allowBlank="1" showInputMessage="1" promptTitle="***　　　日付を入力してください　　　***" prompt="食事を取られる日を入力してください。" sqref="AN14:AQ15 Y14:AB15 J14:M15 AN53:AQ54 Y53:AB54 J53:M54" xr:uid="{00000000-0002-0000-0000-000008000000}">
      <formula1>$CQ$98:$CQ$109</formula1>
    </dataValidation>
    <dataValidation allowBlank="1" showInputMessage="1" promptTitle="***　　　団体名を記入してください　　　***" prompt="_x000a_" sqref="H2:AD3" xr:uid="{00000000-0002-0000-0000-000009000000}"/>
    <dataValidation type="list" allowBlank="1" showInputMessage="1" sqref="AU1:AV1" xr:uid="{00000000-0002-0000-0000-00000A000000}">
      <formula1>$CR$98:$CR$128</formula1>
    </dataValidation>
    <dataValidation type="list" allowBlank="1" showInputMessage="1" sqref="AQ1:AR1" xr:uid="{00000000-0002-0000-0000-00000B000000}">
      <formula1>$CQ$98:$CQ$109</formula1>
    </dataValidation>
    <dataValidation type="list" allowBlank="1" showInputMessage="1" promptTitle="***　　　　 　メニューを選択してください　 　　　　***" prompt="上欄に入力しきれない場合もコチラに入力してください。_x000a_提供希望時間などがありましたら、備考欄に入力してください。" sqref="J34:T34 J40:T40 Y40:AI40 J37:T37 Y34:AI34 Y37:AI37 AN34:AX34 AN37:AX37 AN40:AX40" xr:uid="{00000000-0002-0000-0000-00000C000000}">
      <formula1>$CI$99:$CI$158</formula1>
    </dataValidation>
    <dataValidation type="list" allowBlank="1" showInputMessage="1" showErrorMessage="1" sqref="J75:T75 Y75:AI75 AN75:AX75" xr:uid="{00000000-0002-0000-0000-00000D000000}">
      <formula1>$CM$110:$CM$115</formula1>
    </dataValidation>
    <dataValidation type="list" allowBlank="1" showInputMessage="1" showErrorMessage="1" sqref="Y71:AB74 J71:M74 AN71:AQ74" xr:uid="{0A323AC2-375F-400E-A005-F3CE4C8F9B01}">
      <formula1>$BQ$106:$BQ$109</formula1>
    </dataValidation>
  </dataValidations>
  <printOptions horizontalCentered="1" verticalCentered="1"/>
  <pageMargins left="0" right="0" top="0" bottom="0" header="0" footer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4" r:id="rId4" name="Check Box 150">
              <controlPr defaultSize="0" autoFill="0" autoLine="0" autoPict="0">
                <anchor moveWithCells="1">
                  <from>
                    <xdr:col>17</xdr:col>
                    <xdr:colOff>9525</xdr:colOff>
                    <xdr:row>3</xdr:row>
                    <xdr:rowOff>238125</xdr:rowOff>
                  </from>
                  <to>
                    <xdr:col>18</xdr:col>
                    <xdr:colOff>85725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5" name="Check Box 152">
              <controlPr defaultSize="0" autoFill="0" autoLine="0" autoPict="0">
                <anchor moveWithCells="1">
                  <from>
                    <xdr:col>22</xdr:col>
                    <xdr:colOff>66675</xdr:colOff>
                    <xdr:row>3</xdr:row>
                    <xdr:rowOff>219075</xdr:rowOff>
                  </from>
                  <to>
                    <xdr:col>24</xdr:col>
                    <xdr:colOff>38100</xdr:colOff>
                    <xdr:row>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zoomScaleNormal="100" workbookViewId="0"/>
  </sheetViews>
  <sheetFormatPr defaultRowHeight="13.5"/>
  <sheetData/>
  <phoneticPr fontId="20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zoomScaleNormal="100" workbookViewId="0"/>
  </sheetViews>
  <sheetFormatPr defaultRowHeight="13.5"/>
  <sheetData/>
  <phoneticPr fontId="20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濵野　健一</dc:creator>
  <cp:lastModifiedBy>SE04</cp:lastModifiedBy>
  <cp:revision>0</cp:revision>
  <cp:lastPrinted>2023-11-10T01:36:56Z</cp:lastPrinted>
  <dcterms:created xsi:type="dcterms:W3CDTF">1601-01-01T00:00:00Z</dcterms:created>
  <dcterms:modified xsi:type="dcterms:W3CDTF">2023-11-10T01:59:00Z</dcterms:modified>
</cp:coreProperties>
</file>