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75" windowWidth="12120" windowHeight="8550" activeTab="1"/>
  </bookViews>
  <sheets>
    <sheet name="work" sheetId="1" r:id="rId1"/>
    <sheet name="計画書明細書" sheetId="2" r:id="rId2"/>
  </sheets>
  <definedNames/>
  <calcPr fullCalcOnLoad="1"/>
</workbook>
</file>

<file path=xl/sharedStrings.xml><?xml version="1.0" encoding="utf-8"?>
<sst xmlns="http://schemas.openxmlformats.org/spreadsheetml/2006/main" count="230" uniqueCount="134">
  <si>
    <t>ー1/3ー</t>
  </si>
  <si>
    <t>保安業務計画書明細書</t>
  </si>
  <si>
    <t>事業所の名称</t>
  </si>
  <si>
    <t>①～⑫の該当箇所に記入すること</t>
  </si>
  <si>
    <t>認定を受ける消費者戸数</t>
  </si>
  <si>
    <t>供給開始時点検・調査　　　…………………………………………</t>
  </si>
  <si>
    <t xml:space="preserve"> ① </t>
  </si>
  <si>
    <t>戸</t>
  </si>
  <si>
    <t>容器交換時等供給設備点検　　……………………………………</t>
  </si>
  <si>
    <t xml:space="preserve"> ② </t>
  </si>
  <si>
    <t>定期供給設備点検・消費設備調査　　……………………………</t>
  </si>
  <si>
    <t xml:space="preserve"> ③ </t>
  </si>
  <si>
    <t xml:space="preserve"> ④ </t>
  </si>
  <si>
    <t xml:space="preserve"> ⑤ </t>
  </si>
  <si>
    <t>周知　　………………………………………………………………</t>
  </si>
  <si>
    <t xml:space="preserve"> ⑥ </t>
  </si>
  <si>
    <t>緊急時対応　　………………………………………………………</t>
  </si>
  <si>
    <t xml:space="preserve"> ⑦ </t>
  </si>
  <si>
    <t>緊急時連絡　　………………………………………………………</t>
  </si>
  <si>
    <t xml:space="preserve"> ⑧ </t>
  </si>
  <si>
    <t>月間実動日数　 …</t>
  </si>
  <si>
    <t xml:space="preserve"> ⑨　</t>
  </si>
  <si>
    <t>日</t>
  </si>
  <si>
    <t>年間実動日数  …</t>
  </si>
  <si>
    <t xml:space="preserve"> ⑩ </t>
  </si>
  <si>
    <t>調査員（調査員資格のみ有する者）　　……………………………</t>
  </si>
  <si>
    <t xml:space="preserve"> ⑪ </t>
  </si>
  <si>
    <t>人</t>
  </si>
  <si>
    <t>充てん作業者数　　…………………………………………………</t>
  </si>
  <si>
    <t xml:space="preserve"> ⑫</t>
  </si>
  <si>
    <t>上記の数値をもとに以下の算定を行うこと</t>
  </si>
  <si>
    <t>保安業務資格者数の算定</t>
  </si>
  <si>
    <t>１　供給開始時点検・調査</t>
  </si>
  <si>
    <t>÷</t>
  </si>
  <si>
    <t xml:space="preserve"> ２０，０００</t>
  </si>
  <si>
    <t>＝</t>
  </si>
  <si>
    <t xml:space="preserve"> ア　</t>
  </si>
  <si>
    <t>２　容器交換時等供給設備点検</t>
  </si>
  <si>
    <t xml:space="preserve">（ </t>
  </si>
  <si>
    <t xml:space="preserve"> ②　</t>
  </si>
  <si>
    <t xml:space="preserve"> ⑨</t>
  </si>
  <si>
    <t>） －</t>
  </si>
  <si>
    <t xml:space="preserve"> ⑪</t>
  </si>
  <si>
    <t>－</t>
  </si>
  <si>
    <t xml:space="preserve"> イ　</t>
  </si>
  <si>
    <t>（０未満は０とする）</t>
  </si>
  <si>
    <t>３　定期供給設備点検・消費設備調査</t>
  </si>
  <si>
    <t>８０</t>
  </si>
  <si>
    <t xml:space="preserve"> ⑩　</t>
  </si>
  <si>
    <t xml:space="preserve"> ウ　</t>
  </si>
  <si>
    <t>補助員を伴って点検・調査を行う場合、下記の算式を用いる。</t>
  </si>
  <si>
    <t xml:space="preserve"> ÷ ３２０× ３ ÷</t>
  </si>
  <si>
    <t xml:space="preserve"> ウ’</t>
  </si>
  <si>
    <t>ー2/3ー</t>
  </si>
  <si>
    <t>４　定期供給設備点検のみ（定期消費設備調査は実施しない）</t>
  </si>
  <si>
    <t xml:space="preserve"> ④</t>
  </si>
  <si>
    <t>１２０</t>
  </si>
  <si>
    <t xml:space="preserve"> エ</t>
  </si>
  <si>
    <t>補助員を伴って点検を行う場合、下記の算式を用いる。</t>
  </si>
  <si>
    <t>１６０</t>
  </si>
  <si>
    <t>エ’</t>
  </si>
  <si>
    <t>５　定期消費設備調査のみ（定期供給設備点検は実施しない）</t>
  </si>
  <si>
    <t xml:space="preserve"> ⑤</t>
  </si>
  <si>
    <t>１００</t>
  </si>
  <si>
    <t xml:space="preserve"> オ</t>
  </si>
  <si>
    <t>補助員を伴って調査を行う場合、下記の算式を用いる。</t>
  </si>
  <si>
    <t xml:space="preserve"> ÷ ４００ ×３ ÷</t>
  </si>
  <si>
    <t xml:space="preserve"> オ’</t>
  </si>
  <si>
    <t>６　周知</t>
  </si>
  <si>
    <t>容器交換時等供給設備点検、定期供給設備点検、定期消費設備調査のうち１又は</t>
  </si>
  <si>
    <t>２以上の保安業務及び周知を実施する場合</t>
  </si>
  <si>
    <t>(②～⑤のうち、いずれかの項目が該当している場合）</t>
  </si>
  <si>
    <t xml:space="preserve"> ⑥　</t>
  </si>
  <si>
    <t xml:space="preserve"> ４０，０００</t>
  </si>
  <si>
    <t xml:space="preserve"> カ　</t>
  </si>
  <si>
    <t>上記以外の場合、下記の算式を用いる</t>
  </si>
  <si>
    <t xml:space="preserve"> カ’</t>
  </si>
  <si>
    <t>７　緊急時対応</t>
  </si>
  <si>
    <t xml:space="preserve"> ⑦　</t>
  </si>
  <si>
    <t xml:space="preserve"> キ </t>
  </si>
  <si>
    <t>８　緊急時連絡</t>
  </si>
  <si>
    <t>緊急時連絡を行う消費者戸数が２万戸以下の場合</t>
  </si>
  <si>
    <t>（⑧≦２０，０００の場合）</t>
  </si>
  <si>
    <t xml:space="preserve"> ⑧</t>
  </si>
  <si>
    <t xml:space="preserve"> ク</t>
  </si>
  <si>
    <t>緊急時連絡を行う消費者戸数が２万戸を超える場合</t>
  </si>
  <si>
    <t>（⑧＞２０，０００の場合）</t>
  </si>
  <si>
    <t>（</t>
  </si>
  <si>
    <t xml:space="preserve">  －  ２０，０００ ）</t>
  </si>
  <si>
    <t xml:space="preserve"> ８０，０００ ＋ １</t>
  </si>
  <si>
    <t xml:space="preserve"> ク’</t>
  </si>
  <si>
    <t>・ ア ＋ イ ＋ ウ（ウ’）＋ エ（エ’） ＋ オ（オ’） ＋ カ（カ’） ＋ キ ＋ク（ク’）</t>
  </si>
  <si>
    <t>→</t>
  </si>
  <si>
    <t>小数点以下を切り上げ、</t>
  </si>
  <si>
    <t xml:space="preserve"> ⑬</t>
  </si>
  <si>
    <t>・ ウ’ ＋ エ’ ＋ オ’</t>
  </si>
  <si>
    <t xml:space="preserve"> ⑭</t>
  </si>
  <si>
    <t>以上から、保安業務員資格者は</t>
  </si>
  <si>
    <t xml:space="preserve">  人以上必要。</t>
  </si>
  <si>
    <t>また補助員を伴い定期供給設備点検又は定期消費設備調査を行う場合、</t>
  </si>
  <si>
    <t>補助員は</t>
  </si>
  <si>
    <t>　人以上必要。</t>
  </si>
  <si>
    <t>ー3/3ー</t>
  </si>
  <si>
    <t>保安業務用機器数の算定</t>
  </si>
  <si>
    <t>１　自記圧力計又はマノメータ</t>
  </si>
  <si>
    <t xml:space="preserve"> ア</t>
  </si>
  <si>
    <t>＋</t>
  </si>
  <si>
    <t xml:space="preserve"> ウ（ウ’）　</t>
  </si>
  <si>
    <t xml:space="preserve"> エ（エ’）</t>
  </si>
  <si>
    <t xml:space="preserve"> オ（オ’）</t>
  </si>
  <si>
    <t xml:space="preserve"> キ　</t>
  </si>
  <si>
    <t>→   小数点以下切り上げ</t>
  </si>
  <si>
    <t xml:space="preserve"> ａ　</t>
  </si>
  <si>
    <t xml:space="preserve">  台以上必要。</t>
  </si>
  <si>
    <t>２　ガス検知器</t>
  </si>
  <si>
    <t>３　漏えい検知液</t>
  </si>
  <si>
    <t xml:space="preserve">  ÷  １００  ÷</t>
  </si>
  <si>
    <t>）</t>
  </si>
  <si>
    <t xml:space="preserve"> ｂ　</t>
  </si>
  <si>
    <t xml:space="preserve">  個以上必要。</t>
  </si>
  <si>
    <t>４　緊急工具類</t>
  </si>
  <si>
    <t xml:space="preserve">  セット以上必要。</t>
  </si>
  <si>
    <t>５　一酸化炭素測定器</t>
  </si>
  <si>
    <t>｛  （</t>
  </si>
  <si>
    <t xml:space="preserve"> ③　</t>
  </si>
  <si>
    <t xml:space="preserve"> 　）   ÷</t>
  </si>
  <si>
    <t>　÷　１００</t>
  </si>
  <si>
    <t>｝</t>
  </si>
  <si>
    <t>　台以上必要。</t>
  </si>
  <si>
    <t>６　ボーリングバー</t>
  </si>
  <si>
    <r>
      <t xml:space="preserve">÷ </t>
    </r>
    <r>
      <rPr>
        <sz val="12"/>
        <rFont val="ＭＳ Ｐ明朝"/>
        <family val="1"/>
      </rPr>
      <t xml:space="preserve">100 </t>
    </r>
    <r>
      <rPr>
        <sz val="11"/>
        <rFont val="ＭＳ Ｐ明朝"/>
        <family val="1"/>
      </rPr>
      <t>÷</t>
    </r>
  </si>
  <si>
    <r>
      <t xml:space="preserve"> </t>
    </r>
    <r>
      <rPr>
        <sz val="11"/>
        <rFont val="ＭＳ Ｐ明朝"/>
        <family val="1"/>
      </rPr>
      <t>オ（オ’）</t>
    </r>
  </si>
  <si>
    <r>
      <t>(</t>
    </r>
    <r>
      <rPr>
        <u val="single"/>
        <sz val="12"/>
        <rFont val="ＭＳ Ｐ明朝"/>
        <family val="1"/>
      </rPr>
      <t>定期消費設備調査は実施しない</t>
    </r>
    <r>
      <rPr>
        <sz val="12"/>
        <rFont val="ＭＳ Ｐ明朝"/>
        <family val="1"/>
      </rPr>
      <t>）定期供給設備点検のみ　……</t>
    </r>
  </si>
  <si>
    <r>
      <t>(</t>
    </r>
    <r>
      <rPr>
        <u val="single"/>
        <sz val="12"/>
        <rFont val="ＭＳ Ｐ明朝"/>
        <family val="1"/>
      </rPr>
      <t>定期供給設備点検は実施しない</t>
    </r>
    <r>
      <rPr>
        <sz val="12"/>
        <rFont val="ＭＳ Ｐ明朝"/>
        <family val="1"/>
      </rPr>
      <t>）定期消費設備調査のみ　……</t>
    </r>
  </si>
</sst>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0.000;[Red]\-#,##0.000"/>
    <numFmt numFmtId="179" formatCode="0.00000"/>
    <numFmt numFmtId="180" formatCode="0.0000"/>
    <numFmt numFmtId="181" formatCode="0.000_);[Red]\(0.000\)"/>
    <numFmt numFmtId="182" formatCode="#,##0.0000;[Red]\-#,##0.0000"/>
    <numFmt numFmtId="183" formatCode="#,##0.00000;[Red]\-#,##0.00000"/>
    <numFmt numFmtId="184" formatCode="0.00_);[Red]\(0.00\)"/>
    <numFmt numFmtId="185" formatCode="0.00000000"/>
    <numFmt numFmtId="186" formatCode="0.0000000"/>
    <numFmt numFmtId="187" formatCode="0.000000"/>
    <numFmt numFmtId="188" formatCode="#,##0.0;[Red]\-#,##0.0"/>
    <numFmt numFmtId="189" formatCode="0.000000000000000_);[Red]\(0.000000000000000\)"/>
    <numFmt numFmtId="190" formatCode="0.00000000000000_);[Red]\(0.00000000000000\)"/>
    <numFmt numFmtId="191" formatCode="0.0000000000000_);[Red]\(0.0000000000000\)"/>
    <numFmt numFmtId="192" formatCode="0.000000000000_);[Red]\(0.000000000000\)"/>
    <numFmt numFmtId="193" formatCode="0.00000000000_);[Red]\(0.00000000000\)"/>
    <numFmt numFmtId="194" formatCode="0.0000000000_);[Red]\(0.0000000000\)"/>
    <numFmt numFmtId="195" formatCode="0.000000000_);[Red]\(0.000000000\)"/>
    <numFmt numFmtId="196" formatCode="0.00000000_);[Red]\(0.00000000\)"/>
    <numFmt numFmtId="197" formatCode="0.0000000_);[Red]\(0.0000000\)"/>
    <numFmt numFmtId="198" formatCode="0.000000_);[Red]\(0.000000\)"/>
    <numFmt numFmtId="199" formatCode="0.00000_);[Red]\(0.00000\)"/>
    <numFmt numFmtId="200" formatCode="0.0000_);[Red]\(0.0000\)"/>
    <numFmt numFmtId="201" formatCode="#,##0_);[Red]\(#,##0\)"/>
    <numFmt numFmtId="202" formatCode="#,##0_ ;[Red]\-#,##0\ "/>
    <numFmt numFmtId="203" formatCode="0_ ;[Red]\-0\ "/>
    <numFmt numFmtId="204" formatCode="0.0%"/>
    <numFmt numFmtId="205" formatCode="0.0_);[Red]\(0.0\)"/>
    <numFmt numFmtId="206" formatCode="0_);[Red]\(0\)"/>
    <numFmt numFmtId="207" formatCode="#,##0_ ;&quot;0&quot;\ "/>
  </numFmts>
  <fonts count="14">
    <font>
      <sz val="11"/>
      <name val="明朝"/>
      <family val="1"/>
    </font>
    <font>
      <b/>
      <sz val="11"/>
      <name val="明朝"/>
      <family val="1"/>
    </font>
    <font>
      <i/>
      <sz val="11"/>
      <name val="明朝"/>
      <family val="1"/>
    </font>
    <font>
      <b/>
      <i/>
      <sz val="11"/>
      <name val="明朝"/>
      <family val="1"/>
    </font>
    <font>
      <sz val="12"/>
      <name val="ＭＳ Ｐ明朝"/>
      <family val="1"/>
    </font>
    <font>
      <b/>
      <sz val="14"/>
      <name val="ＭＳ Ｐ明朝"/>
      <family val="1"/>
    </font>
    <font>
      <b/>
      <sz val="12"/>
      <name val="ＭＳ Ｐ明朝"/>
      <family val="1"/>
    </font>
    <font>
      <sz val="12"/>
      <color indexed="10"/>
      <name val="ＭＳ Ｐ明朝"/>
      <family val="1"/>
    </font>
    <font>
      <sz val="11"/>
      <name val="ＭＳ Ｐ明朝"/>
      <family val="1"/>
    </font>
    <font>
      <sz val="16"/>
      <name val="明朝"/>
      <family val="1"/>
    </font>
    <font>
      <sz val="14"/>
      <name val="ＭＳ Ｐ明朝"/>
      <family val="1"/>
    </font>
    <font>
      <sz val="10"/>
      <name val="ＭＳ Ｐ明朝"/>
      <family val="1"/>
    </font>
    <font>
      <sz val="6"/>
      <name val="ＭＳ Ｐ明朝"/>
      <family val="1"/>
    </font>
    <font>
      <u val="single"/>
      <sz val="12"/>
      <name val="ＭＳ Ｐ明朝"/>
      <family val="1"/>
    </font>
  </fonts>
  <fills count="2">
    <fill>
      <patternFill/>
    </fill>
    <fill>
      <patternFill patternType="gray125"/>
    </fill>
  </fills>
  <borders count="6">
    <border>
      <left/>
      <right/>
      <top/>
      <bottom/>
      <diagonal/>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73">
    <xf numFmtId="0" fontId="0" fillId="0" borderId="0" xfId="0" applyAlignment="1">
      <alignment/>
    </xf>
    <xf numFmtId="0" fontId="4" fillId="0" borderId="0" xfId="0" applyNumberFormat="1" applyFont="1" applyAlignment="1">
      <alignment vertical="center"/>
    </xf>
    <xf numFmtId="56" fontId="4" fillId="0" borderId="0" xfId="0" applyNumberFormat="1" applyFont="1" applyAlignment="1">
      <alignment vertical="center"/>
    </xf>
    <xf numFmtId="0" fontId="6" fillId="0" borderId="0" xfId="0" applyNumberFormat="1" applyFont="1" applyAlignment="1">
      <alignment vertical="center"/>
    </xf>
    <xf numFmtId="0" fontId="4" fillId="0" borderId="1" xfId="0" applyNumberFormat="1" applyFont="1" applyBorder="1" applyAlignment="1">
      <alignment vertical="center"/>
    </xf>
    <xf numFmtId="0" fontId="4" fillId="0" borderId="1" xfId="0" applyNumberFormat="1" applyFont="1" applyBorder="1" applyAlignment="1" quotePrefix="1">
      <alignment horizontal="left" vertical="center"/>
    </xf>
    <xf numFmtId="0" fontId="4" fillId="0" borderId="0" xfId="0" applyNumberFormat="1" applyFont="1" applyAlignment="1">
      <alignment horizontal="left" vertical="center"/>
    </xf>
    <xf numFmtId="0" fontId="4" fillId="0" borderId="0" xfId="0" applyNumberFormat="1" applyFont="1" applyAlignment="1" quotePrefix="1">
      <alignment horizontal="left" vertical="center"/>
    </xf>
    <xf numFmtId="0" fontId="4" fillId="0" borderId="2" xfId="0" applyNumberFormat="1" applyFont="1" applyBorder="1" applyAlignment="1">
      <alignment horizontal="left" vertical="center"/>
    </xf>
    <xf numFmtId="0" fontId="4" fillId="0" borderId="0" xfId="0" applyNumberFormat="1" applyFont="1" applyAlignment="1">
      <alignment horizontal="center" vertical="center"/>
    </xf>
    <xf numFmtId="0" fontId="4" fillId="0" borderId="0" xfId="0" applyNumberFormat="1" applyFont="1" applyBorder="1" applyAlignment="1">
      <alignment horizontal="left" vertical="center"/>
    </xf>
    <xf numFmtId="0" fontId="7" fillId="0" borderId="3" xfId="0" applyNumberFormat="1" applyFont="1" applyBorder="1" applyAlignment="1">
      <alignment horizontal="center" vertical="center"/>
    </xf>
    <xf numFmtId="0" fontId="4" fillId="0" borderId="0" xfId="0" applyNumberFormat="1" applyFont="1" applyBorder="1" applyAlignment="1" quotePrefix="1">
      <alignment horizontal="left" vertical="center"/>
    </xf>
    <xf numFmtId="0" fontId="4" fillId="0" borderId="0" xfId="0" applyNumberFormat="1" applyFont="1" applyBorder="1" applyAlignment="1">
      <alignment vertical="center"/>
    </xf>
    <xf numFmtId="0" fontId="7" fillId="0" borderId="3" xfId="0" applyNumberFormat="1" applyFont="1" applyBorder="1" applyAlignment="1" quotePrefix="1">
      <alignment horizontal="center" vertical="center"/>
    </xf>
    <xf numFmtId="0" fontId="7" fillId="0" borderId="0" xfId="0" applyNumberFormat="1" applyFont="1" applyBorder="1" applyAlignment="1" quotePrefix="1">
      <alignment horizontal="center" vertical="center"/>
    </xf>
    <xf numFmtId="0" fontId="7" fillId="0" borderId="1" xfId="0" applyNumberFormat="1" applyFont="1" applyBorder="1" applyAlignment="1" quotePrefix="1">
      <alignment horizontal="center" vertical="center"/>
    </xf>
    <xf numFmtId="0" fontId="4" fillId="0" borderId="1" xfId="0" applyNumberFormat="1" applyFont="1" applyBorder="1" applyAlignment="1">
      <alignment horizontal="center" vertical="center"/>
    </xf>
    <xf numFmtId="0" fontId="7" fillId="0" borderId="1" xfId="0" applyNumberFormat="1" applyFont="1" applyBorder="1" applyAlignment="1">
      <alignment horizontal="center" vertical="center"/>
    </xf>
    <xf numFmtId="0" fontId="8" fillId="0" borderId="0" xfId="0" applyNumberFormat="1" applyFont="1" applyAlignment="1">
      <alignment horizontal="center" vertical="center"/>
    </xf>
    <xf numFmtId="0" fontId="8" fillId="0" borderId="0" xfId="0" applyNumberFormat="1" applyFont="1" applyAlignment="1" quotePrefix="1">
      <alignment horizontal="left" vertical="center"/>
    </xf>
    <xf numFmtId="0" fontId="8" fillId="0" borderId="2" xfId="0" applyNumberFormat="1" applyFont="1" applyBorder="1" applyAlignment="1">
      <alignment horizontal="left" vertical="center"/>
    </xf>
    <xf numFmtId="0" fontId="4" fillId="0" borderId="0" xfId="0" applyNumberFormat="1" applyFont="1" applyAlignment="1">
      <alignment horizontal="right" vertical="center"/>
    </xf>
    <xf numFmtId="0" fontId="8" fillId="0" borderId="0" xfId="0" applyNumberFormat="1" applyFont="1" applyAlignment="1">
      <alignment horizontal="left" vertical="center"/>
    </xf>
    <xf numFmtId="0" fontId="4" fillId="0" borderId="0" xfId="0" applyNumberFormat="1" applyFont="1" applyBorder="1" applyAlignment="1">
      <alignment horizontal="center" vertical="center"/>
    </xf>
    <xf numFmtId="0" fontId="4" fillId="0" borderId="2" xfId="0" applyNumberFormat="1" applyFont="1" applyBorder="1" applyAlignment="1">
      <alignment vertical="center"/>
    </xf>
    <xf numFmtId="0" fontId="8" fillId="0" borderId="0" xfId="0" applyNumberFormat="1" applyFont="1" applyBorder="1" applyAlignment="1">
      <alignment horizontal="center" vertical="center"/>
    </xf>
    <xf numFmtId="0" fontId="8" fillId="0" borderId="0" xfId="0" applyNumberFormat="1" applyFont="1" applyAlignment="1">
      <alignment vertical="center"/>
    </xf>
    <xf numFmtId="0" fontId="8" fillId="0" borderId="0" xfId="0" applyNumberFormat="1" applyFont="1" applyAlignment="1" quotePrefix="1">
      <alignment horizontal="center" vertical="center"/>
    </xf>
    <xf numFmtId="0" fontId="4" fillId="0" borderId="0" xfId="0" applyNumberFormat="1" applyFont="1" applyAlignment="1" quotePrefix="1">
      <alignment horizontal="center" vertical="center"/>
    </xf>
    <xf numFmtId="0" fontId="8" fillId="0" borderId="0" xfId="0" applyNumberFormat="1" applyFont="1" applyBorder="1" applyAlignment="1">
      <alignment horizontal="left" vertical="center"/>
    </xf>
    <xf numFmtId="0" fontId="8" fillId="0" borderId="2" xfId="0" applyNumberFormat="1" applyFont="1" applyBorder="1" applyAlignment="1">
      <alignment vertical="center"/>
    </xf>
    <xf numFmtId="0" fontId="4" fillId="0" borderId="2" xfId="0" applyNumberFormat="1" applyFont="1" applyBorder="1" applyAlignment="1" quotePrefix="1">
      <alignment horizontal="left" vertical="center"/>
    </xf>
    <xf numFmtId="0" fontId="10" fillId="0" borderId="0" xfId="0" applyNumberFormat="1" applyFont="1" applyAlignment="1">
      <alignment vertical="center"/>
    </xf>
    <xf numFmtId="0" fontId="4" fillId="0" borderId="4" xfId="0" applyNumberFormat="1" applyFont="1" applyBorder="1" applyAlignment="1">
      <alignment vertical="center"/>
    </xf>
    <xf numFmtId="0" fontId="7" fillId="0" borderId="2" xfId="0" applyNumberFormat="1" applyFont="1" applyBorder="1" applyAlignment="1" quotePrefix="1">
      <alignment horizontal="center" vertical="center"/>
    </xf>
    <xf numFmtId="0" fontId="11" fillId="0" borderId="2" xfId="0" applyNumberFormat="1" applyFont="1" applyBorder="1" applyAlignment="1">
      <alignment horizontal="left" vertical="center"/>
    </xf>
    <xf numFmtId="0" fontId="7" fillId="0" borderId="0" xfId="0" applyNumberFormat="1" applyFont="1" applyBorder="1" applyAlignment="1">
      <alignment horizontal="center" vertical="center"/>
    </xf>
    <xf numFmtId="0" fontId="11" fillId="0" borderId="2" xfId="0" applyNumberFormat="1" applyFont="1" applyBorder="1" applyAlignment="1">
      <alignment vertical="center"/>
    </xf>
    <xf numFmtId="0" fontId="5" fillId="0" borderId="0" xfId="0" applyNumberFormat="1" applyFont="1" applyAlignment="1">
      <alignment horizontal="center" vertical="center"/>
    </xf>
    <xf numFmtId="0" fontId="5" fillId="0" borderId="0" xfId="0" applyNumberFormat="1" applyFont="1" applyAlignment="1" quotePrefix="1">
      <alignment horizontal="center" vertical="center"/>
    </xf>
    <xf numFmtId="38" fontId="7" fillId="0" borderId="4" xfId="16" applyFont="1" applyBorder="1" applyAlignment="1" applyProtection="1">
      <alignment horizontal="center" vertical="center"/>
      <protection locked="0"/>
    </xf>
    <xf numFmtId="38" fontId="7" fillId="0" borderId="3" xfId="16" applyFont="1" applyBorder="1" applyAlignment="1" applyProtection="1">
      <alignment horizontal="center" vertical="center"/>
      <protection locked="0"/>
    </xf>
    <xf numFmtId="0" fontId="7" fillId="0" borderId="4" xfId="16" applyNumberFormat="1" applyFont="1" applyBorder="1" applyAlignment="1" applyProtection="1">
      <alignment horizontal="center" vertical="center"/>
      <protection locked="0"/>
    </xf>
    <xf numFmtId="0" fontId="7" fillId="0" borderId="3" xfId="16" applyNumberFormat="1" applyFont="1" applyBorder="1" applyAlignment="1" applyProtection="1">
      <alignment horizontal="center" vertical="center"/>
      <protection locked="0"/>
    </xf>
    <xf numFmtId="0" fontId="7" fillId="0" borderId="4" xfId="0" applyNumberFormat="1" applyFont="1" applyBorder="1" applyAlignment="1" applyProtection="1" quotePrefix="1">
      <alignment horizontal="center" vertical="center"/>
      <protection locked="0"/>
    </xf>
    <xf numFmtId="0" fontId="7" fillId="0" borderId="3" xfId="0" applyNumberFormat="1" applyFont="1" applyBorder="1" applyAlignment="1" applyProtection="1" quotePrefix="1">
      <alignment horizontal="center" vertical="center"/>
      <protection locked="0"/>
    </xf>
    <xf numFmtId="38" fontId="4" fillId="0" borderId="4" xfId="0" applyNumberFormat="1" applyFont="1" applyBorder="1" applyAlignment="1">
      <alignment horizontal="center" vertical="center"/>
    </xf>
    <xf numFmtId="0" fontId="4" fillId="0" borderId="3" xfId="0" applyNumberFormat="1" applyFont="1" applyBorder="1" applyAlignment="1">
      <alignment horizontal="center" vertical="center"/>
    </xf>
    <xf numFmtId="0" fontId="4" fillId="0" borderId="4" xfId="0" applyNumberFormat="1" applyFont="1" applyBorder="1" applyAlignment="1">
      <alignment horizontal="center" vertical="center"/>
    </xf>
    <xf numFmtId="0" fontId="7" fillId="0" borderId="4" xfId="0" applyNumberFormat="1" applyFont="1" applyBorder="1" applyAlignment="1" applyProtection="1">
      <alignment horizontal="center" vertical="center"/>
      <protection locked="0"/>
    </xf>
    <xf numFmtId="0" fontId="7" fillId="0" borderId="3" xfId="0" applyNumberFormat="1" applyFont="1" applyBorder="1" applyAlignment="1" applyProtection="1">
      <alignment horizontal="center" vertical="center"/>
      <protection locked="0"/>
    </xf>
    <xf numFmtId="38" fontId="7" fillId="0" borderId="4" xfId="0" applyNumberFormat="1" applyFont="1" applyBorder="1" applyAlignment="1" quotePrefix="1">
      <alignment horizontal="center" vertical="center"/>
    </xf>
    <xf numFmtId="0" fontId="7" fillId="0" borderId="3" xfId="0" applyNumberFormat="1" applyFont="1" applyBorder="1" applyAlignment="1" quotePrefix="1">
      <alignment horizontal="center" vertical="center"/>
    </xf>
    <xf numFmtId="2" fontId="7" fillId="0" borderId="4" xfId="0" applyNumberFormat="1" applyFont="1" applyBorder="1" applyAlignment="1" quotePrefix="1">
      <alignment horizontal="center" vertical="center"/>
    </xf>
    <xf numFmtId="2" fontId="7" fillId="0" borderId="3" xfId="0" applyNumberFormat="1" applyFont="1" applyBorder="1" applyAlignment="1" quotePrefix="1">
      <alignment horizontal="center" vertical="center"/>
    </xf>
    <xf numFmtId="0" fontId="7" fillId="0" borderId="4" xfId="0" applyNumberFormat="1" applyFont="1" applyBorder="1" applyAlignment="1" quotePrefix="1">
      <alignment horizontal="center" vertical="center"/>
    </xf>
    <xf numFmtId="0" fontId="4" fillId="0" borderId="0" xfId="0" applyNumberFormat="1" applyFont="1" applyAlignment="1">
      <alignment horizontal="left" vertical="center"/>
    </xf>
    <xf numFmtId="0" fontId="4" fillId="0" borderId="5" xfId="0" applyNumberFormat="1" applyFont="1" applyBorder="1" applyAlignment="1">
      <alignment horizontal="left" vertical="center"/>
    </xf>
    <xf numFmtId="38" fontId="7" fillId="0" borderId="4" xfId="0" applyNumberFormat="1" applyFont="1" applyBorder="1" applyAlignment="1">
      <alignment horizontal="center" vertical="center"/>
    </xf>
    <xf numFmtId="207" fontId="4" fillId="0" borderId="4" xfId="0" applyNumberFormat="1" applyFont="1" applyBorder="1" applyAlignment="1">
      <alignment horizontal="center" vertical="center"/>
    </xf>
    <xf numFmtId="207" fontId="4" fillId="0" borderId="3" xfId="0" applyNumberFormat="1" applyFont="1" applyBorder="1" applyAlignment="1">
      <alignment horizontal="center" vertical="center"/>
    </xf>
    <xf numFmtId="0" fontId="7" fillId="0" borderId="3" xfId="0" applyNumberFormat="1" applyFont="1" applyBorder="1" applyAlignment="1">
      <alignment horizontal="center" vertical="center"/>
    </xf>
    <xf numFmtId="0" fontId="7" fillId="0" borderId="4" xfId="0" applyNumberFormat="1" applyFont="1" applyBorder="1" applyAlignment="1">
      <alignment horizontal="center" vertical="center"/>
    </xf>
    <xf numFmtId="184" fontId="7" fillId="0" borderId="2" xfId="0" applyNumberFormat="1" applyFont="1" applyBorder="1" applyAlignment="1" quotePrefix="1">
      <alignment horizontal="center" vertical="center"/>
    </xf>
    <xf numFmtId="184" fontId="7" fillId="0" borderId="4" xfId="0" applyNumberFormat="1" applyFont="1" applyBorder="1" applyAlignment="1" quotePrefix="1">
      <alignment horizontal="center" vertical="center"/>
    </xf>
    <xf numFmtId="184" fontId="7" fillId="0" borderId="3" xfId="0" applyNumberFormat="1" applyFont="1" applyBorder="1" applyAlignment="1" quotePrefix="1">
      <alignment horizontal="center" vertical="center"/>
    </xf>
    <xf numFmtId="206" fontId="7" fillId="0" borderId="4" xfId="0" applyNumberFormat="1" applyFont="1" applyBorder="1" applyAlignment="1" quotePrefix="1">
      <alignment horizontal="center" vertical="center"/>
    </xf>
    <xf numFmtId="206" fontId="7" fillId="0" borderId="3" xfId="0" applyNumberFormat="1" applyFont="1" applyBorder="1" applyAlignment="1" quotePrefix="1">
      <alignment horizontal="center" vertical="center"/>
    </xf>
    <xf numFmtId="0" fontId="7" fillId="0" borderId="2" xfId="0" applyNumberFormat="1" applyFont="1" applyBorder="1" applyAlignment="1" quotePrefix="1">
      <alignment horizontal="center" vertical="center"/>
    </xf>
    <xf numFmtId="38" fontId="7" fillId="0" borderId="4" xfId="16" applyNumberFormat="1" applyFont="1" applyBorder="1" applyAlignment="1" quotePrefix="1">
      <alignment horizontal="center" vertical="center"/>
    </xf>
    <xf numFmtId="0" fontId="7" fillId="0" borderId="3" xfId="16" applyNumberFormat="1" applyFont="1" applyBorder="1" applyAlignment="1" quotePrefix="1">
      <alignment horizontal="center" vertical="center"/>
    </xf>
    <xf numFmtId="2" fontId="7" fillId="0" borderId="2" xfId="0" applyNumberFormat="1" applyFont="1" applyBorder="1" applyAlignment="1" quotePrefix="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45</xdr:row>
      <xdr:rowOff>114300</xdr:rowOff>
    </xdr:from>
    <xdr:to>
      <xdr:col>0</xdr:col>
      <xdr:colOff>323850</xdr:colOff>
      <xdr:row>47</xdr:row>
      <xdr:rowOff>19050</xdr:rowOff>
    </xdr:to>
    <xdr:pic>
      <xdr:nvPicPr>
        <xdr:cNvPr id="1" name="OptionButton1"/>
        <xdr:cNvPicPr preferRelativeResize="1">
          <a:picLocks noChangeAspect="1"/>
        </xdr:cNvPicPr>
      </xdr:nvPicPr>
      <xdr:blipFill>
        <a:blip r:embed="rId1"/>
        <a:stretch>
          <a:fillRect/>
        </a:stretch>
      </xdr:blipFill>
      <xdr:spPr>
        <a:xfrm>
          <a:off x="0" y="8686800"/>
          <a:ext cx="323850" cy="276225"/>
        </a:xfrm>
        <a:prstGeom prst="rect">
          <a:avLst/>
        </a:prstGeom>
        <a:solidFill>
          <a:srgbClr val="FFFFFF"/>
        </a:solidFill>
        <a:ln w="1" cmpd="sng">
          <a:noFill/>
        </a:ln>
      </xdr:spPr>
    </xdr:pic>
    <xdr:clientData/>
  </xdr:twoCellAnchor>
  <xdr:twoCellAnchor editAs="oneCell">
    <xdr:from>
      <xdr:col>0</xdr:col>
      <xdr:colOff>104775</xdr:colOff>
      <xdr:row>49</xdr:row>
      <xdr:rowOff>114300</xdr:rowOff>
    </xdr:from>
    <xdr:to>
      <xdr:col>0</xdr:col>
      <xdr:colOff>342900</xdr:colOff>
      <xdr:row>50</xdr:row>
      <xdr:rowOff>238125</xdr:rowOff>
    </xdr:to>
    <xdr:pic>
      <xdr:nvPicPr>
        <xdr:cNvPr id="2" name="OptionButton2"/>
        <xdr:cNvPicPr preferRelativeResize="1">
          <a:picLocks noChangeAspect="1"/>
        </xdr:cNvPicPr>
      </xdr:nvPicPr>
      <xdr:blipFill>
        <a:blip r:embed="rId2"/>
        <a:stretch>
          <a:fillRect/>
        </a:stretch>
      </xdr:blipFill>
      <xdr:spPr>
        <a:xfrm>
          <a:off x="104775" y="9429750"/>
          <a:ext cx="238125" cy="247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A2"/>
  <sheetViews>
    <sheetView workbookViewId="0" topLeftCell="A1">
      <selection activeCell="A1" sqref="A1"/>
    </sheetView>
  </sheetViews>
  <sheetFormatPr defaultColWidth="8.796875" defaultRowHeight="14.25"/>
  <sheetData>
    <row r="1" ht="13.5">
      <c r="A1" t="b">
        <v>1</v>
      </c>
    </row>
    <row r="2" ht="13.5">
      <c r="A2">
        <v>2</v>
      </c>
    </row>
  </sheetData>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sheetPr codeName="Sheet1">
    <pageSetUpPr fitToPage="1"/>
  </sheetPr>
  <dimension ref="A1:R140"/>
  <sheetViews>
    <sheetView tabSelected="1" zoomScale="75" zoomScaleNormal="75" workbookViewId="0" topLeftCell="A1">
      <selection activeCell="N8" sqref="N8"/>
    </sheetView>
  </sheetViews>
  <sheetFormatPr defaultColWidth="8.796875" defaultRowHeight="14.25"/>
  <cols>
    <col min="1" max="1" width="4.59765625" style="1" customWidth="1"/>
    <col min="2" max="5" width="4.69921875" style="1" customWidth="1"/>
    <col min="6" max="6" width="5.09765625" style="1" customWidth="1"/>
    <col min="7" max="7" width="5" style="1" customWidth="1"/>
    <col min="8" max="11" width="4.69921875" style="1" customWidth="1"/>
    <col min="12" max="12" width="5" style="1" customWidth="1"/>
    <col min="13" max="19" width="4.69921875" style="1" customWidth="1"/>
    <col min="20" max="20" width="2.69921875" style="1" customWidth="1"/>
    <col min="21" max="21" width="4.69921875" style="1" customWidth="1"/>
    <col min="22" max="16384" width="9" style="1" customWidth="1"/>
  </cols>
  <sheetData>
    <row r="1" ht="14.25">
      <c r="Q1" s="2" t="s">
        <v>0</v>
      </c>
    </row>
    <row r="2" spans="1:18" ht="21.75" customHeight="1">
      <c r="A2" s="39" t="s">
        <v>1</v>
      </c>
      <c r="B2" s="40"/>
      <c r="C2" s="40"/>
      <c r="D2" s="40"/>
      <c r="E2" s="40"/>
      <c r="F2" s="40"/>
      <c r="G2" s="40"/>
      <c r="H2" s="40"/>
      <c r="I2" s="40"/>
      <c r="J2" s="40"/>
      <c r="K2" s="40"/>
      <c r="L2" s="40"/>
      <c r="M2" s="40"/>
      <c r="N2" s="40"/>
      <c r="O2" s="40"/>
      <c r="P2" s="40"/>
      <c r="Q2" s="40"/>
      <c r="R2" s="40"/>
    </row>
    <row r="4" spans="1:17" ht="18" customHeight="1">
      <c r="A4" s="3" t="s">
        <v>2</v>
      </c>
      <c r="E4" s="4"/>
      <c r="F4" s="5"/>
      <c r="G4" s="4"/>
      <c r="H4" s="4"/>
      <c r="I4" s="4"/>
      <c r="J4" s="4"/>
      <c r="K4" s="4"/>
      <c r="L4" s="4"/>
      <c r="M4" s="4"/>
      <c r="N4" s="4"/>
      <c r="O4" s="4"/>
      <c r="P4" s="4"/>
      <c r="Q4" s="4"/>
    </row>
    <row r="5" ht="9" customHeight="1"/>
    <row r="6" ht="17.25" customHeight="1">
      <c r="A6" s="1" t="s">
        <v>3</v>
      </c>
    </row>
    <row r="7" ht="9" customHeight="1"/>
    <row r="8" ht="17.25" customHeight="1">
      <c r="A8" s="3" t="s">
        <v>4</v>
      </c>
    </row>
    <row r="9" ht="9.75" customHeight="1"/>
    <row r="10" spans="2:18" ht="19.5" customHeight="1">
      <c r="B10" s="6" t="s">
        <v>5</v>
      </c>
      <c r="G10" s="7"/>
      <c r="O10" s="8" t="s">
        <v>6</v>
      </c>
      <c r="P10" s="41"/>
      <c r="Q10" s="42"/>
      <c r="R10" s="9" t="s">
        <v>7</v>
      </c>
    </row>
    <row r="11" ht="9.75" customHeight="1"/>
    <row r="12" spans="2:18" ht="19.5" customHeight="1">
      <c r="B12" s="6" t="s">
        <v>8</v>
      </c>
      <c r="H12" s="7"/>
      <c r="O12" s="8" t="s">
        <v>9</v>
      </c>
      <c r="P12" s="41"/>
      <c r="Q12" s="42"/>
      <c r="R12" s="9" t="s">
        <v>7</v>
      </c>
    </row>
    <row r="13" ht="9.75" customHeight="1"/>
    <row r="14" spans="2:18" ht="19.5" customHeight="1">
      <c r="B14" s="6" t="s">
        <v>10</v>
      </c>
      <c r="I14" s="7"/>
      <c r="O14" s="8" t="s">
        <v>11</v>
      </c>
      <c r="P14" s="41"/>
      <c r="Q14" s="42"/>
      <c r="R14" s="9" t="s">
        <v>7</v>
      </c>
    </row>
    <row r="15" ht="9.75" customHeight="1"/>
    <row r="16" spans="2:18" ht="19.5" customHeight="1">
      <c r="B16" s="6" t="s">
        <v>132</v>
      </c>
      <c r="M16" s="7"/>
      <c r="O16" s="8" t="s">
        <v>12</v>
      </c>
      <c r="P16" s="41"/>
      <c r="Q16" s="42"/>
      <c r="R16" s="9" t="s">
        <v>7</v>
      </c>
    </row>
    <row r="17" ht="9.75" customHeight="1"/>
    <row r="18" spans="2:18" ht="19.5" customHeight="1">
      <c r="B18" s="6" t="s">
        <v>133</v>
      </c>
      <c r="O18" s="8" t="s">
        <v>13</v>
      </c>
      <c r="P18" s="41"/>
      <c r="Q18" s="42"/>
      <c r="R18" s="9" t="s">
        <v>7</v>
      </c>
    </row>
    <row r="19" ht="9.75" customHeight="1"/>
    <row r="20" spans="2:18" ht="19.5" customHeight="1">
      <c r="B20" s="6" t="s">
        <v>14</v>
      </c>
      <c r="O20" s="8" t="s">
        <v>15</v>
      </c>
      <c r="P20" s="41"/>
      <c r="Q20" s="42"/>
      <c r="R20" s="9" t="s">
        <v>7</v>
      </c>
    </row>
    <row r="21" ht="9.75" customHeight="1"/>
    <row r="22" spans="2:18" ht="19.5" customHeight="1">
      <c r="B22" s="6" t="s">
        <v>16</v>
      </c>
      <c r="O22" s="8" t="s">
        <v>17</v>
      </c>
      <c r="P22" s="41"/>
      <c r="Q22" s="42"/>
      <c r="R22" s="9" t="s">
        <v>7</v>
      </c>
    </row>
    <row r="23" ht="9.75" customHeight="1"/>
    <row r="24" spans="2:18" ht="21.75" customHeight="1">
      <c r="B24" s="6" t="s">
        <v>18</v>
      </c>
      <c r="O24" s="8" t="s">
        <v>19</v>
      </c>
      <c r="P24" s="41"/>
      <c r="Q24" s="42"/>
      <c r="R24" s="9" t="s">
        <v>7</v>
      </c>
    </row>
    <row r="25" ht="9.75" customHeight="1"/>
    <row r="26" spans="2:18" ht="19.5" customHeight="1">
      <c r="B26" s="1" t="s">
        <v>20</v>
      </c>
      <c r="E26" s="10"/>
      <c r="F26" s="8" t="s">
        <v>21</v>
      </c>
      <c r="G26" s="50"/>
      <c r="H26" s="51"/>
      <c r="I26" s="9" t="s">
        <v>22</v>
      </c>
      <c r="K26" s="1" t="s">
        <v>23</v>
      </c>
      <c r="M26" s="12"/>
      <c r="N26" s="13"/>
      <c r="O26" s="8" t="s">
        <v>24</v>
      </c>
      <c r="P26" s="43"/>
      <c r="Q26" s="44"/>
      <c r="R26" s="9" t="s">
        <v>22</v>
      </c>
    </row>
    <row r="27" ht="9.75" customHeight="1"/>
    <row r="28" spans="2:18" ht="19.5" customHeight="1">
      <c r="B28" s="57" t="s">
        <v>25</v>
      </c>
      <c r="C28" s="57"/>
      <c r="D28" s="57"/>
      <c r="E28" s="57"/>
      <c r="F28" s="57"/>
      <c r="G28" s="57"/>
      <c r="H28" s="57"/>
      <c r="I28" s="57"/>
      <c r="J28" s="57"/>
      <c r="K28" s="57"/>
      <c r="L28" s="57"/>
      <c r="M28" s="57"/>
      <c r="N28" s="58"/>
      <c r="O28" s="8" t="s">
        <v>26</v>
      </c>
      <c r="P28" s="45"/>
      <c r="Q28" s="46"/>
      <c r="R28" s="9" t="s">
        <v>27</v>
      </c>
    </row>
    <row r="29" spans="8:11" ht="9" customHeight="1">
      <c r="H29" s="12"/>
      <c r="I29" s="15"/>
      <c r="J29" s="15"/>
      <c r="K29" s="9"/>
    </row>
    <row r="30" spans="2:18" ht="19.5" customHeight="1">
      <c r="B30" s="1" t="s">
        <v>28</v>
      </c>
      <c r="H30" s="12"/>
      <c r="I30" s="15"/>
      <c r="J30" s="15"/>
      <c r="K30" s="9"/>
      <c r="O30" s="8" t="s">
        <v>29</v>
      </c>
      <c r="P30" s="50"/>
      <c r="Q30" s="46"/>
      <c r="R30" s="9" t="s">
        <v>27</v>
      </c>
    </row>
    <row r="31" spans="2:18" ht="12" customHeight="1">
      <c r="B31" s="4"/>
      <c r="C31" s="4"/>
      <c r="D31" s="4"/>
      <c r="E31" s="4"/>
      <c r="F31" s="4"/>
      <c r="G31" s="4"/>
      <c r="H31" s="5"/>
      <c r="I31" s="16"/>
      <c r="J31" s="16"/>
      <c r="K31" s="17"/>
      <c r="L31" s="4"/>
      <c r="M31" s="4"/>
      <c r="N31" s="4"/>
      <c r="O31" s="5"/>
      <c r="P31" s="18"/>
      <c r="Q31" s="16"/>
      <c r="R31" s="17"/>
    </row>
    <row r="32" ht="11.25" customHeight="1"/>
    <row r="33" ht="18" customHeight="1">
      <c r="A33" s="1" t="s">
        <v>30</v>
      </c>
    </row>
    <row r="35" ht="21.75" customHeight="1">
      <c r="E35" s="1" t="s">
        <v>31</v>
      </c>
    </row>
    <row r="36" ht="9.75" customHeight="1"/>
    <row r="37" ht="19.5" customHeight="1">
      <c r="A37" s="1" t="s">
        <v>32</v>
      </c>
    </row>
    <row r="38" ht="9.75" customHeight="1"/>
    <row r="39" spans="2:11" ht="19.5" customHeight="1">
      <c r="B39" s="8" t="s">
        <v>6</v>
      </c>
      <c r="C39" s="59">
        <f>P10</f>
        <v>0</v>
      </c>
      <c r="D39" s="53"/>
      <c r="E39" s="19" t="s">
        <v>33</v>
      </c>
      <c r="F39" s="20" t="s">
        <v>34</v>
      </c>
      <c r="H39" s="19" t="s">
        <v>35</v>
      </c>
      <c r="I39" s="21" t="s">
        <v>36</v>
      </c>
      <c r="J39" s="56">
        <f>C39/20000</f>
        <v>0</v>
      </c>
      <c r="K39" s="53"/>
    </row>
    <row r="40" ht="9.75" customHeight="1"/>
    <row r="41" ht="19.5" customHeight="1">
      <c r="A41" s="1" t="s">
        <v>37</v>
      </c>
    </row>
    <row r="42" ht="9.75" customHeight="1"/>
    <row r="43" spans="1:18" ht="19.5" customHeight="1">
      <c r="A43" s="22" t="s">
        <v>38</v>
      </c>
      <c r="B43" s="8" t="s">
        <v>39</v>
      </c>
      <c r="C43" s="52">
        <f>P12</f>
        <v>0</v>
      </c>
      <c r="D43" s="53"/>
      <c r="E43" s="23" t="s">
        <v>130</v>
      </c>
      <c r="F43" s="20"/>
      <c r="G43" s="8" t="s">
        <v>40</v>
      </c>
      <c r="H43" s="14">
        <f>G26</f>
        <v>0</v>
      </c>
      <c r="I43" s="24" t="s">
        <v>41</v>
      </c>
      <c r="J43" s="25" t="s">
        <v>42</v>
      </c>
      <c r="K43" s="11">
        <f>P28</f>
        <v>0</v>
      </c>
      <c r="L43" s="26" t="s">
        <v>43</v>
      </c>
      <c r="M43" s="8" t="s">
        <v>29</v>
      </c>
      <c r="N43" s="11">
        <f>P30</f>
        <v>0</v>
      </c>
      <c r="O43" s="19" t="s">
        <v>35</v>
      </c>
      <c r="P43" s="21" t="s">
        <v>44</v>
      </c>
      <c r="Q43" s="54">
        <f>IF(H43=0,0,(C43/100/H43)-K43-N43)</f>
        <v>0</v>
      </c>
      <c r="R43" s="55"/>
    </row>
    <row r="44" spans="15:16" ht="17.25" customHeight="1">
      <c r="O44" s="27"/>
      <c r="P44" s="27" t="s">
        <v>45</v>
      </c>
    </row>
    <row r="45" ht="19.5" customHeight="1">
      <c r="A45" s="1" t="s">
        <v>46</v>
      </c>
    </row>
    <row r="46" ht="9.75" customHeight="1"/>
    <row r="47" spans="2:14" ht="19.5" customHeight="1">
      <c r="B47" s="8" t="s">
        <v>11</v>
      </c>
      <c r="C47" s="52">
        <f>P14</f>
        <v>0</v>
      </c>
      <c r="D47" s="53"/>
      <c r="E47" s="19" t="s">
        <v>33</v>
      </c>
      <c r="F47" s="28" t="s">
        <v>47</v>
      </c>
      <c r="G47" s="19" t="s">
        <v>33</v>
      </c>
      <c r="H47" s="8" t="s">
        <v>48</v>
      </c>
      <c r="I47" s="56">
        <f>P26</f>
        <v>0</v>
      </c>
      <c r="J47" s="53"/>
      <c r="K47" s="19" t="s">
        <v>35</v>
      </c>
      <c r="L47" s="21" t="s">
        <v>49</v>
      </c>
      <c r="M47" s="56">
        <f>IF(work!A1=TRUE,IF(P26=0,0,C47/80/I47),0)</f>
        <v>0</v>
      </c>
      <c r="N47" s="53"/>
    </row>
    <row r="48" ht="9.75" customHeight="1"/>
    <row r="49" ht="19.5" customHeight="1">
      <c r="B49" s="1" t="s">
        <v>50</v>
      </c>
    </row>
    <row r="50" ht="9.75" customHeight="1"/>
    <row r="51" spans="2:14" ht="19.5" customHeight="1">
      <c r="B51" s="8" t="s">
        <v>11</v>
      </c>
      <c r="C51" s="47">
        <f>P14</f>
        <v>0</v>
      </c>
      <c r="D51" s="48"/>
      <c r="E51" s="23" t="s">
        <v>51</v>
      </c>
      <c r="F51" s="29"/>
      <c r="G51" s="9"/>
      <c r="H51" s="8" t="s">
        <v>48</v>
      </c>
      <c r="I51" s="49">
        <f>P26</f>
        <v>0</v>
      </c>
      <c r="J51" s="48"/>
      <c r="K51" s="19" t="s">
        <v>35</v>
      </c>
      <c r="L51" s="21" t="s">
        <v>52</v>
      </c>
      <c r="M51" s="49">
        <f>IF(work!A1=FALSE,IF(P26=0,0,C51*3/320/I51),0)</f>
        <v>0</v>
      </c>
      <c r="N51" s="48"/>
    </row>
    <row r="52" spans="2:14" ht="13.5" customHeight="1">
      <c r="B52" s="10"/>
      <c r="C52" s="24"/>
      <c r="D52" s="24"/>
      <c r="E52" s="23"/>
      <c r="F52" s="29"/>
      <c r="G52" s="9"/>
      <c r="H52" s="10"/>
      <c r="I52" s="24"/>
      <c r="J52" s="24"/>
      <c r="K52" s="19"/>
      <c r="L52" s="30"/>
      <c r="M52" s="24"/>
      <c r="N52" s="24"/>
    </row>
    <row r="53" ht="14.25">
      <c r="Q53" s="2" t="s">
        <v>53</v>
      </c>
    </row>
    <row r="54" ht="19.5" customHeight="1">
      <c r="A54" s="1" t="s">
        <v>54</v>
      </c>
    </row>
    <row r="55" ht="6.75" customHeight="1"/>
    <row r="56" spans="2:18" ht="19.5" customHeight="1">
      <c r="B56" s="31" t="s">
        <v>55</v>
      </c>
      <c r="C56" s="47">
        <f>P16</f>
        <v>0</v>
      </c>
      <c r="D56" s="48"/>
      <c r="E56" s="19" t="s">
        <v>33</v>
      </c>
      <c r="F56" s="28" t="s">
        <v>56</v>
      </c>
      <c r="G56" s="19" t="s">
        <v>33</v>
      </c>
      <c r="H56" s="8" t="s">
        <v>48</v>
      </c>
      <c r="I56" s="49">
        <f>P26</f>
        <v>0</v>
      </c>
      <c r="J56" s="48"/>
      <c r="K56" s="19" t="s">
        <v>43</v>
      </c>
      <c r="L56" s="21" t="s">
        <v>29</v>
      </c>
      <c r="M56" s="49">
        <f>P30</f>
        <v>0</v>
      </c>
      <c r="N56" s="48"/>
      <c r="O56" s="19" t="s">
        <v>35</v>
      </c>
      <c r="P56" s="21" t="s">
        <v>57</v>
      </c>
      <c r="Q56" s="60">
        <f>IF(P26=0,0,C56/120/I56-M56)</f>
        <v>0</v>
      </c>
      <c r="R56" s="61"/>
    </row>
    <row r="57" ht="18" customHeight="1">
      <c r="P57" s="27" t="s">
        <v>45</v>
      </c>
    </row>
    <row r="58" spans="2:16" ht="19.5" customHeight="1">
      <c r="B58" s="7" t="s">
        <v>58</v>
      </c>
      <c r="P58" s="27"/>
    </row>
    <row r="59" ht="6" customHeight="1"/>
    <row r="60" spans="2:18" ht="19.5" customHeight="1">
      <c r="B60" s="31" t="s">
        <v>55</v>
      </c>
      <c r="C60" s="47">
        <f>P16</f>
        <v>0</v>
      </c>
      <c r="D60" s="48"/>
      <c r="E60" s="19" t="s">
        <v>33</v>
      </c>
      <c r="F60" s="28" t="s">
        <v>59</v>
      </c>
      <c r="G60" s="19" t="s">
        <v>33</v>
      </c>
      <c r="H60" s="8" t="s">
        <v>48</v>
      </c>
      <c r="I60" s="49">
        <f>P26</f>
        <v>0</v>
      </c>
      <c r="J60" s="48"/>
      <c r="K60" s="19" t="s">
        <v>43</v>
      </c>
      <c r="L60" s="21" t="s">
        <v>29</v>
      </c>
      <c r="M60" s="49">
        <f>P30</f>
        <v>0</v>
      </c>
      <c r="N60" s="48"/>
      <c r="O60" s="19" t="s">
        <v>35</v>
      </c>
      <c r="P60" s="32" t="s">
        <v>60</v>
      </c>
      <c r="Q60" s="60">
        <f>IF(P26=0,0,C60/120/I60-M60)</f>
        <v>0</v>
      </c>
      <c r="R60" s="61"/>
    </row>
    <row r="61" ht="21" customHeight="1">
      <c r="P61" s="27" t="s">
        <v>45</v>
      </c>
    </row>
    <row r="62" ht="6.75" customHeight="1">
      <c r="P62" s="27"/>
    </row>
    <row r="63" spans="1:16" ht="19.5" customHeight="1">
      <c r="A63" s="1" t="s">
        <v>61</v>
      </c>
      <c r="P63" s="27"/>
    </row>
    <row r="64" ht="6" customHeight="1"/>
    <row r="65" spans="2:14" ht="19.5" customHeight="1">
      <c r="B65" s="31" t="s">
        <v>62</v>
      </c>
      <c r="C65" s="47">
        <f>P18</f>
        <v>0</v>
      </c>
      <c r="D65" s="48"/>
      <c r="E65" s="19" t="s">
        <v>33</v>
      </c>
      <c r="F65" s="28" t="s">
        <v>63</v>
      </c>
      <c r="G65" s="9" t="s">
        <v>33</v>
      </c>
      <c r="H65" s="8" t="s">
        <v>48</v>
      </c>
      <c r="I65" s="49">
        <f>P26</f>
        <v>0</v>
      </c>
      <c r="J65" s="48"/>
      <c r="K65" s="19" t="s">
        <v>35</v>
      </c>
      <c r="L65" s="21" t="s">
        <v>64</v>
      </c>
      <c r="M65" s="49">
        <f>IF(P26=0,0,C65/100/I65)</f>
        <v>0</v>
      </c>
      <c r="N65" s="48"/>
    </row>
    <row r="66" ht="6.75" customHeight="1"/>
    <row r="67" ht="19.5" customHeight="1">
      <c r="B67" s="7" t="s">
        <v>65</v>
      </c>
    </row>
    <row r="68" ht="6.75" customHeight="1"/>
    <row r="69" spans="2:14" ht="19.5" customHeight="1">
      <c r="B69" s="31" t="s">
        <v>62</v>
      </c>
      <c r="C69" s="47">
        <f>P18</f>
        <v>0</v>
      </c>
      <c r="D69" s="48"/>
      <c r="E69" s="23" t="s">
        <v>66</v>
      </c>
      <c r="F69" s="29"/>
      <c r="G69" s="9"/>
      <c r="H69" s="8" t="s">
        <v>48</v>
      </c>
      <c r="I69" s="49">
        <f>P26</f>
        <v>0</v>
      </c>
      <c r="J69" s="48"/>
      <c r="K69" s="19" t="s">
        <v>35</v>
      </c>
      <c r="L69" s="21" t="s">
        <v>67</v>
      </c>
      <c r="M69" s="49">
        <f>IF(P26=0,0,C69*3/400/I69)</f>
        <v>0</v>
      </c>
      <c r="N69" s="48"/>
    </row>
    <row r="70" ht="5.25" customHeight="1"/>
    <row r="71" ht="19.5" customHeight="1">
      <c r="A71" s="1" t="s">
        <v>68</v>
      </c>
    </row>
    <row r="72" ht="15.75" customHeight="1">
      <c r="B72" s="7" t="s">
        <v>69</v>
      </c>
    </row>
    <row r="73" ht="15.75" customHeight="1">
      <c r="B73" s="1" t="s">
        <v>70</v>
      </c>
    </row>
    <row r="74" ht="15.75" customHeight="1">
      <c r="B74" s="1" t="s">
        <v>71</v>
      </c>
    </row>
    <row r="75" ht="6.75" customHeight="1"/>
    <row r="76" spans="2:11" ht="19.5" customHeight="1">
      <c r="B76" s="8" t="s">
        <v>72</v>
      </c>
      <c r="C76" s="52">
        <f>P20</f>
        <v>0</v>
      </c>
      <c r="D76" s="53"/>
      <c r="E76" s="19" t="s">
        <v>33</v>
      </c>
      <c r="F76" s="20" t="s">
        <v>73</v>
      </c>
      <c r="H76" s="19" t="s">
        <v>35</v>
      </c>
      <c r="I76" s="21" t="s">
        <v>74</v>
      </c>
      <c r="J76" s="56">
        <f>C76/40000</f>
        <v>0</v>
      </c>
      <c r="K76" s="53"/>
    </row>
    <row r="77" ht="6" customHeight="1"/>
    <row r="78" ht="19.5" customHeight="1">
      <c r="B78" s="1" t="s">
        <v>75</v>
      </c>
    </row>
    <row r="79" ht="6" customHeight="1"/>
    <row r="80" spans="2:11" ht="19.5" customHeight="1">
      <c r="B80" s="8" t="s">
        <v>72</v>
      </c>
      <c r="C80" s="47">
        <f>P20</f>
        <v>0</v>
      </c>
      <c r="D80" s="48"/>
      <c r="E80" s="19" t="s">
        <v>33</v>
      </c>
      <c r="F80" s="20" t="s">
        <v>34</v>
      </c>
      <c r="H80" s="19" t="s">
        <v>35</v>
      </c>
      <c r="I80" s="21" t="s">
        <v>76</v>
      </c>
      <c r="J80" s="49">
        <f>C80/20000</f>
        <v>0</v>
      </c>
      <c r="K80" s="48"/>
    </row>
    <row r="81" ht="6.75" customHeight="1"/>
    <row r="82" ht="19.5" customHeight="1">
      <c r="A82" s="1" t="s">
        <v>77</v>
      </c>
    </row>
    <row r="83" ht="7.5" customHeight="1"/>
    <row r="84" spans="2:11" ht="19.5" customHeight="1">
      <c r="B84" s="8" t="s">
        <v>78</v>
      </c>
      <c r="C84" s="52">
        <f>P22</f>
        <v>0</v>
      </c>
      <c r="D84" s="53"/>
      <c r="E84" s="19" t="s">
        <v>33</v>
      </c>
      <c r="F84" s="20" t="s">
        <v>34</v>
      </c>
      <c r="H84" s="19" t="s">
        <v>35</v>
      </c>
      <c r="I84" s="21" t="s">
        <v>79</v>
      </c>
      <c r="J84" s="56">
        <f>C84/20000</f>
        <v>0</v>
      </c>
      <c r="K84" s="53"/>
    </row>
    <row r="85" ht="6.75" customHeight="1"/>
    <row r="86" ht="19.5" customHeight="1">
      <c r="A86" s="1" t="s">
        <v>80</v>
      </c>
    </row>
    <row r="87" ht="17.25" customHeight="1">
      <c r="B87" s="1" t="s">
        <v>81</v>
      </c>
    </row>
    <row r="88" ht="17.25" customHeight="1">
      <c r="B88" s="1" t="s">
        <v>82</v>
      </c>
    </row>
    <row r="89" ht="6.75" customHeight="1"/>
    <row r="90" spans="2:11" ht="19.5" customHeight="1">
      <c r="B90" s="25" t="s">
        <v>83</v>
      </c>
      <c r="C90" s="59">
        <f>P24</f>
        <v>0</v>
      </c>
      <c r="D90" s="62"/>
      <c r="E90" s="19" t="s">
        <v>33</v>
      </c>
      <c r="F90" s="20" t="s">
        <v>34</v>
      </c>
      <c r="H90" s="19" t="s">
        <v>35</v>
      </c>
      <c r="I90" s="21" t="s">
        <v>84</v>
      </c>
      <c r="J90" s="63">
        <f>C90/200000</f>
        <v>0</v>
      </c>
      <c r="K90" s="62"/>
    </row>
    <row r="91" ht="6" customHeight="1"/>
    <row r="92" ht="16.5" customHeight="1">
      <c r="B92" s="1" t="s">
        <v>85</v>
      </c>
    </row>
    <row r="93" ht="16.5" customHeight="1">
      <c r="B93" s="1" t="s">
        <v>86</v>
      </c>
    </row>
    <row r="94" ht="6" customHeight="1"/>
    <row r="95" spans="1:15" ht="19.5" customHeight="1">
      <c r="A95" s="22" t="s">
        <v>87</v>
      </c>
      <c r="B95" s="25" t="s">
        <v>83</v>
      </c>
      <c r="C95" s="47">
        <f>P24</f>
        <v>0</v>
      </c>
      <c r="D95" s="48"/>
      <c r="E95" s="20" t="s">
        <v>88</v>
      </c>
      <c r="H95" s="19" t="s">
        <v>33</v>
      </c>
      <c r="I95" s="20" t="s">
        <v>89</v>
      </c>
      <c r="L95" s="19" t="s">
        <v>35</v>
      </c>
      <c r="M95" s="21" t="s">
        <v>90</v>
      </c>
      <c r="N95" s="49">
        <f>IF(P24&gt;20000,(C95-20000)/80000+1,"")</f>
      </c>
      <c r="O95" s="48"/>
    </row>
    <row r="96" ht="7.5" customHeight="1"/>
    <row r="97" ht="19.5" customHeight="1">
      <c r="B97" s="1" t="s">
        <v>91</v>
      </c>
    </row>
    <row r="98" spans="2:14" ht="19.5" customHeight="1">
      <c r="B98" s="29" t="s">
        <v>35</v>
      </c>
      <c r="C98" s="64">
        <f>J39+M47+Q56+M65+J76+J84+J90</f>
        <v>0</v>
      </c>
      <c r="D98" s="65"/>
      <c r="E98" s="66"/>
      <c r="F98" s="9" t="s">
        <v>92</v>
      </c>
      <c r="G98" s="1" t="s">
        <v>93</v>
      </c>
      <c r="L98" s="8" t="s">
        <v>94</v>
      </c>
      <c r="M98" s="67"/>
      <c r="N98" s="68"/>
    </row>
    <row r="99" ht="6.75" customHeight="1"/>
    <row r="100" spans="2:14" ht="21.75" customHeight="1">
      <c r="B100" s="7" t="s">
        <v>95</v>
      </c>
      <c r="F100" s="9" t="s">
        <v>92</v>
      </c>
      <c r="G100" s="7" t="s">
        <v>93</v>
      </c>
      <c r="L100" s="25" t="s">
        <v>96</v>
      </c>
      <c r="M100" s="60">
        <f>M51+Q60+M69</f>
        <v>0</v>
      </c>
      <c r="N100" s="48"/>
    </row>
    <row r="101" ht="6.75" customHeight="1"/>
    <row r="102" spans="2:12" ht="19.5" customHeight="1">
      <c r="B102" s="1" t="s">
        <v>97</v>
      </c>
      <c r="I102" s="8" t="s">
        <v>94</v>
      </c>
      <c r="J102" s="56"/>
      <c r="K102" s="53"/>
      <c r="L102" s="1" t="s">
        <v>98</v>
      </c>
    </row>
    <row r="103" ht="19.5" customHeight="1">
      <c r="B103" s="1" t="s">
        <v>99</v>
      </c>
    </row>
    <row r="104" spans="2:8" ht="19.5" customHeight="1">
      <c r="B104" s="1" t="s">
        <v>100</v>
      </c>
      <c r="E104" s="25" t="s">
        <v>96</v>
      </c>
      <c r="F104" s="49"/>
      <c r="G104" s="48"/>
      <c r="H104" s="1" t="s">
        <v>101</v>
      </c>
    </row>
    <row r="105" spans="5:7" ht="13.5" customHeight="1">
      <c r="E105" s="13"/>
      <c r="F105" s="24"/>
      <c r="G105" s="24"/>
    </row>
    <row r="106" ht="13.5" customHeight="1">
      <c r="Q106" s="2" t="s">
        <v>102</v>
      </c>
    </row>
    <row r="107" ht="24" customHeight="1">
      <c r="E107" s="33" t="s">
        <v>103</v>
      </c>
    </row>
    <row r="109" ht="19.5" customHeight="1">
      <c r="A109" s="1" t="s">
        <v>104</v>
      </c>
    </row>
    <row r="110" ht="9.75" customHeight="1"/>
    <row r="111" spans="2:14" ht="19.5" customHeight="1">
      <c r="B111" s="31" t="s">
        <v>105</v>
      </c>
      <c r="C111" s="56"/>
      <c r="D111" s="53"/>
      <c r="E111" s="9" t="s">
        <v>106</v>
      </c>
      <c r="F111" s="21" t="s">
        <v>107</v>
      </c>
      <c r="G111" s="34"/>
      <c r="H111" s="56"/>
      <c r="I111" s="53"/>
      <c r="J111" s="9" t="s">
        <v>106</v>
      </c>
      <c r="K111" s="31" t="s">
        <v>108</v>
      </c>
      <c r="L111" s="34"/>
      <c r="M111" s="63"/>
      <c r="N111" s="62"/>
    </row>
    <row r="112" ht="9.75" customHeight="1"/>
    <row r="113" spans="2:14" ht="19.5" customHeight="1">
      <c r="B113" s="9" t="s">
        <v>106</v>
      </c>
      <c r="C113" s="31" t="s">
        <v>109</v>
      </c>
      <c r="D113" s="34"/>
      <c r="E113" s="56"/>
      <c r="F113" s="53"/>
      <c r="G113" s="9" t="s">
        <v>106</v>
      </c>
      <c r="H113" s="21" t="s">
        <v>110</v>
      </c>
      <c r="I113" s="63"/>
      <c r="J113" s="62"/>
      <c r="K113" s="9" t="s">
        <v>35</v>
      </c>
      <c r="L113" s="69"/>
      <c r="M113" s="56"/>
      <c r="N113" s="53"/>
    </row>
    <row r="114" ht="9.75" customHeight="1"/>
    <row r="115" spans="2:11" ht="19.5" customHeight="1">
      <c r="B115" s="7" t="s">
        <v>111</v>
      </c>
      <c r="G115" s="9" t="s">
        <v>92</v>
      </c>
      <c r="H115" s="8" t="s">
        <v>112</v>
      </c>
      <c r="I115" s="56"/>
      <c r="J115" s="53"/>
      <c r="K115" s="1" t="s">
        <v>113</v>
      </c>
    </row>
    <row r="116" ht="14.25" customHeight="1"/>
    <row r="117" spans="1:11" ht="19.5" customHeight="1">
      <c r="A117" s="1" t="s">
        <v>114</v>
      </c>
      <c r="H117" s="8" t="s">
        <v>112</v>
      </c>
      <c r="I117" s="56"/>
      <c r="J117" s="53"/>
      <c r="K117" s="1" t="s">
        <v>113</v>
      </c>
    </row>
    <row r="119" ht="21.75" customHeight="1">
      <c r="A119" s="7" t="s">
        <v>115</v>
      </c>
    </row>
    <row r="120" ht="9.75" customHeight="1"/>
    <row r="121" spans="2:16" ht="21.75" customHeight="1">
      <c r="B121" s="31" t="s">
        <v>105</v>
      </c>
      <c r="C121" s="56"/>
      <c r="D121" s="53"/>
      <c r="E121" s="19" t="s">
        <v>106</v>
      </c>
      <c r="F121" s="9" t="s">
        <v>87</v>
      </c>
      <c r="G121" s="8" t="s">
        <v>39</v>
      </c>
      <c r="H121" s="70"/>
      <c r="I121" s="71"/>
      <c r="J121" s="20" t="s">
        <v>116</v>
      </c>
      <c r="M121" s="8" t="s">
        <v>21</v>
      </c>
      <c r="N121" s="56"/>
      <c r="O121" s="53"/>
      <c r="P121" s="9" t="s">
        <v>117</v>
      </c>
    </row>
    <row r="122" ht="9.75" customHeight="1"/>
    <row r="123" spans="2:16" ht="21.75" customHeight="1">
      <c r="B123" s="9" t="s">
        <v>106</v>
      </c>
      <c r="C123" s="21" t="s">
        <v>107</v>
      </c>
      <c r="D123" s="34"/>
      <c r="E123" s="63"/>
      <c r="F123" s="62"/>
      <c r="G123" s="19" t="s">
        <v>106</v>
      </c>
      <c r="H123" s="31" t="s">
        <v>108</v>
      </c>
      <c r="I123" s="34"/>
      <c r="J123" s="56"/>
      <c r="K123" s="53"/>
      <c r="L123" s="19" t="s">
        <v>106</v>
      </c>
      <c r="M123" s="25" t="s">
        <v>131</v>
      </c>
      <c r="N123" s="34"/>
      <c r="O123" s="56"/>
      <c r="P123" s="53"/>
    </row>
    <row r="124" ht="9.75" customHeight="1"/>
    <row r="125" spans="2:9" ht="21.75" customHeight="1">
      <c r="B125" s="9" t="s">
        <v>106</v>
      </c>
      <c r="C125" s="36" t="s">
        <v>110</v>
      </c>
      <c r="D125" s="63"/>
      <c r="E125" s="62"/>
      <c r="F125" s="19" t="s">
        <v>35</v>
      </c>
      <c r="G125" s="72"/>
      <c r="H125" s="54"/>
      <c r="I125" s="55"/>
    </row>
    <row r="126" ht="9.75" customHeight="1"/>
    <row r="127" spans="2:11" ht="21.75" customHeight="1">
      <c r="B127" s="7" t="s">
        <v>111</v>
      </c>
      <c r="G127" s="9" t="s">
        <v>92</v>
      </c>
      <c r="H127" s="8" t="s">
        <v>118</v>
      </c>
      <c r="I127" s="63"/>
      <c r="J127" s="62"/>
      <c r="K127" s="7" t="s">
        <v>119</v>
      </c>
    </row>
    <row r="128" spans="2:11" ht="13.5" customHeight="1">
      <c r="B128" s="7"/>
      <c r="G128" s="9"/>
      <c r="H128" s="10"/>
      <c r="I128" s="37"/>
      <c r="J128" s="37"/>
      <c r="K128" s="7"/>
    </row>
    <row r="129" ht="13.5" customHeight="1"/>
    <row r="130" spans="1:11" ht="21.75" customHeight="1">
      <c r="A130" s="1" t="s">
        <v>120</v>
      </c>
      <c r="H130" s="8" t="s">
        <v>118</v>
      </c>
      <c r="I130" s="63"/>
      <c r="J130" s="62"/>
      <c r="K130" s="7" t="s">
        <v>121</v>
      </c>
    </row>
    <row r="131" ht="14.25" customHeight="1"/>
    <row r="132" ht="21.75" customHeight="1">
      <c r="A132" s="1" t="s">
        <v>122</v>
      </c>
    </row>
    <row r="133" ht="9.75" customHeight="1"/>
    <row r="134" spans="2:17" ht="21.75" customHeight="1">
      <c r="B134" s="1" t="s">
        <v>123</v>
      </c>
      <c r="C134" s="8" t="s">
        <v>124</v>
      </c>
      <c r="D134" s="59"/>
      <c r="E134" s="62"/>
      <c r="F134" s="19" t="s">
        <v>106</v>
      </c>
      <c r="G134" s="25" t="s">
        <v>62</v>
      </c>
      <c r="H134" s="52"/>
      <c r="I134" s="53"/>
      <c r="J134" s="20" t="s">
        <v>125</v>
      </c>
      <c r="L134" s="8" t="s">
        <v>48</v>
      </c>
      <c r="M134" s="56"/>
      <c r="N134" s="53"/>
      <c r="O134" s="27" t="s">
        <v>126</v>
      </c>
      <c r="Q134" s="1" t="s">
        <v>127</v>
      </c>
    </row>
    <row r="135" ht="9.75" customHeight="1"/>
    <row r="136" spans="2:13" ht="21.75" customHeight="1">
      <c r="B136" s="9" t="s">
        <v>106</v>
      </c>
      <c r="C136" s="38" t="s">
        <v>105</v>
      </c>
      <c r="D136" s="56"/>
      <c r="E136" s="53"/>
      <c r="F136" s="19" t="s">
        <v>106</v>
      </c>
      <c r="G136" s="21" t="s">
        <v>110</v>
      </c>
      <c r="H136" s="63"/>
      <c r="I136" s="62"/>
      <c r="J136" s="19" t="s">
        <v>35</v>
      </c>
      <c r="K136" s="69"/>
      <c r="L136" s="56"/>
      <c r="M136" s="53"/>
    </row>
    <row r="137" ht="9.75" customHeight="1"/>
    <row r="138" spans="2:11" ht="21.75" customHeight="1">
      <c r="B138" s="7" t="s">
        <v>111</v>
      </c>
      <c r="G138" s="9" t="s">
        <v>92</v>
      </c>
      <c r="H138" s="35"/>
      <c r="I138" s="56"/>
      <c r="J138" s="53"/>
      <c r="K138" s="1" t="s">
        <v>128</v>
      </c>
    </row>
    <row r="139" ht="12" customHeight="1"/>
    <row r="140" spans="1:11" ht="21.75" customHeight="1">
      <c r="A140" s="1" t="s">
        <v>129</v>
      </c>
      <c r="H140" s="8" t="s">
        <v>112</v>
      </c>
      <c r="I140" s="56"/>
      <c r="J140" s="53"/>
      <c r="K140" s="1" t="s">
        <v>113</v>
      </c>
    </row>
  </sheetData>
  <mergeCells count="79">
    <mergeCell ref="I140:J140"/>
    <mergeCell ref="G125:I125"/>
    <mergeCell ref="I138:J138"/>
    <mergeCell ref="M134:N134"/>
    <mergeCell ref="D136:E136"/>
    <mergeCell ref="H136:I136"/>
    <mergeCell ref="K136:M136"/>
    <mergeCell ref="I127:J127"/>
    <mergeCell ref="I130:J130"/>
    <mergeCell ref="D134:E134"/>
    <mergeCell ref="H134:I134"/>
    <mergeCell ref="E123:F123"/>
    <mergeCell ref="J123:K123"/>
    <mergeCell ref="O123:P123"/>
    <mergeCell ref="D125:E125"/>
    <mergeCell ref="I117:J117"/>
    <mergeCell ref="C121:D121"/>
    <mergeCell ref="H121:I121"/>
    <mergeCell ref="N121:O121"/>
    <mergeCell ref="E113:F113"/>
    <mergeCell ref="I113:J113"/>
    <mergeCell ref="L113:N113"/>
    <mergeCell ref="I115:J115"/>
    <mergeCell ref="F104:G104"/>
    <mergeCell ref="C111:D111"/>
    <mergeCell ref="H111:I111"/>
    <mergeCell ref="M111:N111"/>
    <mergeCell ref="C98:E98"/>
    <mergeCell ref="M98:N98"/>
    <mergeCell ref="M100:N100"/>
    <mergeCell ref="J102:K102"/>
    <mergeCell ref="C90:D90"/>
    <mergeCell ref="J90:K90"/>
    <mergeCell ref="C95:D95"/>
    <mergeCell ref="N95:O95"/>
    <mergeCell ref="C80:D80"/>
    <mergeCell ref="J80:K80"/>
    <mergeCell ref="C84:D84"/>
    <mergeCell ref="J84:K84"/>
    <mergeCell ref="C69:D69"/>
    <mergeCell ref="I69:J69"/>
    <mergeCell ref="M69:N69"/>
    <mergeCell ref="C76:D76"/>
    <mergeCell ref="J76:K76"/>
    <mergeCell ref="C60:D60"/>
    <mergeCell ref="I60:J60"/>
    <mergeCell ref="M60:N60"/>
    <mergeCell ref="Q56:R56"/>
    <mergeCell ref="Q60:R60"/>
    <mergeCell ref="C51:D51"/>
    <mergeCell ref="I51:J51"/>
    <mergeCell ref="M51:N51"/>
    <mergeCell ref="C56:D56"/>
    <mergeCell ref="I56:J56"/>
    <mergeCell ref="M56:N56"/>
    <mergeCell ref="I47:J47"/>
    <mergeCell ref="M47:N47"/>
    <mergeCell ref="P30:Q30"/>
    <mergeCell ref="B28:N28"/>
    <mergeCell ref="C39:D39"/>
    <mergeCell ref="J39:K39"/>
    <mergeCell ref="P24:Q24"/>
    <mergeCell ref="P26:Q26"/>
    <mergeCell ref="P28:Q28"/>
    <mergeCell ref="C65:D65"/>
    <mergeCell ref="I65:J65"/>
    <mergeCell ref="M65:N65"/>
    <mergeCell ref="G26:H26"/>
    <mergeCell ref="C43:D43"/>
    <mergeCell ref="Q43:R43"/>
    <mergeCell ref="C47:D47"/>
    <mergeCell ref="P16:Q16"/>
    <mergeCell ref="P18:Q18"/>
    <mergeCell ref="P20:Q20"/>
    <mergeCell ref="P22:Q22"/>
    <mergeCell ref="A2:R2"/>
    <mergeCell ref="P10:Q10"/>
    <mergeCell ref="P12:Q12"/>
    <mergeCell ref="P14:Q14"/>
  </mergeCells>
  <printOptions/>
  <pageMargins left="0.7874015748031497" right="0.1968503937007874" top="0.9055118110236221" bottom="0.7874015748031497" header="0.5511811023622047" footer="0.2755905511811024"/>
  <pageSetup fitToHeight="3" fitToWidth="1" horizontalDpi="300" verticalDpi="300" orientation="portrait" paperSize="9" scale="95" r:id="rId2"/>
  <rowBreaks count="2" manualBreakCount="2">
    <brk id="52" max="255" man="1"/>
    <brk id="10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消防防災</dc:creator>
  <cp:keywords/>
  <dc:description/>
  <cp:lastModifiedBy>nobuaki</cp:lastModifiedBy>
  <cp:lastPrinted>2003-12-27T18:20:23Z</cp:lastPrinted>
  <dcterms:created xsi:type="dcterms:W3CDTF">2003-05-15T07:26:31Z</dcterms:created>
  <dcterms:modified xsi:type="dcterms:W3CDTF">2003-12-27T18:20:29Z</dcterms:modified>
  <cp:category/>
  <cp:version/>
  <cp:contentType/>
  <cp:contentStatus/>
</cp:coreProperties>
</file>