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県内" sheetId="1" r:id="rId1"/>
  </sheets>
  <definedNames>
    <definedName name="_xlnm.Print_Area" localSheetId="0">'県内'!$A$1:$H$28</definedName>
  </definedNames>
  <calcPr fullCalcOnLoad="1"/>
</workbook>
</file>

<file path=xl/sharedStrings.xml><?xml version="1.0" encoding="utf-8"?>
<sst xmlns="http://schemas.openxmlformats.org/spreadsheetml/2006/main" count="66" uniqueCount="47">
  <si>
    <t>一人当たり</t>
  </si>
  <si>
    <t>人    口</t>
  </si>
  <si>
    <t>面    積</t>
  </si>
  <si>
    <t>千㎡当たり</t>
  </si>
  <si>
    <t xml:space="preserve">      ランキング</t>
  </si>
  <si>
    <t>(人)</t>
  </si>
  <si>
    <t>(円)</t>
  </si>
  <si>
    <t>B</t>
  </si>
  <si>
    <t>C</t>
  </si>
  <si>
    <t>(千円)</t>
  </si>
  <si>
    <t>市　　計</t>
  </si>
  <si>
    <t>津和野町</t>
  </si>
  <si>
    <t>西ノ島町</t>
  </si>
  <si>
    <t>町 村 計</t>
  </si>
  <si>
    <t>県　　計</t>
  </si>
  <si>
    <t>(含臨財債）</t>
  </si>
  <si>
    <t>交付決定額</t>
  </si>
  <si>
    <t>松江市</t>
  </si>
  <si>
    <t>松江市</t>
  </si>
  <si>
    <t>浜田市</t>
  </si>
  <si>
    <t>出雲市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</si>
  <si>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</si>
  <si>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</si>
  <si>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</si>
  <si>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</si>
  <si>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</si>
  <si>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</si>
  <si>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</si>
  <si>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</si>
  <si>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</si>
  <si>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</si>
  <si>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</si>
  <si>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</si>
  <si>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</si>
  <si>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</si>
  <si>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吉賀町</t>
  </si>
  <si>
    <t>１人当り</t>
  </si>
  <si>
    <t>１k㎡当り</t>
  </si>
  <si>
    <t>(k㎡)</t>
  </si>
  <si>
    <t>ランク</t>
  </si>
  <si>
    <t>ランク</t>
  </si>
  <si>
    <t>(千円)  A</t>
  </si>
  <si>
    <t>D=A/B</t>
  </si>
  <si>
    <t>E=A/C</t>
  </si>
  <si>
    <t>※</t>
  </si>
  <si>
    <t>※面積は湖沼面積を含む。</t>
  </si>
  <si>
    <t>令和２年度普通交付税決定額（人口・面積当たり）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</si>
</sst>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[Red]\-#,##0.0"/>
    <numFmt numFmtId="178" formatCode="#,##0\ ;&quot;▲ &quot;#,##0\ "/>
    <numFmt numFmtId="179" formatCode="#,##0.0\ ;&quot;▲ &quot;#,##0.0\ "/>
    <numFmt numFmtId="180" formatCode="#,##0.00\ ;&quot;▲ &quot;#,##0.00\ "/>
  </numFmts>
  <fonts count="41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37" fontId="2" fillId="0" borderId="0">
      <alignment/>
      <protection/>
    </xf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4" fillId="0" borderId="10" xfId="48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>
      <alignment vertical="center"/>
    </xf>
    <xf numFmtId="178" fontId="0" fillId="0" borderId="12" xfId="48" applyNumberFormat="1" applyFont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0" fontId="3" fillId="0" borderId="0" xfId="0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38" fontId="4" fillId="0" borderId="31" xfId="48" applyFont="1" applyBorder="1" applyAlignment="1" applyProtection="1">
      <alignment horizontal="center" vertical="center"/>
      <protection/>
    </xf>
    <xf numFmtId="178" fontId="0" fillId="0" borderId="32" xfId="48" applyNumberFormat="1" applyFont="1" applyBorder="1" applyAlignment="1">
      <alignment vertical="center"/>
    </xf>
    <xf numFmtId="178" fontId="0" fillId="0" borderId="33" xfId="48" applyNumberFormat="1" applyFont="1" applyBorder="1" applyAlignment="1">
      <alignment vertical="center"/>
    </xf>
    <xf numFmtId="180" fontId="0" fillId="0" borderId="34" xfId="48" applyNumberFormat="1" applyFont="1" applyBorder="1" applyAlignment="1">
      <alignment vertical="center"/>
    </xf>
    <xf numFmtId="180" fontId="0" fillId="0" borderId="26" xfId="48" applyNumberFormat="1" applyFont="1" applyBorder="1" applyAlignment="1">
      <alignment vertical="center"/>
    </xf>
    <xf numFmtId="38" fontId="4" fillId="0" borderId="31" xfId="48" applyFont="1" applyBorder="1" applyAlignment="1" applyProtection="1">
      <alignment horizontal="distributed" vertical="center"/>
      <protection/>
    </xf>
    <xf numFmtId="38" fontId="4" fillId="0" borderId="35" xfId="48" applyFont="1" applyBorder="1" applyAlignment="1" applyProtection="1">
      <alignment horizontal="distributed" vertical="center"/>
      <protection/>
    </xf>
    <xf numFmtId="178" fontId="0" fillId="0" borderId="36" xfId="48" applyNumberFormat="1" applyFont="1" applyBorder="1" applyAlignment="1">
      <alignment vertical="center"/>
    </xf>
    <xf numFmtId="180" fontId="0" fillId="0" borderId="37" xfId="48" applyNumberFormat="1" applyFont="1" applyBorder="1" applyAlignment="1">
      <alignment vertical="center"/>
    </xf>
    <xf numFmtId="38" fontId="0" fillId="0" borderId="20" xfId="48" applyBorder="1" applyAlignment="1" applyProtection="1">
      <alignment vertical="center"/>
      <protection/>
    </xf>
    <xf numFmtId="38" fontId="0" fillId="0" borderId="23" xfId="48" applyBorder="1" applyAlignment="1" applyProtection="1">
      <alignment vertical="center"/>
      <protection/>
    </xf>
    <xf numFmtId="38" fontId="0" fillId="0" borderId="29" xfId="48" applyBorder="1" applyAlignment="1" applyProtection="1">
      <alignment vertical="center"/>
      <protection/>
    </xf>
    <xf numFmtId="0" fontId="4" fillId="0" borderId="38" xfId="0" applyFont="1" applyFill="1" applyBorder="1" applyAlignment="1">
      <alignment horizontal="right"/>
    </xf>
    <xf numFmtId="0" fontId="0" fillId="0" borderId="14" xfId="0" applyBorder="1" applyAlignment="1">
      <alignment horizontal="left" indent="3"/>
    </xf>
    <xf numFmtId="178" fontId="0" fillId="0" borderId="39" xfId="48" applyNumberFormat="1" applyFont="1" applyFill="1" applyBorder="1" applyAlignment="1">
      <alignment vertical="center"/>
    </xf>
    <xf numFmtId="178" fontId="0" fillId="0" borderId="32" xfId="48" applyNumberFormat="1" applyFont="1" applyFill="1" applyBorder="1" applyAlignment="1">
      <alignment vertical="center"/>
    </xf>
    <xf numFmtId="38" fontId="4" fillId="0" borderId="40" xfId="48" applyFont="1" applyBorder="1" applyAlignment="1" applyProtection="1">
      <alignment horizontal="distributed" vertical="center"/>
      <protection/>
    </xf>
    <xf numFmtId="178" fontId="0" fillId="0" borderId="41" xfId="48" applyNumberFormat="1" applyFont="1" applyFill="1" applyBorder="1" applyAlignment="1">
      <alignment vertical="center"/>
    </xf>
    <xf numFmtId="178" fontId="0" fillId="0" borderId="42" xfId="48" applyNumberFormat="1" applyFont="1" applyBorder="1" applyAlignment="1">
      <alignment vertical="center"/>
    </xf>
    <xf numFmtId="180" fontId="0" fillId="0" borderId="43" xfId="48" applyNumberFormat="1" applyFont="1" applyBorder="1" applyAlignment="1">
      <alignment vertical="center"/>
    </xf>
    <xf numFmtId="38" fontId="4" fillId="0" borderId="44" xfId="48" applyFont="1" applyBorder="1" applyAlignment="1" applyProtection="1">
      <alignment horizontal="distributed" vertical="center"/>
      <protection/>
    </xf>
    <xf numFmtId="178" fontId="0" fillId="0" borderId="45" xfId="60" applyNumberFormat="1" applyFont="1" applyFill="1" applyBorder="1" applyAlignment="1" applyProtection="1">
      <alignment vertical="center"/>
      <protection/>
    </xf>
    <xf numFmtId="0" fontId="4" fillId="0" borderId="34" xfId="0" applyFont="1" applyBorder="1" applyAlignment="1">
      <alignment vertical="center"/>
    </xf>
    <xf numFmtId="0" fontId="4" fillId="0" borderId="46" xfId="0" applyFont="1" applyFill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right" vertical="center"/>
      <protection/>
    </xf>
    <xf numFmtId="0" fontId="4" fillId="0" borderId="33" xfId="0" applyFont="1" applyBorder="1" applyAlignment="1">
      <alignment vertical="center"/>
    </xf>
    <xf numFmtId="0" fontId="4" fillId="0" borderId="32" xfId="0" applyFont="1" applyFill="1" applyBorder="1" applyAlignment="1" applyProtection="1">
      <alignment horizontal="right" vertical="center"/>
      <protection/>
    </xf>
    <xf numFmtId="178" fontId="0" fillId="0" borderId="50" xfId="60" applyNumberFormat="1" applyFont="1" applyFill="1" applyBorder="1" applyAlignment="1" applyProtection="1">
      <alignment vertical="center"/>
      <protection/>
    </xf>
    <xf numFmtId="180" fontId="0" fillId="0" borderId="51" xfId="60" applyNumberFormat="1" applyFont="1" applyFill="1" applyBorder="1" applyAlignment="1" applyProtection="1">
      <alignment vertical="center"/>
      <protection/>
    </xf>
    <xf numFmtId="178" fontId="0" fillId="0" borderId="52" xfId="60" applyNumberFormat="1" applyFont="1" applyFill="1" applyBorder="1" applyAlignment="1" applyProtection="1">
      <alignment vertical="center"/>
      <protection/>
    </xf>
    <xf numFmtId="178" fontId="0" fillId="0" borderId="51" xfId="60" applyNumberFormat="1" applyFont="1" applyFill="1" applyBorder="1" applyAlignment="1" applyProtection="1">
      <alignment vertical="center"/>
      <protection/>
    </xf>
    <xf numFmtId="178" fontId="0" fillId="0" borderId="37" xfId="48" applyNumberFormat="1" applyFont="1" applyBorder="1" applyAlignment="1">
      <alignment vertical="center"/>
    </xf>
    <xf numFmtId="178" fontId="0" fillId="0" borderId="34" xfId="48" applyNumberFormat="1" applyFont="1" applyBorder="1" applyAlignment="1">
      <alignment vertical="center"/>
    </xf>
    <xf numFmtId="178" fontId="0" fillId="0" borderId="13" xfId="48" applyNumberFormat="1" applyFont="1" applyBorder="1" applyAlignment="1">
      <alignment vertical="center"/>
    </xf>
    <xf numFmtId="178" fontId="0" fillId="0" borderId="53" xfId="48" applyNumberFormat="1" applyFont="1" applyBorder="1" applyAlignment="1">
      <alignment vertical="center"/>
    </xf>
    <xf numFmtId="178" fontId="0" fillId="0" borderId="43" xfId="48" applyNumberFormat="1" applyFont="1" applyBorder="1" applyAlignment="1">
      <alignment vertical="center"/>
    </xf>
    <xf numFmtId="178" fontId="0" fillId="0" borderId="54" xfId="48" applyNumberFormat="1" applyFont="1" applyBorder="1" applyAlignment="1">
      <alignment vertical="center"/>
    </xf>
    <xf numFmtId="178" fontId="0" fillId="0" borderId="50" xfId="48" applyNumberFormat="1" applyFont="1" applyBorder="1" applyAlignment="1">
      <alignment vertical="center"/>
    </xf>
    <xf numFmtId="178" fontId="0" fillId="0" borderId="55" xfId="48" applyNumberFormat="1" applyFont="1" applyBorder="1" applyAlignment="1">
      <alignment vertical="center"/>
    </xf>
    <xf numFmtId="178" fontId="0" fillId="0" borderId="46" xfId="48" applyNumberFormat="1" applyFon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56" xfId="48" applyNumberFormat="1" applyFont="1" applyBorder="1" applyAlignment="1">
      <alignment vertical="center"/>
    </xf>
    <xf numFmtId="178" fontId="0" fillId="0" borderId="39" xfId="48" applyNumberFormat="1" applyFont="1" applyBorder="1" applyAlignment="1">
      <alignment vertical="center"/>
    </xf>
    <xf numFmtId="180" fontId="0" fillId="0" borderId="54" xfId="48" applyNumberFormat="1" applyFont="1" applyBorder="1" applyAlignment="1">
      <alignment vertical="center"/>
    </xf>
    <xf numFmtId="178" fontId="0" fillId="0" borderId="41" xfId="48" applyNumberFormat="1" applyFont="1" applyBorder="1" applyAlignment="1">
      <alignment vertical="center"/>
    </xf>
    <xf numFmtId="178" fontId="0" fillId="0" borderId="45" xfId="48" applyNumberFormat="1" applyFont="1" applyBorder="1" applyAlignment="1">
      <alignment vertical="center"/>
    </xf>
    <xf numFmtId="180" fontId="0" fillId="0" borderId="56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交決定額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view="pageBreakPreview" zoomScale="85" zoomScaleSheetLayoutView="8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1" sqref="M31"/>
    </sheetView>
  </sheetViews>
  <sheetFormatPr defaultColWidth="13.3984375" defaultRowHeight="18" customHeight="1"/>
  <cols>
    <col min="1" max="1" width="11.59765625" style="21" bestFit="1" customWidth="1"/>
    <col min="2" max="2" width="13.8984375" style="8" bestFit="1" customWidth="1"/>
    <col min="3" max="5" width="13.09765625" style="8" customWidth="1"/>
    <col min="6" max="6" width="7.5" style="8" bestFit="1" customWidth="1"/>
    <col min="7" max="7" width="13.09765625" style="8" customWidth="1"/>
    <col min="8" max="8" width="7.5" style="8" bestFit="1" customWidth="1"/>
    <col min="9" max="9" width="3.59765625" style="7" customWidth="1"/>
    <col min="10" max="11" width="3.59765625" style="8" customWidth="1"/>
    <col min="12" max="12" width="11.59765625" style="8" bestFit="1" customWidth="1"/>
    <col min="13" max="13" width="15.8984375" style="8" customWidth="1"/>
    <col min="14" max="16384" width="13.3984375" style="8" customWidth="1"/>
  </cols>
  <sheetData>
    <row r="1" spans="1:8" ht="18" customHeight="1">
      <c r="A1" s="5" t="s">
        <v>46</v>
      </c>
      <c r="B1" s="6"/>
      <c r="C1" s="6"/>
      <c r="D1" s="6"/>
      <c r="E1" s="6"/>
      <c r="F1" s="6"/>
      <c r="G1" s="6"/>
      <c r="H1" s="6"/>
    </row>
    <row r="2" spans="1:16" ht="24.75" customHeight="1" thickBot="1">
      <c r="A2" s="9"/>
      <c r="B2" s="10"/>
      <c r="C2" s="10"/>
      <c r="D2" s="61" t="s">
        <v>45</v>
      </c>
      <c r="E2" s="10"/>
      <c r="F2" s="10"/>
      <c r="G2" s="10"/>
      <c r="H2" s="10"/>
      <c r="L2" s="11"/>
      <c r="M2" s="11"/>
      <c r="N2" s="11"/>
      <c r="O2" s="11"/>
      <c r="P2" s="11"/>
    </row>
    <row r="3" spans="1:17" s="21" customFormat="1" ht="18" customHeight="1">
      <c r="A3" s="12"/>
      <c r="B3" s="13"/>
      <c r="C3" s="14"/>
      <c r="D3" s="60" t="s">
        <v>44</v>
      </c>
      <c r="E3" s="15"/>
      <c r="F3" s="16"/>
      <c r="G3" s="17"/>
      <c r="H3" s="18"/>
      <c r="I3" s="19"/>
      <c r="J3" s="20"/>
      <c r="L3" s="22"/>
      <c r="M3" s="22"/>
      <c r="N3" s="22"/>
      <c r="O3" s="22"/>
      <c r="Q3" s="22"/>
    </row>
    <row r="4" spans="1:17" s="21" customFormat="1" ht="18" customHeight="1">
      <c r="A4" s="23"/>
      <c r="B4" s="24" t="s">
        <v>16</v>
      </c>
      <c r="C4" s="25" t="s">
        <v>1</v>
      </c>
      <c r="D4" s="26" t="s">
        <v>2</v>
      </c>
      <c r="E4" s="24" t="s">
        <v>36</v>
      </c>
      <c r="F4" s="75"/>
      <c r="G4" s="28" t="s">
        <v>37</v>
      </c>
      <c r="H4" s="72"/>
      <c r="I4" s="27"/>
      <c r="J4" s="20"/>
      <c r="L4" s="22"/>
      <c r="M4" s="25" t="s">
        <v>0</v>
      </c>
      <c r="N4" s="25" t="s">
        <v>3</v>
      </c>
      <c r="O4" s="29" t="s">
        <v>4</v>
      </c>
      <c r="P4" s="30"/>
      <c r="Q4" s="22"/>
    </row>
    <row r="5" spans="1:17" s="21" customFormat="1" ht="18" customHeight="1">
      <c r="A5" s="23"/>
      <c r="B5" s="31" t="s">
        <v>15</v>
      </c>
      <c r="C5" s="32" t="s">
        <v>5</v>
      </c>
      <c r="D5" s="33" t="s">
        <v>38</v>
      </c>
      <c r="E5" s="77" t="s">
        <v>6</v>
      </c>
      <c r="F5" s="76" t="s">
        <v>39</v>
      </c>
      <c r="G5" s="74" t="s">
        <v>9</v>
      </c>
      <c r="H5" s="73" t="s">
        <v>40</v>
      </c>
      <c r="I5" s="19"/>
      <c r="J5" s="34"/>
      <c r="L5" s="22"/>
      <c r="M5" s="22"/>
      <c r="N5" s="22"/>
      <c r="O5" s="25" t="s">
        <v>0</v>
      </c>
      <c r="P5" s="25" t="s">
        <v>3</v>
      </c>
      <c r="Q5" s="22"/>
    </row>
    <row r="6" spans="1:17" s="21" customFormat="1" ht="18" customHeight="1" thickBot="1">
      <c r="A6" s="35"/>
      <c r="B6" s="36" t="s">
        <v>41</v>
      </c>
      <c r="C6" s="37" t="s">
        <v>7</v>
      </c>
      <c r="D6" s="38" t="s">
        <v>8</v>
      </c>
      <c r="E6" s="79" t="s">
        <v>42</v>
      </c>
      <c r="F6" s="78"/>
      <c r="G6" s="71" t="s">
        <v>43</v>
      </c>
      <c r="H6" s="70"/>
      <c r="I6" s="39"/>
      <c r="L6" s="40"/>
      <c r="M6" s="40"/>
      <c r="N6" s="40"/>
      <c r="O6" s="40"/>
      <c r="P6" s="40"/>
      <c r="Q6" s="22"/>
    </row>
    <row r="7" spans="1:17" ht="24.75" customHeight="1">
      <c r="A7" s="68" t="s">
        <v>17</v>
      </c>
      <c r="B7" s="69">
        <v>21845221</v>
      </c>
      <c r="C7" s="80">
        <v>206230</v>
      </c>
      <c r="D7" s="81">
        <v>572.99</v>
      </c>
      <c r="E7" s="69">
        <f>ROUND(B7/C7*1000,0)</f>
        <v>105926</v>
      </c>
      <c r="F7" s="82">
        <f aca="true" t="shared" si="0" ref="F7:F14">O7</f>
        <v>18</v>
      </c>
      <c r="G7" s="80">
        <f>ROUND(B7/D7,0)</f>
        <v>38125</v>
      </c>
      <c r="H7" s="83">
        <f aca="true" t="shared" si="1" ref="H7:H14">P7</f>
        <v>4</v>
      </c>
      <c r="L7" s="44" t="s">
        <v>18</v>
      </c>
      <c r="M7" s="57">
        <f aca="true" t="shared" si="2" ref="M7:M14">E7</f>
        <v>105926</v>
      </c>
      <c r="N7" s="57">
        <f aca="true" t="shared" si="3" ref="N7:N14">G7</f>
        <v>38125</v>
      </c>
      <c r="O7" s="57">
        <f aca="true" t="shared" si="4" ref="O7:O25">RANK(M7,$M$7:$M$25,0)</f>
        <v>18</v>
      </c>
      <c r="P7" s="57">
        <f aca="true" t="shared" si="5" ref="P7:P25">RANK(N7,$N$7:$N$25,0)</f>
        <v>4</v>
      </c>
      <c r="Q7" s="41"/>
    </row>
    <row r="8" spans="1:17" ht="24.75" customHeight="1">
      <c r="A8" s="54" t="s">
        <v>19</v>
      </c>
      <c r="B8" s="65">
        <v>11564112</v>
      </c>
      <c r="C8" s="91">
        <v>58105</v>
      </c>
      <c r="D8" s="56">
        <v>690.68</v>
      </c>
      <c r="E8" s="95">
        <f aca="true" t="shared" si="6" ref="E8:E28">ROUND(B8/C8*1000,0)</f>
        <v>199021</v>
      </c>
      <c r="F8" s="91">
        <f t="shared" si="0"/>
        <v>16</v>
      </c>
      <c r="G8" s="91">
        <f aca="true" t="shared" si="7" ref="G8:G28">ROUND(B8/D8,0)</f>
        <v>16743</v>
      </c>
      <c r="H8" s="84">
        <f t="shared" si="1"/>
        <v>12</v>
      </c>
      <c r="L8" s="45" t="s">
        <v>19</v>
      </c>
      <c r="M8" s="57">
        <f t="shared" si="2"/>
        <v>199021</v>
      </c>
      <c r="N8" s="57">
        <f t="shared" si="3"/>
        <v>16743</v>
      </c>
      <c r="O8" s="57">
        <f t="shared" si="4"/>
        <v>16</v>
      </c>
      <c r="P8" s="57">
        <f t="shared" si="5"/>
        <v>12</v>
      </c>
      <c r="Q8" s="41"/>
    </row>
    <row r="9" spans="1:17" ht="24.75" customHeight="1">
      <c r="A9" s="54" t="s">
        <v>20</v>
      </c>
      <c r="B9" s="65">
        <v>17738716</v>
      </c>
      <c r="C9" s="91">
        <v>171938</v>
      </c>
      <c r="D9" s="96">
        <v>624.36</v>
      </c>
      <c r="E9" s="95">
        <f t="shared" si="6"/>
        <v>103169</v>
      </c>
      <c r="F9" s="91">
        <f t="shared" si="0"/>
        <v>19</v>
      </c>
      <c r="G9" s="91">
        <f t="shared" si="7"/>
        <v>28411</v>
      </c>
      <c r="H9" s="84">
        <f t="shared" si="1"/>
        <v>5</v>
      </c>
      <c r="L9" s="45" t="s">
        <v>21</v>
      </c>
      <c r="M9" s="57">
        <f t="shared" si="2"/>
        <v>103169</v>
      </c>
      <c r="N9" s="57">
        <f t="shared" si="3"/>
        <v>28411</v>
      </c>
      <c r="O9" s="57">
        <f t="shared" si="4"/>
        <v>19</v>
      </c>
      <c r="P9" s="57">
        <f t="shared" si="5"/>
        <v>5</v>
      </c>
      <c r="Q9" s="41"/>
    </row>
    <row r="10" spans="1:17" ht="24.75" customHeight="1">
      <c r="A10" s="54" t="s">
        <v>22</v>
      </c>
      <c r="B10" s="65">
        <v>8542948</v>
      </c>
      <c r="C10" s="91">
        <v>47718</v>
      </c>
      <c r="D10" s="96">
        <v>733.19</v>
      </c>
      <c r="E10" s="97">
        <f t="shared" si="6"/>
        <v>179030</v>
      </c>
      <c r="F10" s="93">
        <f t="shared" si="0"/>
        <v>17</v>
      </c>
      <c r="G10" s="91">
        <f t="shared" si="7"/>
        <v>11652</v>
      </c>
      <c r="H10" s="84">
        <f t="shared" si="1"/>
        <v>17</v>
      </c>
      <c r="L10" s="45" t="s">
        <v>22</v>
      </c>
      <c r="M10" s="57">
        <f t="shared" si="2"/>
        <v>179030</v>
      </c>
      <c r="N10" s="57">
        <f t="shared" si="3"/>
        <v>11652</v>
      </c>
      <c r="O10" s="57">
        <f t="shared" si="4"/>
        <v>17</v>
      </c>
      <c r="P10" s="57">
        <f t="shared" si="5"/>
        <v>17</v>
      </c>
      <c r="Q10" s="41"/>
    </row>
    <row r="11" spans="1:17" ht="24.75" customHeight="1">
      <c r="A11" s="54" t="s">
        <v>23</v>
      </c>
      <c r="B11" s="65">
        <v>9029816</v>
      </c>
      <c r="C11" s="91">
        <v>35166</v>
      </c>
      <c r="D11" s="96">
        <v>435.71</v>
      </c>
      <c r="E11" s="95">
        <f t="shared" si="6"/>
        <v>256777</v>
      </c>
      <c r="F11" s="93">
        <f t="shared" si="0"/>
        <v>13</v>
      </c>
      <c r="G11" s="93">
        <f t="shared" si="7"/>
        <v>20724</v>
      </c>
      <c r="H11" s="84">
        <f t="shared" si="1"/>
        <v>9</v>
      </c>
      <c r="L11" s="45" t="s">
        <v>23</v>
      </c>
      <c r="M11" s="57">
        <f t="shared" si="2"/>
        <v>256777</v>
      </c>
      <c r="N11" s="57">
        <f t="shared" si="3"/>
        <v>20724</v>
      </c>
      <c r="O11" s="57">
        <f t="shared" si="4"/>
        <v>13</v>
      </c>
      <c r="P11" s="57">
        <f t="shared" si="5"/>
        <v>9</v>
      </c>
      <c r="Q11" s="41"/>
    </row>
    <row r="12" spans="1:17" ht="24.75" customHeight="1">
      <c r="A12" s="54" t="s">
        <v>24</v>
      </c>
      <c r="B12" s="65">
        <v>8941125</v>
      </c>
      <c r="C12" s="91">
        <v>39528</v>
      </c>
      <c r="D12" s="56">
        <v>420.93</v>
      </c>
      <c r="E12" s="95">
        <f t="shared" si="6"/>
        <v>226197</v>
      </c>
      <c r="F12" s="93">
        <f t="shared" si="0"/>
        <v>14</v>
      </c>
      <c r="G12" s="93">
        <f t="shared" si="7"/>
        <v>21241</v>
      </c>
      <c r="H12" s="84">
        <f t="shared" si="1"/>
        <v>8</v>
      </c>
      <c r="L12" s="45" t="s">
        <v>24</v>
      </c>
      <c r="M12" s="57">
        <f t="shared" si="2"/>
        <v>226197</v>
      </c>
      <c r="N12" s="57">
        <f t="shared" si="3"/>
        <v>21241</v>
      </c>
      <c r="O12" s="57">
        <f t="shared" si="4"/>
        <v>14</v>
      </c>
      <c r="P12" s="57">
        <f t="shared" si="5"/>
        <v>8</v>
      </c>
      <c r="Q12" s="41"/>
    </row>
    <row r="13" spans="1:17" ht="24.75" customHeight="1">
      <c r="A13" s="54" t="s">
        <v>25</v>
      </c>
      <c r="B13" s="65">
        <v>5482509</v>
      </c>
      <c r="C13" s="91">
        <v>24468</v>
      </c>
      <c r="D13" s="56">
        <v>268.24</v>
      </c>
      <c r="E13" s="95">
        <f t="shared" si="6"/>
        <v>224069</v>
      </c>
      <c r="F13" s="93">
        <f t="shared" si="0"/>
        <v>15</v>
      </c>
      <c r="G13" s="91">
        <f t="shared" si="7"/>
        <v>20439</v>
      </c>
      <c r="H13" s="84">
        <f t="shared" si="1"/>
        <v>10</v>
      </c>
      <c r="L13" s="45" t="s">
        <v>25</v>
      </c>
      <c r="M13" s="57">
        <f t="shared" si="2"/>
        <v>224069</v>
      </c>
      <c r="N13" s="57">
        <f t="shared" si="3"/>
        <v>20439</v>
      </c>
      <c r="O13" s="57">
        <f t="shared" si="4"/>
        <v>15</v>
      </c>
      <c r="P13" s="57">
        <f t="shared" si="5"/>
        <v>10</v>
      </c>
      <c r="Q13" s="41"/>
    </row>
    <row r="14" spans="1:17" ht="24.75" customHeight="1" thickBot="1">
      <c r="A14" s="53" t="s">
        <v>26</v>
      </c>
      <c r="B14" s="63">
        <v>12180312</v>
      </c>
      <c r="C14" s="50">
        <v>39032</v>
      </c>
      <c r="D14" s="51">
        <v>553.18</v>
      </c>
      <c r="E14" s="49">
        <f t="shared" si="6"/>
        <v>312060</v>
      </c>
      <c r="F14" s="50">
        <f t="shared" si="0"/>
        <v>12</v>
      </c>
      <c r="G14" s="92">
        <f t="shared" si="7"/>
        <v>22019</v>
      </c>
      <c r="H14" s="85">
        <f t="shared" si="1"/>
        <v>7</v>
      </c>
      <c r="L14" s="45" t="s">
        <v>26</v>
      </c>
      <c r="M14" s="57">
        <f t="shared" si="2"/>
        <v>312060</v>
      </c>
      <c r="N14" s="57">
        <f t="shared" si="3"/>
        <v>22019</v>
      </c>
      <c r="O14" s="57">
        <f t="shared" si="4"/>
        <v>12</v>
      </c>
      <c r="P14" s="57">
        <f t="shared" si="5"/>
        <v>7</v>
      </c>
      <c r="Q14" s="41"/>
    </row>
    <row r="15" spans="1:17" ht="24.75" customHeight="1" thickBot="1">
      <c r="A15" s="1" t="s">
        <v>10</v>
      </c>
      <c r="B15" s="3">
        <f>SUM(B7:B14)</f>
        <v>95324759</v>
      </c>
      <c r="C15" s="2">
        <f>SUM(C7:C14)</f>
        <v>622185</v>
      </c>
      <c r="D15" s="4">
        <f>SUM(D7:D14)</f>
        <v>4299.280000000001</v>
      </c>
      <c r="E15" s="3">
        <f t="shared" si="6"/>
        <v>153210</v>
      </c>
      <c r="F15" s="2"/>
      <c r="G15" s="87">
        <f t="shared" si="7"/>
        <v>22172</v>
      </c>
      <c r="H15" s="86"/>
      <c r="L15" s="45" t="s">
        <v>27</v>
      </c>
      <c r="M15" s="57">
        <f aca="true" t="shared" si="8" ref="M15:M25">E16</f>
        <v>454519</v>
      </c>
      <c r="N15" s="57">
        <f aca="true" t="shared" si="9" ref="N15:N25">G16</f>
        <v>16134</v>
      </c>
      <c r="O15" s="57">
        <f t="shared" si="4"/>
        <v>10</v>
      </c>
      <c r="P15" s="57">
        <f t="shared" si="5"/>
        <v>13</v>
      </c>
      <c r="Q15" s="41"/>
    </row>
    <row r="16" spans="1:17" ht="24.75" customHeight="1">
      <c r="A16" s="64" t="s">
        <v>27</v>
      </c>
      <c r="B16" s="65">
        <v>5937379</v>
      </c>
      <c r="C16" s="66">
        <v>13063</v>
      </c>
      <c r="D16" s="67">
        <v>368.01</v>
      </c>
      <c r="E16" s="98">
        <f t="shared" si="6"/>
        <v>454519</v>
      </c>
      <c r="F16" s="66">
        <f aca="true" t="shared" si="10" ref="F16:F26">O15</f>
        <v>10</v>
      </c>
      <c r="G16" s="90">
        <f t="shared" si="7"/>
        <v>16134</v>
      </c>
      <c r="H16" s="88">
        <f aca="true" t="shared" si="11" ref="H16:H26">P15</f>
        <v>13</v>
      </c>
      <c r="L16" s="45" t="s">
        <v>28</v>
      </c>
      <c r="M16" s="57">
        <f t="shared" si="8"/>
        <v>714369</v>
      </c>
      <c r="N16" s="57">
        <f t="shared" si="9"/>
        <v>14797</v>
      </c>
      <c r="O16" s="57">
        <f t="shared" si="4"/>
        <v>4</v>
      </c>
      <c r="P16" s="57">
        <f t="shared" si="5"/>
        <v>14</v>
      </c>
      <c r="Q16" s="41"/>
    </row>
    <row r="17" spans="1:17" ht="24.75" customHeight="1">
      <c r="A17" s="54" t="s">
        <v>28</v>
      </c>
      <c r="B17" s="62">
        <v>3593990</v>
      </c>
      <c r="C17" s="55">
        <v>5031</v>
      </c>
      <c r="D17" s="56">
        <v>242.88</v>
      </c>
      <c r="E17" s="95">
        <f t="shared" si="6"/>
        <v>714369</v>
      </c>
      <c r="F17" s="55">
        <f t="shared" si="10"/>
        <v>4</v>
      </c>
      <c r="G17" s="91">
        <f t="shared" si="7"/>
        <v>14797</v>
      </c>
      <c r="H17" s="89">
        <f t="shared" si="11"/>
        <v>14</v>
      </c>
      <c r="L17" s="45" t="s">
        <v>29</v>
      </c>
      <c r="M17" s="57">
        <f t="shared" si="8"/>
        <v>530160</v>
      </c>
      <c r="N17" s="57">
        <f t="shared" si="9"/>
        <v>17146</v>
      </c>
      <c r="O17" s="57">
        <f t="shared" si="4"/>
        <v>6</v>
      </c>
      <c r="P17" s="57">
        <f t="shared" si="5"/>
        <v>11</v>
      </c>
      <c r="Q17" s="41"/>
    </row>
    <row r="18" spans="1:17" ht="24.75" customHeight="1">
      <c r="A18" s="54" t="s">
        <v>29</v>
      </c>
      <c r="B18" s="62">
        <v>1824810</v>
      </c>
      <c r="C18" s="91">
        <v>3442</v>
      </c>
      <c r="D18" s="56">
        <v>106.43</v>
      </c>
      <c r="E18" s="95">
        <f t="shared" si="6"/>
        <v>530160</v>
      </c>
      <c r="F18" s="91">
        <f t="shared" si="10"/>
        <v>6</v>
      </c>
      <c r="G18" s="91">
        <f t="shared" si="7"/>
        <v>17146</v>
      </c>
      <c r="H18" s="84">
        <f t="shared" si="11"/>
        <v>11</v>
      </c>
      <c r="L18" s="45" t="s">
        <v>30</v>
      </c>
      <c r="M18" s="57">
        <f t="shared" si="8"/>
        <v>648764</v>
      </c>
      <c r="N18" s="57">
        <f t="shared" si="9"/>
        <v>11236</v>
      </c>
      <c r="O18" s="57">
        <f t="shared" si="4"/>
        <v>5</v>
      </c>
      <c r="P18" s="57">
        <f t="shared" si="5"/>
        <v>18</v>
      </c>
      <c r="Q18" s="41"/>
    </row>
    <row r="19" spans="1:17" ht="24.75" customHeight="1">
      <c r="A19" s="54" t="s">
        <v>30</v>
      </c>
      <c r="B19" s="62">
        <v>3178946</v>
      </c>
      <c r="C19" s="91">
        <v>4900</v>
      </c>
      <c r="D19" s="56">
        <v>282.92</v>
      </c>
      <c r="E19" s="95">
        <f t="shared" si="6"/>
        <v>648764</v>
      </c>
      <c r="F19" s="91">
        <f t="shared" si="10"/>
        <v>5</v>
      </c>
      <c r="G19" s="93">
        <f t="shared" si="7"/>
        <v>11236</v>
      </c>
      <c r="H19" s="94">
        <f t="shared" si="11"/>
        <v>18</v>
      </c>
      <c r="L19" s="45" t="s">
        <v>31</v>
      </c>
      <c r="M19" s="57">
        <f t="shared" si="8"/>
        <v>495154</v>
      </c>
      <c r="N19" s="57">
        <f t="shared" si="9"/>
        <v>13110</v>
      </c>
      <c r="O19" s="57">
        <f t="shared" si="4"/>
        <v>8</v>
      </c>
      <c r="P19" s="57">
        <f t="shared" si="5"/>
        <v>15</v>
      </c>
      <c r="Q19" s="41"/>
    </row>
    <row r="20" spans="1:17" ht="24.75" customHeight="1">
      <c r="A20" s="64" t="s">
        <v>31</v>
      </c>
      <c r="B20" s="65">
        <v>5496701</v>
      </c>
      <c r="C20" s="66">
        <v>11101</v>
      </c>
      <c r="D20" s="99">
        <v>419.29</v>
      </c>
      <c r="E20" s="97">
        <f t="shared" si="6"/>
        <v>495154</v>
      </c>
      <c r="F20" s="66">
        <f t="shared" si="10"/>
        <v>8</v>
      </c>
      <c r="G20" s="93">
        <f t="shared" si="7"/>
        <v>13110</v>
      </c>
      <c r="H20" s="88">
        <f t="shared" si="11"/>
        <v>15</v>
      </c>
      <c r="J20" s="42"/>
      <c r="L20" s="45" t="s">
        <v>11</v>
      </c>
      <c r="M20" s="57">
        <f t="shared" si="8"/>
        <v>493515</v>
      </c>
      <c r="N20" s="57">
        <f t="shared" si="9"/>
        <v>12301</v>
      </c>
      <c r="O20" s="57">
        <f t="shared" si="4"/>
        <v>9</v>
      </c>
      <c r="P20" s="57">
        <f t="shared" si="5"/>
        <v>16</v>
      </c>
      <c r="Q20" s="41"/>
    </row>
    <row r="21" spans="1:17" ht="24.75" customHeight="1">
      <c r="A21" s="54" t="s">
        <v>11</v>
      </c>
      <c r="B21" s="62">
        <v>3776871</v>
      </c>
      <c r="C21" s="91">
        <v>7653</v>
      </c>
      <c r="D21" s="56">
        <v>307.03</v>
      </c>
      <c r="E21" s="95">
        <f t="shared" si="6"/>
        <v>493515</v>
      </c>
      <c r="F21" s="91">
        <f t="shared" si="10"/>
        <v>9</v>
      </c>
      <c r="G21" s="91">
        <f t="shared" si="7"/>
        <v>12301</v>
      </c>
      <c r="H21" s="84">
        <f t="shared" si="11"/>
        <v>16</v>
      </c>
      <c r="L21" s="45" t="s">
        <v>35</v>
      </c>
      <c r="M21" s="57">
        <f t="shared" si="8"/>
        <v>497412</v>
      </c>
      <c r="N21" s="57">
        <f t="shared" si="9"/>
        <v>9422</v>
      </c>
      <c r="O21" s="57">
        <f t="shared" si="4"/>
        <v>7</v>
      </c>
      <c r="P21" s="57">
        <f t="shared" si="5"/>
        <v>19</v>
      </c>
      <c r="Q21" s="41"/>
    </row>
    <row r="22" spans="1:17" ht="24.75" customHeight="1">
      <c r="A22" s="64" t="s">
        <v>35</v>
      </c>
      <c r="B22" s="65">
        <v>3170502</v>
      </c>
      <c r="C22" s="66">
        <v>6374</v>
      </c>
      <c r="D22" s="99">
        <v>336.5</v>
      </c>
      <c r="E22" s="97">
        <f t="shared" si="6"/>
        <v>497412</v>
      </c>
      <c r="F22" s="66">
        <f t="shared" si="10"/>
        <v>7</v>
      </c>
      <c r="G22" s="93">
        <f t="shared" si="7"/>
        <v>9422</v>
      </c>
      <c r="H22" s="88">
        <f t="shared" si="11"/>
        <v>19</v>
      </c>
      <c r="L22" s="45" t="s">
        <v>32</v>
      </c>
      <c r="M22" s="57">
        <f t="shared" si="8"/>
        <v>960076</v>
      </c>
      <c r="N22" s="57">
        <f t="shared" si="9"/>
        <v>67556</v>
      </c>
      <c r="O22" s="57">
        <f t="shared" si="4"/>
        <v>2</v>
      </c>
      <c r="P22" s="57">
        <f t="shared" si="5"/>
        <v>1</v>
      </c>
      <c r="Q22" s="41"/>
    </row>
    <row r="23" spans="1:17" ht="24.75" customHeight="1">
      <c r="A23" s="54" t="s">
        <v>32</v>
      </c>
      <c r="B23" s="62">
        <v>2259058</v>
      </c>
      <c r="C23" s="91">
        <v>2353</v>
      </c>
      <c r="D23" s="56">
        <v>33.44</v>
      </c>
      <c r="E23" s="95">
        <f t="shared" si="6"/>
        <v>960076</v>
      </c>
      <c r="F23" s="55">
        <f t="shared" si="10"/>
        <v>2</v>
      </c>
      <c r="G23" s="91">
        <f t="shared" si="7"/>
        <v>67556</v>
      </c>
      <c r="H23" s="89">
        <f t="shared" si="11"/>
        <v>1</v>
      </c>
      <c r="L23" s="45" t="s">
        <v>12</v>
      </c>
      <c r="M23" s="57">
        <f t="shared" si="8"/>
        <v>831902</v>
      </c>
      <c r="N23" s="57">
        <f t="shared" si="9"/>
        <v>44999</v>
      </c>
      <c r="O23" s="57">
        <f t="shared" si="4"/>
        <v>3</v>
      </c>
      <c r="P23" s="57">
        <f t="shared" si="5"/>
        <v>3</v>
      </c>
      <c r="Q23" s="41"/>
    </row>
    <row r="24" spans="1:17" ht="24.75" customHeight="1">
      <c r="A24" s="64" t="s">
        <v>12</v>
      </c>
      <c r="B24" s="65">
        <v>2518166</v>
      </c>
      <c r="C24" s="93">
        <v>3027</v>
      </c>
      <c r="D24" s="56">
        <v>55.96</v>
      </c>
      <c r="E24" s="97">
        <f t="shared" si="6"/>
        <v>831902</v>
      </c>
      <c r="F24" s="55">
        <f t="shared" si="10"/>
        <v>3</v>
      </c>
      <c r="G24" s="93">
        <f t="shared" si="7"/>
        <v>44999</v>
      </c>
      <c r="H24" s="88">
        <f t="shared" si="11"/>
        <v>3</v>
      </c>
      <c r="L24" s="45" t="s">
        <v>33</v>
      </c>
      <c r="M24" s="57">
        <f t="shared" si="8"/>
        <v>1302380</v>
      </c>
      <c r="N24" s="57">
        <f t="shared" si="9"/>
        <v>58465</v>
      </c>
      <c r="O24" s="57">
        <f t="shared" si="4"/>
        <v>1</v>
      </c>
      <c r="P24" s="57">
        <f t="shared" si="5"/>
        <v>2</v>
      </c>
      <c r="Q24" s="41"/>
    </row>
    <row r="25" spans="1:17" ht="24.75" customHeight="1">
      <c r="A25" s="64" t="s">
        <v>33</v>
      </c>
      <c r="B25" s="65">
        <v>800964</v>
      </c>
      <c r="C25" s="91">
        <v>615</v>
      </c>
      <c r="D25" s="56">
        <v>13.7</v>
      </c>
      <c r="E25" s="97">
        <f t="shared" si="6"/>
        <v>1302380</v>
      </c>
      <c r="F25" s="55">
        <f t="shared" si="10"/>
        <v>1</v>
      </c>
      <c r="G25" s="93">
        <f t="shared" si="7"/>
        <v>58465</v>
      </c>
      <c r="H25" s="88">
        <f t="shared" si="11"/>
        <v>2</v>
      </c>
      <c r="L25" s="46" t="s">
        <v>34</v>
      </c>
      <c r="M25" s="58">
        <f t="shared" si="8"/>
        <v>445808</v>
      </c>
      <c r="N25" s="58">
        <f t="shared" si="9"/>
        <v>26820</v>
      </c>
      <c r="O25" s="59">
        <f t="shared" si="4"/>
        <v>11</v>
      </c>
      <c r="P25" s="57">
        <f t="shared" si="5"/>
        <v>6</v>
      </c>
      <c r="Q25" s="41"/>
    </row>
    <row r="26" spans="1:17" ht="24.75" customHeight="1" thickBot="1">
      <c r="A26" s="53" t="s">
        <v>34</v>
      </c>
      <c r="B26" s="63">
        <v>6512362</v>
      </c>
      <c r="C26" s="50">
        <v>14608</v>
      </c>
      <c r="D26" s="52">
        <v>242.82</v>
      </c>
      <c r="E26" s="49">
        <f t="shared" si="6"/>
        <v>445808</v>
      </c>
      <c r="F26" s="50">
        <f t="shared" si="10"/>
        <v>11</v>
      </c>
      <c r="G26" s="92">
        <f t="shared" si="7"/>
        <v>26820</v>
      </c>
      <c r="H26" s="85">
        <f t="shared" si="11"/>
        <v>6</v>
      </c>
      <c r="P26" s="47"/>
      <c r="Q26" s="7"/>
    </row>
    <row r="27" spans="1:17" ht="24.75" customHeight="1" thickBot="1">
      <c r="A27" s="48" t="s">
        <v>13</v>
      </c>
      <c r="B27" s="49">
        <f>SUM(B16:B26)</f>
        <v>39069749</v>
      </c>
      <c r="C27" s="50">
        <f>SUM(C16:C26)</f>
        <v>72167</v>
      </c>
      <c r="D27" s="51">
        <f>SUM(D16:D26)</f>
        <v>2408.98</v>
      </c>
      <c r="E27" s="49">
        <f t="shared" si="6"/>
        <v>541380</v>
      </c>
      <c r="F27" s="50"/>
      <c r="G27" s="87">
        <f t="shared" si="7"/>
        <v>16218</v>
      </c>
      <c r="H27" s="85"/>
      <c r="P27" s="7"/>
      <c r="Q27" s="7"/>
    </row>
    <row r="28" spans="1:17" ht="24.75" customHeight="1" thickBot="1">
      <c r="A28" s="1" t="s">
        <v>14</v>
      </c>
      <c r="B28" s="3">
        <f>B27+B15</f>
        <v>134394508</v>
      </c>
      <c r="C28" s="2">
        <f>C27+C15</f>
        <v>694352</v>
      </c>
      <c r="D28" s="4">
        <f>D27+D15</f>
        <v>6708.26</v>
      </c>
      <c r="E28" s="3">
        <f t="shared" si="6"/>
        <v>193554</v>
      </c>
      <c r="F28" s="2"/>
      <c r="G28" s="87">
        <f t="shared" si="7"/>
        <v>20034</v>
      </c>
      <c r="H28" s="86"/>
      <c r="P28" s="7"/>
      <c r="Q28" s="7"/>
    </row>
    <row r="29" spans="16:17" ht="24.75" customHeight="1">
      <c r="P29" s="7"/>
      <c r="Q29" s="7"/>
    </row>
    <row r="30" spans="10:17" ht="24.75" customHeight="1">
      <c r="J30" s="42"/>
      <c r="P30" s="7"/>
      <c r="Q30" s="7"/>
    </row>
    <row r="31" spans="16:17" ht="17.25" customHeight="1">
      <c r="P31" s="7"/>
      <c r="Q31" s="7"/>
    </row>
    <row r="32" spans="16:17" ht="17.25" customHeight="1">
      <c r="P32" s="7"/>
      <c r="Q32" s="7"/>
    </row>
    <row r="33" spans="16:17" ht="17.25" customHeight="1">
      <c r="P33" s="7"/>
      <c r="Q33" s="7"/>
    </row>
    <row r="34" spans="16:17" ht="17.25" customHeight="1">
      <c r="P34" s="7"/>
      <c r="Q34" s="7"/>
    </row>
    <row r="35" spans="16:17" ht="17.25" customHeight="1">
      <c r="P35" s="7"/>
      <c r="Q35" s="7"/>
    </row>
    <row r="36" spans="16:17" ht="17.25" customHeight="1">
      <c r="P36" s="7"/>
      <c r="Q36" s="7"/>
    </row>
    <row r="37" spans="16:17" ht="17.25" customHeight="1">
      <c r="P37" s="7"/>
      <c r="Q37" s="7"/>
    </row>
    <row r="38" spans="16:17" ht="17.25" customHeight="1">
      <c r="P38" s="7"/>
      <c r="Q38" s="7"/>
    </row>
    <row r="39" spans="16:17" ht="17.25" customHeight="1">
      <c r="P39" s="7"/>
      <c r="Q39" s="7"/>
    </row>
    <row r="40" spans="16:17" ht="17.25" customHeight="1">
      <c r="P40" s="7"/>
      <c r="Q40" s="7"/>
    </row>
    <row r="41" spans="16:17" ht="17.25" customHeight="1">
      <c r="P41" s="7"/>
      <c r="Q41" s="7"/>
    </row>
    <row r="42" spans="16:17" ht="17.25" customHeight="1">
      <c r="P42" s="7"/>
      <c r="Q42" s="7"/>
    </row>
    <row r="43" spans="16:17" ht="17.25" customHeight="1">
      <c r="P43" s="7"/>
      <c r="Q43" s="7"/>
    </row>
    <row r="44" spans="16:17" ht="17.25" customHeight="1">
      <c r="P44" s="7"/>
      <c r="Q44" s="7"/>
    </row>
    <row r="45" spans="16:17" ht="17.25" customHeight="1">
      <c r="P45" s="7"/>
      <c r="Q45" s="7"/>
    </row>
    <row r="46" spans="16:17" ht="17.25" customHeight="1">
      <c r="P46" s="7"/>
      <c r="Q46" s="7"/>
    </row>
    <row r="47" spans="9:17" ht="17.25" customHeight="1">
      <c r="I47" s="43"/>
      <c r="P47" s="7"/>
      <c r="Q47" s="7"/>
    </row>
    <row r="48" spans="16:17" ht="17.25" customHeight="1">
      <c r="P48" s="7"/>
      <c r="Q48" s="7"/>
    </row>
    <row r="49" spans="16:17" ht="17.25" customHeight="1">
      <c r="P49" s="7"/>
      <c r="Q49" s="7"/>
    </row>
    <row r="50" ht="17.25" customHeight="1">
      <c r="Q50" s="7"/>
    </row>
    <row r="51" ht="17.25" customHeight="1">
      <c r="Q51" s="7"/>
    </row>
    <row r="52" ht="17.25" customHeight="1">
      <c r="Q52" s="41"/>
    </row>
    <row r="53" spans="9:17" ht="17.25" customHeight="1">
      <c r="I53" s="43"/>
      <c r="Q53" s="41"/>
    </row>
    <row r="54" ht="17.25" customHeight="1">
      <c r="Q54" s="41"/>
    </row>
    <row r="55" ht="17.25" customHeight="1">
      <c r="Q55" s="41"/>
    </row>
    <row r="56" ht="17.25" customHeight="1">
      <c r="Q56" s="41"/>
    </row>
    <row r="57" ht="17.25" customHeight="1">
      <c r="J57" s="42"/>
    </row>
    <row r="58" ht="17.25" customHeight="1">
      <c r="I58" s="43"/>
    </row>
    <row r="59" ht="17.25" customHeight="1"/>
    <row r="60" ht="17.25" customHeight="1"/>
  </sheetData>
  <sheetProtection/>
  <printOptions horizontalCentered="1"/>
  <pageMargins left="0.7874015748031497" right="0.7874015748031497" top="0.79" bottom="0.8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Windows ユーザー</cp:lastModifiedBy>
  <cp:lastPrinted>2019-04-18T03:55:09Z</cp:lastPrinted>
  <dcterms:created xsi:type="dcterms:W3CDTF">1997-07-28T06:56:16Z</dcterms:created>
  <dcterms:modified xsi:type="dcterms:W3CDTF">2021-03-08T06:36:52Z</dcterms:modified>
  <cp:category/>
  <cp:version/>
  <cp:contentType/>
  <cp:contentStatus/>
</cp:coreProperties>
</file>