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Desktop\財政課\１５．財政状況資料集\R６（R５決算分）\２.作成分\"/>
    </mc:Choice>
  </mc:AlternateContent>
  <xr:revisionPtr revIDLastSave="0" documentId="13_ncr:1_{336848CA-EEF1-47AA-BD00-1D14B22D0C9C}" xr6:coauthVersionLast="47" xr6:coauthVersionMax="47" xr10:uidLastSave="{00000000-0000-0000-0000-000000000000}"/>
  <bookViews>
    <workbookView xWindow="2868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41"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C41" i="10"/>
  <c r="CO40" i="10"/>
  <c r="BE40" i="10"/>
  <c r="AM40" i="10"/>
  <c r="C40" i="10"/>
  <c r="CO39" i="10"/>
  <c r="BE39" i="10"/>
  <c r="AM39" i="10"/>
  <c r="C39" i="10"/>
  <c r="CO38" i="10"/>
  <c r="BE38" i="10"/>
  <c r="AM38" i="10"/>
  <c r="C38" i="10"/>
  <c r="CO37" i="10"/>
  <c r="BE37" i="10"/>
  <c r="AM37" i="10"/>
  <c r="C37" i="10"/>
  <c r="BE36" i="10"/>
  <c r="AM36" i="10"/>
  <c r="BE35" i="10"/>
  <c r="AM35" i="10"/>
  <c r="CO34" i="10"/>
  <c r="CO35" i="10" s="1"/>
  <c r="CO36" i="10" s="1"/>
  <c r="BW34" i="10"/>
  <c r="BW35" i="10" s="1"/>
  <c r="BW36" i="10" s="1"/>
  <c r="BW37" i="10" s="1"/>
  <c r="BW38" i="10" s="1"/>
  <c r="BW39" i="10" s="1"/>
  <c r="BW40"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U37" i="10" s="1"/>
  <c r="U38" i="10" s="1"/>
  <c r="U39" i="10" s="1"/>
  <c r="U40" i="10" s="1"/>
  <c r="U41" i="10" s="1"/>
  <c r="AM34" i="10"/>
  <c r="BE34" i="10"/>
</calcChain>
</file>

<file path=xl/sharedStrings.xml><?xml version="1.0" encoding="utf-8"?>
<sst xmlns="http://schemas.openxmlformats.org/spreadsheetml/2006/main" count="1094" uniqueCount="571">
  <si>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</si>
  <si>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</si>
  <si>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</si>
  <si>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</si>
  <si>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</si>
  <si>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</si>
  <si>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</si>
  <si>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</si>
  <si>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</si>
  <si>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</si>
  <si>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</si>
  <si>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</si>
  <si>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</si>
  <si>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</si>
  <si>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</si>
  <si>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</si>
  <si>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</si>
  <si>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</si>
  <si>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</si>
  <si>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</si>
  <si>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</si>
  <si>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</si>
  <si>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</si>
  <si>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</si>
  <si>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</si>
  <si>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</si>
  <si>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</si>
  <si>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</si>
  <si>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</si>
  <si>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</si>
  <si>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</si>
  <si>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</si>
  <si>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</si>
  <si>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</si>
  <si>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</si>
  <si>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</si>
  <si>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</si>
  <si>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</si>
  <si>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</si>
  <si>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</si>
  <si>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</si>
  <si>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</si>
  <si>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</si>
  <si>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</si>
  <si>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</si>
  <si>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</si>
  <si>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</si>
  <si>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</si>
  <si>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</si>
  <si>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</si>
  <si>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</si>
  <si>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</si>
  <si>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</si>
  <si>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</si>
  <si>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</si>
  <si>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</si>
  <si>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</si>
  <si>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</si>
  <si>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</si>
  <si>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</si>
  <si>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</si>
  <si>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</si>
  <si>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</si>
  <si>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</si>
  <si>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</si>
  <si>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</si>
  <si>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</si>
  <si>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</si>
  <si>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</si>
  <si>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</si>
  <si>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</si>
  <si>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</si>
  <si>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</si>
  <si>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</si>
  <si>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</si>
  <si>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</si>
  <si>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</si>
  <si>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</si>
  <si>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</si>
  <si>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</si>
  <si>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</si>
  <si>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</si>
  <si>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</si>
  <si>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</si>
  <si>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</si>
  <si>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</si>
  <si>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</si>
  <si>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</si>
  <si>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</si>
  <si>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</si>
  <si>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</si>
  <si>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</si>
  <si>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</si>
  <si>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</si>
  <si>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隠岐の島町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</si>
  <si>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</si>
  <si>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</si>
  <si>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</si>
  <si>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</si>
  <si>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</si>
  <si>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</si>
  <si>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</si>
  <si>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</si>
  <si>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</si>
  <si>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</si>
  <si>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</si>
  <si>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</si>
  <si>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</si>
  <si>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</si>
  <si>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</si>
  <si>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</si>
  <si>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</si>
  <si>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</si>
  <si>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</si>
  <si>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</si>
  <si>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</si>
  <si>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</si>
  <si>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</si>
  <si>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</si>
  <si>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</si>
  <si>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</si>
  <si>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</si>
  <si>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</si>
  <si>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</si>
  <si>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</si>
  <si>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</si>
  <si>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</si>
  <si>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</si>
  <si>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</si>
  <si>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</si>
  <si>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</si>
  <si>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</si>
  <si>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</si>
  <si>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</si>
  <si>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</si>
  <si>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</si>
  <si>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</si>
  <si>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</si>
  <si>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</si>
  <si>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</si>
  <si>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</si>
  <si>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</si>
  <si>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</si>
  <si>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</si>
  <si>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</si>
  <si>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</si>
  <si>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</si>
  <si>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</si>
  <si>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</si>
  <si>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</si>
  <si>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</si>
  <si>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</si>
  <si>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</si>
  <si>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</si>
  <si>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</si>
  <si>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</si>
  <si>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</si>
  <si>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</si>
  <si>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</si>
  <si>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</si>
  <si>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</si>
  <si>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</si>
  <si>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</si>
  <si>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</si>
  <si>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</si>
  <si>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</si>
  <si>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</si>
  <si>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</si>
  <si>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</si>
  <si>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</si>
  <si>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</si>
  <si>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</si>
  <si>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</si>
  <si>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</si>
  <si>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</si>
  <si>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</si>
  <si>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</si>
  <si>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</si>
  <si>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</si>
  <si>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</si>
  <si>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</si>
  <si>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</si>
  <si>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</si>
  <si>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</si>
  <si>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</si>
  <si>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</si>
  <si>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</si>
  <si>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</si>
  <si>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</si>
  <si>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</si>
  <si>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</si>
  <si>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</si>
  <si>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</si>
  <si>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</si>
  <si>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</si>
  <si>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</si>
  <si>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</si>
  <si>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</si>
  <si>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</si>
  <si>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</si>
  <si>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</si>
  <si>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</si>
  <si>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</si>
  <si>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島根県隠岐の島町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</si>
  <si>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</si>
  <si>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</si>
  <si>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</si>
  <si>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</si>
  <si>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</si>
  <si>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</si>
  <si>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</si>
  <si>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</si>
  <si>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</si>
  <si>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</si>
  <si>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</si>
  <si>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</si>
  <si>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</si>
  <si>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</si>
  <si>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</si>
  <si>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</si>
  <si>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</si>
  <si>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</si>
  <si>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</si>
  <si>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</si>
  <si>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</si>
  <si>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</si>
  <si>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</si>
  <si>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</si>
  <si>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</si>
  <si>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</si>
  <si>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</si>
  <si>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</si>
  <si>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</si>
  <si>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</si>
  <si>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</si>
  <si>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</si>
  <si>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</si>
  <si>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</si>
  <si>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</si>
  <si>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</si>
  <si>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</si>
  <si>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</si>
  <si>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</si>
  <si>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</si>
  <si>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</si>
  <si>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</si>
  <si>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</si>
  <si>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</si>
  <si>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</si>
  <si>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</si>
  <si>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</si>
  <si>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</si>
  <si>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</si>
  <si>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</si>
  <si>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</si>
  <si>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</si>
  <si>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</si>
  <si>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</si>
  <si>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</si>
  <si>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</si>
  <si>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</si>
  <si>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</si>
  <si>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</si>
  <si>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</si>
  <si>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</si>
  <si>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</si>
  <si>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</si>
  <si>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</si>
  <si>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</si>
  <si>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</si>
  <si>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</si>
  <si>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</si>
  <si>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</si>
  <si>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</si>
  <si>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</si>
  <si>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</si>
  <si>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</si>
  <si>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</si>
  <si>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</si>
  <si>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</si>
  <si>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</si>
  <si>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</si>
  <si>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</si>
  <si>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</si>
  <si>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</si>
  <si>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</si>
  <si>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</si>
  <si>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</si>
  <si>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</si>
  <si>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</si>
  <si>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</si>
  <si>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</si>
  <si>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</si>
  <si>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</si>
  <si>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</si>
  <si>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</si>
  <si>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</si>
  <si>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</si>
  <si>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</si>
  <si>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</si>
  <si>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</si>
  <si>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</si>
  <si>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</si>
  <si>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</si>
  <si>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</si>
  <si>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</si>
  <si>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</si>
  <si>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</si>
  <si>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</si>
  <si>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</si>
  <si>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</si>
  <si>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</si>
  <si>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</si>
  <si>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</si>
  <si>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</si>
  <si>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</si>
  <si>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</si>
  <si>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</si>
  <si>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</si>
  <si>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</si>
  <si>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</si>
  <si>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</si>
  <si>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</si>
  <si>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</si>
  <si>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</si>
  <si>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</si>
  <si>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</si>
  <si>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</si>
  <si>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</si>
  <si>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</si>
  <si>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</si>
  <si>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</si>
  <si>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</si>
  <si>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</si>
  <si>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</si>
  <si>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</si>
  <si>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</si>
  <si>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</si>
  <si>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</si>
  <si>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</si>
  <si>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</si>
  <si>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</si>
  <si>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</si>
  <si>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</si>
  <si>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</si>
  <si>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</si>
  <si>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</si>
  <si>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</si>
  <si>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</si>
  <si>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</si>
  <si>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</si>
  <si>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</si>
  <si>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</si>
  <si>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</si>
  <si>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島根県隠岐の島町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</si>
  <si>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</si>
  <si>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</si>
  <si>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</si>
  <si>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</si>
  <si>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</si>
  <si>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</si>
  <si>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</si>
  <si>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</si>
  <si>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</si>
  <si>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</si>
  <si>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</si>
  <si>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</si>
  <si>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</si>
  <si>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</si>
  <si>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</si>
  <si>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</si>
  <si>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</si>
  <si>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</si>
  <si>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</si>
  <si>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</si>
  <si>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布施へき地診療施設事業特別会計</t>
    <phoneticPr fontId="5"/>
  </si>
  <si>
    <t>五箇へき地診療施設事業特別会計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</si>
  <si>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</si>
  <si>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</si>
  <si>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</si>
  <si>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</si>
  <si>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</si>
  <si>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</si>
  <si>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</si>
  <si>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</si>
  <si>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</si>
  <si>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</si>
  <si>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</si>
  <si>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</si>
  <si>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</si>
  <si>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</si>
  <si>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国民健康保険施設勘定（中村診療所）特別会計</t>
    <phoneticPr fontId="5"/>
  </si>
  <si>
    <t>国民健康保険施設勘定（五箇診療所）特別会計</t>
    <phoneticPr fontId="5"/>
  </si>
  <si>
    <t>国民健康保険施設勘定（都万診療所）特別会計</t>
    <phoneticPr fontId="5"/>
  </si>
  <si>
    <t>後期高齢者医療保険事業特別会計</t>
    <phoneticPr fontId="5"/>
  </si>
  <si>
    <t>訪問看護事業特別会計</t>
    <phoneticPr fontId="5"/>
  </si>
  <si>
    <t>駐車場事業特別会計</t>
    <phoneticPr fontId="5"/>
  </si>
  <si>
    <t>国民健康保険施設勘定（西郷歯科診療所）特別会計</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</si>
  <si>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</si>
  <si>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</si>
  <si>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</si>
  <si>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</si>
  <si>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</si>
  <si>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</si>
  <si>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</si>
  <si>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</si>
  <si>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</si>
  <si>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</si>
  <si>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</si>
  <si>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</si>
  <si>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</si>
  <si>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</si>
  <si>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</si>
  <si>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</si>
  <si>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</si>
  <si>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</si>
  <si>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</si>
  <si>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</si>
  <si>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</si>
  <si>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</si>
  <si>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</si>
  <si>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</si>
  <si>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</si>
  <si>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</si>
  <si>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</si>
  <si>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</si>
  <si>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</si>
  <si>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</si>
  <si>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</si>
  <si>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</si>
  <si>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</si>
  <si>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</si>
  <si>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</si>
  <si>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</si>
  <si>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</si>
  <si>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</si>
  <si>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</si>
  <si>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</si>
  <si>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</si>
  <si>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</si>
  <si>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</si>
  <si>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</si>
  <si>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</si>
  <si>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</si>
  <si>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</si>
  <si>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</si>
  <si>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</si>
  <si>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</si>
  <si>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</si>
  <si>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</si>
  <si>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</si>
  <si>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</si>
  <si>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</si>
  <si>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</si>
  <si>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</si>
  <si>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</si>
  <si>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</si>
  <si>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</si>
  <si>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</si>
  <si>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</si>
  <si>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</si>
  <si>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</si>
  <si>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</si>
  <si>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</si>
  <si>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</si>
  <si>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</si>
  <si>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</si>
  <si>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</si>
  <si>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</si>
  <si>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</si>
  <si>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</si>
  <si>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</si>
  <si>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</si>
  <si>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</si>
  <si>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</si>
  <si>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</si>
  <si>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</si>
  <si>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</si>
  <si>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</si>
  <si>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</si>
  <si>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</si>
  <si>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</si>
  <si>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</si>
  <si>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</si>
  <si>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</si>
  <si>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</si>
  <si>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</si>
  <si>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</si>
  <si>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</si>
  <si>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</si>
  <si>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</si>
  <si>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</si>
  <si>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</si>
  <si>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</si>
  <si>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</si>
  <si>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</si>
  <si>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</si>
  <si>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</si>
  <si>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</si>
  <si>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</si>
  <si>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</si>
  <si>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</si>
  <si>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</si>
  <si>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</si>
  <si>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</si>
  <si>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</si>
  <si>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</si>
  <si>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</si>
  <si>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</si>
  <si>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</si>
  <si>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</si>
  <si>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</si>
  <si>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</si>
  <si>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</si>
  <si>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</si>
  <si>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</si>
  <si>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</si>
  <si>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</si>
  <si>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</si>
  <si>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</si>
  <si>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</si>
  <si>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</si>
  <si>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</si>
  <si>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</si>
  <si>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</si>
  <si>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</si>
  <si>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</si>
  <si>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</si>
  <si>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</si>
  <si>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</si>
  <si>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</si>
  <si>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</si>
  <si>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</si>
  <si>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</si>
  <si>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</si>
  <si>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</si>
  <si>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</si>
  <si>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0.90</t>
  </si>
  <si>
    <t>▲ 1.34</t>
  </si>
  <si>
    <t>▲ 1.10</t>
  </si>
  <si>
    <t>一般会計</t>
  </si>
  <si>
    <t>上水道事業会計</t>
  </si>
  <si>
    <t>下水道事業特別会計</t>
  </si>
  <si>
    <t>後期高齢者医療保険事業特別会計</t>
  </si>
  <si>
    <t>国民健康保険事業勘定特別会計</t>
  </si>
  <si>
    <t>駐車場事業特別会計</t>
  </si>
  <si>
    <t>布施へき地診療施設事業特別会計</t>
  </si>
  <si>
    <t>五箇へき地診療施設事業特別会計</t>
  </si>
  <si>
    <t>その他会計（赤字）</t>
  </si>
  <si>
    <t>その他会計（黒字）</t>
  </si>
  <si>
    <t>R01</t>
    <phoneticPr fontId="5"/>
  </si>
  <si>
    <t>R02</t>
    <phoneticPr fontId="5"/>
  </si>
  <si>
    <t>R03</t>
    <phoneticPr fontId="5"/>
  </si>
  <si>
    <t>R04</t>
    <phoneticPr fontId="5"/>
  </si>
  <si>
    <t>R05</t>
    <phoneticPr fontId="5"/>
  </si>
  <si>
    <t>地域振興基金</t>
    <rPh sb="0" eb="6">
      <t>チイキシンコウキキン</t>
    </rPh>
    <phoneticPr fontId="5"/>
  </si>
  <si>
    <t>公共施設整備基金</t>
    <rPh sb="0" eb="8">
      <t>コウキョウシセツセイビキキン</t>
    </rPh>
    <phoneticPr fontId="2"/>
  </si>
  <si>
    <t>ふるさと応援基金</t>
    <rPh sb="4" eb="8">
      <t>オウエンキキン</t>
    </rPh>
    <phoneticPr fontId="2"/>
  </si>
  <si>
    <t>隠岐島油槽所整備基金</t>
    <rPh sb="0" eb="2">
      <t>オキ</t>
    </rPh>
    <rPh sb="2" eb="3">
      <t>ジマ</t>
    </rPh>
    <rPh sb="3" eb="6">
      <t>ユソウショ</t>
    </rPh>
    <rPh sb="6" eb="8">
      <t>セイビ</t>
    </rPh>
    <rPh sb="8" eb="10">
      <t>キキン</t>
    </rPh>
    <phoneticPr fontId="2"/>
  </si>
  <si>
    <t>ふるさと創生基金</t>
    <rPh sb="4" eb="8">
      <t>ソウセイキキン</t>
    </rPh>
    <phoneticPr fontId="2"/>
  </si>
  <si>
    <t>-</t>
    <phoneticPr fontId="2"/>
  </si>
  <si>
    <t>島根県市町村総合事務組合（普通会計）</t>
    <rPh sb="0" eb="3">
      <t>シマネケン</t>
    </rPh>
    <rPh sb="3" eb="6">
      <t>シチョウソン</t>
    </rPh>
    <rPh sb="6" eb="8">
      <t>ソウゴウ</t>
    </rPh>
    <rPh sb="8" eb="10">
      <t>ジム</t>
    </rPh>
    <rPh sb="10" eb="12">
      <t>クミアイ</t>
    </rPh>
    <rPh sb="13" eb="15">
      <t>フツウ</t>
    </rPh>
    <rPh sb="15" eb="17">
      <t>カイケイ</t>
    </rPh>
    <phoneticPr fontId="10"/>
  </si>
  <si>
    <t>隠岐広域連合（普通会計）</t>
    <rPh sb="0" eb="2">
      <t>オキ</t>
    </rPh>
    <rPh sb="2" eb="4">
      <t>コウイキ</t>
    </rPh>
    <rPh sb="4" eb="6">
      <t>レンゴウ</t>
    </rPh>
    <rPh sb="7" eb="9">
      <t>フツウ</t>
    </rPh>
    <rPh sb="9" eb="11">
      <t>カイケイ</t>
    </rPh>
    <phoneticPr fontId="10"/>
  </si>
  <si>
    <t>隠岐広域連合（介護）</t>
    <rPh sb="0" eb="2">
      <t>オキ</t>
    </rPh>
    <rPh sb="2" eb="4">
      <t>コウイキ</t>
    </rPh>
    <rPh sb="4" eb="6">
      <t>レンゴウ</t>
    </rPh>
    <rPh sb="7" eb="9">
      <t>カイゴ</t>
    </rPh>
    <phoneticPr fontId="10"/>
  </si>
  <si>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10"/>
  </si>
  <si>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10"/>
  </si>
  <si>
    <t>隠岐広域連合（隠岐病院）</t>
    <rPh sb="0" eb="2">
      <t>オキ</t>
    </rPh>
    <rPh sb="2" eb="4">
      <t>コウイキ</t>
    </rPh>
    <rPh sb="4" eb="6">
      <t>レンゴウ</t>
    </rPh>
    <rPh sb="7" eb="9">
      <t>オキ</t>
    </rPh>
    <rPh sb="9" eb="11">
      <t>ビョウイン</t>
    </rPh>
    <phoneticPr fontId="10"/>
  </si>
  <si>
    <t>隠岐広域連合（島前病院）</t>
    <rPh sb="0" eb="2">
      <t>オキ</t>
    </rPh>
    <rPh sb="2" eb="4">
      <t>コウイキ</t>
    </rPh>
    <rPh sb="4" eb="6">
      <t>レンゴウ</t>
    </rPh>
    <rPh sb="7" eb="9">
      <t>ドウゼン</t>
    </rPh>
    <rPh sb="9" eb="11">
      <t>ビョウイン</t>
    </rPh>
    <phoneticPr fontId="10"/>
  </si>
  <si>
    <t>隠岐の島町文化振興財団</t>
    <rPh sb="0" eb="2">
      <t>オキ</t>
    </rPh>
    <rPh sb="3" eb="5">
      <t>シマチョウ</t>
    </rPh>
    <rPh sb="5" eb="7">
      <t>ブンカ</t>
    </rPh>
    <rPh sb="7" eb="9">
      <t>シンコウ</t>
    </rPh>
    <rPh sb="9" eb="11">
      <t>ザイダン</t>
    </rPh>
    <phoneticPr fontId="10"/>
  </si>
  <si>
    <t>ふせの里</t>
    <rPh sb="3" eb="4">
      <t>サト</t>
    </rPh>
    <phoneticPr fontId="10"/>
  </si>
  <si>
    <t>隠岐の島町農業公社</t>
    <rPh sb="0" eb="2">
      <t>オキ</t>
    </rPh>
    <rPh sb="3" eb="5">
      <t>シマチョウ</t>
    </rPh>
    <rPh sb="5" eb="7">
      <t>ノウギョウ</t>
    </rPh>
    <rPh sb="7" eb="9">
      <t>コウシャ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</si>
</sst>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D64F-4941-A674-D12D6D8DB0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363825</c:v>
                </c:pt>
                <c:pt idx="1">
                  <c:v>349119</c:v>
                </c:pt>
                <c:pt idx="2">
                  <c:v>264541</c:v>
                </c:pt>
                <c:pt idx="3">
                  <c:v>296705</c:v>
                </c:pt>
                <c:pt idx="4">
                  <c:v>229599</c:v>
                </c:pt>
              </c:numCache>
            </c:numRef>
          </c:val>
          <c:smooth val="0"/>
          <c:extLst>
            <c:ext xmlns:c16="http://schemas.microsoft.com/office/drawing/2014/chart" uri="{C3380CC4-5D6E-409C-BE32-E72D297353CC}">
              <c16:uniqueId val="{00000001-D64F-4941-A674-D12D6D8DB0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2.5099999999999998</c:v>
                </c:pt>
                <c:pt idx="1">
                  <c:v>2.88</c:v>
                </c:pt>
                <c:pt idx="2">
                  <c:v>2.89</c:v>
                </c:pt>
                <c:pt idx="3">
                  <c:v>2.0699999999999998</c:v>
                </c:pt>
                <c:pt idx="4">
                  <c:v>3.02</c:v>
                </c:pt>
              </c:numCache>
            </c:numRef>
          </c:val>
          <c:extLst>
            <c:ext xmlns:c16="http://schemas.microsoft.com/office/drawing/2014/chart" uri="{C3380CC4-5D6E-409C-BE32-E72D297353CC}">
              <c16:uniqueId val="{00000000-A6CE-4467-AC7E-CFC9E1A33D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15.89</c:v>
                </c:pt>
                <c:pt idx="1">
                  <c:v>15.32</c:v>
                </c:pt>
                <c:pt idx="2">
                  <c:v>14.98</c:v>
                </c:pt>
                <c:pt idx="3">
                  <c:v>14.88</c:v>
                </c:pt>
                <c:pt idx="4">
                  <c:v>9.64</c:v>
                </c:pt>
              </c:numCache>
            </c:numRef>
          </c:val>
          <c:extLst>
            <c:ext xmlns:c16="http://schemas.microsoft.com/office/drawing/2014/chart" uri="{C3380CC4-5D6E-409C-BE32-E72D297353CC}">
              <c16:uniqueId val="{00000001-A6CE-4467-AC7E-CFC9E1A33D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c:v>
                </c:pt>
                <c:pt idx="1">
                  <c:v>-1.34</c:v>
                </c:pt>
                <c:pt idx="2">
                  <c:v>7.0000000000000007E-2</c:v>
                </c:pt>
                <c:pt idx="3">
                  <c:v>-1.1000000000000001</c:v>
                </c:pt>
                <c:pt idx="4">
                  <c:v>0.79</c:v>
                </c:pt>
              </c:numCache>
            </c:numRef>
          </c:val>
          <c:smooth val="0"/>
          <c:extLst>
            <c:ext xmlns:c16="http://schemas.microsoft.com/office/drawing/2014/chart" uri="{C3380CC4-5D6E-409C-BE32-E72D297353CC}">
              <c16:uniqueId val="{00000002-A6CE-4467-AC7E-CFC9E1A33D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0.11</c:v>
                </c:pt>
                <c:pt idx="4">
                  <c:v>#N/A</c:v>
                </c:pt>
                <c:pt idx="5">
                  <c:v>0.04</c:v>
                </c:pt>
                <c:pt idx="6">
                  <c:v>#N/A</c:v>
                </c:pt>
                <c:pt idx="7">
                  <c:v>0.13</c:v>
                </c:pt>
                <c:pt idx="8">
                  <c:v>#N/A</c:v>
                </c:pt>
                <c:pt idx="9">
                  <c:v>0</c:v>
                </c:pt>
              </c:numCache>
            </c:numRef>
          </c:val>
          <c:extLst>
            <c:ext xmlns:c16="http://schemas.microsoft.com/office/drawing/2014/chart" uri="{C3380CC4-5D6E-409C-BE32-E72D297353CC}">
              <c16:uniqueId val="{00000000-802D-42A0-B494-B9FEB79C3A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2D-42A0-B494-B9FEB79C3ABD}"/>
            </c:ext>
          </c:extLst>
        </c:ser>
        <c:ser>
          <c:idx val="2"/>
          <c:order val="2"/>
          <c:tx>
            <c:strRef>
              <c:f>データシート!$A$29</c:f>
              <c:strCache>
                <c:ptCount val="1"/>
                <c:pt idx="0">
                  <c:v>五箇へき地診療施設事業特別会計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02D-42A0-B494-B9FEB79C3ABD}"/>
            </c:ext>
          </c:extLst>
        </c:ser>
        <c:ser>
          <c:idx val="3"/>
          <c:order val="3"/>
          <c:tx>
            <c:strRef>
              <c:f>データシート!$A$30</c:f>
              <c:strCache>
                <c:ptCount val="1"/>
                <c:pt idx="0">
                  <c:v>布施へき地診療施設事業特別会計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802D-42A0-B494-B9FEB79C3ABD}"/>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02D-42A0-B494-B9FEB79C3ABD}"/>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0.28999999999999998</c:v>
                </c:pt>
                <c:pt idx="2">
                  <c:v>#N/A</c:v>
                </c:pt>
                <c:pt idx="3">
                  <c:v>0.44</c:v>
                </c:pt>
                <c:pt idx="4">
                  <c:v>#N/A</c:v>
                </c:pt>
                <c:pt idx="5">
                  <c:v>0.56999999999999995</c:v>
                </c:pt>
                <c:pt idx="6">
                  <c:v>#N/A</c:v>
                </c:pt>
                <c:pt idx="7">
                  <c:v>0.03</c:v>
                </c:pt>
                <c:pt idx="8">
                  <c:v>#N/A</c:v>
                </c:pt>
                <c:pt idx="9">
                  <c:v>0.03</c:v>
                </c:pt>
              </c:numCache>
            </c:numRef>
          </c:val>
          <c:extLst>
            <c:ext xmlns:c16="http://schemas.microsoft.com/office/drawing/2014/chart" uri="{C3380CC4-5D6E-409C-BE32-E72D297353CC}">
              <c16:uniqueId val="{00000005-802D-42A0-B494-B9FEB79C3ABD}"/>
            </c:ext>
          </c:extLst>
        </c:ser>
        <c:ser>
          <c:idx val="6"/>
          <c:order val="6"/>
          <c:tx>
            <c:strRef>
              <c:f>データシート!$A$33</c:f>
              <c:strCache>
                <c:ptCount val="1"/>
                <c:pt idx="0">
                  <c:v>後期高齢者医療保険事業特別会計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0.04</c:v>
                </c:pt>
                <c:pt idx="4">
                  <c:v>#N/A</c:v>
                </c:pt>
                <c:pt idx="5">
                  <c:v>0.04</c:v>
                </c:pt>
                <c:pt idx="6">
                  <c:v>#N/A</c:v>
                </c:pt>
                <c:pt idx="7">
                  <c:v>0.05</c:v>
                </c:pt>
                <c:pt idx="8">
                  <c:v>#N/A</c:v>
                </c:pt>
                <c:pt idx="9">
                  <c:v>0.06</c:v>
                </c:pt>
              </c:numCache>
            </c:numRef>
          </c:val>
          <c:extLst>
            <c:ext xmlns:c16="http://schemas.microsoft.com/office/drawing/2014/chart" uri="{C3380CC4-5D6E-409C-BE32-E72D297353CC}">
              <c16:uniqueId val="{00000006-802D-42A0-B494-B9FEB79C3ABD}"/>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1.25</c:v>
                </c:pt>
              </c:numCache>
            </c:numRef>
          </c:val>
          <c:extLst>
            <c:ext xmlns:c16="http://schemas.microsoft.com/office/drawing/2014/chart" uri="{C3380CC4-5D6E-409C-BE32-E72D297353CC}">
              <c16:uniqueId val="{00000007-802D-42A0-B494-B9FEB79C3ABD}"/>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2.2599999999999998</c:v>
                </c:pt>
                <c:pt idx="2">
                  <c:v>#N/A</c:v>
                </c:pt>
                <c:pt idx="3">
                  <c:v>2.25</c:v>
                </c:pt>
                <c:pt idx="4">
                  <c:v>#N/A</c:v>
                </c:pt>
                <c:pt idx="5">
                  <c:v>2.61</c:v>
                </c:pt>
                <c:pt idx="6">
                  <c:v>#N/A</c:v>
                </c:pt>
                <c:pt idx="7">
                  <c:v>2.67</c:v>
                </c:pt>
                <c:pt idx="8">
                  <c:v>#N/A</c:v>
                </c:pt>
                <c:pt idx="9">
                  <c:v>2.0299999999999998</c:v>
                </c:pt>
              </c:numCache>
            </c:numRef>
          </c:val>
          <c:extLst>
            <c:ext xmlns:c16="http://schemas.microsoft.com/office/drawing/2014/chart" uri="{C3380CC4-5D6E-409C-BE32-E72D297353CC}">
              <c16:uniqueId val="{00000008-802D-42A0-B494-B9FEB79C3A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2.4900000000000002</c:v>
                </c:pt>
                <c:pt idx="2">
                  <c:v>#N/A</c:v>
                </c:pt>
                <c:pt idx="3">
                  <c:v>2.87</c:v>
                </c:pt>
                <c:pt idx="4">
                  <c:v>#N/A</c:v>
                </c:pt>
                <c:pt idx="5">
                  <c:v>2.87</c:v>
                </c:pt>
                <c:pt idx="6">
                  <c:v>#N/A</c:v>
                </c:pt>
                <c:pt idx="7">
                  <c:v>2.06</c:v>
                </c:pt>
                <c:pt idx="8">
                  <c:v>#N/A</c:v>
                </c:pt>
                <c:pt idx="9">
                  <c:v>3.01</c:v>
                </c:pt>
              </c:numCache>
            </c:numRef>
          </c:val>
          <c:extLst>
            <c:ext xmlns:c16="http://schemas.microsoft.com/office/drawing/2014/chart" uri="{C3380CC4-5D6E-409C-BE32-E72D297353CC}">
              <c16:uniqueId val="{00000009-802D-42A0-B494-B9FEB79C3A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2316</c:v>
                </c:pt>
                <c:pt idx="5">
                  <c:v>2249</c:v>
                </c:pt>
                <c:pt idx="8">
                  <c:v>2097</c:v>
                </c:pt>
                <c:pt idx="11">
                  <c:v>2178</c:v>
                </c:pt>
                <c:pt idx="14">
                  <c:v>2415</c:v>
                </c:pt>
              </c:numCache>
            </c:numRef>
          </c:val>
          <c:extLst>
            <c:ext xmlns:c16="http://schemas.microsoft.com/office/drawing/2014/chart" uri="{C3380CC4-5D6E-409C-BE32-E72D297353CC}">
              <c16:uniqueId val="{00000000-220B-4BB3-9B98-C6E2EC4BC6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0B-4BB3-9B98-C6E2EC4BC6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2-220B-4BB3-9B98-C6E2EC4BC6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79</c:v>
                </c:pt>
                <c:pt idx="3">
                  <c:v>78</c:v>
                </c:pt>
                <c:pt idx="6">
                  <c:v>81</c:v>
                </c:pt>
                <c:pt idx="9">
                  <c:v>78</c:v>
                </c:pt>
                <c:pt idx="12">
                  <c:v>72</c:v>
                </c:pt>
              </c:numCache>
            </c:numRef>
          </c:val>
          <c:extLst>
            <c:ext xmlns:c16="http://schemas.microsoft.com/office/drawing/2014/chart" uri="{C3380CC4-5D6E-409C-BE32-E72D297353CC}">
              <c16:uniqueId val="{00000003-220B-4BB3-9B98-C6E2EC4BC6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480</c:v>
                </c:pt>
                <c:pt idx="3">
                  <c:v>531</c:v>
                </c:pt>
                <c:pt idx="6">
                  <c:v>497</c:v>
                </c:pt>
                <c:pt idx="9">
                  <c:v>521</c:v>
                </c:pt>
                <c:pt idx="12">
                  <c:v>591</c:v>
                </c:pt>
              </c:numCache>
            </c:numRef>
          </c:val>
          <c:extLst>
            <c:ext xmlns:c16="http://schemas.microsoft.com/office/drawing/2014/chart" uri="{C3380CC4-5D6E-409C-BE32-E72D297353CC}">
              <c16:uniqueId val="{00000004-220B-4BB3-9B98-C6E2EC4BC6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0B-4BB3-9B98-C6E2EC4BC6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0B-4BB3-9B98-C6E2EC4BC6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2322</c:v>
                </c:pt>
                <c:pt idx="3">
                  <c:v>2358</c:v>
                </c:pt>
                <c:pt idx="6">
                  <c:v>2259</c:v>
                </c:pt>
                <c:pt idx="9">
                  <c:v>2382</c:v>
                </c:pt>
                <c:pt idx="12">
                  <c:v>2622</c:v>
                </c:pt>
              </c:numCache>
            </c:numRef>
          </c:val>
          <c:extLst>
            <c:ext xmlns:c16="http://schemas.microsoft.com/office/drawing/2014/chart" uri="{C3380CC4-5D6E-409C-BE32-E72D297353CC}">
              <c16:uniqueId val="{00000007-220B-4BB3-9B98-C6E2EC4BC6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568</c:v>
                </c:pt>
                <c:pt idx="2">
                  <c:v>#N/A</c:v>
                </c:pt>
                <c:pt idx="3">
                  <c:v>#N/A</c:v>
                </c:pt>
                <c:pt idx="4">
                  <c:v>720</c:v>
                </c:pt>
                <c:pt idx="5">
                  <c:v>#N/A</c:v>
                </c:pt>
                <c:pt idx="6">
                  <c:v>#N/A</c:v>
                </c:pt>
                <c:pt idx="7">
                  <c:v>742</c:v>
                </c:pt>
                <c:pt idx="8">
                  <c:v>#N/A</c:v>
                </c:pt>
                <c:pt idx="9">
                  <c:v>#N/A</c:v>
                </c:pt>
                <c:pt idx="10">
                  <c:v>805</c:v>
                </c:pt>
                <c:pt idx="11">
                  <c:v>#N/A</c:v>
                </c:pt>
                <c:pt idx="12">
                  <c:v>#N/A</c:v>
                </c:pt>
                <c:pt idx="13">
                  <c:v>872</c:v>
                </c:pt>
                <c:pt idx="14">
                  <c:v>#N/A</c:v>
                </c:pt>
              </c:numCache>
            </c:numRef>
          </c:val>
          <c:smooth val="0"/>
          <c:extLst>
            <c:ext xmlns:c16="http://schemas.microsoft.com/office/drawing/2014/chart" uri="{C3380CC4-5D6E-409C-BE32-E72D297353CC}">
              <c16:uniqueId val="{00000008-220B-4BB3-9B98-C6E2EC4BC6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22342</c:v>
                </c:pt>
                <c:pt idx="5">
                  <c:v>23728</c:v>
                </c:pt>
                <c:pt idx="8">
                  <c:v>24282</c:v>
                </c:pt>
                <c:pt idx="11">
                  <c:v>24818</c:v>
                </c:pt>
                <c:pt idx="14">
                  <c:v>24485</c:v>
                </c:pt>
              </c:numCache>
            </c:numRef>
          </c:val>
          <c:extLst>
            <c:ext xmlns:c16="http://schemas.microsoft.com/office/drawing/2014/chart" uri="{C3380CC4-5D6E-409C-BE32-E72D297353CC}">
              <c16:uniqueId val="{00000000-8F09-4229-A6FC-B917EED0CA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962</c:v>
                </c:pt>
                <c:pt idx="5">
                  <c:v>1347</c:v>
                </c:pt>
                <c:pt idx="8">
                  <c:v>1380</c:v>
                </c:pt>
                <c:pt idx="11">
                  <c:v>1268</c:v>
                </c:pt>
                <c:pt idx="14">
                  <c:v>1230</c:v>
                </c:pt>
              </c:numCache>
            </c:numRef>
          </c:val>
          <c:extLst>
            <c:ext xmlns:c16="http://schemas.microsoft.com/office/drawing/2014/chart" uri="{C3380CC4-5D6E-409C-BE32-E72D297353CC}">
              <c16:uniqueId val="{00000001-8F09-4229-A6FC-B917EED0CA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3585</c:v>
                </c:pt>
                <c:pt idx="5">
                  <c:v>3251</c:v>
                </c:pt>
                <c:pt idx="8">
                  <c:v>3641</c:v>
                </c:pt>
                <c:pt idx="11">
                  <c:v>3815</c:v>
                </c:pt>
                <c:pt idx="14">
                  <c:v>3073</c:v>
                </c:pt>
              </c:numCache>
            </c:numRef>
          </c:val>
          <c:extLst>
            <c:ext xmlns:c16="http://schemas.microsoft.com/office/drawing/2014/chart" uri="{C3380CC4-5D6E-409C-BE32-E72D297353CC}">
              <c16:uniqueId val="{00000002-8F09-4229-A6FC-B917EED0CA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09-4229-A6FC-B917EED0CA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09-4229-A6FC-B917EED0CA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09-4229-A6FC-B917EED0CA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1581</c:v>
                </c:pt>
                <c:pt idx="3">
                  <c:v>1900</c:v>
                </c:pt>
                <c:pt idx="6">
                  <c:v>1745</c:v>
                </c:pt>
                <c:pt idx="9">
                  <c:v>2041</c:v>
                </c:pt>
                <c:pt idx="12">
                  <c:v>2029</c:v>
                </c:pt>
              </c:numCache>
            </c:numRef>
          </c:val>
          <c:extLst>
            <c:ext xmlns:c16="http://schemas.microsoft.com/office/drawing/2014/chart" uri="{C3380CC4-5D6E-409C-BE32-E72D297353CC}">
              <c16:uniqueId val="{00000006-8F09-4229-A6FC-B917EED0CA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703</c:v>
                </c:pt>
                <c:pt idx="3">
                  <c:v>659</c:v>
                </c:pt>
                <c:pt idx="6">
                  <c:v>700</c:v>
                </c:pt>
                <c:pt idx="9">
                  <c:v>784</c:v>
                </c:pt>
                <c:pt idx="12">
                  <c:v>758</c:v>
                </c:pt>
              </c:numCache>
            </c:numRef>
          </c:val>
          <c:extLst>
            <c:ext xmlns:c16="http://schemas.microsoft.com/office/drawing/2014/chart" uri="{C3380CC4-5D6E-409C-BE32-E72D297353CC}">
              <c16:uniqueId val="{00000007-8F09-4229-A6FC-B917EED0CA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6256</c:v>
                </c:pt>
                <c:pt idx="3">
                  <c:v>6700</c:v>
                </c:pt>
                <c:pt idx="6">
                  <c:v>6851</c:v>
                </c:pt>
                <c:pt idx="9">
                  <c:v>6832</c:v>
                </c:pt>
                <c:pt idx="12">
                  <c:v>6823</c:v>
                </c:pt>
              </c:numCache>
            </c:numRef>
          </c:val>
          <c:extLst>
            <c:ext xmlns:c16="http://schemas.microsoft.com/office/drawing/2014/chart" uri="{C3380CC4-5D6E-409C-BE32-E72D297353CC}">
              <c16:uniqueId val="{00000008-8F09-4229-A6FC-B917EED0CA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c:v>
                </c:pt>
                <c:pt idx="3">
                  <c:v>8</c:v>
                </c:pt>
                <c:pt idx="6">
                  <c:v>6</c:v>
                </c:pt>
                <c:pt idx="9">
                  <c:v>5</c:v>
                </c:pt>
                <c:pt idx="12">
                  <c:v>3</c:v>
                </c:pt>
              </c:numCache>
            </c:numRef>
          </c:val>
          <c:extLst>
            <c:ext xmlns:c16="http://schemas.microsoft.com/office/drawing/2014/chart" uri="{C3380CC4-5D6E-409C-BE32-E72D297353CC}">
              <c16:uniqueId val="{00000009-8F09-4229-A6FC-B917EED0CA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25380</c:v>
                </c:pt>
                <c:pt idx="3">
                  <c:v>27470</c:v>
                </c:pt>
                <c:pt idx="6">
                  <c:v>28354</c:v>
                </c:pt>
                <c:pt idx="9">
                  <c:v>29225</c:v>
                </c:pt>
                <c:pt idx="12">
                  <c:v>28138</c:v>
                </c:pt>
              </c:numCache>
            </c:numRef>
          </c:val>
          <c:extLst>
            <c:ext xmlns:c16="http://schemas.microsoft.com/office/drawing/2014/chart" uri="{C3380CC4-5D6E-409C-BE32-E72D297353CC}">
              <c16:uniqueId val="{0000000A-8F09-4229-A6FC-B917EED0CA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7040</c:v>
                </c:pt>
                <c:pt idx="2">
                  <c:v>#N/A</c:v>
                </c:pt>
                <c:pt idx="3">
                  <c:v>#N/A</c:v>
                </c:pt>
                <c:pt idx="4">
                  <c:v>8411</c:v>
                </c:pt>
                <c:pt idx="5">
                  <c:v>#N/A</c:v>
                </c:pt>
                <c:pt idx="6">
                  <c:v>#N/A</c:v>
                </c:pt>
                <c:pt idx="7">
                  <c:v>8354</c:v>
                </c:pt>
                <c:pt idx="8">
                  <c:v>#N/A</c:v>
                </c:pt>
                <c:pt idx="9">
                  <c:v>#N/A</c:v>
                </c:pt>
                <c:pt idx="10">
                  <c:v>8985</c:v>
                </c:pt>
                <c:pt idx="11">
                  <c:v>#N/A</c:v>
                </c:pt>
                <c:pt idx="12">
                  <c:v>#N/A</c:v>
                </c:pt>
                <c:pt idx="13">
                  <c:v>8962</c:v>
                </c:pt>
                <c:pt idx="14">
                  <c:v>#N/A</c:v>
                </c:pt>
              </c:numCache>
            </c:numRef>
          </c:val>
          <c:smooth val="0"/>
          <c:extLst>
            <c:ext xmlns:c16="http://schemas.microsoft.com/office/drawing/2014/chart" uri="{C3380CC4-5D6E-409C-BE32-E72D297353CC}">
              <c16:uniqueId val="{0000000B-8F09-4229-A6FC-B917EED0CA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1302</c:v>
                </c:pt>
                <c:pt idx="1">
                  <c:v>1280</c:v>
                </c:pt>
                <c:pt idx="2">
                  <c:v>859</c:v>
                </c:pt>
              </c:numCache>
            </c:numRef>
          </c:val>
          <c:extLst>
            <c:ext xmlns:c16="http://schemas.microsoft.com/office/drawing/2014/chart" uri="{C3380CC4-5D6E-409C-BE32-E72D297353CC}">
              <c16:uniqueId val="{00000000-36AA-417E-9F90-A9B59050A7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1582</c:v>
                </c:pt>
                <c:pt idx="1">
                  <c:v>1725</c:v>
                </c:pt>
                <c:pt idx="2">
                  <c:v>1413</c:v>
                </c:pt>
              </c:numCache>
            </c:numRef>
          </c:val>
          <c:extLst>
            <c:ext xmlns:c16="http://schemas.microsoft.com/office/drawing/2014/chart" uri="{C3380CC4-5D6E-409C-BE32-E72D297353CC}">
              <c16:uniqueId val="{00000001-36AA-417E-9F90-A9B59050A7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2182</c:v>
                </c:pt>
                <c:pt idx="1">
                  <c:v>2058</c:v>
                </c:pt>
                <c:pt idx="2">
                  <c:v>1905</c:v>
                </c:pt>
              </c:numCache>
            </c:numRef>
          </c:val>
          <c:extLst>
            <c:ext xmlns:c16="http://schemas.microsoft.com/office/drawing/2014/chart" uri="{C3380CC4-5D6E-409C-BE32-E72D297353CC}">
              <c16:uniqueId val="{00000002-36AA-417E-9F90-A9B59050A7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13,347
13,253
242.82
18,150,788
17,810,479
268,883
8,907,839
28,137,642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が続くなか、個人所得税や法人税の大幅な増収が見込めない上、離島という地理的条件から大企業の誘致も難しく、税収構造は非常に脆弱である。そのため財政力指数は類似団体を大きく下回っており、その状況に大きな変化は見られ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観光・農林水産業振興のほか、新たな産業創出も視野に入れ、税収基盤の強化を図るとともに、行財政改革の確実な実施により、財政の健全化を図っていく。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歳入における経常一般財源が年々減少傾向にあるなか、地方債の新規発行抑制等の成果で類似団体内平均値と同程度の水準を維持してきた。</a:t>
          </a:r>
        </a:p>
        <a:p>
          <a:r>
            <a:rPr kumimoji="1" lang="ja-JP" altLang="en-US" sz="1300">
              <a:latin typeface="ＭＳ Ｐゴシック" panose="020B0600070205080204" pitchFamily="50" charset="-128"/>
              <a:ea typeface="ＭＳ Ｐゴシック" panose="020B0600070205080204" pitchFamily="50" charset="-128"/>
            </a:rPr>
            <a:t>　令和５年度においては、交付税の再算定等で経常収入は増加したが、それ以上に公債費などの経常支出が増加したため、比率は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今後も、ここ数年続く大規模事業の財源とした町債の償還が始まることで数値の悪化が予想される。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34544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7356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64</xdr:row>
      <xdr:rowOff>762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4808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64</xdr:row>
      <xdr:rowOff>15240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4808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29718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880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82313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離島という地域特性から他自治体との社会福祉施設・環境衛生施設等の広域連携が難しく、各施設の運営コストが高くなっている。</a:t>
          </a:r>
        </a:p>
        <a:p>
          <a:r>
            <a:rPr kumimoji="1" lang="ja-JP" altLang="en-US" sz="1300">
              <a:latin typeface="ＭＳ Ｐゴシック" panose="020B0600070205080204" pitchFamily="50" charset="-128"/>
              <a:ea typeface="ＭＳ Ｐゴシック" panose="020B0600070205080204" pitchFamily="50" charset="-128"/>
            </a:rPr>
            <a:t>　また、集落が点在している為、交通機関の維持やスクールバスの運行、ごみ収集等の行政コストが全般的に割高となっている。</a:t>
          </a:r>
        </a:p>
        <a:p>
          <a:r>
            <a:rPr kumimoji="1" lang="ja-JP" altLang="en-US" sz="1300">
              <a:latin typeface="ＭＳ Ｐゴシック" panose="020B0600070205080204" pitchFamily="50" charset="-128"/>
              <a:ea typeface="ＭＳ Ｐゴシック" panose="020B0600070205080204" pitchFamily="50" charset="-128"/>
            </a:rPr>
            <a:t>　令和５年度については、人件費・物件費等は前年と比べ減少しているが、人口の減少幅の方が大きいため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人当たりの単価は増加している。</a:t>
          </a:r>
        </a:p>
        <a:p>
          <a:r>
            <a:rPr kumimoji="1" lang="ja-JP" altLang="en-US" sz="1300">
              <a:latin typeface="ＭＳ Ｐゴシック" panose="020B0600070205080204" pitchFamily="50" charset="-128"/>
              <a:ea typeface="ＭＳ Ｐゴシック" panose="020B0600070205080204" pitchFamily="50" charset="-128"/>
            </a:rPr>
            <a:t>　その他、物価高騰や働き方改革のほか、雇用確保の難しさなどの影響で、業務委託費が年々増加する状況があり、改善は難しい状況にある。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64900</xdr:rowOff>
    </xdr:from>
    <xdr:to>
      <xdr:col>23</xdr:col>
      <xdr:colOff>133350</xdr:colOff>
      <xdr:row>84</xdr:row>
      <xdr:rowOff>78879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466700"/>
          <a:ext cx="8382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9330</xdr:rowOff>
    </xdr:from>
    <xdr:to>
      <xdr:col>19</xdr:col>
      <xdr:colOff>133350</xdr:colOff>
      <xdr:row>84</xdr:row>
      <xdr:rowOff>64900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411130"/>
          <a:ext cx="889000" cy="5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9257</xdr:rowOff>
    </xdr:from>
    <xdr:to>
      <xdr:col>15</xdr:col>
      <xdr:colOff>82550</xdr:colOff>
      <xdr:row>84</xdr:row>
      <xdr:rowOff>9330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411057"/>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115545</xdr:rowOff>
    </xdr:from>
    <xdr:to>
      <xdr:col>11</xdr:col>
      <xdr:colOff>31750</xdr:colOff>
      <xdr:row>84</xdr:row>
      <xdr:rowOff>9257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45895"/>
          <a:ext cx="889000" cy="6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28079</xdr:rowOff>
    </xdr:from>
    <xdr:to>
      <xdr:col>23</xdr:col>
      <xdr:colOff>184150</xdr:colOff>
      <xdr:row>84</xdr:row>
      <xdr:rowOff>129679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42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0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14100</xdr:rowOff>
    </xdr:from>
    <xdr:to>
      <xdr:col>19</xdr:col>
      <xdr:colOff>184150</xdr:colOff>
      <xdr:row>84</xdr:row>
      <xdr:rowOff>115700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100477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129980</xdr:rowOff>
    </xdr:from>
    <xdr:to>
      <xdr:col>15</xdr:col>
      <xdr:colOff>133350</xdr:colOff>
      <xdr:row>84</xdr:row>
      <xdr:rowOff>60130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44907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4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129907</xdr:rowOff>
    </xdr:from>
    <xdr:to>
      <xdr:col>11</xdr:col>
      <xdr:colOff>82550</xdr:colOff>
      <xdr:row>84</xdr:row>
      <xdr:rowOff>60057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44834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4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64745</xdr:rowOff>
    </xdr:from>
    <xdr:to>
      <xdr:col>7</xdr:col>
      <xdr:colOff>31750</xdr:colOff>
      <xdr:row>83</xdr:row>
      <xdr:rowOff>166345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151122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8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年の町村合併以降、平成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年度までは給与カットを実施していたため類似団体と比較し低い水準にあった。人員削減が計画通りに進んだこともあり、平成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年より段階的に給与カットを緩和したため、それ以降は類似団体と比較して高い水準で推移していたが、平成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年度に給与制度の総合的見直しを実施したことにより数値は減少傾向にある。</a:t>
          </a:r>
        </a:p>
        <a:p>
          <a:r>
            <a:rPr kumimoji="1" lang="ja-JP" altLang="en-US" sz="1300">
              <a:latin typeface="ＭＳ Ｐゴシック" panose="020B0600070205080204" pitchFamily="50" charset="-128"/>
              <a:ea typeface="ＭＳ Ｐゴシック" panose="020B0600070205080204" pitchFamily="50" charset="-128"/>
            </a:rPr>
            <a:t>　今後も国の給与制度に準拠し、適正に運用を行っていく。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131234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9376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131234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47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131234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131234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ごみ・し尿処理、給食センター等部分的に民間委託等の推進を図ってきたものの離島という地理的条件の特殊性や人口減少が続いていることもあり、類似団体と比較すると高い数値となっている。</a:t>
          </a:r>
        </a:p>
        <a:p>
          <a:r>
            <a:rPr kumimoji="1" lang="ja-JP" altLang="en-US" sz="1300">
              <a:latin typeface="ＭＳ Ｐゴシック" panose="020B0600070205080204" pitchFamily="50" charset="-128"/>
              <a:ea typeface="ＭＳ Ｐゴシック" panose="020B0600070205080204" pitchFamily="50" charset="-128"/>
            </a:rPr>
            <a:t>　今後、事務事業の見直しや、事務効率化、民間委託等をさらに進めつつ職員数の適正化を図っていく。なお、当該数値は地方公務員給与実態調査の前年度数値を引用したものである。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110439</xdr:rowOff>
    </xdr:from>
    <xdr:to>
      <xdr:col>81</xdr:col>
      <xdr:colOff>44450</xdr:colOff>
      <xdr:row>63</xdr:row>
      <xdr:rowOff>122987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11789"/>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95962</xdr:rowOff>
    </xdr:from>
    <xdr:to>
      <xdr:col>77</xdr:col>
      <xdr:colOff>44450</xdr:colOff>
      <xdr:row>63</xdr:row>
      <xdr:rowOff>110439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97312"/>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87757</xdr:rowOff>
    </xdr:from>
    <xdr:to>
      <xdr:col>72</xdr:col>
      <xdr:colOff>203200</xdr:colOff>
      <xdr:row>63</xdr:row>
      <xdr:rowOff>95962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89107"/>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56871</xdr:rowOff>
    </xdr:from>
    <xdr:to>
      <xdr:col>68</xdr:col>
      <xdr:colOff>152400</xdr:colOff>
      <xdr:row>63</xdr:row>
      <xdr:rowOff>87757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58221"/>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72187</xdr:rowOff>
    </xdr:from>
    <xdr:to>
      <xdr:col>81</xdr:col>
      <xdr:colOff>95250</xdr:colOff>
      <xdr:row>64</xdr:row>
      <xdr:rowOff>2337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44264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4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59639</xdr:rowOff>
    </xdr:from>
    <xdr:to>
      <xdr:col>77</xdr:col>
      <xdr:colOff>95250</xdr:colOff>
      <xdr:row>63</xdr:row>
      <xdr:rowOff>161239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146016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47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45162</xdr:rowOff>
    </xdr:from>
    <xdr:to>
      <xdr:col>73</xdr:col>
      <xdr:colOff>44450</xdr:colOff>
      <xdr:row>63</xdr:row>
      <xdr:rowOff>146762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131539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3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36957</xdr:rowOff>
    </xdr:from>
    <xdr:to>
      <xdr:col>68</xdr:col>
      <xdr:colOff>203200</xdr:colOff>
      <xdr:row>63</xdr:row>
      <xdr:rowOff>138557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123334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2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6071</xdr:rowOff>
    </xdr:from>
    <xdr:to>
      <xdr:col>64</xdr:col>
      <xdr:colOff>152400</xdr:colOff>
      <xdr:row>63</xdr:row>
      <xdr:rowOff>107671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92448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9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令和元年までは、地方債の新規発行抑制等による効果で比率は年々改善傾向にあったが、近年普通建設事業が増加してきている為、</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か年平均比率も上昇している。</a:t>
          </a:r>
        </a:p>
        <a:p>
          <a:r>
            <a:rPr kumimoji="1" lang="ja-JP" altLang="en-US" sz="1300">
              <a:latin typeface="ＭＳ Ｐゴシック" panose="020B0600070205080204" pitchFamily="50" charset="-128"/>
              <a:ea typeface="ＭＳ Ｐゴシック" panose="020B0600070205080204" pitchFamily="50" charset="-128"/>
            </a:rPr>
            <a:t>　今後も大規模事業実施による新規地方債発行額の増大に伴い、さらに比率が上昇することが見込まれるが、事業計画と財政健全化のバランスをとりながら緊急度・住民ニーズを的確に把握した事業の選択により、地方債に大きく頼ることのない持続可能な財政運営を目指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56642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37108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64008</xdr:rowOff>
    </xdr:from>
    <xdr:to>
      <xdr:col>77</xdr:col>
      <xdr:colOff>44450</xdr:colOff>
      <xdr:row>42</xdr:row>
      <xdr:rowOff>170180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26490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64008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20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42</xdr:row>
      <xdr:rowOff>6096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490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5842</xdr:rowOff>
    </xdr:from>
    <xdr:to>
      <xdr:col>81</xdr:col>
      <xdr:colOff>95250</xdr:colOff>
      <xdr:row>43</xdr:row>
      <xdr:rowOff>107442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149369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5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令和５年度の地方債の状況は、新規借入額</a:t>
          </a:r>
          <a:r>
            <a:rPr kumimoji="1" lang="en-US" altLang="ja-JP" sz="1300">
              <a:latin typeface="ＭＳ Ｐゴシック" panose="020B0600070205080204" pitchFamily="50" charset="-128"/>
              <a:ea typeface="ＭＳ Ｐゴシック" panose="020B0600070205080204" pitchFamily="50" charset="-128"/>
            </a:rPr>
            <a:t>1,874</a:t>
          </a:r>
          <a:r>
            <a:rPr kumimoji="1" lang="ja-JP" altLang="en-US" sz="1300">
              <a:latin typeface="ＭＳ Ｐゴシック" panose="020B0600070205080204" pitchFamily="50" charset="-128"/>
              <a:ea typeface="ＭＳ Ｐゴシック" panose="020B0600070205080204" pitchFamily="50" charset="-128"/>
            </a:rPr>
            <a:t>百万円に対し、償還額は繰上償還を含む</a:t>
          </a:r>
          <a:r>
            <a:rPr kumimoji="1" lang="en-US" altLang="ja-JP" sz="1300">
              <a:latin typeface="ＭＳ Ｐゴシック" panose="020B0600070205080204" pitchFamily="50" charset="-128"/>
              <a:ea typeface="ＭＳ Ｐゴシック" panose="020B0600070205080204" pitchFamily="50" charset="-128"/>
            </a:rPr>
            <a:t>3,025</a:t>
          </a:r>
          <a:r>
            <a:rPr kumimoji="1" lang="ja-JP" altLang="en-US" sz="1300">
              <a:latin typeface="ＭＳ Ｐゴシック" panose="020B0600070205080204" pitchFamily="50" charset="-128"/>
              <a:ea typeface="ＭＳ Ｐゴシック" panose="020B0600070205080204" pitchFamily="50" charset="-128"/>
            </a:rPr>
            <a:t>百万円となっており、地方債残高は</a:t>
          </a:r>
          <a:r>
            <a:rPr kumimoji="1" lang="en-US" altLang="ja-JP" sz="1300">
              <a:latin typeface="ＭＳ Ｐゴシック" panose="020B0600070205080204" pitchFamily="50" charset="-128"/>
              <a:ea typeface="ＭＳ Ｐゴシック" panose="020B0600070205080204" pitchFamily="50" charset="-128"/>
            </a:rPr>
            <a:t>1,087</a:t>
          </a:r>
          <a:r>
            <a:rPr kumimoji="1" lang="ja-JP" altLang="en-US" sz="1300">
              <a:latin typeface="ＭＳ Ｐゴシック" panose="020B0600070205080204" pitchFamily="50" charset="-128"/>
              <a:ea typeface="ＭＳ Ｐゴシック" panose="020B0600070205080204" pitchFamily="50" charset="-128"/>
            </a:rPr>
            <a:t>百万円減少した。　今後も、西郷港まちづくり整備事業や小中学校大規模改修工事等の大規模事業が計画されており、さらに比率の上昇が見込まれるため、事業計画の見直しと、健全な財政運営に配慮した歳出抑制のバランスを取りながら、財政運営を推進す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97125</xdr:rowOff>
    </xdr:from>
    <xdr:to>
      <xdr:col>81</xdr:col>
      <xdr:colOff>44450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86902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142180</xdr:rowOff>
    </xdr:from>
    <xdr:to>
      <xdr:col>77</xdr:col>
      <xdr:colOff>44450</xdr:colOff>
      <xdr:row>22</xdr:row>
      <xdr:rowOff>120106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74263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142180</xdr:rowOff>
    </xdr:from>
    <xdr:to>
      <xdr:col>72</xdr:col>
      <xdr:colOff>203200</xdr:colOff>
      <xdr:row>22</xdr:row>
      <xdr:rowOff>55759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742630"/>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7741</xdr:rowOff>
    </xdr:from>
    <xdr:to>
      <xdr:col>68</xdr:col>
      <xdr:colOff>152400</xdr:colOff>
      <xdr:row>22</xdr:row>
      <xdr:rowOff>55759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608191"/>
          <a:ext cx="8890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46325</xdr:rowOff>
    </xdr:from>
    <xdr:to>
      <xdr:col>81</xdr:col>
      <xdr:colOff>95250</xdr:colOff>
      <xdr:row>22</xdr:row>
      <xdr:rowOff>147925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8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113652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7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69306</xdr:rowOff>
    </xdr:from>
    <xdr:to>
      <xdr:col>77</xdr:col>
      <xdr:colOff>95250</xdr:colOff>
      <xdr:row>22</xdr:row>
      <xdr:rowOff>170906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8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155683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927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91380</xdr:rowOff>
    </xdr:from>
    <xdr:to>
      <xdr:col>73</xdr:col>
      <xdr:colOff>44450</xdr:colOff>
      <xdr:row>22</xdr:row>
      <xdr:rowOff>21530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69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6307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77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4959</xdr:rowOff>
    </xdr:from>
    <xdr:to>
      <xdr:col>68</xdr:col>
      <xdr:colOff>203200</xdr:colOff>
      <xdr:row>22</xdr:row>
      <xdr:rowOff>106559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77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91336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86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128391</xdr:rowOff>
    </xdr:from>
    <xdr:to>
      <xdr:col>64</xdr:col>
      <xdr:colOff>152400</xdr:colOff>
      <xdr:row>21</xdr:row>
      <xdr:rowOff>58541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43318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64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13,347
13,253
242.82
18,150,788
17,810,479
268,883
8,907,839
28,137,642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令和４年度と比較すると、人件費は▲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百万円となり、分母となる経常一般財源が増加したことで比率は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行政サービスの需要は多様化しており、これらに対応するための人員確保は不可欠であり、人件費の大幅な抑制は難しい状況である。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51562</xdr:rowOff>
    </xdr:from>
    <xdr:to>
      <xdr:col>24</xdr:col>
      <xdr:colOff>25400</xdr:colOff>
      <xdr:row>33</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094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7277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74422</xdr:rowOff>
    </xdr:from>
    <xdr:to>
      <xdr:col>15</xdr:col>
      <xdr:colOff>98425</xdr:colOff>
      <xdr:row>33</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32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97282</xdr:rowOff>
    </xdr:from>
    <xdr:to>
      <xdr:col>11</xdr:col>
      <xdr:colOff>9525</xdr:colOff>
      <xdr:row>33</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7551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762</xdr:rowOff>
    </xdr:from>
    <xdr:to>
      <xdr:col>24</xdr:col>
      <xdr:colOff>76200</xdr:colOff>
      <xdr:row>33</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80789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19050</xdr:rowOff>
    </xdr:from>
    <xdr:to>
      <xdr:col>20</xdr:col>
      <xdr:colOff>38100</xdr:colOff>
      <xdr:row>33</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23622</xdr:rowOff>
    </xdr:from>
    <xdr:to>
      <xdr:col>15</xdr:col>
      <xdr:colOff>149225</xdr:colOff>
      <xdr:row>33</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135399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46482</xdr:rowOff>
    </xdr:from>
    <xdr:to>
      <xdr:col>11</xdr:col>
      <xdr:colOff>60325</xdr:colOff>
      <xdr:row>33</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158259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96774</xdr:rowOff>
    </xdr:from>
    <xdr:to>
      <xdr:col>6</xdr:col>
      <xdr:colOff>171450</xdr:colOff>
      <xdr:row>34</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37101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令和５年度については、物件費は増加しているが、特定財源の増加に伴い経常一般財源が減少しているため、比率としては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物価高騰や働き方改革のほか、雇用確保の難しさなどの影響で、業務委託費が年々増加する状況にあることから、行政サービスに係る住民負担の見直しも、検討していかなければならない。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40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1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社会福祉費（高齢者・障がい者等）における扶助費が増加傾向にあるが、児童手当等が減額となり全体としては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　子育て支援に係る扶助費の減少は少子化に起因する部分でもあり、手放しで歓迎できる状況にない。　　</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99785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79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99785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700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町内各地域で進めている下水道整備に伴う下水道会計繰出金の増・</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から各診療所の広域連合移管にかかる操出金の増などにより増加している。下水道事業については、供用開始後の速やかな加入接続を促進し、自主財源確保に努めるよう促していく。</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100330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1092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58</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9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54610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93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59</xdr:row>
      <xdr:rowOff>54610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6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49530</xdr:rowOff>
    </xdr:from>
    <xdr:to>
      <xdr:col>82</xdr:col>
      <xdr:colOff>158750</xdr:colOff>
      <xdr:row>59</xdr:row>
      <xdr:rowOff>151130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21607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xdr:rowOff>
    </xdr:from>
    <xdr:to>
      <xdr:col>69</xdr:col>
      <xdr:colOff>142875</xdr:colOff>
      <xdr:row>59</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90187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補助費等の経常一般財源の多くを隠岐広域連合への負担金が占めている。広域連合に対し、歳出の抑制をお願いしているが、離島同士の共同運営事業であるため、広域での事業展開による経費節減のメリットが出にくい。</a:t>
          </a:r>
        </a:p>
        <a:p>
          <a:r>
            <a:rPr kumimoji="1" lang="ja-JP" altLang="en-US" sz="1300">
              <a:latin typeface="ＭＳ Ｐゴシック" panose="020B0600070205080204" pitchFamily="50" charset="-128"/>
              <a:ea typeface="ＭＳ Ｐゴシック" panose="020B0600070205080204" pitchFamily="50" charset="-128"/>
            </a:rPr>
            <a:t>　各町村の負担割合の見直しがない限り、今後も大幅な比率改善は難しい。そのほかの補助金については多様化する行政ニーズに対応するため、住民の理解を得ながら大胆な見直しを進めていく必要がある。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35</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483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26416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町村合併以降、地方債の新規発行を抑制してきたことにより公債費数値も着実に改善していたが、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頃から普通建設事業費が増加してきている為、比率は上昇傾向にある。</a:t>
          </a:r>
        </a:p>
        <a:p>
          <a:r>
            <a:rPr kumimoji="1" lang="ja-JP" altLang="en-US" sz="1300">
              <a:latin typeface="ＭＳ Ｐゴシック" panose="020B0600070205080204" pitchFamily="50" charset="-128"/>
              <a:ea typeface="ＭＳ Ｐゴシック" panose="020B0600070205080204" pitchFamily="50" charset="-128"/>
            </a:rPr>
            <a:t>　ここ数年実施してきた大規模事業による新規地方債発行額の増大に伴い、さらに比率が上昇することが見込まれるが、事業実施計画と財政健全化のバランスを考えた事業の選択により起債に大きく頼ることのない持続可能な財政運営を目指す。</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72137</xdr:rowOff>
    </xdr:from>
    <xdr:to>
      <xdr:col>24</xdr:col>
      <xdr:colOff>25400</xdr:colOff>
      <xdr:row>80</xdr:row>
      <xdr:rowOff>145287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7881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165863</xdr:rowOff>
    </xdr:from>
    <xdr:to>
      <xdr:col>19</xdr:col>
      <xdr:colOff>187325</xdr:colOff>
      <xdr:row>80</xdr:row>
      <xdr:rowOff>72137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7104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165863</xdr:rowOff>
    </xdr:from>
    <xdr:to>
      <xdr:col>15</xdr:col>
      <xdr:colOff>98425</xdr:colOff>
      <xdr:row>80</xdr:row>
      <xdr:rowOff>67563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7104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53848</xdr:rowOff>
    </xdr:from>
    <xdr:to>
      <xdr:col>11</xdr:col>
      <xdr:colOff>9525</xdr:colOff>
      <xdr:row>80</xdr:row>
      <xdr:rowOff>67563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7698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94487</xdr:rowOff>
    </xdr:from>
    <xdr:to>
      <xdr:col>24</xdr:col>
      <xdr:colOff>76200</xdr:colOff>
      <xdr:row>81</xdr:row>
      <xdr:rowOff>24637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3064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21337</xdr:rowOff>
    </xdr:from>
    <xdr:to>
      <xdr:col>20</xdr:col>
      <xdr:colOff>38100</xdr:colOff>
      <xdr:row>80</xdr:row>
      <xdr:rowOff>122937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107714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82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115063</xdr:rowOff>
    </xdr:from>
    <xdr:to>
      <xdr:col>15</xdr:col>
      <xdr:colOff>149225</xdr:colOff>
      <xdr:row>80</xdr:row>
      <xdr:rowOff>45213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29990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16763</xdr:rowOff>
    </xdr:from>
    <xdr:to>
      <xdr:col>11</xdr:col>
      <xdr:colOff>60325</xdr:colOff>
      <xdr:row>80</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103140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3048</xdr:rowOff>
    </xdr:from>
    <xdr:to>
      <xdr:col>6</xdr:col>
      <xdr:colOff>171450</xdr:colOff>
      <xdr:row>80</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89425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項目では類似団体内平均値と比較し大幅に低い水準となっているが、これは本町が事業実施の際、地方債に依存することが多かったためその償還に係る一般財源の割合が多い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今後も、老朽化していく施設の維持管理費の増嵩改修等により、経常収支比率が悪化することが見込まれるため、事務事業の見直しを更に進めることにより経常経費の削減に努める。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88900</xdr:rowOff>
    </xdr:from>
    <xdr:to>
      <xdr:col>82</xdr:col>
      <xdr:colOff>107950</xdr:colOff>
      <xdr:row>75</xdr:row>
      <xdr:rowOff>123190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9476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88900</xdr:rowOff>
    </xdr:from>
    <xdr:to>
      <xdr:col>78</xdr:col>
      <xdr:colOff>69850</xdr:colOff>
      <xdr:row>75</xdr:row>
      <xdr:rowOff>123190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47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88900</xdr:rowOff>
    </xdr:from>
    <xdr:to>
      <xdr:col>73</xdr:col>
      <xdr:colOff>180975</xdr:colOff>
      <xdr:row>75</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476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75</xdr:row>
      <xdr:rowOff>161289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38100</xdr:rowOff>
    </xdr:from>
    <xdr:to>
      <xdr:col>82</xdr:col>
      <xdr:colOff>158750</xdr:colOff>
      <xdr:row>75</xdr:row>
      <xdr:rowOff>139700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54627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38100</xdr:rowOff>
    </xdr:from>
    <xdr:to>
      <xdr:col>74</xdr:col>
      <xdr:colOff>31750</xdr:colOff>
      <xdr:row>75</xdr:row>
      <xdr:rowOff>139700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161595</xdr:rowOff>
    </xdr:from>
    <xdr:to>
      <xdr:col>29</xdr:col>
      <xdr:colOff>127000</xdr:colOff>
      <xdr:row>15</xdr:row>
      <xdr:rowOff>7349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609520"/>
          <a:ext cx="647700" cy="1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7349</xdr:rowOff>
    </xdr:from>
    <xdr:to>
      <xdr:col>26</xdr:col>
      <xdr:colOff>50800</xdr:colOff>
      <xdr:row>15</xdr:row>
      <xdr:rowOff>20174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626724"/>
          <a:ext cx="698500" cy="12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13823</xdr:rowOff>
    </xdr:from>
    <xdr:to>
      <xdr:col>22</xdr:col>
      <xdr:colOff>114300</xdr:colOff>
      <xdr:row>15</xdr:row>
      <xdr:rowOff>20174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633198"/>
          <a:ext cx="698500" cy="6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13823</xdr:rowOff>
    </xdr:from>
    <xdr:to>
      <xdr:col>18</xdr:col>
      <xdr:colOff>177800</xdr:colOff>
      <xdr:row>15</xdr:row>
      <xdr:rowOff>14317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633198"/>
          <a:ext cx="698500" cy="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110795</xdr:rowOff>
    </xdr:from>
    <xdr:to>
      <xdr:col>29</xdr:col>
      <xdr:colOff>177800</xdr:colOff>
      <xdr:row>15</xdr:row>
      <xdr:rowOff>40945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55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127322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40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127999</xdr:rowOff>
    </xdr:from>
    <xdr:to>
      <xdr:col>26</xdr:col>
      <xdr:colOff>101600</xdr:colOff>
      <xdr:row>15</xdr:row>
      <xdr:rowOff>58149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575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68326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34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140824</xdr:rowOff>
    </xdr:from>
    <xdr:to>
      <xdr:col>22</xdr:col>
      <xdr:colOff>165100</xdr:colOff>
      <xdr:row>15</xdr:row>
      <xdr:rowOff>70974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58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81151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35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134473</xdr:rowOff>
    </xdr:from>
    <xdr:to>
      <xdr:col>19</xdr:col>
      <xdr:colOff>38100</xdr:colOff>
      <xdr:row>15</xdr:row>
      <xdr:rowOff>64623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582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74800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35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134967</xdr:rowOff>
    </xdr:from>
    <xdr:to>
      <xdr:col>15</xdr:col>
      <xdr:colOff>101600</xdr:colOff>
      <xdr:row>15</xdr:row>
      <xdr:rowOff>65117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58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75294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3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63335</xdr:rowOff>
    </xdr:from>
    <xdr:to>
      <xdr:col>29</xdr:col>
      <xdr:colOff>127000</xdr:colOff>
      <xdr:row>33</xdr:row>
      <xdr:rowOff>198620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5987885"/>
          <a:ext cx="647700" cy="13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198620</xdr:rowOff>
    </xdr:from>
    <xdr:to>
      <xdr:col>26</xdr:col>
      <xdr:colOff>50800</xdr:colOff>
      <xdr:row>33</xdr:row>
      <xdr:rowOff>321104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123170"/>
          <a:ext cx="698500" cy="12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321104</xdr:rowOff>
    </xdr:from>
    <xdr:to>
      <xdr:col>22</xdr:col>
      <xdr:colOff>114300</xdr:colOff>
      <xdr:row>34</xdr:row>
      <xdr:rowOff>22507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245654"/>
          <a:ext cx="698500" cy="44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22507</xdr:rowOff>
    </xdr:from>
    <xdr:to>
      <xdr:col>18</xdr:col>
      <xdr:colOff>177800</xdr:colOff>
      <xdr:row>34</xdr:row>
      <xdr:rowOff>288529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289957"/>
          <a:ext cx="698500" cy="266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12535</xdr:rowOff>
    </xdr:from>
    <xdr:to>
      <xdr:col>29</xdr:col>
      <xdr:colOff>177800</xdr:colOff>
      <xdr:row>33</xdr:row>
      <xdr:rowOff>114135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593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130662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588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147820</xdr:rowOff>
    </xdr:from>
    <xdr:to>
      <xdr:col>26</xdr:col>
      <xdr:colOff>101600</xdr:colOff>
      <xdr:row>33</xdr:row>
      <xdr:rowOff>249420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07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88147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5841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270304</xdr:rowOff>
    </xdr:from>
    <xdr:to>
      <xdr:col>22</xdr:col>
      <xdr:colOff>165100</xdr:colOff>
      <xdr:row>34</xdr:row>
      <xdr:rowOff>29004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19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39181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596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314607</xdr:rowOff>
    </xdr:from>
    <xdr:to>
      <xdr:col>19</xdr:col>
      <xdr:colOff>38100</xdr:colOff>
      <xdr:row>34</xdr:row>
      <xdr:rowOff>73307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239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83484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00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237729</xdr:rowOff>
    </xdr:from>
    <xdr:to>
      <xdr:col>15</xdr:col>
      <xdr:colOff>101600</xdr:colOff>
      <xdr:row>34</xdr:row>
      <xdr:rowOff>339329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50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6606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27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13,347
13,253
242.82
18,150,788
17,810,479
268,883
8,907,839
28,137,642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69076</xdr:rowOff>
    </xdr:from>
    <xdr:to>
      <xdr:col>24</xdr:col>
      <xdr:colOff>63500</xdr:colOff>
      <xdr:row>34</xdr:row>
      <xdr:rowOff>70960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5898376"/>
          <a:ext cx="8382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69076</xdr:rowOff>
    </xdr:from>
    <xdr:to>
      <xdr:col>19</xdr:col>
      <xdr:colOff>177800</xdr:colOff>
      <xdr:row>34</xdr:row>
      <xdr:rowOff>95731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898376"/>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95731</xdr:rowOff>
    </xdr:from>
    <xdr:to>
      <xdr:col>15</xdr:col>
      <xdr:colOff>50800</xdr:colOff>
      <xdr:row>34</xdr:row>
      <xdr:rowOff>110023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925031"/>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110023</xdr:rowOff>
    </xdr:from>
    <xdr:to>
      <xdr:col>10</xdr:col>
      <xdr:colOff>114300</xdr:colOff>
      <xdr:row>34</xdr:row>
      <xdr:rowOff>165084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939323"/>
          <a:ext cx="889000" cy="5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20160</xdr:rowOff>
    </xdr:from>
    <xdr:to>
      <xdr:col>24</xdr:col>
      <xdr:colOff>114300</xdr:colOff>
      <xdr:row>34</xdr:row>
      <xdr:rowOff>121760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43037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18276</xdr:rowOff>
    </xdr:from>
    <xdr:to>
      <xdr:col>20</xdr:col>
      <xdr:colOff>38100</xdr:colOff>
      <xdr:row>34</xdr:row>
      <xdr:rowOff>119876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4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136403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2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44931</xdr:rowOff>
    </xdr:from>
    <xdr:to>
      <xdr:col>15</xdr:col>
      <xdr:colOff>101600</xdr:colOff>
      <xdr:row>34</xdr:row>
      <xdr:rowOff>146531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8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163058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6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59223</xdr:rowOff>
    </xdr:from>
    <xdr:to>
      <xdr:col>10</xdr:col>
      <xdr:colOff>165100</xdr:colOff>
      <xdr:row>34</xdr:row>
      <xdr:rowOff>160823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8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5900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66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114284</xdr:rowOff>
    </xdr:from>
    <xdr:to>
      <xdr:col>6</xdr:col>
      <xdr:colOff>38100</xdr:colOff>
      <xdr:row>35</xdr:row>
      <xdr:rowOff>44434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9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60961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71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146261</xdr:rowOff>
    </xdr:from>
    <xdr:to>
      <xdr:col>24</xdr:col>
      <xdr:colOff>63500</xdr:colOff>
      <xdr:row>54</xdr:row>
      <xdr:rowOff>158102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404561"/>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158102</xdr:rowOff>
    </xdr:from>
    <xdr:to>
      <xdr:col>19</xdr:col>
      <xdr:colOff>177800</xdr:colOff>
      <xdr:row>55</xdr:row>
      <xdr:rowOff>29478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416402"/>
          <a:ext cx="889000" cy="4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29478</xdr:rowOff>
    </xdr:from>
    <xdr:to>
      <xdr:col>15</xdr:col>
      <xdr:colOff>50800</xdr:colOff>
      <xdr:row>55</xdr:row>
      <xdr:rowOff>40287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459228"/>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23164</xdr:rowOff>
    </xdr:from>
    <xdr:to>
      <xdr:col>10</xdr:col>
      <xdr:colOff>114300</xdr:colOff>
      <xdr:row>55</xdr:row>
      <xdr:rowOff>40287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452914"/>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95461</xdr:rowOff>
    </xdr:from>
    <xdr:to>
      <xdr:col>24</xdr:col>
      <xdr:colOff>114300</xdr:colOff>
      <xdr:row>55</xdr:row>
      <xdr:rowOff>25611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35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118338</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20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107302</xdr:rowOff>
    </xdr:from>
    <xdr:to>
      <xdr:col>20</xdr:col>
      <xdr:colOff>38100</xdr:colOff>
      <xdr:row>55</xdr:row>
      <xdr:rowOff>37452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36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53979</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14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150128</xdr:rowOff>
    </xdr:from>
    <xdr:to>
      <xdr:col>15</xdr:col>
      <xdr:colOff>101600</xdr:colOff>
      <xdr:row>55</xdr:row>
      <xdr:rowOff>80278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4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96805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18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160937</xdr:rowOff>
    </xdr:from>
    <xdr:to>
      <xdr:col>10</xdr:col>
      <xdr:colOff>165100</xdr:colOff>
      <xdr:row>55</xdr:row>
      <xdr:rowOff>91087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41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107614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19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143814</xdr:rowOff>
    </xdr:from>
    <xdr:to>
      <xdr:col>6</xdr:col>
      <xdr:colOff>38100</xdr:colOff>
      <xdr:row>55</xdr:row>
      <xdr:rowOff>73964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4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90491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17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121047</xdr:rowOff>
    </xdr:from>
    <xdr:to>
      <xdr:col>24</xdr:col>
      <xdr:colOff>63500</xdr:colOff>
      <xdr:row>77</xdr:row>
      <xdr:rowOff>2082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151247"/>
          <a:ext cx="838200" cy="5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2082</xdr:rowOff>
    </xdr:from>
    <xdr:to>
      <xdr:col>19</xdr:col>
      <xdr:colOff>177800</xdr:colOff>
      <xdr:row>77</xdr:row>
      <xdr:rowOff>118075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203732"/>
          <a:ext cx="889000" cy="1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114737</xdr:rowOff>
    </xdr:from>
    <xdr:to>
      <xdr:col>15</xdr:col>
      <xdr:colOff>50800</xdr:colOff>
      <xdr:row>77</xdr:row>
      <xdr:rowOff>118075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144937"/>
          <a:ext cx="889000" cy="1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114737</xdr:rowOff>
    </xdr:from>
    <xdr:to>
      <xdr:col>10</xdr:col>
      <xdr:colOff>114300</xdr:colOff>
      <xdr:row>77</xdr:row>
      <xdr:rowOff>162652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144937"/>
          <a:ext cx="889000" cy="2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78117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27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70247</xdr:rowOff>
    </xdr:from>
    <xdr:to>
      <xdr:col>24</xdr:col>
      <xdr:colOff>114300</xdr:colOff>
      <xdr:row>77</xdr:row>
      <xdr:rowOff>397</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0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93123</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9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122732</xdr:rowOff>
    </xdr:from>
    <xdr:to>
      <xdr:col>20</xdr:col>
      <xdr:colOff>38100</xdr:colOff>
      <xdr:row>77</xdr:row>
      <xdr:rowOff>52882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44009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24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67275</xdr:rowOff>
    </xdr:from>
    <xdr:to>
      <xdr:col>15</xdr:col>
      <xdr:colOff>101600</xdr:colOff>
      <xdr:row>77</xdr:row>
      <xdr:rowOff>168875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160002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6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63937</xdr:rowOff>
    </xdr:from>
    <xdr:to>
      <xdr:col>10</xdr:col>
      <xdr:colOff>165100</xdr:colOff>
      <xdr:row>76</xdr:row>
      <xdr:rowOff>165537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0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10614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8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111852</xdr:rowOff>
    </xdr:from>
    <xdr:to>
      <xdr:col>6</xdr:col>
      <xdr:colOff>38100</xdr:colOff>
      <xdr:row>78</xdr:row>
      <xdr:rowOff>42002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33129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56828</xdr:rowOff>
    </xdr:from>
    <xdr:to>
      <xdr:col>24</xdr:col>
      <xdr:colOff>63500</xdr:colOff>
      <xdr:row>92</xdr:row>
      <xdr:rowOff>89942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5830228"/>
          <a:ext cx="8382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56828</xdr:rowOff>
    </xdr:from>
    <xdr:to>
      <xdr:col>19</xdr:col>
      <xdr:colOff>177800</xdr:colOff>
      <xdr:row>92</xdr:row>
      <xdr:rowOff>151848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5830228"/>
          <a:ext cx="889000" cy="9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151848</xdr:rowOff>
    </xdr:from>
    <xdr:to>
      <xdr:col>15</xdr:col>
      <xdr:colOff>50800</xdr:colOff>
      <xdr:row>93</xdr:row>
      <xdr:rowOff>150695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925248"/>
          <a:ext cx="889000" cy="17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150695</xdr:rowOff>
    </xdr:from>
    <xdr:to>
      <xdr:col>10</xdr:col>
      <xdr:colOff>114300</xdr:colOff>
      <xdr:row>93</xdr:row>
      <xdr:rowOff>162886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095545"/>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39142</xdr:rowOff>
    </xdr:from>
    <xdr:to>
      <xdr:col>24</xdr:col>
      <xdr:colOff>114300</xdr:colOff>
      <xdr:row>92</xdr:row>
      <xdr:rowOff>140742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8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62019</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66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6028</xdr:rowOff>
    </xdr:from>
    <xdr:to>
      <xdr:col>20</xdr:col>
      <xdr:colOff>38100</xdr:colOff>
      <xdr:row>92</xdr:row>
      <xdr:rowOff>107628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7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124155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55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101048</xdr:rowOff>
    </xdr:from>
    <xdr:to>
      <xdr:col>15</xdr:col>
      <xdr:colOff>101600</xdr:colOff>
      <xdr:row>93</xdr:row>
      <xdr:rowOff>31198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8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47725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64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99895</xdr:rowOff>
    </xdr:from>
    <xdr:to>
      <xdr:col>10</xdr:col>
      <xdr:colOff>165100</xdr:colOff>
      <xdr:row>94</xdr:row>
      <xdr:rowOff>30045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0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46572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81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112086</xdr:rowOff>
    </xdr:from>
    <xdr:to>
      <xdr:col>6</xdr:col>
      <xdr:colOff>38100</xdr:colOff>
      <xdr:row>94</xdr:row>
      <xdr:rowOff>42236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05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58763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83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70556</xdr:rowOff>
    </xdr:from>
    <xdr:to>
      <xdr:col>54</xdr:col>
      <xdr:colOff>189865</xdr:colOff>
      <xdr:row>38</xdr:row>
      <xdr:rowOff>38663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728406"/>
          <a:ext cx="1270" cy="825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42490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55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38663</xdr:rowOff>
    </xdr:from>
    <xdr:to>
      <xdr:col>55</xdr:col>
      <xdr:colOff>88900</xdr:colOff>
      <xdr:row>38</xdr:row>
      <xdr:rowOff>38663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55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17233</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50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70556</xdr:rowOff>
    </xdr:from>
    <xdr:to>
      <xdr:col>55</xdr:col>
      <xdr:colOff>88900</xdr:colOff>
      <xdr:row>33</xdr:row>
      <xdr:rowOff>70556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7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54040</xdr:rowOff>
    </xdr:from>
    <xdr:to>
      <xdr:col>55</xdr:col>
      <xdr:colOff>0</xdr:colOff>
      <xdr:row>33</xdr:row>
      <xdr:rowOff>94780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711890"/>
          <a:ext cx="838200" cy="4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48151</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220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69724</xdr:rowOff>
    </xdr:from>
    <xdr:to>
      <xdr:col>55</xdr:col>
      <xdr:colOff>50800</xdr:colOff>
      <xdr:row>36</xdr:row>
      <xdr:rowOff>171324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4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54040</xdr:rowOff>
    </xdr:from>
    <xdr:to>
      <xdr:col>50</xdr:col>
      <xdr:colOff>114300</xdr:colOff>
      <xdr:row>34</xdr:row>
      <xdr:rowOff>25419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711890"/>
          <a:ext cx="889000" cy="1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75333</xdr:rowOff>
    </xdr:from>
    <xdr:to>
      <xdr:col>50</xdr:col>
      <xdr:colOff>165100</xdr:colOff>
      <xdr:row>37</xdr:row>
      <xdr:rowOff>5483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24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168060</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34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129676</xdr:rowOff>
    </xdr:from>
    <xdr:to>
      <xdr:col>45</xdr:col>
      <xdr:colOff>177800</xdr:colOff>
      <xdr:row>34</xdr:row>
      <xdr:rowOff>25419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444626"/>
          <a:ext cx="889000" cy="4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101789</xdr:rowOff>
    </xdr:from>
    <xdr:to>
      <xdr:col>46</xdr:col>
      <xdr:colOff>38100</xdr:colOff>
      <xdr:row>37</xdr:row>
      <xdr:rowOff>31939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7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23066</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36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129676</xdr:rowOff>
    </xdr:from>
    <xdr:to>
      <xdr:col>41</xdr:col>
      <xdr:colOff>50800</xdr:colOff>
      <xdr:row>34</xdr:row>
      <xdr:rowOff>98956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444626"/>
          <a:ext cx="889000" cy="48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58972</xdr:rowOff>
    </xdr:from>
    <xdr:to>
      <xdr:col>41</xdr:col>
      <xdr:colOff>101600</xdr:colOff>
      <xdr:row>34</xdr:row>
      <xdr:rowOff>160572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151699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98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550</xdr:rowOff>
    </xdr:from>
    <xdr:to>
      <xdr:col>36</xdr:col>
      <xdr:colOff>165100</xdr:colOff>
      <xdr:row>37</xdr:row>
      <xdr:rowOff>102150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93277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4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43980</xdr:rowOff>
    </xdr:from>
    <xdr:to>
      <xdr:col>55</xdr:col>
      <xdr:colOff>50800</xdr:colOff>
      <xdr:row>33</xdr:row>
      <xdr:rowOff>145580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7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144233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3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3240</xdr:rowOff>
    </xdr:from>
    <xdr:to>
      <xdr:col>50</xdr:col>
      <xdr:colOff>165100</xdr:colOff>
      <xdr:row>33</xdr:row>
      <xdr:rowOff>104840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66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121367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43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146069</xdr:rowOff>
    </xdr:from>
    <xdr:to>
      <xdr:col>46</xdr:col>
      <xdr:colOff>38100</xdr:colOff>
      <xdr:row>34</xdr:row>
      <xdr:rowOff>76219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8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92746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57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78876</xdr:rowOff>
    </xdr:from>
    <xdr:to>
      <xdr:col>41</xdr:col>
      <xdr:colOff>101600</xdr:colOff>
      <xdr:row>32</xdr:row>
      <xdr:rowOff>9026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3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25553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16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48156</xdr:rowOff>
    </xdr:from>
    <xdr:to>
      <xdr:col>36</xdr:col>
      <xdr:colOff>165100</xdr:colOff>
      <xdr:row>34</xdr:row>
      <xdr:rowOff>149756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58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166283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158625</xdr:rowOff>
    </xdr:from>
    <xdr:to>
      <xdr:col>55</xdr:col>
      <xdr:colOff>0</xdr:colOff>
      <xdr:row>55</xdr:row>
      <xdr:rowOff>34874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245475"/>
          <a:ext cx="838200" cy="2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158625</xdr:rowOff>
    </xdr:from>
    <xdr:to>
      <xdr:col>50</xdr:col>
      <xdr:colOff>114300</xdr:colOff>
      <xdr:row>54</xdr:row>
      <xdr:rowOff>92213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245475"/>
          <a:ext cx="889000" cy="10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158906</xdr:rowOff>
    </xdr:from>
    <xdr:to>
      <xdr:col>45</xdr:col>
      <xdr:colOff>177800</xdr:colOff>
      <xdr:row>54</xdr:row>
      <xdr:rowOff>92213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074306"/>
          <a:ext cx="889000" cy="27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110880</xdr:rowOff>
    </xdr:from>
    <xdr:to>
      <xdr:col>41</xdr:col>
      <xdr:colOff>50800</xdr:colOff>
      <xdr:row>52</xdr:row>
      <xdr:rowOff>158906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026280"/>
          <a:ext cx="889000" cy="4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155524</xdr:rowOff>
    </xdr:from>
    <xdr:to>
      <xdr:col>55</xdr:col>
      <xdr:colOff>50800</xdr:colOff>
      <xdr:row>55</xdr:row>
      <xdr:rowOff>85674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4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6951</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6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107825</xdr:rowOff>
    </xdr:from>
    <xdr:to>
      <xdr:col>50</xdr:col>
      <xdr:colOff>165100</xdr:colOff>
      <xdr:row>54</xdr:row>
      <xdr:rowOff>37975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54502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896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41413</xdr:rowOff>
    </xdr:from>
    <xdr:to>
      <xdr:col>46</xdr:col>
      <xdr:colOff>38100</xdr:colOff>
      <xdr:row>54</xdr:row>
      <xdr:rowOff>143013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2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159540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07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108106</xdr:rowOff>
    </xdr:from>
    <xdr:to>
      <xdr:col>41</xdr:col>
      <xdr:colOff>101600</xdr:colOff>
      <xdr:row>53</xdr:row>
      <xdr:rowOff>38256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02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54783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879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60080</xdr:rowOff>
    </xdr:from>
    <xdr:to>
      <xdr:col>36</xdr:col>
      <xdr:colOff>165100</xdr:colOff>
      <xdr:row>52</xdr:row>
      <xdr:rowOff>161680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897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6757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875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163596</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507996"/>
          <a:ext cx="1270" cy="108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110273</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28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163596</xdr:rowOff>
    </xdr:from>
    <xdr:to>
      <xdr:col>55</xdr:col>
      <xdr:colOff>88900</xdr:colOff>
      <xdr:row>72</xdr:row>
      <xdr:rowOff>163596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50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80226</xdr:rowOff>
    </xdr:from>
    <xdr:to>
      <xdr:col>55</xdr:col>
      <xdr:colOff>0</xdr:colOff>
      <xdr:row>78</xdr:row>
      <xdr:rowOff>39719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281876"/>
          <a:ext cx="838200" cy="1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125559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2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147132</xdr:rowOff>
    </xdr:from>
    <xdr:to>
      <xdr:col>55</xdr:col>
      <xdr:colOff>50800</xdr:colOff>
      <xdr:row>78</xdr:row>
      <xdr:rowOff>77282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19762</xdr:rowOff>
    </xdr:from>
    <xdr:to>
      <xdr:col>50</xdr:col>
      <xdr:colOff>114300</xdr:colOff>
      <xdr:row>78</xdr:row>
      <xdr:rowOff>39719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221412"/>
          <a:ext cx="889000" cy="19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137950</xdr:rowOff>
    </xdr:from>
    <xdr:to>
      <xdr:col>50</xdr:col>
      <xdr:colOff>165100</xdr:colOff>
      <xdr:row>78</xdr:row>
      <xdr:rowOff>68100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84627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1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100281</xdr:rowOff>
    </xdr:from>
    <xdr:to>
      <xdr:col>45</xdr:col>
      <xdr:colOff>177800</xdr:colOff>
      <xdr:row>77</xdr:row>
      <xdr:rowOff>19762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101781"/>
          <a:ext cx="889000" cy="111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82248</xdr:rowOff>
    </xdr:from>
    <xdr:to>
      <xdr:col>46</xdr:col>
      <xdr:colOff>38100</xdr:colOff>
      <xdr:row>78</xdr:row>
      <xdr:rowOff>12398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3525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100281</xdr:rowOff>
    </xdr:from>
    <xdr:to>
      <xdr:col>41</xdr:col>
      <xdr:colOff>50800</xdr:colOff>
      <xdr:row>70</xdr:row>
      <xdr:rowOff>166545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101781"/>
          <a:ext cx="889000" cy="6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166106</xdr:rowOff>
    </xdr:from>
    <xdr:to>
      <xdr:col>41</xdr:col>
      <xdr:colOff>101600</xdr:colOff>
      <xdr:row>77</xdr:row>
      <xdr:rowOff>96256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87383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49595</xdr:rowOff>
    </xdr:from>
    <xdr:to>
      <xdr:col>36</xdr:col>
      <xdr:colOff>165100</xdr:colOff>
      <xdr:row>77</xdr:row>
      <xdr:rowOff>151195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142322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29426</xdr:rowOff>
    </xdr:from>
    <xdr:to>
      <xdr:col>55</xdr:col>
      <xdr:colOff>50800</xdr:colOff>
      <xdr:row>77</xdr:row>
      <xdr:rowOff>131026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52303</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160369</xdr:rowOff>
    </xdr:from>
    <xdr:to>
      <xdr:col>50</xdr:col>
      <xdr:colOff>165100</xdr:colOff>
      <xdr:row>78</xdr:row>
      <xdr:rowOff>90519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81646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4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140412</xdr:rowOff>
    </xdr:from>
    <xdr:to>
      <xdr:col>46</xdr:col>
      <xdr:colOff>38100</xdr:colOff>
      <xdr:row>77</xdr:row>
      <xdr:rowOff>70562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9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49481</xdr:rowOff>
    </xdr:from>
    <xdr:to>
      <xdr:col>41</xdr:col>
      <xdr:colOff>101600</xdr:colOff>
      <xdr:row>70</xdr:row>
      <xdr:rowOff>151081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0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167608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182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115745</xdr:rowOff>
    </xdr:from>
    <xdr:to>
      <xdr:col>36</xdr:col>
      <xdr:colOff>165100</xdr:colOff>
      <xdr:row>71</xdr:row>
      <xdr:rowOff>45895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1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62422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189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135224</xdr:rowOff>
    </xdr:from>
    <xdr:to>
      <xdr:col>55</xdr:col>
      <xdr:colOff>0</xdr:colOff>
      <xdr:row>94</xdr:row>
      <xdr:rowOff>20207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5737174"/>
          <a:ext cx="838200" cy="39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135224</xdr:rowOff>
    </xdr:from>
    <xdr:to>
      <xdr:col>50</xdr:col>
      <xdr:colOff>114300</xdr:colOff>
      <xdr:row>93</xdr:row>
      <xdr:rowOff>87804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5737174"/>
          <a:ext cx="889000" cy="29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87804</xdr:rowOff>
    </xdr:from>
    <xdr:to>
      <xdr:col>45</xdr:col>
      <xdr:colOff>177800</xdr:colOff>
      <xdr:row>95</xdr:row>
      <xdr:rowOff>49047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032654"/>
          <a:ext cx="889000" cy="30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66740</xdr:rowOff>
    </xdr:from>
    <xdr:to>
      <xdr:col>41</xdr:col>
      <xdr:colOff>50800</xdr:colOff>
      <xdr:row>95</xdr:row>
      <xdr:rowOff>49047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183040"/>
          <a:ext cx="889000" cy="15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140857</xdr:rowOff>
    </xdr:from>
    <xdr:to>
      <xdr:col>55</xdr:col>
      <xdr:colOff>50800</xdr:colOff>
      <xdr:row>94</xdr:row>
      <xdr:rowOff>71007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0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163734</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93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84424</xdr:rowOff>
    </xdr:from>
    <xdr:to>
      <xdr:col>50</xdr:col>
      <xdr:colOff>165100</xdr:colOff>
      <xdr:row>92</xdr:row>
      <xdr:rowOff>14574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56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31101</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546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37004</xdr:rowOff>
    </xdr:from>
    <xdr:to>
      <xdr:col>46</xdr:col>
      <xdr:colOff>38100</xdr:colOff>
      <xdr:row>93</xdr:row>
      <xdr:rowOff>138604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98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155131</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575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169697</xdr:rowOff>
    </xdr:from>
    <xdr:to>
      <xdr:col>41</xdr:col>
      <xdr:colOff>101600</xdr:colOff>
      <xdr:row>95</xdr:row>
      <xdr:rowOff>99847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2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116374</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06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15940</xdr:rowOff>
    </xdr:from>
    <xdr:to>
      <xdr:col>36</xdr:col>
      <xdr:colOff>165100</xdr:colOff>
      <xdr:row>94</xdr:row>
      <xdr:rowOff>117540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1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134067</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590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116306</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774156"/>
          <a:ext cx="1269" cy="95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62983</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54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116306</xdr:rowOff>
    </xdr:from>
    <xdr:to>
      <xdr:col>86</xdr:col>
      <xdr:colOff>25400</xdr:colOff>
      <xdr:row>33</xdr:row>
      <xdr:rowOff>116306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77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23190</xdr:rowOff>
    </xdr:from>
    <xdr:to>
      <xdr:col>85</xdr:col>
      <xdr:colOff>127000</xdr:colOff>
      <xdr:row>33</xdr:row>
      <xdr:rowOff>130289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5509590"/>
          <a:ext cx="838200" cy="27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56297</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71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77870</xdr:rowOff>
    </xdr:from>
    <xdr:to>
      <xdr:col>85</xdr:col>
      <xdr:colOff>177800</xdr:colOff>
      <xdr:row>39</xdr:row>
      <xdr:rowOff>8020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135528</xdr:rowOff>
    </xdr:from>
    <xdr:to>
      <xdr:col>81</xdr:col>
      <xdr:colOff>50800</xdr:colOff>
      <xdr:row>32</xdr:row>
      <xdr:rowOff>23190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5279028"/>
          <a:ext cx="889000" cy="23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34684</xdr:rowOff>
    </xdr:from>
    <xdr:to>
      <xdr:col>81</xdr:col>
      <xdr:colOff>101600</xdr:colOff>
      <xdr:row>38</xdr:row>
      <xdr:rowOff>136284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127411</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6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135528</xdr:rowOff>
    </xdr:from>
    <xdr:to>
      <xdr:col>76</xdr:col>
      <xdr:colOff>114300</xdr:colOff>
      <xdr:row>35</xdr:row>
      <xdr:rowOff>78225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5279028"/>
          <a:ext cx="889000" cy="79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33427</xdr:rowOff>
    </xdr:from>
    <xdr:to>
      <xdr:col>76</xdr:col>
      <xdr:colOff>165100</xdr:colOff>
      <xdr:row>38</xdr:row>
      <xdr:rowOff>135027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126154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6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78225</xdr:rowOff>
    </xdr:from>
    <xdr:to>
      <xdr:col>71</xdr:col>
      <xdr:colOff>177800</xdr:colOff>
      <xdr:row>38</xdr:row>
      <xdr:rowOff>90798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078975"/>
          <a:ext cx="889000" cy="5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65125</xdr:rowOff>
    </xdr:from>
    <xdr:to>
      <xdr:col>72</xdr:col>
      <xdr:colOff>38100</xdr:colOff>
      <xdr:row>38</xdr:row>
      <xdr:rowOff>166725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157852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40589</xdr:rowOff>
    </xdr:from>
    <xdr:to>
      <xdr:col>67</xdr:col>
      <xdr:colOff>101600</xdr:colOff>
      <xdr:row>38</xdr:row>
      <xdr:rowOff>142189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133316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79489</xdr:rowOff>
    </xdr:from>
    <xdr:to>
      <xdr:col>85</xdr:col>
      <xdr:colOff>177800</xdr:colOff>
      <xdr:row>34</xdr:row>
      <xdr:rowOff>9639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57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18533</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567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143840</xdr:rowOff>
    </xdr:from>
    <xdr:to>
      <xdr:col>81</xdr:col>
      <xdr:colOff>101600</xdr:colOff>
      <xdr:row>32</xdr:row>
      <xdr:rowOff>73990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54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90517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52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84728</xdr:rowOff>
    </xdr:from>
    <xdr:to>
      <xdr:col>76</xdr:col>
      <xdr:colOff>165100</xdr:colOff>
      <xdr:row>31</xdr:row>
      <xdr:rowOff>14878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52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31405</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500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27425</xdr:rowOff>
    </xdr:from>
    <xdr:to>
      <xdr:col>72</xdr:col>
      <xdr:colOff>38100</xdr:colOff>
      <xdr:row>35</xdr:row>
      <xdr:rowOff>129025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0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145552</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58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39998</xdr:rowOff>
    </xdr:from>
    <xdr:to>
      <xdr:col>67</xdr:col>
      <xdr:colOff>101600</xdr:colOff>
      <xdr:row>38</xdr:row>
      <xdr:rowOff>141598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5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158126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33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102415</xdr:rowOff>
    </xdr:from>
    <xdr:to>
      <xdr:col>85</xdr:col>
      <xdr:colOff>127000</xdr:colOff>
      <xdr:row>72</xdr:row>
      <xdr:rowOff>49706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103915"/>
          <a:ext cx="838200" cy="29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49706</xdr:rowOff>
    </xdr:from>
    <xdr:to>
      <xdr:col>81</xdr:col>
      <xdr:colOff>50800</xdr:colOff>
      <xdr:row>72</xdr:row>
      <xdr:rowOff>113343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394106"/>
          <a:ext cx="889000" cy="6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82059</xdr:rowOff>
    </xdr:from>
    <xdr:to>
      <xdr:col>76</xdr:col>
      <xdr:colOff>114300</xdr:colOff>
      <xdr:row>72</xdr:row>
      <xdr:rowOff>113343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426459"/>
          <a:ext cx="889000" cy="3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82059</xdr:rowOff>
    </xdr:from>
    <xdr:to>
      <xdr:col>71</xdr:col>
      <xdr:colOff>177800</xdr:colOff>
      <xdr:row>72</xdr:row>
      <xdr:rowOff>109107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426459"/>
          <a:ext cx="889000" cy="2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51615</xdr:rowOff>
    </xdr:from>
    <xdr:to>
      <xdr:col>85</xdr:col>
      <xdr:colOff>177800</xdr:colOff>
      <xdr:row>70</xdr:row>
      <xdr:rowOff>153215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0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4642</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00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170356</xdr:rowOff>
    </xdr:from>
    <xdr:to>
      <xdr:col>81</xdr:col>
      <xdr:colOff>101600</xdr:colOff>
      <xdr:row>72</xdr:row>
      <xdr:rowOff>100506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3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117033</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11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62543</xdr:rowOff>
    </xdr:from>
    <xdr:to>
      <xdr:col>76</xdr:col>
      <xdr:colOff>165100</xdr:colOff>
      <xdr:row>72</xdr:row>
      <xdr:rowOff>164143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4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9220</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18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31259</xdr:rowOff>
    </xdr:from>
    <xdr:to>
      <xdr:col>72</xdr:col>
      <xdr:colOff>38100</xdr:colOff>
      <xdr:row>72</xdr:row>
      <xdr:rowOff>132859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3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149386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15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58307</xdr:rowOff>
    </xdr:from>
    <xdr:to>
      <xdr:col>67</xdr:col>
      <xdr:colOff>101600</xdr:colOff>
      <xdr:row>72</xdr:row>
      <xdr:rowOff>159907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4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4984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17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23837</xdr:rowOff>
    </xdr:from>
    <xdr:to>
      <xdr:col>85</xdr:col>
      <xdr:colOff>127000</xdr:colOff>
      <xdr:row>99</xdr:row>
      <xdr:rowOff>24516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481300" y="16997387"/>
          <a:ext cx="8382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140764</xdr:rowOff>
    </xdr:from>
    <xdr:to>
      <xdr:col>81</xdr:col>
      <xdr:colOff>50800</xdr:colOff>
      <xdr:row>99</xdr:row>
      <xdr:rowOff>23837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6942864"/>
          <a:ext cx="889000" cy="5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140764</xdr:rowOff>
    </xdr:from>
    <xdr:to>
      <xdr:col>76</xdr:col>
      <xdr:colOff>114300</xdr:colOff>
      <xdr:row>99</xdr:row>
      <xdr:rowOff>27595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942864"/>
          <a:ext cx="889000" cy="5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27595</xdr:rowOff>
    </xdr:from>
    <xdr:to>
      <xdr:col>71</xdr:col>
      <xdr:colOff>177800</xdr:colOff>
      <xdr:row>99</xdr:row>
      <xdr:rowOff>30693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7001145"/>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145166</xdr:rowOff>
    </xdr:from>
    <xdr:to>
      <xdr:col>85</xdr:col>
      <xdr:colOff>177800</xdr:colOff>
      <xdr:row>99</xdr:row>
      <xdr:rowOff>75316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9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60093</xdr:rowOff>
    </xdr:from>
    <xdr:ext cx="469744"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8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144487</xdr:rowOff>
    </xdr:from>
    <xdr:to>
      <xdr:col>81</xdr:col>
      <xdr:colOff>101600</xdr:colOff>
      <xdr:row>99</xdr:row>
      <xdr:rowOff>74637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9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65764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703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89964</xdr:rowOff>
    </xdr:from>
    <xdr:to>
      <xdr:col>76</xdr:col>
      <xdr:colOff>165100</xdr:colOff>
      <xdr:row>99</xdr:row>
      <xdr:rowOff>20114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8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11241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148245</xdr:rowOff>
    </xdr:from>
    <xdr:to>
      <xdr:col>72</xdr:col>
      <xdr:colOff>38100</xdr:colOff>
      <xdr:row>99</xdr:row>
      <xdr:rowOff>78395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9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69522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70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151343</xdr:rowOff>
    </xdr:from>
    <xdr:to>
      <xdr:col>67</xdr:col>
      <xdr:colOff>101600</xdr:colOff>
      <xdr:row>99</xdr:row>
      <xdr:rowOff>81493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9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72620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704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31069</xdr:rowOff>
    </xdr:from>
    <xdr:to>
      <xdr:col>116</xdr:col>
      <xdr:colOff>63500</xdr:colOff>
      <xdr:row>38</xdr:row>
      <xdr:rowOff>84927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546169"/>
          <a:ext cx="8382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31069</xdr:rowOff>
    </xdr:from>
    <xdr:to>
      <xdr:col>111</xdr:col>
      <xdr:colOff>177800</xdr:colOff>
      <xdr:row>38</xdr:row>
      <xdr:rowOff>50454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6546169"/>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50454</xdr:rowOff>
    </xdr:from>
    <xdr:to>
      <xdr:col>107</xdr:col>
      <xdr:colOff>50800</xdr:colOff>
      <xdr:row>38</xdr:row>
      <xdr:rowOff>118943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6565554"/>
          <a:ext cx="8890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100929</xdr:rowOff>
    </xdr:from>
    <xdr:to>
      <xdr:col>102</xdr:col>
      <xdr:colOff>114300</xdr:colOff>
      <xdr:row>38</xdr:row>
      <xdr:rowOff>118943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616029"/>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34127</xdr:rowOff>
    </xdr:from>
    <xdr:to>
      <xdr:col>116</xdr:col>
      <xdr:colOff>114300</xdr:colOff>
      <xdr:row>38</xdr:row>
      <xdr:rowOff>135727</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5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120504</xdr:rowOff>
    </xdr:from>
    <xdr:ext cx="378565"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46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151719</xdr:rowOff>
    </xdr:from>
    <xdr:to>
      <xdr:col>112</xdr:col>
      <xdr:colOff>38100</xdr:colOff>
      <xdr:row>38</xdr:row>
      <xdr:rowOff>81869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4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72996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8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171104</xdr:rowOff>
    </xdr:from>
    <xdr:to>
      <xdr:col>107</xdr:col>
      <xdr:colOff>101600</xdr:colOff>
      <xdr:row>38</xdr:row>
      <xdr:rowOff>101254</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51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92381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607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68143</xdr:rowOff>
    </xdr:from>
    <xdr:to>
      <xdr:col>102</xdr:col>
      <xdr:colOff>165100</xdr:colOff>
      <xdr:row>38</xdr:row>
      <xdr:rowOff>169743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5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160870</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67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50129</xdr:rowOff>
    </xdr:from>
    <xdr:to>
      <xdr:col>98</xdr:col>
      <xdr:colOff>38100</xdr:colOff>
      <xdr:row>38</xdr:row>
      <xdr:rowOff>151729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56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142856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657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59575</xdr:rowOff>
    </xdr:from>
    <xdr:to>
      <xdr:col>116</xdr:col>
      <xdr:colOff>63500</xdr:colOff>
      <xdr:row>59</xdr:row>
      <xdr:rowOff>15913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003675"/>
          <a:ext cx="8382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82550</xdr:rowOff>
    </xdr:from>
    <xdr:to>
      <xdr:col>111</xdr:col>
      <xdr:colOff>177800</xdr:colOff>
      <xdr:row>58</xdr:row>
      <xdr:rowOff>59575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9855200"/>
          <a:ext cx="889000" cy="1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82550</xdr:rowOff>
    </xdr:from>
    <xdr:to>
      <xdr:col>107</xdr:col>
      <xdr:colOff>50800</xdr:colOff>
      <xdr:row>58</xdr:row>
      <xdr:rowOff>34468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9855200"/>
          <a:ext cx="8890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20562</xdr:rowOff>
    </xdr:from>
    <xdr:to>
      <xdr:col>102</xdr:col>
      <xdr:colOff>114300</xdr:colOff>
      <xdr:row>58</xdr:row>
      <xdr:rowOff>34468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9964662"/>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136563</xdr:rowOff>
    </xdr:from>
    <xdr:to>
      <xdr:col>116</xdr:col>
      <xdr:colOff>114300</xdr:colOff>
      <xdr:row>59</xdr:row>
      <xdr:rowOff>66713</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0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51490</xdr:rowOff>
    </xdr:from>
    <xdr:ext cx="378565"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95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8775</xdr:rowOff>
    </xdr:from>
    <xdr:to>
      <xdr:col>112</xdr:col>
      <xdr:colOff>38100</xdr:colOff>
      <xdr:row>58</xdr:row>
      <xdr:rowOff>110375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9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126902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31750</xdr:rowOff>
    </xdr:from>
    <xdr:to>
      <xdr:col>107</xdr:col>
      <xdr:colOff>101600</xdr:colOff>
      <xdr:row>57</xdr:row>
      <xdr:rowOff>133350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149877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155118</xdr:rowOff>
    </xdr:from>
    <xdr:to>
      <xdr:col>102</xdr:col>
      <xdr:colOff>165100</xdr:colOff>
      <xdr:row>58</xdr:row>
      <xdr:rowOff>85268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101795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0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141212</xdr:rowOff>
    </xdr:from>
    <xdr:to>
      <xdr:col>98</xdr:col>
      <xdr:colOff>38100</xdr:colOff>
      <xdr:row>58</xdr:row>
      <xdr:rowOff>71362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9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87889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8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7961</xdr:rowOff>
    </xdr:from>
    <xdr:to>
      <xdr:col>116</xdr:col>
      <xdr:colOff>63500</xdr:colOff>
      <xdr:row>73</xdr:row>
      <xdr:rowOff>119975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523811"/>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119975</xdr:rowOff>
    </xdr:from>
    <xdr:to>
      <xdr:col>111</xdr:col>
      <xdr:colOff>177800</xdr:colOff>
      <xdr:row>73</xdr:row>
      <xdr:rowOff>129043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635825"/>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109372</xdr:rowOff>
    </xdr:from>
    <xdr:to>
      <xdr:col>107</xdr:col>
      <xdr:colOff>50800</xdr:colOff>
      <xdr:row>73</xdr:row>
      <xdr:rowOff>129043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625222"/>
          <a:ext cx="8890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109372</xdr:rowOff>
    </xdr:from>
    <xdr:to>
      <xdr:col>102</xdr:col>
      <xdr:colOff>114300</xdr:colOff>
      <xdr:row>73</xdr:row>
      <xdr:rowOff>128107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625222"/>
          <a:ext cx="889000" cy="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128611</xdr:rowOff>
    </xdr:from>
    <xdr:to>
      <xdr:col>116</xdr:col>
      <xdr:colOff>114300</xdr:colOff>
      <xdr:row>73</xdr:row>
      <xdr:rowOff>58761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4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151488</xdr:rowOff>
    </xdr:from>
    <xdr:ext cx="599010"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32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69175</xdr:rowOff>
    </xdr:from>
    <xdr:to>
      <xdr:col>112</xdr:col>
      <xdr:colOff>38100</xdr:colOff>
      <xdr:row>73</xdr:row>
      <xdr:rowOff>170775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5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15852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36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78243</xdr:rowOff>
    </xdr:from>
    <xdr:to>
      <xdr:col>107</xdr:col>
      <xdr:colOff>101600</xdr:colOff>
      <xdr:row>74</xdr:row>
      <xdr:rowOff>8393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5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24920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36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58572</xdr:rowOff>
    </xdr:from>
    <xdr:to>
      <xdr:col>102</xdr:col>
      <xdr:colOff>165100</xdr:colOff>
      <xdr:row>73</xdr:row>
      <xdr:rowOff>160172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5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5249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3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77307</xdr:rowOff>
    </xdr:from>
    <xdr:to>
      <xdr:col>98</xdr:col>
      <xdr:colOff>38100</xdr:colOff>
      <xdr:row>74</xdr:row>
      <xdr:rowOff>7457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5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23984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36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1,334,418</a:t>
          </a:r>
          <a:r>
            <a:rPr kumimoji="1" lang="ja-JP" altLang="en-US" sz="1300">
              <a:latin typeface="ＭＳ Ｐゴシック" panose="020B0600070205080204" pitchFamily="50" charset="-128"/>
              <a:ea typeface="ＭＳ Ｐゴシック" panose="020B0600070205080204" pitchFamily="50" charset="-128"/>
            </a:rPr>
            <a:t>円で対前年</a:t>
          </a:r>
          <a:r>
            <a:rPr kumimoji="1" lang="en-US" altLang="ja-JP" sz="1300">
              <a:latin typeface="ＭＳ Ｐゴシック" panose="020B0600070205080204" pitchFamily="50" charset="-128"/>
              <a:ea typeface="ＭＳ Ｐゴシック" panose="020B0600070205080204" pitchFamily="50" charset="-128"/>
            </a:rPr>
            <a:t>35,191</a:t>
          </a:r>
          <a:r>
            <a:rPr kumimoji="1" lang="ja-JP" altLang="en-US" sz="1300">
              <a:latin typeface="ＭＳ Ｐゴシック" panose="020B0600070205080204" pitchFamily="50" charset="-128"/>
              <a:ea typeface="ＭＳ Ｐゴシック" panose="020B0600070205080204" pitchFamily="50" charset="-128"/>
            </a:rPr>
            <a:t>円増額となった。これは、公債費（繰上償還によるもの）の増が主な要因である。</a:t>
          </a:r>
        </a:p>
        <a:p>
          <a:r>
            <a:rPr kumimoji="1" lang="ja-JP" altLang="en-US" sz="1300">
              <a:latin typeface="ＭＳ Ｐゴシック" panose="020B0600070205080204" pitchFamily="50" charset="-128"/>
              <a:ea typeface="ＭＳ Ｐゴシック" panose="020B0600070205080204" pitchFamily="50" charset="-128"/>
            </a:rPr>
            <a:t>公債費が</a:t>
          </a:r>
          <a:r>
            <a:rPr kumimoji="1" lang="en-US" altLang="ja-JP" sz="1300">
              <a:latin typeface="ＭＳ Ｐゴシック" panose="020B0600070205080204" pitchFamily="50" charset="-128"/>
              <a:ea typeface="ＭＳ Ｐゴシック" panose="020B0600070205080204" pitchFamily="50" charset="-128"/>
            </a:rPr>
            <a:t>226,574</a:t>
          </a:r>
          <a:r>
            <a:rPr kumimoji="1" lang="ja-JP" altLang="en-US" sz="1300">
              <a:latin typeface="ＭＳ Ｐゴシック" panose="020B0600070205080204" pitchFamily="50" charset="-128"/>
              <a:ea typeface="ＭＳ Ｐゴシック" panose="020B0600070205080204" pitchFamily="50" charset="-128"/>
            </a:rPr>
            <a:t>円と類似団体中最も多くなっているが、各種行政サービスに係る施設を単独地方公共団体で整備しなければならないことや、漁港・港湾施設の整備など離島特有の事情から普通建設事業費が嵩むこと、繰上償還をおこなったことが要因である。</a:t>
          </a:r>
        </a:p>
        <a:p>
          <a:r>
            <a:rPr kumimoji="1" lang="ja-JP" altLang="en-US" sz="1300">
              <a:latin typeface="ＭＳ Ｐゴシック" panose="020B0600070205080204" pitchFamily="50" charset="-128"/>
              <a:ea typeface="ＭＳ Ｐゴシック" panose="020B0600070205080204" pitchFamily="50" charset="-128"/>
            </a:rPr>
            <a:t>補助費等が類似団体内平均及び県平均値と比較して高額となっている背景には、隠岐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町村で共同運営している広域行政サービスへの負担金のほか、特定有人国境離島地域社会維持推進交付金・離島活性化交付金などを活用した事業を実施しているためである。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普通建設事業費について、一般廃棄物処理施設整備事業（</a:t>
          </a:r>
          <a:r>
            <a:rPr kumimoji="1" lang="en-US" altLang="ja-JP" sz="1300">
              <a:latin typeface="ＭＳ Ｐゴシック" panose="020B0600070205080204" pitchFamily="50" charset="-128"/>
              <a:ea typeface="ＭＳ Ｐゴシック" panose="020B0600070205080204" pitchFamily="50" charset="-128"/>
            </a:rPr>
            <a:t>1,950</a:t>
          </a:r>
          <a:r>
            <a:rPr kumimoji="1" lang="ja-JP" altLang="en-US" sz="1300">
              <a:latin typeface="ＭＳ Ｐゴシック" panose="020B0600070205080204" pitchFamily="50" charset="-128"/>
              <a:ea typeface="ＭＳ Ｐゴシック" panose="020B0600070205080204" pitchFamily="50" charset="-128"/>
            </a:rPr>
            <a:t>百万円）等の終了により減額となった。</a:t>
          </a:r>
        </a:p>
        <a:p>
          <a:r>
            <a:rPr kumimoji="1" lang="ja-JP" altLang="en-US" sz="1300">
              <a:latin typeface="ＭＳ Ｐゴシック" panose="020B0600070205080204" pitchFamily="50" charset="-128"/>
              <a:ea typeface="ＭＳ Ｐゴシック" panose="020B0600070205080204" pitchFamily="50" charset="-128"/>
            </a:rPr>
            <a:t>災害復旧費について、令和２・３年と連年で被災した復旧費であるが、昨年より減ってはいるものの復旧作業が追いついていない為、令和５年度まで高水準で推移している。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13,347
13,253
242.82
18,150,788
17,810,479
268,883
8,907,839
28,137,642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102934</xdr:rowOff>
    </xdr:from>
    <xdr:to>
      <xdr:col>24</xdr:col>
      <xdr:colOff>63500</xdr:colOff>
      <xdr:row>35</xdr:row>
      <xdr:rowOff>161227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3684"/>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161227</xdr:rowOff>
    </xdr:from>
    <xdr:to>
      <xdr:col>19</xdr:col>
      <xdr:colOff>177800</xdr:colOff>
      <xdr:row>36</xdr:row>
      <xdr:rowOff>59309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61977"/>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59309</xdr:rowOff>
    </xdr:from>
    <xdr:to>
      <xdr:col>15</xdr:col>
      <xdr:colOff>50800</xdr:colOff>
      <xdr:row>36</xdr:row>
      <xdr:rowOff>60071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3150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23495</xdr:rowOff>
    </xdr:from>
    <xdr:to>
      <xdr:col>10</xdr:col>
      <xdr:colOff>114300</xdr:colOff>
      <xdr:row>36</xdr:row>
      <xdr:rowOff>60071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569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52134</xdr:rowOff>
    </xdr:from>
    <xdr:to>
      <xdr:col>24</xdr:col>
      <xdr:colOff>114300</xdr:colOff>
      <xdr:row>35</xdr:row>
      <xdr:rowOff>153734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75011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110427</xdr:rowOff>
    </xdr:from>
    <xdr:to>
      <xdr:col>20</xdr:col>
      <xdr:colOff>38100</xdr:colOff>
      <xdr:row>36</xdr:row>
      <xdr:rowOff>40577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57104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8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8509</xdr:rowOff>
    </xdr:from>
    <xdr:to>
      <xdr:col>15</xdr:col>
      <xdr:colOff>101600</xdr:colOff>
      <xdr:row>36</xdr:row>
      <xdr:rowOff>110109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126636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9271</xdr:rowOff>
    </xdr:from>
    <xdr:to>
      <xdr:col>10</xdr:col>
      <xdr:colOff>165100</xdr:colOff>
      <xdr:row>36</xdr:row>
      <xdr:rowOff>110871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127398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144145</xdr:rowOff>
    </xdr:from>
    <xdr:to>
      <xdr:col>6</xdr:col>
      <xdr:colOff>38100</xdr:colOff>
      <xdr:row>36</xdr:row>
      <xdr:rowOff>74295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65422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50695</xdr:rowOff>
    </xdr:from>
    <xdr:to>
      <xdr:col>24</xdr:col>
      <xdr:colOff>63500</xdr:colOff>
      <xdr:row>56</xdr:row>
      <xdr:rowOff>78439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51895"/>
          <a:ext cx="838200" cy="2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28886</xdr:rowOff>
    </xdr:from>
    <xdr:to>
      <xdr:col>19</xdr:col>
      <xdr:colOff>177800</xdr:colOff>
      <xdr:row>56</xdr:row>
      <xdr:rowOff>78439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30086"/>
          <a:ext cx="889000" cy="4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45165</xdr:rowOff>
    </xdr:from>
    <xdr:to>
      <xdr:col>15</xdr:col>
      <xdr:colOff>50800</xdr:colOff>
      <xdr:row>56</xdr:row>
      <xdr:rowOff>28886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03465"/>
          <a:ext cx="889000" cy="3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45165</xdr:rowOff>
    </xdr:from>
    <xdr:to>
      <xdr:col>10</xdr:col>
      <xdr:colOff>114300</xdr:colOff>
      <xdr:row>54</xdr:row>
      <xdr:rowOff>125552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03465"/>
          <a:ext cx="889000" cy="8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171345</xdr:rowOff>
    </xdr:from>
    <xdr:to>
      <xdr:col>24</xdr:col>
      <xdr:colOff>114300</xdr:colOff>
      <xdr:row>56</xdr:row>
      <xdr:rowOff>101495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22772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27639</xdr:rowOff>
    </xdr:from>
    <xdr:to>
      <xdr:col>20</xdr:col>
      <xdr:colOff>38100</xdr:colOff>
      <xdr:row>56</xdr:row>
      <xdr:rowOff>129239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145766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0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149536</xdr:rowOff>
    </xdr:from>
    <xdr:to>
      <xdr:col>15</xdr:col>
      <xdr:colOff>101600</xdr:colOff>
      <xdr:row>56</xdr:row>
      <xdr:rowOff>79686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96213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5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165815</xdr:rowOff>
    </xdr:from>
    <xdr:to>
      <xdr:col>10</xdr:col>
      <xdr:colOff>165100</xdr:colOff>
      <xdr:row>54</xdr:row>
      <xdr:rowOff>95965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5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112492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2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74752</xdr:rowOff>
    </xdr:from>
    <xdr:to>
      <xdr:col>6</xdr:col>
      <xdr:colOff>38100</xdr:colOff>
      <xdr:row>55</xdr:row>
      <xdr:rowOff>4902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3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21429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10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35321</xdr:rowOff>
    </xdr:from>
    <xdr:to>
      <xdr:col>24</xdr:col>
      <xdr:colOff>63500</xdr:colOff>
      <xdr:row>74</xdr:row>
      <xdr:rowOff>38050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722621"/>
          <a:ext cx="8382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35321</xdr:rowOff>
    </xdr:from>
    <xdr:to>
      <xdr:col>19</xdr:col>
      <xdr:colOff>177800</xdr:colOff>
      <xdr:row>74</xdr:row>
      <xdr:rowOff>109210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722621"/>
          <a:ext cx="889000" cy="7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109210</xdr:rowOff>
    </xdr:from>
    <xdr:to>
      <xdr:col>15</xdr:col>
      <xdr:colOff>50800</xdr:colOff>
      <xdr:row>75</xdr:row>
      <xdr:rowOff>21075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796510"/>
          <a:ext cx="889000" cy="8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21075</xdr:rowOff>
    </xdr:from>
    <xdr:to>
      <xdr:col>10</xdr:col>
      <xdr:colOff>114300</xdr:colOff>
      <xdr:row>75</xdr:row>
      <xdr:rowOff>37233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879825"/>
          <a:ext cx="889000" cy="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158700</xdr:rowOff>
    </xdr:from>
    <xdr:to>
      <xdr:col>24</xdr:col>
      <xdr:colOff>114300</xdr:colOff>
      <xdr:row>74</xdr:row>
      <xdr:rowOff>88850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6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10127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52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155971</xdr:rowOff>
    </xdr:from>
    <xdr:to>
      <xdr:col>20</xdr:col>
      <xdr:colOff>38100</xdr:colOff>
      <xdr:row>74</xdr:row>
      <xdr:rowOff>86121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6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102648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44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58410</xdr:rowOff>
    </xdr:from>
    <xdr:to>
      <xdr:col>15</xdr:col>
      <xdr:colOff>101600</xdr:colOff>
      <xdr:row>74</xdr:row>
      <xdr:rowOff>160010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7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5087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52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141725</xdr:rowOff>
    </xdr:from>
    <xdr:to>
      <xdr:col>10</xdr:col>
      <xdr:colOff>165100</xdr:colOff>
      <xdr:row>75</xdr:row>
      <xdr:rowOff>71875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8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88402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60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157883</xdr:rowOff>
    </xdr:from>
    <xdr:to>
      <xdr:col>6</xdr:col>
      <xdr:colOff>38100</xdr:colOff>
      <xdr:row>75</xdr:row>
      <xdr:rowOff>88033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84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104560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62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39272</xdr:rowOff>
    </xdr:from>
    <xdr:to>
      <xdr:col>24</xdr:col>
      <xdr:colOff>62865</xdr:colOff>
      <xdr:row>98</xdr:row>
      <xdr:rowOff>32409</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6155572"/>
          <a:ext cx="1270" cy="678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36236</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32409</xdr:rowOff>
    </xdr:from>
    <xdr:to>
      <xdr:col>24</xdr:col>
      <xdr:colOff>152400</xdr:colOff>
      <xdr:row>98</xdr:row>
      <xdr:rowOff>32409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3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157399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93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39272</xdr:rowOff>
    </xdr:from>
    <xdr:to>
      <xdr:col>24</xdr:col>
      <xdr:colOff>152400</xdr:colOff>
      <xdr:row>94</xdr:row>
      <xdr:rowOff>39272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15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22278</xdr:rowOff>
    </xdr:from>
    <xdr:to>
      <xdr:col>24</xdr:col>
      <xdr:colOff>63500</xdr:colOff>
      <xdr:row>94</xdr:row>
      <xdr:rowOff>126867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5624228"/>
          <a:ext cx="838200" cy="61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96085</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5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117658</xdr:rowOff>
    </xdr:from>
    <xdr:to>
      <xdr:col>24</xdr:col>
      <xdr:colOff>114300</xdr:colOff>
      <xdr:row>97</xdr:row>
      <xdr:rowOff>47808</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7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22278</xdr:rowOff>
    </xdr:from>
    <xdr:to>
      <xdr:col>19</xdr:col>
      <xdr:colOff>177800</xdr:colOff>
      <xdr:row>92</xdr:row>
      <xdr:rowOff>124763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5624228"/>
          <a:ext cx="889000" cy="27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115463</xdr:rowOff>
    </xdr:from>
    <xdr:to>
      <xdr:col>20</xdr:col>
      <xdr:colOff>38100</xdr:colOff>
      <xdr:row>97</xdr:row>
      <xdr:rowOff>45613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36740</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6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124763</xdr:rowOff>
    </xdr:from>
    <xdr:to>
      <xdr:col>15</xdr:col>
      <xdr:colOff>50800</xdr:colOff>
      <xdr:row>95</xdr:row>
      <xdr:rowOff>111709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898163"/>
          <a:ext cx="889000" cy="50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121041</xdr:rowOff>
    </xdr:from>
    <xdr:to>
      <xdr:col>15</xdr:col>
      <xdr:colOff>101600</xdr:colOff>
      <xdr:row>97</xdr:row>
      <xdr:rowOff>51191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42318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103101</xdr:rowOff>
    </xdr:from>
    <xdr:to>
      <xdr:col>10</xdr:col>
      <xdr:colOff>114300</xdr:colOff>
      <xdr:row>95</xdr:row>
      <xdr:rowOff>111709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390851"/>
          <a:ext cx="889000" cy="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153064</xdr:rowOff>
    </xdr:from>
    <xdr:to>
      <xdr:col>10</xdr:col>
      <xdr:colOff>165100</xdr:colOff>
      <xdr:row>97</xdr:row>
      <xdr:rowOff>83214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74341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10613</xdr:rowOff>
    </xdr:from>
    <xdr:to>
      <xdr:col>6</xdr:col>
      <xdr:colOff>38100</xdr:colOff>
      <xdr:row>97</xdr:row>
      <xdr:rowOff>112213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103340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76067</xdr:rowOff>
    </xdr:from>
    <xdr:to>
      <xdr:col>24</xdr:col>
      <xdr:colOff>114300</xdr:colOff>
      <xdr:row>95</xdr:row>
      <xdr:rowOff>6217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1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162444</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0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142928</xdr:rowOff>
    </xdr:from>
    <xdr:to>
      <xdr:col>20</xdr:col>
      <xdr:colOff>38100</xdr:colOff>
      <xdr:row>91</xdr:row>
      <xdr:rowOff>73078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5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89605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34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73963</xdr:rowOff>
    </xdr:from>
    <xdr:to>
      <xdr:col>15</xdr:col>
      <xdr:colOff>101600</xdr:colOff>
      <xdr:row>93</xdr:row>
      <xdr:rowOff>4113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8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20640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62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60909</xdr:rowOff>
    </xdr:from>
    <xdr:to>
      <xdr:col>10</xdr:col>
      <xdr:colOff>165100</xdr:colOff>
      <xdr:row>95</xdr:row>
      <xdr:rowOff>162509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3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7586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12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52301</xdr:rowOff>
    </xdr:from>
    <xdr:to>
      <xdr:col>6</xdr:col>
      <xdr:colOff>38100</xdr:colOff>
      <xdr:row>95</xdr:row>
      <xdr:rowOff>153901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3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170428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11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105737</xdr:rowOff>
    </xdr:from>
    <xdr:to>
      <xdr:col>55</xdr:col>
      <xdr:colOff>0</xdr:colOff>
      <xdr:row>36</xdr:row>
      <xdr:rowOff>36177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106487"/>
          <a:ext cx="8382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105737</xdr:rowOff>
    </xdr:from>
    <xdr:to>
      <xdr:col>50</xdr:col>
      <xdr:colOff>114300</xdr:colOff>
      <xdr:row>35</xdr:row>
      <xdr:rowOff>169745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10648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92347</xdr:rowOff>
    </xdr:from>
    <xdr:to>
      <xdr:col>45</xdr:col>
      <xdr:colOff>177800</xdr:colOff>
      <xdr:row>35</xdr:row>
      <xdr:rowOff>169745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5750197"/>
          <a:ext cx="889000" cy="42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68507</xdr:rowOff>
    </xdr:from>
    <xdr:to>
      <xdr:col>41</xdr:col>
      <xdr:colOff>50800</xdr:colOff>
      <xdr:row>33</xdr:row>
      <xdr:rowOff>92347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554907"/>
          <a:ext cx="889000" cy="19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156827</xdr:rowOff>
    </xdr:from>
    <xdr:to>
      <xdr:col>55</xdr:col>
      <xdr:colOff>50800</xdr:colOff>
      <xdr:row>36</xdr:row>
      <xdr:rowOff>86977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1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8254</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0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54937</xdr:rowOff>
    </xdr:from>
    <xdr:to>
      <xdr:col>50</xdr:col>
      <xdr:colOff>165100</xdr:colOff>
      <xdr:row>35</xdr:row>
      <xdr:rowOff>156537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0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1614</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83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118945</xdr:rowOff>
    </xdr:from>
    <xdr:to>
      <xdr:col>46</xdr:col>
      <xdr:colOff>38100</xdr:colOff>
      <xdr:row>36</xdr:row>
      <xdr:rowOff>49095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1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65622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89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41547</xdr:rowOff>
    </xdr:from>
    <xdr:to>
      <xdr:col>41</xdr:col>
      <xdr:colOff>101600</xdr:colOff>
      <xdr:row>33</xdr:row>
      <xdr:rowOff>143147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6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159674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47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17707</xdr:rowOff>
    </xdr:from>
    <xdr:to>
      <xdr:col>36</xdr:col>
      <xdr:colOff>165100</xdr:colOff>
      <xdr:row>32</xdr:row>
      <xdr:rowOff>119307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5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135834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27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110797</xdr:rowOff>
    </xdr:from>
    <xdr:to>
      <xdr:col>55</xdr:col>
      <xdr:colOff>0</xdr:colOff>
      <xdr:row>55</xdr:row>
      <xdr:rowOff>138176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40547"/>
          <a:ext cx="838200" cy="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107193</xdr:rowOff>
    </xdr:from>
    <xdr:to>
      <xdr:col>50</xdr:col>
      <xdr:colOff>114300</xdr:colOff>
      <xdr:row>55</xdr:row>
      <xdr:rowOff>138176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536943"/>
          <a:ext cx="889000" cy="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72689</xdr:rowOff>
    </xdr:from>
    <xdr:to>
      <xdr:col>45</xdr:col>
      <xdr:colOff>177800</xdr:colOff>
      <xdr:row>55</xdr:row>
      <xdr:rowOff>107193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502439"/>
          <a:ext cx="889000" cy="3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72689</xdr:rowOff>
    </xdr:from>
    <xdr:to>
      <xdr:col>41</xdr:col>
      <xdr:colOff>50800</xdr:colOff>
      <xdr:row>55</xdr:row>
      <xdr:rowOff>134420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502439"/>
          <a:ext cx="889000" cy="6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37693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59997</xdr:rowOff>
    </xdr:from>
    <xdr:to>
      <xdr:col>55</xdr:col>
      <xdr:colOff>50800</xdr:colOff>
      <xdr:row>55</xdr:row>
      <xdr:rowOff>161597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8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82874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4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87376</xdr:rowOff>
    </xdr:from>
    <xdr:to>
      <xdr:col>50</xdr:col>
      <xdr:colOff>165100</xdr:colOff>
      <xdr:row>56</xdr:row>
      <xdr:rowOff>17526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34053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2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56393</xdr:rowOff>
    </xdr:from>
    <xdr:to>
      <xdr:col>46</xdr:col>
      <xdr:colOff>38100</xdr:colOff>
      <xdr:row>55</xdr:row>
      <xdr:rowOff>157993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3070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2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21889</xdr:rowOff>
    </xdr:from>
    <xdr:to>
      <xdr:col>41</xdr:col>
      <xdr:colOff>101600</xdr:colOff>
      <xdr:row>55</xdr:row>
      <xdr:rowOff>123489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4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140016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2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83620</xdr:rowOff>
    </xdr:from>
    <xdr:to>
      <xdr:col>36</xdr:col>
      <xdr:colOff>165100</xdr:colOff>
      <xdr:row>56</xdr:row>
      <xdr:rowOff>13770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1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30297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2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105014</xdr:rowOff>
    </xdr:from>
    <xdr:to>
      <xdr:col>55</xdr:col>
      <xdr:colOff>0</xdr:colOff>
      <xdr:row>76</xdr:row>
      <xdr:rowOff>124636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963764"/>
          <a:ext cx="838200" cy="19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105014</xdr:rowOff>
    </xdr:from>
    <xdr:to>
      <xdr:col>50</xdr:col>
      <xdr:colOff>114300</xdr:colOff>
      <xdr:row>76</xdr:row>
      <xdr:rowOff>46934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963764"/>
          <a:ext cx="889000" cy="11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89827</xdr:rowOff>
    </xdr:from>
    <xdr:to>
      <xdr:col>45</xdr:col>
      <xdr:colOff>177800</xdr:colOff>
      <xdr:row>76</xdr:row>
      <xdr:rowOff>46934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2948577"/>
          <a:ext cx="889000" cy="1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89827</xdr:rowOff>
    </xdr:from>
    <xdr:to>
      <xdr:col>41</xdr:col>
      <xdr:colOff>50800</xdr:colOff>
      <xdr:row>77</xdr:row>
      <xdr:rowOff>104716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948577"/>
          <a:ext cx="889000" cy="35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73836</xdr:rowOff>
    </xdr:from>
    <xdr:to>
      <xdr:col>55</xdr:col>
      <xdr:colOff>50800</xdr:colOff>
      <xdr:row>77</xdr:row>
      <xdr:rowOff>3986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0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96712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95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54214</xdr:rowOff>
    </xdr:from>
    <xdr:to>
      <xdr:col>50</xdr:col>
      <xdr:colOff>165100</xdr:colOff>
      <xdr:row>75</xdr:row>
      <xdr:rowOff>155814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9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891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6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167584</xdr:rowOff>
    </xdr:from>
    <xdr:to>
      <xdr:col>46</xdr:col>
      <xdr:colOff>38100</xdr:colOff>
      <xdr:row>76</xdr:row>
      <xdr:rowOff>97734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0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114261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0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39027</xdr:rowOff>
    </xdr:from>
    <xdr:to>
      <xdr:col>41</xdr:col>
      <xdr:colOff>101600</xdr:colOff>
      <xdr:row>75</xdr:row>
      <xdr:rowOff>140627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89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157154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6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53916</xdr:rowOff>
    </xdr:from>
    <xdr:to>
      <xdr:col>36</xdr:col>
      <xdr:colOff>165100</xdr:colOff>
      <xdr:row>77</xdr:row>
      <xdr:rowOff>155516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5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3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86395</xdr:rowOff>
    </xdr:from>
    <xdr:to>
      <xdr:col>55</xdr:col>
      <xdr:colOff>0</xdr:colOff>
      <xdr:row>96</xdr:row>
      <xdr:rowOff>70027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202695"/>
          <a:ext cx="838200" cy="32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70027</xdr:rowOff>
    </xdr:from>
    <xdr:to>
      <xdr:col>50</xdr:col>
      <xdr:colOff>114300</xdr:colOff>
      <xdr:row>96</xdr:row>
      <xdr:rowOff>93582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29227"/>
          <a:ext cx="889000" cy="2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115720</xdr:rowOff>
    </xdr:from>
    <xdr:to>
      <xdr:col>45</xdr:col>
      <xdr:colOff>177800</xdr:colOff>
      <xdr:row>96</xdr:row>
      <xdr:rowOff>93582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403470"/>
          <a:ext cx="889000" cy="1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115720</xdr:rowOff>
    </xdr:from>
    <xdr:to>
      <xdr:col>41</xdr:col>
      <xdr:colOff>50800</xdr:colOff>
      <xdr:row>95</xdr:row>
      <xdr:rowOff>142970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03470"/>
          <a:ext cx="8890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35595</xdr:rowOff>
    </xdr:from>
    <xdr:to>
      <xdr:col>55</xdr:col>
      <xdr:colOff>50800</xdr:colOff>
      <xdr:row>94</xdr:row>
      <xdr:rowOff>137195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1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58472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0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19227</xdr:rowOff>
    </xdr:from>
    <xdr:to>
      <xdr:col>50</xdr:col>
      <xdr:colOff>165100</xdr:colOff>
      <xdr:row>96</xdr:row>
      <xdr:rowOff>120827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137354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42782</xdr:rowOff>
    </xdr:from>
    <xdr:to>
      <xdr:col>46</xdr:col>
      <xdr:colOff>38100</xdr:colOff>
      <xdr:row>96</xdr:row>
      <xdr:rowOff>144382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160909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64920</xdr:rowOff>
    </xdr:from>
    <xdr:to>
      <xdr:col>41</xdr:col>
      <xdr:colOff>101600</xdr:colOff>
      <xdr:row>95</xdr:row>
      <xdr:rowOff>166520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11597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2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92170</xdr:rowOff>
    </xdr:from>
    <xdr:to>
      <xdr:col>36</xdr:col>
      <xdr:colOff>165100</xdr:colOff>
      <xdr:row>96</xdr:row>
      <xdr:rowOff>22320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38847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5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117729</xdr:rowOff>
    </xdr:from>
    <xdr:to>
      <xdr:col>85</xdr:col>
      <xdr:colOff>127000</xdr:colOff>
      <xdr:row>36</xdr:row>
      <xdr:rowOff>155778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89929"/>
          <a:ext cx="838200" cy="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111887</xdr:rowOff>
    </xdr:from>
    <xdr:to>
      <xdr:col>81</xdr:col>
      <xdr:colOff>50800</xdr:colOff>
      <xdr:row>36</xdr:row>
      <xdr:rowOff>155778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284087"/>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65062</xdr:rowOff>
    </xdr:from>
    <xdr:to>
      <xdr:col>76</xdr:col>
      <xdr:colOff>114300</xdr:colOff>
      <xdr:row>36</xdr:row>
      <xdr:rowOff>111887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237262"/>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150127</xdr:rowOff>
    </xdr:from>
    <xdr:to>
      <xdr:col>71</xdr:col>
      <xdr:colOff>177800</xdr:colOff>
      <xdr:row>36</xdr:row>
      <xdr:rowOff>65062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979427"/>
          <a:ext cx="889000" cy="2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66929</xdr:rowOff>
    </xdr:from>
    <xdr:to>
      <xdr:col>85</xdr:col>
      <xdr:colOff>177800</xdr:colOff>
      <xdr:row>36</xdr:row>
      <xdr:rowOff>168529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89806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104978</xdr:rowOff>
    </xdr:from>
    <xdr:to>
      <xdr:col>81</xdr:col>
      <xdr:colOff>101600</xdr:colOff>
      <xdr:row>37</xdr:row>
      <xdr:rowOff>35128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51655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0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61087</xdr:rowOff>
    </xdr:from>
    <xdr:to>
      <xdr:col>76</xdr:col>
      <xdr:colOff>165100</xdr:colOff>
      <xdr:row>36</xdr:row>
      <xdr:rowOff>162687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7764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14262</xdr:rowOff>
    </xdr:from>
    <xdr:to>
      <xdr:col>72</xdr:col>
      <xdr:colOff>38100</xdr:colOff>
      <xdr:row>36</xdr:row>
      <xdr:rowOff>115862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132389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96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99327</xdr:rowOff>
    </xdr:from>
    <xdr:to>
      <xdr:col>67</xdr:col>
      <xdr:colOff>101600</xdr:colOff>
      <xdr:row>35</xdr:row>
      <xdr:rowOff>29477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46004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111471</xdr:rowOff>
    </xdr:from>
    <xdr:to>
      <xdr:col>85</xdr:col>
      <xdr:colOff>127000</xdr:colOff>
      <xdr:row>57</xdr:row>
      <xdr:rowOff>113271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884121"/>
          <a:ext cx="8382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111471</xdr:rowOff>
    </xdr:from>
    <xdr:to>
      <xdr:col>81</xdr:col>
      <xdr:colOff>50800</xdr:colOff>
      <xdr:row>57</xdr:row>
      <xdr:rowOff>148968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84121"/>
          <a:ext cx="889000" cy="3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48100</xdr:rowOff>
    </xdr:from>
    <xdr:to>
      <xdr:col>76</xdr:col>
      <xdr:colOff>114300</xdr:colOff>
      <xdr:row>57</xdr:row>
      <xdr:rowOff>148968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649300"/>
          <a:ext cx="889000" cy="27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48100</xdr:rowOff>
    </xdr:from>
    <xdr:to>
      <xdr:col>71</xdr:col>
      <xdr:colOff>177800</xdr:colOff>
      <xdr:row>57</xdr:row>
      <xdr:rowOff>45425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649300"/>
          <a:ext cx="889000" cy="16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62471</xdr:rowOff>
    </xdr:from>
    <xdr:to>
      <xdr:col>85</xdr:col>
      <xdr:colOff>177800</xdr:colOff>
      <xdr:row>57</xdr:row>
      <xdr:rowOff>164071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85348</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60671</xdr:rowOff>
    </xdr:from>
    <xdr:to>
      <xdr:col>81</xdr:col>
      <xdr:colOff>101600</xdr:colOff>
      <xdr:row>57</xdr:row>
      <xdr:rowOff>162271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7348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60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98168</xdr:rowOff>
    </xdr:from>
    <xdr:to>
      <xdr:col>76</xdr:col>
      <xdr:colOff>165100</xdr:colOff>
      <xdr:row>58</xdr:row>
      <xdr:rowOff>28318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7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44845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4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168750</xdr:rowOff>
    </xdr:from>
    <xdr:to>
      <xdr:col>72</xdr:col>
      <xdr:colOff>38100</xdr:colOff>
      <xdr:row>56</xdr:row>
      <xdr:rowOff>98900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5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115427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3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166075</xdr:rowOff>
    </xdr:from>
    <xdr:to>
      <xdr:col>67</xdr:col>
      <xdr:colOff>101600</xdr:colOff>
      <xdr:row>57</xdr:row>
      <xdr:rowOff>96225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112752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54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116307</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632157"/>
          <a:ext cx="1269" cy="9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62984</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4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116307</xdr:rowOff>
    </xdr:from>
    <xdr:to>
      <xdr:col>86</xdr:col>
      <xdr:colOff>25400</xdr:colOff>
      <xdr:row>73</xdr:row>
      <xdr:rowOff>116307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63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23190</xdr:rowOff>
    </xdr:from>
    <xdr:to>
      <xdr:col>85</xdr:col>
      <xdr:colOff>127000</xdr:colOff>
      <xdr:row>73</xdr:row>
      <xdr:rowOff>130289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2367590"/>
          <a:ext cx="838200" cy="27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56297</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2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77870</xdr:rowOff>
    </xdr:from>
    <xdr:to>
      <xdr:col>85</xdr:col>
      <xdr:colOff>177800</xdr:colOff>
      <xdr:row>79</xdr:row>
      <xdr:rowOff>8020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135528</xdr:rowOff>
    </xdr:from>
    <xdr:to>
      <xdr:col>81</xdr:col>
      <xdr:colOff>50800</xdr:colOff>
      <xdr:row>72</xdr:row>
      <xdr:rowOff>23190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2137028"/>
          <a:ext cx="889000" cy="23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33941</xdr:rowOff>
    </xdr:from>
    <xdr:to>
      <xdr:col>81</xdr:col>
      <xdr:colOff>101600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126668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49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135528</xdr:rowOff>
    </xdr:from>
    <xdr:to>
      <xdr:col>76</xdr:col>
      <xdr:colOff>114300</xdr:colOff>
      <xdr:row>75</xdr:row>
      <xdr:rowOff>78225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2137028"/>
          <a:ext cx="889000" cy="79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33407</xdr:rowOff>
    </xdr:from>
    <xdr:to>
      <xdr:col>76</xdr:col>
      <xdr:colOff>165100</xdr:colOff>
      <xdr:row>78</xdr:row>
      <xdr:rowOff>135007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126134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78225</xdr:rowOff>
    </xdr:from>
    <xdr:to>
      <xdr:col>71</xdr:col>
      <xdr:colOff>177800</xdr:colOff>
      <xdr:row>78</xdr:row>
      <xdr:rowOff>90799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2936975"/>
          <a:ext cx="889000" cy="5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65106</xdr:rowOff>
    </xdr:from>
    <xdr:to>
      <xdr:col>72</xdr:col>
      <xdr:colOff>38100</xdr:colOff>
      <xdr:row>78</xdr:row>
      <xdr:rowOff>166706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157833</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40590</xdr:rowOff>
    </xdr:from>
    <xdr:to>
      <xdr:col>67</xdr:col>
      <xdr:colOff>101600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133317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79489</xdr:rowOff>
    </xdr:from>
    <xdr:to>
      <xdr:col>85</xdr:col>
      <xdr:colOff>177800</xdr:colOff>
      <xdr:row>74</xdr:row>
      <xdr:rowOff>9639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2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18533</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25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143840</xdr:rowOff>
    </xdr:from>
    <xdr:to>
      <xdr:col>81</xdr:col>
      <xdr:colOff>101600</xdr:colOff>
      <xdr:row>72</xdr:row>
      <xdr:rowOff>73990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23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90517</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209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84728</xdr:rowOff>
    </xdr:from>
    <xdr:to>
      <xdr:col>76</xdr:col>
      <xdr:colOff>165100</xdr:colOff>
      <xdr:row>71</xdr:row>
      <xdr:rowOff>14878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20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31405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186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27425</xdr:rowOff>
    </xdr:from>
    <xdr:to>
      <xdr:col>72</xdr:col>
      <xdr:colOff>38100</xdr:colOff>
      <xdr:row>75</xdr:row>
      <xdr:rowOff>129025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288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145552</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266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39999</xdr:rowOff>
    </xdr:from>
    <xdr:to>
      <xdr:col>67</xdr:col>
      <xdr:colOff>101600</xdr:colOff>
      <xdr:row>78</xdr:row>
      <xdr:rowOff>141599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158126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101764</xdr:rowOff>
    </xdr:from>
    <xdr:to>
      <xdr:col>85</xdr:col>
      <xdr:colOff>127000</xdr:colOff>
      <xdr:row>92</xdr:row>
      <xdr:rowOff>49705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5532264"/>
          <a:ext cx="838200" cy="29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49705</xdr:rowOff>
    </xdr:from>
    <xdr:to>
      <xdr:col>81</xdr:col>
      <xdr:colOff>50800</xdr:colOff>
      <xdr:row>92</xdr:row>
      <xdr:rowOff>113342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5823105"/>
          <a:ext cx="889000" cy="6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82059</xdr:rowOff>
    </xdr:from>
    <xdr:to>
      <xdr:col>76</xdr:col>
      <xdr:colOff>114300</xdr:colOff>
      <xdr:row>92</xdr:row>
      <xdr:rowOff>113342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5855459"/>
          <a:ext cx="889000" cy="3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82059</xdr:rowOff>
    </xdr:from>
    <xdr:to>
      <xdr:col>71</xdr:col>
      <xdr:colOff>177800</xdr:colOff>
      <xdr:row>92</xdr:row>
      <xdr:rowOff>109108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5855459"/>
          <a:ext cx="889000" cy="2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50964</xdr:rowOff>
    </xdr:from>
    <xdr:to>
      <xdr:col>85</xdr:col>
      <xdr:colOff>177800</xdr:colOff>
      <xdr:row>90</xdr:row>
      <xdr:rowOff>152564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54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3991</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43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170355</xdr:rowOff>
    </xdr:from>
    <xdr:to>
      <xdr:col>81</xdr:col>
      <xdr:colOff>101600</xdr:colOff>
      <xdr:row>92</xdr:row>
      <xdr:rowOff>100505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57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117032</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554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62542</xdr:rowOff>
    </xdr:from>
    <xdr:to>
      <xdr:col>76</xdr:col>
      <xdr:colOff>165100</xdr:colOff>
      <xdr:row>92</xdr:row>
      <xdr:rowOff>164142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58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9219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561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31259</xdr:rowOff>
    </xdr:from>
    <xdr:to>
      <xdr:col>72</xdr:col>
      <xdr:colOff>38100</xdr:colOff>
      <xdr:row>92</xdr:row>
      <xdr:rowOff>132859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58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149386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557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58308</xdr:rowOff>
    </xdr:from>
    <xdr:to>
      <xdr:col>67</xdr:col>
      <xdr:colOff>101600</xdr:colOff>
      <xdr:row>92</xdr:row>
      <xdr:rowOff>159908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58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4985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560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商工費について、消費喚起・物価高騰対策に係る事業費や地方創生ﾃﾚﾜｰｸ補助金等減額になったことが主な減額要因である。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年度から続く一般廃棄物処理施設整備事業が令和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年度で終了したことで大きな減額となっている。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土木費について、道路整備事業や都市再生整備事業が大きく増額したことが増加要因である。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災害復旧費について、令和２・３年度被災の災害復旧で、前年度比▲</a:t>
          </a:r>
          <a:r>
            <a:rPr kumimoji="1" lang="en-US" altLang="ja-JP" sz="1300">
              <a:latin typeface="ＭＳ Ｐゴシック" panose="020B0600070205080204" pitchFamily="50" charset="-128"/>
              <a:ea typeface="ＭＳ Ｐゴシック" panose="020B0600070205080204" pitchFamily="50" charset="-128"/>
            </a:rPr>
            <a:t>14,622</a:t>
          </a:r>
          <a:r>
            <a:rPr kumimoji="1" lang="ja-JP" altLang="en-US" sz="1300">
              <a:latin typeface="ＭＳ Ｐゴシック" panose="020B0600070205080204" pitchFamily="50" charset="-128"/>
              <a:ea typeface="ＭＳ Ｐゴシック" panose="020B0600070205080204" pitchFamily="50" charset="-128"/>
            </a:rPr>
            <a:t>円となったが、未だ災害復旧が続いているため、類似団体中でも高い方に位置している。</a:t>
          </a:r>
        </a:p>
        <a:p>
          <a:r>
            <a:rPr kumimoji="1" lang="ja-JP" altLang="en-US" sz="1300">
              <a:latin typeface="ＭＳ Ｐゴシック" panose="020B0600070205080204" pitchFamily="50" charset="-128"/>
              <a:ea typeface="ＭＳ Ｐゴシック" panose="020B0600070205080204" pitchFamily="50" charset="-128"/>
            </a:rPr>
            <a:t>その他の費目についても、類団体内平均値を超えている状況である。全体を通して離島であるという地域特性と、地形的要因により集落が点在していることで人件費・物件費が高くなることが要因である。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財政調整基金については中期的な見直しのもとに、最低水準の取り崩しに努めている。令和５年度は、積立が少なかったことや、大規模事業等による取崩しをおこなったため、標準財政規模比は前年度より</a:t>
          </a:r>
          <a:r>
            <a:rPr kumimoji="1" lang="en-US" altLang="ja-JP" sz="1400">
              <a:latin typeface="ＭＳ ゴシック" pitchFamily="49" charset="-128"/>
              <a:ea typeface="ＭＳ ゴシック" pitchFamily="49" charset="-128"/>
            </a:rPr>
            <a:t>5.24</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9.64</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実質収支額については、横ばいで推移している。今後も事務事業の見直し等歳出の合理化を推進し、健全な行財政運営に努めていく。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標準財政規模に比した黒字のほとんどを一般会計及び上下水道事業会計で占めている。上水道事業会計の黒字は企業債償還額の減少から成るものである。上水道事業会計は平成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年度に簡易水道事業特別会計と統合したこともあり、今後は経営の悪化が予測され、経年劣化した施設の修繕費も増えることから、水道料金の適正な改正を視野に収益の確保を行っていく。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年頃から普通建設事業費が増加していることにより、比率は徐々に上昇している。</a:t>
          </a:r>
        </a:p>
        <a:p>
          <a:r>
            <a:rPr kumimoji="1" lang="ja-JP" altLang="en-US" sz="1400">
              <a:latin typeface="ＭＳ ゴシック" pitchFamily="49" charset="-128"/>
              <a:ea typeface="ＭＳ ゴシック" pitchFamily="49" charset="-128"/>
            </a:rPr>
            <a:t>　公営企業債元利償還金に対する繰入金については、下水道整備事業を推進していることから年々増加傾向にある。</a:t>
          </a:r>
        </a:p>
        <a:p>
          <a:r>
            <a:rPr kumimoji="1" lang="ja-JP" altLang="en-US" sz="1400">
              <a:latin typeface="ＭＳ ゴシック" pitchFamily="49" charset="-128"/>
              <a:ea typeface="ＭＳ ゴシック" pitchFamily="49" charset="-128"/>
            </a:rPr>
            <a:t>　今後も大規模事業を計画しており、地方債新規発行額増大による元利償還金の増加が予想されるが、国県補助等財源確保と、有利な地方債を発行することで負担の抑制に努めたい。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利用なし</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年度より大規模事業実施の財源として地方債を発行したため、借入額が償還額を上回り、地方債現在高が増加したため、将来負担額も増額している。</a:t>
          </a:r>
        </a:p>
        <a:p>
          <a:r>
            <a:rPr kumimoji="1" lang="ja-JP" altLang="en-US" sz="1200">
              <a:latin typeface="ＭＳ ゴシック" pitchFamily="49" charset="-128"/>
              <a:ea typeface="ＭＳ ゴシック" pitchFamily="49" charset="-128"/>
            </a:rPr>
            <a:t>　令和５年度の一般会計等の地方債残高は前年に比べ</a:t>
          </a:r>
          <a:r>
            <a:rPr kumimoji="1" lang="en-US" altLang="ja-JP" sz="1200">
              <a:latin typeface="ＭＳ ゴシック" pitchFamily="49" charset="-128"/>
              <a:ea typeface="ＭＳ ゴシック" pitchFamily="49" charset="-128"/>
            </a:rPr>
            <a:t>1,087</a:t>
          </a:r>
          <a:r>
            <a:rPr kumimoji="1" lang="ja-JP" altLang="en-US" sz="1200">
              <a:latin typeface="ＭＳ ゴシック" pitchFamily="49" charset="-128"/>
              <a:ea typeface="ＭＳ ゴシック" pitchFamily="49" charset="-128"/>
            </a:rPr>
            <a:t>百万円減額となっているが、これは繰上償還をおこなったことによるものである。地方債の新規発行にあたっては基準財政需要額に算入される有利な起債を借入れることによって、将来負担比率抑制を図ってきた。しかし、合併特例債が限度額に達したため、今後の新規事業の執行にあたっては財源の十分な検討が必要になってくる。</a:t>
          </a:r>
        </a:p>
        <a:p>
          <a:r>
            <a:rPr kumimoji="1" lang="ja-JP" altLang="en-US" sz="1200">
              <a:latin typeface="ＭＳ ゴシック" pitchFamily="49" charset="-128"/>
              <a:ea typeface="ＭＳ ゴシック" pitchFamily="49" charset="-128"/>
            </a:rPr>
            <a:t>　今後も大規模事業が実施されるため、基金を取崩して予算を確保していくことも予測され、充当可能財源が減少する上に、実質公債費比率も上昇に転じると見られることから将来負担比率についても上昇していく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島根県隠岐の島町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積立額が減少したことに加えて、財政調整・減債基金の取崩し（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百万円）や地域振興基金等の取崩し（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大規模事業が続くため、基金を取り崩しながらの財政運営が続くものと見込まれるが、重点施策の着実な実行と、財政全般の健全化・効率化、それぞれのバランスを取りながら、早期に本町の本来あるべき身の丈に合った財政運営に変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地域振興基金：隠岐の島町まち・ひと・しごと創生総合戦略に基づく重点事業に要する費用に充てる。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隠岐の島応援基金：ふるさと納税等によるふるさと寄附金を積み立て、青少年教育又は地域文化の振興に資する事業、医療又は保健・福祉の充実に資する事業、竹島の領土権の確立に資する事業、自然環境の保存・整備に資する事業等に要する費用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地域振興基金：隠岐の島町総合戦略に基づく重点事業への充当による取り崩し。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ふるさと隠岐の島応援基金：ふるさと寄付金の積み立てと、青少年教育・竹島の領土権確立・医療又は保健・福祉の充実への充当による取り崩し。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地域振興基金：総合振興計画に基づく重点事業を着実に推進するため、計画的に取り崩して活用していく。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令和５年度は、取り崩しによる一般会計への繰入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今後、大規模事業が続くため、基金の取り崩しを継続して行う予定ではあるが、既存事業の見直しを行いながら取り崩しを極力抑えていきたい。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令和５年度は、特別会計からの繰入金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百万円を積立てたが、繰上償還により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百万円の取崩しをおこなったため、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今後も大規模事業が続き、財源で多額の地方債を発行することから、令和５年度同様に繰上償還等を検討する必要がある。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18150788</v>
      </c>
      <c r="BO4" s="436"/>
      <c r="BP4" s="436"/>
      <c r="BQ4" s="436"/>
      <c r="BR4" s="436"/>
      <c r="BS4" s="436"/>
      <c r="BT4" s="436"/>
      <c r="BU4" s="437"/>
      <c r="BV4" s="435">
        <v>18887286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v>
      </c>
      <c r="CU4" s="576"/>
      <c r="CV4" s="576"/>
      <c r="CW4" s="576"/>
      <c r="CX4" s="576"/>
      <c r="CY4" s="576"/>
      <c r="CZ4" s="576"/>
      <c r="DA4" s="577"/>
      <c r="DB4" s="575">
        <v>2.1</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17810479</v>
      </c>
      <c r="BO5" s="407"/>
      <c r="BP5" s="407"/>
      <c r="BQ5" s="407"/>
      <c r="BR5" s="407"/>
      <c r="BS5" s="407"/>
      <c r="BT5" s="407"/>
      <c r="BU5" s="408"/>
      <c r="BV5" s="406">
        <v>18559577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89.4</v>
      </c>
      <c r="CU5" s="404"/>
      <c r="CV5" s="404"/>
      <c r="CW5" s="404"/>
      <c r="CX5" s="404"/>
      <c r="CY5" s="404"/>
      <c r="CZ5" s="404"/>
      <c r="DA5" s="405"/>
      <c r="DB5" s="403">
        <v>88.7</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340309</v>
      </c>
      <c r="BO6" s="407"/>
      <c r="BP6" s="407"/>
      <c r="BQ6" s="407"/>
      <c r="BR6" s="407"/>
      <c r="BS6" s="407"/>
      <c r="BT6" s="407"/>
      <c r="BU6" s="408"/>
      <c r="BV6" s="406">
        <v>327709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89.8</v>
      </c>
      <c r="CU6" s="550"/>
      <c r="CV6" s="550"/>
      <c r="CW6" s="550"/>
      <c r="CX6" s="550"/>
      <c r="CY6" s="550"/>
      <c r="CZ6" s="550"/>
      <c r="DA6" s="551"/>
      <c r="DB6" s="549">
        <v>89.4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71426</v>
      </c>
      <c r="BO7" s="407"/>
      <c r="BP7" s="407"/>
      <c r="BQ7" s="407"/>
      <c r="BR7" s="407"/>
      <c r="BS7" s="407"/>
      <c r="BT7" s="407"/>
      <c r="BU7" s="408"/>
      <c r="BV7" s="406">
        <v>149329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8907839</v>
      </c>
      <c r="CU7" s="407"/>
      <c r="CV7" s="407"/>
      <c r="CW7" s="407"/>
      <c r="CX7" s="407"/>
      <c r="CY7" s="407"/>
      <c r="CZ7" s="407"/>
      <c r="DA7" s="408"/>
      <c r="DB7" s="406">
        <v>8603419</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268883</v>
      </c>
      <c r="BO8" s="407"/>
      <c r="BP8" s="407"/>
      <c r="BQ8" s="407"/>
      <c r="BR8" s="407"/>
      <c r="BS8" s="407"/>
      <c r="BT8" s="407"/>
      <c r="BU8" s="408"/>
      <c r="BV8" s="406">
        <v>178380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0.19</v>
      </c>
      <c r="CU8" s="510"/>
      <c r="CV8" s="510"/>
      <c r="CW8" s="510"/>
      <c r="CX8" s="510"/>
      <c r="CY8" s="510"/>
      <c r="CZ8" s="510"/>
      <c r="DA8" s="511"/>
      <c r="DB8" s="509">
        <v>0.2</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13433</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90503</v>
      </c>
      <c r="BO9" s="407"/>
      <c r="BP9" s="407"/>
      <c r="BQ9" s="407"/>
      <c r="BR9" s="407"/>
      <c r="BS9" s="407"/>
      <c r="BT9" s="407"/>
      <c r="BU9" s="408"/>
      <c r="BV9" s="406">
        <v>-72990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25.9</v>
      </c>
      <c r="CU9" s="404"/>
      <c r="CV9" s="404"/>
      <c r="CW9" s="404"/>
      <c r="CX9" s="404"/>
      <c r="CY9" s="404"/>
      <c r="CZ9" s="404"/>
      <c r="DA9" s="405"/>
      <c r="DB9" s="403">
        <v>22.8</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14608</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32</v>
      </c>
      <c r="BO10" s="407"/>
      <c r="BP10" s="407"/>
      <c r="BQ10" s="407"/>
      <c r="BR10" s="407"/>
      <c r="BS10" s="407"/>
      <c r="BT10" s="407"/>
      <c r="BU10" s="408"/>
      <c r="BV10" s="406">
        <v>27</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401657</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13347</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421589</v>
      </c>
      <c r="BO12" s="407"/>
      <c r="BP12" s="407"/>
      <c r="BQ12" s="407"/>
      <c r="BR12" s="407"/>
      <c r="BS12" s="407"/>
      <c r="BT12" s="407"/>
      <c r="BU12" s="408"/>
      <c r="BV12" s="406">
        <v>22071</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13253</v>
      </c>
      <c r="S13" s="494"/>
      <c r="T13" s="494"/>
      <c r="U13" s="494"/>
      <c r="V13" s="495"/>
      <c r="W13" s="496" t="s">
        <v>131</v>
      </c>
      <c r="X13" s="392"/>
      <c r="Y13" s="392"/>
      <c r="Z13" s="392"/>
      <c r="AA13" s="392"/>
      <c r="AB13" s="393"/>
      <c r="AC13" s="359">
        <v>629</v>
      </c>
      <c r="AD13" s="360"/>
      <c r="AE13" s="360"/>
      <c r="AF13" s="360"/>
      <c r="AG13" s="361"/>
      <c r="AH13" s="359">
        <v>786</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70603</v>
      </c>
      <c r="BO13" s="407"/>
      <c r="BP13" s="407"/>
      <c r="BQ13" s="407"/>
      <c r="BR13" s="407"/>
      <c r="BS13" s="407"/>
      <c r="BT13" s="407"/>
      <c r="BU13" s="408"/>
      <c r="BV13" s="406">
        <v>-95034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12.1</v>
      </c>
      <c r="CU13" s="404"/>
      <c r="CV13" s="404"/>
      <c r="CW13" s="404"/>
      <c r="CX13" s="404"/>
      <c r="CY13" s="404"/>
      <c r="CZ13" s="404"/>
      <c r="DA13" s="405"/>
      <c r="DB13" s="403">
        <v>11.5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13551</v>
      </c>
      <c r="S14" s="494"/>
      <c r="T14" s="494"/>
      <c r="U14" s="494"/>
      <c r="V14" s="495"/>
      <c r="W14" s="497"/>
      <c r="X14" s="395"/>
      <c r="Y14" s="395"/>
      <c r="Z14" s="395"/>
      <c r="AA14" s="395"/>
      <c r="AB14" s="396"/>
      <c r="AC14" s="486">
        <v>10</v>
      </c>
      <c r="AD14" s="487"/>
      <c r="AE14" s="487"/>
      <c r="AF14" s="487"/>
      <c r="AG14" s="488"/>
      <c r="AH14" s="486">
        <v>11.7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135.4</v>
      </c>
      <c r="CU14" s="504"/>
      <c r="CV14" s="504"/>
      <c r="CW14" s="504"/>
      <c r="CX14" s="504"/>
      <c r="CY14" s="504"/>
      <c r="CZ14" s="504"/>
      <c r="DA14" s="505"/>
      <c r="DB14" s="503">
        <v>137.4</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13469</v>
      </c>
      <c r="S15" s="494"/>
      <c r="T15" s="494"/>
      <c r="U15" s="494"/>
      <c r="V15" s="495"/>
      <c r="W15" s="496" t="s">
        <v>137</v>
      </c>
      <c r="X15" s="392"/>
      <c r="Y15" s="392"/>
      <c r="Z15" s="392"/>
      <c r="AA15" s="392"/>
      <c r="AB15" s="393"/>
      <c r="AC15" s="359">
        <v>997</v>
      </c>
      <c r="AD15" s="360"/>
      <c r="AE15" s="360"/>
      <c r="AF15" s="360"/>
      <c r="AG15" s="361"/>
      <c r="AH15" s="359">
        <v>1115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1636811</v>
      </c>
      <c r="BO15" s="436"/>
      <c r="BP15" s="436"/>
      <c r="BQ15" s="436"/>
      <c r="BR15" s="436"/>
      <c r="BS15" s="436"/>
      <c r="BT15" s="436"/>
      <c r="BU15" s="437"/>
      <c r="BV15" s="435">
        <v>1618303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15.9</v>
      </c>
      <c r="AD16" s="487"/>
      <c r="AE16" s="487"/>
      <c r="AF16" s="487"/>
      <c r="AG16" s="488"/>
      <c r="AH16" s="486">
        <v>16.5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8482381</v>
      </c>
      <c r="BO16" s="407"/>
      <c r="BP16" s="407"/>
      <c r="BQ16" s="407"/>
      <c r="BR16" s="407"/>
      <c r="BS16" s="407"/>
      <c r="BT16" s="407"/>
      <c r="BU16" s="408"/>
      <c r="BV16" s="406">
        <v>8138267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4651</v>
      </c>
      <c r="AD17" s="360"/>
      <c r="AE17" s="360"/>
      <c r="AF17" s="360"/>
      <c r="AG17" s="361"/>
      <c r="AH17" s="359">
        <v>4840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2026391</v>
      </c>
      <c r="BO17" s="407"/>
      <c r="BP17" s="407"/>
      <c r="BQ17" s="407"/>
      <c r="BR17" s="407"/>
      <c r="BS17" s="407"/>
      <c r="BT17" s="407"/>
      <c r="BU17" s="408"/>
      <c r="BV17" s="406">
        <v>2009982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242.82</v>
      </c>
      <c r="M18" s="459"/>
      <c r="N18" s="459"/>
      <c r="O18" s="459"/>
      <c r="P18" s="459"/>
      <c r="Q18" s="459"/>
      <c r="R18" s="460"/>
      <c r="S18" s="460"/>
      <c r="T18" s="460"/>
      <c r="U18" s="460"/>
      <c r="V18" s="461"/>
      <c r="W18" s="477"/>
      <c r="X18" s="478"/>
      <c r="Y18" s="478"/>
      <c r="Z18" s="478"/>
      <c r="AA18" s="478"/>
      <c r="AB18" s="502"/>
      <c r="AC18" s="376">
        <v>74.099999999999994</v>
      </c>
      <c r="AD18" s="377"/>
      <c r="AE18" s="377"/>
      <c r="AF18" s="377"/>
      <c r="AG18" s="462"/>
      <c r="AH18" s="376">
        <v>71.8</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8003882</v>
      </c>
      <c r="BO18" s="407"/>
      <c r="BP18" s="407"/>
      <c r="BQ18" s="407"/>
      <c r="BR18" s="407"/>
      <c r="BS18" s="407"/>
      <c r="BT18" s="407"/>
      <c r="BU18" s="408"/>
      <c r="BV18" s="406">
        <v>7663610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55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11210282</v>
      </c>
      <c r="BO19" s="407"/>
      <c r="BP19" s="407"/>
      <c r="BQ19" s="407"/>
      <c r="BR19" s="407"/>
      <c r="BS19" s="407"/>
      <c r="BT19" s="407"/>
      <c r="BU19" s="408"/>
      <c r="BV19" s="406">
        <v>9961675</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5962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28137642</v>
      </c>
      <c r="BO22" s="436"/>
      <c r="BP22" s="436"/>
      <c r="BQ22" s="436"/>
      <c r="BR22" s="436"/>
      <c r="BS22" s="436"/>
      <c r="BT22" s="436"/>
      <c r="BU22" s="437"/>
      <c r="BV22" s="435">
        <v>29224926</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18911017</v>
      </c>
      <c r="BO23" s="407"/>
      <c r="BP23" s="407"/>
      <c r="BQ23" s="407"/>
      <c r="BR23" s="407"/>
      <c r="BS23" s="407"/>
      <c r="BT23" s="407"/>
      <c r="BU23" s="408"/>
      <c r="BV23" s="406">
        <v>19472274</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7362</v>
      </c>
      <c r="R24" s="360"/>
      <c r="S24" s="360"/>
      <c r="T24" s="360"/>
      <c r="U24" s="360"/>
      <c r="V24" s="361"/>
      <c r="W24" s="449"/>
      <c r="X24" s="386"/>
      <c r="Y24" s="387"/>
      <c r="Z24" s="362" t="s">
        <v>162</v>
      </c>
      <c r="AA24" s="363"/>
      <c r="AB24" s="363"/>
      <c r="AC24" s="363"/>
      <c r="AD24" s="363"/>
      <c r="AE24" s="363"/>
      <c r="AF24" s="363"/>
      <c r="AG24" s="364"/>
      <c r="AH24" s="359">
        <v>233</v>
      </c>
      <c r="AI24" s="360"/>
      <c r="AJ24" s="360"/>
      <c r="AK24" s="360"/>
      <c r="AL24" s="361"/>
      <c r="AM24" s="359">
        <v>727659</v>
      </c>
      <c r="AN24" s="360"/>
      <c r="AO24" s="360"/>
      <c r="AP24" s="360"/>
      <c r="AQ24" s="360"/>
      <c r="AR24" s="361"/>
      <c r="AS24" s="359">
        <v>3123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24517098</v>
      </c>
      <c r="BO24" s="407"/>
      <c r="BP24" s="407"/>
      <c r="BQ24" s="407"/>
      <c r="BR24" s="407"/>
      <c r="BS24" s="407"/>
      <c r="BT24" s="407"/>
      <c r="BU24" s="408"/>
      <c r="BV24" s="406">
        <v>25195214</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6258</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5925459</v>
      </c>
      <c r="BO25" s="436"/>
      <c r="BP25" s="436"/>
      <c r="BQ25" s="436"/>
      <c r="BR25" s="436"/>
      <c r="BS25" s="436"/>
      <c r="BT25" s="436"/>
      <c r="BU25" s="437"/>
      <c r="BV25" s="435">
        <v>560241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5522</v>
      </c>
      <c r="R26" s="360"/>
      <c r="S26" s="360"/>
      <c r="T26" s="360"/>
      <c r="U26" s="360"/>
      <c r="V26" s="361"/>
      <c r="W26" s="449"/>
      <c r="X26" s="386"/>
      <c r="Y26" s="387"/>
      <c r="Z26" s="362" t="s">
        <v>168</v>
      </c>
      <c r="AA26" s="417"/>
      <c r="AB26" s="417"/>
      <c r="AC26" s="417"/>
      <c r="AD26" s="417"/>
      <c r="AE26" s="417"/>
      <c r="AF26" s="417"/>
      <c r="AG26" s="418"/>
      <c r="AH26" s="359">
        <v>20</v>
      </c>
      <c r="AI26" s="360"/>
      <c r="AJ26" s="360"/>
      <c r="AK26" s="360"/>
      <c r="AL26" s="361"/>
      <c r="AM26" s="359">
        <v>68600</v>
      </c>
      <c r="AN26" s="360"/>
      <c r="AO26" s="360"/>
      <c r="AP26" s="360"/>
      <c r="AQ26" s="360"/>
      <c r="AR26" s="361"/>
      <c r="AS26" s="359">
        <v>3430</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2970</v>
      </c>
      <c r="R27" s="360"/>
      <c r="S27" s="360"/>
      <c r="T27" s="360"/>
      <c r="U27" s="360"/>
      <c r="V27" s="361"/>
      <c r="W27" s="449"/>
      <c r="X27" s="386"/>
      <c r="Y27" s="387"/>
      <c r="Z27" s="362" t="s">
        <v>171</v>
      </c>
      <c r="AA27" s="363"/>
      <c r="AB27" s="363"/>
      <c r="AC27" s="363"/>
      <c r="AD27" s="363"/>
      <c r="AE27" s="363"/>
      <c r="AF27" s="363"/>
      <c r="AG27" s="364"/>
      <c r="AH27" s="359">
        <v>3</v>
      </c>
      <c r="AI27" s="360"/>
      <c r="AJ27" s="360"/>
      <c r="AK27" s="360"/>
      <c r="AL27" s="361"/>
      <c r="AM27" s="359">
        <v>8202</v>
      </c>
      <c r="AN27" s="360"/>
      <c r="AO27" s="360"/>
      <c r="AP27" s="360"/>
      <c r="AQ27" s="360"/>
      <c r="AR27" s="361"/>
      <c r="AS27" s="359">
        <v>2734</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281312</v>
      </c>
      <c r="BO27" s="441"/>
      <c r="BP27" s="441"/>
      <c r="BQ27" s="441"/>
      <c r="BR27" s="441"/>
      <c r="BS27" s="441"/>
      <c r="BT27" s="441"/>
      <c r="BU27" s="442"/>
      <c r="BV27" s="440">
        <v>281312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2460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858541</v>
      </c>
      <c r="BO28" s="436"/>
      <c r="BP28" s="436"/>
      <c r="BQ28" s="436"/>
      <c r="BR28" s="436"/>
      <c r="BS28" s="436"/>
      <c r="BT28" s="436"/>
      <c r="BU28" s="437"/>
      <c r="BV28" s="435">
        <v>1280098</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14</v>
      </c>
      <c r="M29" s="360"/>
      <c r="N29" s="360"/>
      <c r="O29" s="360"/>
      <c r="P29" s="361"/>
      <c r="Q29" s="359">
        <v>2050</v>
      </c>
      <c r="R29" s="360"/>
      <c r="S29" s="360"/>
      <c r="T29" s="360"/>
      <c r="U29" s="360"/>
      <c r="V29" s="361"/>
      <c r="W29" s="450"/>
      <c r="X29" s="451"/>
      <c r="Y29" s="452"/>
      <c r="Z29" s="362" t="s">
        <v>177</v>
      </c>
      <c r="AA29" s="363"/>
      <c r="AB29" s="363"/>
      <c r="AC29" s="363"/>
      <c r="AD29" s="363"/>
      <c r="AE29" s="363"/>
      <c r="AF29" s="363"/>
      <c r="AG29" s="364"/>
      <c r="AH29" s="359">
        <v>236</v>
      </c>
      <c r="AI29" s="360"/>
      <c r="AJ29" s="360"/>
      <c r="AK29" s="360"/>
      <c r="AL29" s="361"/>
      <c r="AM29" s="359">
        <v>735861</v>
      </c>
      <c r="AN29" s="360"/>
      <c r="AO29" s="360"/>
      <c r="AP29" s="360"/>
      <c r="AQ29" s="360"/>
      <c r="AR29" s="361"/>
      <c r="AS29" s="359">
        <v>3118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1412645</v>
      </c>
      <c r="BO29" s="407"/>
      <c r="BP29" s="407"/>
      <c r="BQ29" s="407"/>
      <c r="BR29" s="407"/>
      <c r="BS29" s="407"/>
      <c r="BT29" s="407"/>
      <c r="BU29" s="408"/>
      <c r="BV29" s="406">
        <v>1724590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1905037</v>
      </c>
      <c r="BO30" s="441"/>
      <c r="BP30" s="441"/>
      <c r="BQ30" s="441"/>
      <c r="BR30" s="441"/>
      <c r="BS30" s="441"/>
      <c r="BT30" s="441"/>
      <c r="BU30" s="442"/>
      <c r="BV30" s="440">
        <v>2057851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国民健康保険事業勘定特別会計</v>
      </c>
      <c r="X34" s="355"/>
      <c r="Y34" s="355"/>
      <c r="Z34" s="355"/>
      <c r="AA34" s="355"/>
      <c r="AB34" s="355"/>
      <c r="AC34" s="355"/>
      <c r="AD34" s="355"/>
      <c r="AE34" s="355"/>
      <c r="AF34" s="355"/>
      <c r="AG34" s="355"/>
      <c r="AH34" s="355"/>
      <c r="AI34" s="355"/>
      <c r="AJ34" s="355"/>
      <c r="AK34" s="355"/>
      <c r="AL34" s="175"/>
      <c r="AM34" s="354">
        <f>IF(AO34="","",MAX(C34:D43,U34:V43)+1)</f>
        <v>12</v>
      </c>
      <c r="AN34" s="354"/>
      <c r="AO34" s="355" t="str">
        <f>IF('各会計、関係団体の財政状況及び健全化判断比率'!B36="","",'各会計、関係団体の財政状況及び健全化判断比率'!B36)</f>
        <v>上水道事業会計</v>
      </c>
      <c r="AP34" s="355"/>
      <c r="AQ34" s="355"/>
      <c r="AR34" s="355"/>
      <c r="AS34" s="355"/>
      <c r="AT34" s="355"/>
      <c r="AU34" s="355"/>
      <c r="AV34" s="355"/>
      <c r="AW34" s="355"/>
      <c r="AX34" s="355"/>
      <c r="AY34" s="355"/>
      <c r="AZ34" s="355"/>
      <c r="BA34" s="355"/>
      <c r="BB34" s="355"/>
      <c r="BC34" s="355"/>
      <c r="BD34" s="175"/>
      <c r="BE34" s="354">
        <f>IF(BG34="","",MAX(C34:D43,U34:V43,AM34:AN43)+1)</f>
        <v>13</v>
      </c>
      <c r="BF34" s="354"/>
      <c r="BG34" s="355" t="str">
        <f>IF('各会計、関係団体の財政状況及び健全化判断比率'!B37="","",'各会計、関係団体の財政状況及び健全化判断比率'!B37)</f>
        <v>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14</v>
      </c>
      <c r="BX34" s="354"/>
      <c r="BY34" s="355" t="str">
        <f>IF('各会計、関係団体の財政状況及び健全化判断比率'!B68="","",'各会計、関係団体の財政状況及び健全化判断比率'!B68)</f>
        <v>島根県市町村総合事務組合（普通会計）</v>
      </c>
      <c r="BZ34" s="355"/>
      <c r="CA34" s="355"/>
      <c r="CB34" s="355"/>
      <c r="CC34" s="355"/>
      <c r="CD34" s="355"/>
      <c r="CE34" s="355"/>
      <c r="CF34" s="355"/>
      <c r="CG34" s="355"/>
      <c r="CH34" s="355"/>
      <c r="CI34" s="355"/>
      <c r="CJ34" s="355"/>
      <c r="CK34" s="355"/>
      <c r="CL34" s="355"/>
      <c r="CM34" s="355"/>
      <c r="CN34" s="175"/>
      <c r="CO34" s="354">
        <f>IF(CQ34="","",MAX(C34:D43,U34:V43,AM34:AN43,BE34:BF43,BW34:BX43)+1)</f>
        <v>21</v>
      </c>
      <c r="CP34" s="354"/>
      <c r="CQ34" s="355" t="str">
        <f>IF('各会計、関係団体の財政状況及び健全化判断比率'!BS7="","",'各会計、関係団体の財政状況及び健全化判断比率'!BS7)</f>
        <v>隠岐の島町文化振興財団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布施へき地診療施設事業特別会計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国民健康保険施設勘定（中村診療所）特別会計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15</v>
      </c>
      <c r="BX35" s="354"/>
      <c r="BY35" s="355" t="str">
        <f>IF('各会計、関係団体の財政状況及び健全化判断比率'!B69="","",'各会計、関係団体の財政状況及び健全化判断比率'!B69)</f>
        <v>隠岐広域連合（普通会計）</v>
      </c>
      <c r="BZ35" s="355"/>
      <c r="CA35" s="355"/>
      <c r="CB35" s="355"/>
      <c r="CC35" s="355"/>
      <c r="CD35" s="355"/>
      <c r="CE35" s="355"/>
      <c r="CF35" s="355"/>
      <c r="CG35" s="355"/>
      <c r="CH35" s="355"/>
      <c r="CI35" s="355"/>
      <c r="CJ35" s="355"/>
      <c r="CK35" s="355"/>
      <c r="CL35" s="355"/>
      <c r="CM35" s="355"/>
      <c r="CN35" s="175"/>
      <c r="CO35" s="354">
        <f t="shared" ref="CO35:CO43" si="3">IF(CQ35="","",CO34+1)</f>
        <v>22</v>
      </c>
      <c r="CP35" s="354"/>
      <c r="CQ35" s="355" t="str">
        <f>IF('各会計、関係団体の財政状況及び健全化判断比率'!BS8="","",'各会計、関係団体の財政状況及び健全化判断比率'!BS8)</f>
        <v>ふせの里</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五箇へき地診療施設事業特別会計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国民健康保険施設勘定（五箇診療所）特別会計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16</v>
      </c>
      <c r="BX36" s="354"/>
      <c r="BY36" s="355" t="str">
        <f>IF('各会計、関係団体の財政状況及び健全化判断比率'!B70="","",'各会計、関係団体の財政状況及び健全化判断比率'!B70)</f>
        <v>隠岐広域連合（介護）</v>
      </c>
      <c r="BZ36" s="355"/>
      <c r="CA36" s="355"/>
      <c r="CB36" s="355"/>
      <c r="CC36" s="355"/>
      <c r="CD36" s="355"/>
      <c r="CE36" s="355"/>
      <c r="CF36" s="355"/>
      <c r="CG36" s="355"/>
      <c r="CH36" s="355"/>
      <c r="CI36" s="355"/>
      <c r="CJ36" s="355"/>
      <c r="CK36" s="355"/>
      <c r="CL36" s="355"/>
      <c r="CM36" s="355"/>
      <c r="CN36" s="175"/>
      <c r="CO36" s="354">
        <f t="shared" si="3"/>
        <v>23</v>
      </c>
      <c r="CP36" s="354"/>
      <c r="CQ36" s="355" t="str">
        <f>IF('各会計、関係団体の財政状況及び健全化判断比率'!BS9="","",'各会計、関係団体の財政状況及び健全化判断比率'!BS9)</f>
        <v>隠岐の島町農業公社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国民健康保険施設勘定（都万診療所）特別会計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17</v>
      </c>
      <c r="BX37" s="354"/>
      <c r="BY37" s="355" t="str">
        <f>IF('各会計、関係団体の財政状況及び健全化判断比率'!B71="","",'各会計、関係団体の財政状況及び健全化判断比率'!B71)</f>
        <v>島根県後期高齢者医療広域連合（普通会計）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8</v>
      </c>
      <c r="V38" s="354"/>
      <c r="W38" s="355" t="str">
        <f>IF('各会計、関係団体の財政状況及び健全化判断比率'!B32="","",'各会計、関係団体の財政状況及び健全化判断比率'!B32)</f>
        <v>後期高齢者医療保険事業特別会計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18</v>
      </c>
      <c r="BX38" s="354"/>
      <c r="BY38" s="355" t="str">
        <f>IF('各会計、関係団体の財政状況及び健全化判断比率'!B72="","",'各会計、関係団体の財政状況及び健全化判断比率'!B72)</f>
        <v>島根県後期高齢者医療広域連合（後期高齢）</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f t="shared" si="4"/>
        <v>9</v>
      </c>
      <c r="V39" s="354"/>
      <c r="W39" s="355" t="str">
        <f>IF('各会計、関係団体の財政状況及び健全化判断比率'!B33="","",'各会計、関係団体の財政状況及び健全化判断比率'!B33)</f>
        <v>訪問看護事業特別会計</v>
      </c>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19</v>
      </c>
      <c r="BX39" s="354"/>
      <c r="BY39" s="355" t="str">
        <f>IF('各会計、関係団体の財政状況及び健全化判断比率'!B73="","",'各会計、関係団体の財政状況及び健全化判断比率'!B73)</f>
        <v>隠岐広域連合（隠岐病院）</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f t="shared" si="4"/>
        <v>10</v>
      </c>
      <c r="V40" s="354"/>
      <c r="W40" s="355" t="str">
        <f>IF('各会計、関係団体の財政状況及び健全化判断比率'!B34="","",'各会計、関係団体の財政状況及び健全化判断比率'!B34)</f>
        <v>駐車場事業特別会計</v>
      </c>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20</v>
      </c>
      <c r="BX40" s="354"/>
      <c r="BY40" s="355" t="str">
        <f>IF('各会計、関係団体の財政状況及び健全化判断比率'!B74="","",'各会計、関係団体の財政状況及び健全化判断比率'!B74)</f>
        <v>隠岐広域連合（島前病院）</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f t="shared" si="4"/>
        <v>11</v>
      </c>
      <c r="V41" s="354"/>
      <c r="W41" s="355" t="str">
        <f>IF('各会計、関係団体の財政状況及び健全化判断比率'!B35="","",'各会計、関係団体の財政状況及び健全化判断比率'!B35)</f>
        <v>国民健康保険施設勘定（西郷歯科診療所）特別会計</v>
      </c>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4Ncy6fJpdAOFTItivs5G+oC21uFIdYHZXpSFgvOQasqihiX48gFKGw4jGUsNuZWg7qsUhWHhRAZ2IpLiUOTnrQ==" saltValue="xQ2e+f1l/YYaT2Hi1KFt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1523641</v>
      </c>
      <c r="S5" s="664"/>
      <c r="T5" s="664"/>
      <c r="U5" s="664"/>
      <c r="V5" s="664"/>
      <c r="W5" s="664"/>
      <c r="X5" s="664"/>
      <c r="Y5" s="689"/>
      <c r="Z5" s="702">
        <v>8.4</v>
      </c>
      <c r="AA5" s="702"/>
      <c r="AB5" s="702"/>
      <c r="AC5" s="702"/>
      <c r="AD5" s="703">
        <v>1523641</v>
      </c>
      <c r="AE5" s="703"/>
      <c r="AF5" s="703"/>
      <c r="AG5" s="703"/>
      <c r="AH5" s="703"/>
      <c r="AI5" s="703"/>
      <c r="AJ5" s="703"/>
      <c r="AK5" s="703"/>
      <c r="AL5" s="690">
        <v>17.100000000000001</v>
      </c>
      <c r="AM5" s="672"/>
      <c r="AN5" s="672"/>
      <c r="AO5" s="691"/>
      <c r="AP5" s="666" t="s">
        <v>216</v>
      </c>
      <c r="AQ5" s="667"/>
      <c r="AR5" s="667"/>
      <c r="AS5" s="667"/>
      <c r="AT5" s="667"/>
      <c r="AU5" s="667"/>
      <c r="AV5" s="667"/>
      <c r="AW5" s="667"/>
      <c r="AX5" s="667"/>
      <c r="AY5" s="667"/>
      <c r="AZ5" s="667"/>
      <c r="BA5" s="667"/>
      <c r="BB5" s="667"/>
      <c r="BC5" s="667"/>
      <c r="BD5" s="667"/>
      <c r="BE5" s="667"/>
      <c r="BF5" s="668"/>
      <c r="BG5" s="608">
        <v>1523641</v>
      </c>
      <c r="BH5" s="609"/>
      <c r="BI5" s="609"/>
      <c r="BJ5" s="609"/>
      <c r="BK5" s="609"/>
      <c r="BL5" s="609"/>
      <c r="BM5" s="609"/>
      <c r="BN5" s="610"/>
      <c r="BO5" s="646">
        <v>100</v>
      </c>
      <c r="BP5" s="646"/>
      <c r="BQ5" s="646"/>
      <c r="BR5" s="646"/>
      <c r="BS5" s="647" t="s">
        <v>122</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155341</v>
      </c>
      <c r="S6" s="609"/>
      <c r="T6" s="609"/>
      <c r="U6" s="609"/>
      <c r="V6" s="609"/>
      <c r="W6" s="609"/>
      <c r="X6" s="609"/>
      <c r="Y6" s="610"/>
      <c r="Z6" s="646">
        <v>0.9</v>
      </c>
      <c r="AA6" s="646"/>
      <c r="AB6" s="646"/>
      <c r="AC6" s="646"/>
      <c r="AD6" s="647">
        <v>155341</v>
      </c>
      <c r="AE6" s="647"/>
      <c r="AF6" s="647"/>
      <c r="AG6" s="647"/>
      <c r="AH6" s="647"/>
      <c r="AI6" s="647"/>
      <c r="AJ6" s="647"/>
      <c r="AK6" s="647"/>
      <c r="AL6" s="611">
        <v>1.7</v>
      </c>
      <c r="AM6" s="612"/>
      <c r="AN6" s="612"/>
      <c r="AO6" s="648"/>
      <c r="AP6" s="605" t="s">
        <v>221</v>
      </c>
      <c r="AQ6" s="606"/>
      <c r="AR6" s="606"/>
      <c r="AS6" s="606"/>
      <c r="AT6" s="606"/>
      <c r="AU6" s="606"/>
      <c r="AV6" s="606"/>
      <c r="AW6" s="606"/>
      <c r="AX6" s="606"/>
      <c r="AY6" s="606"/>
      <c r="AZ6" s="606"/>
      <c r="BA6" s="606"/>
      <c r="BB6" s="606"/>
      <c r="BC6" s="606"/>
      <c r="BD6" s="606"/>
      <c r="BE6" s="606"/>
      <c r="BF6" s="607"/>
      <c r="BG6" s="608">
        <v>1523641</v>
      </c>
      <c r="BH6" s="609"/>
      <c r="BI6" s="609"/>
      <c r="BJ6" s="609"/>
      <c r="BK6" s="609"/>
      <c r="BL6" s="609"/>
      <c r="BM6" s="609"/>
      <c r="BN6" s="610"/>
      <c r="BO6" s="646">
        <v>100</v>
      </c>
      <c r="BP6" s="646"/>
      <c r="BQ6" s="646"/>
      <c r="BR6" s="646"/>
      <c r="BS6" s="647" t="s">
        <v>122</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97335</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97335</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1451</v>
      </c>
      <c r="S7" s="609"/>
      <c r="T7" s="609"/>
      <c r="U7" s="609"/>
      <c r="V7" s="609"/>
      <c r="W7" s="609"/>
      <c r="X7" s="609"/>
      <c r="Y7" s="610"/>
      <c r="Z7" s="646">
        <v>0</v>
      </c>
      <c r="AA7" s="646"/>
      <c r="AB7" s="646"/>
      <c r="AC7" s="646"/>
      <c r="AD7" s="647">
        <v>1451</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737934</v>
      </c>
      <c r="BH7" s="609"/>
      <c r="BI7" s="609"/>
      <c r="BJ7" s="609"/>
      <c r="BK7" s="609"/>
      <c r="BL7" s="609"/>
      <c r="BM7" s="609"/>
      <c r="BN7" s="610"/>
      <c r="BO7" s="646">
        <v>48.4</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2521714</v>
      </c>
      <c r="CS7" s="609"/>
      <c r="CT7" s="609"/>
      <c r="CU7" s="609"/>
      <c r="CV7" s="609"/>
      <c r="CW7" s="609"/>
      <c r="CX7" s="609"/>
      <c r="CY7" s="610"/>
      <c r="CZ7" s="646">
        <v>14.2</v>
      </c>
      <c r="DA7" s="646"/>
      <c r="DB7" s="646"/>
      <c r="DC7" s="646"/>
      <c r="DD7" s="614">
        <v>369672</v>
      </c>
      <c r="DE7" s="609"/>
      <c r="DF7" s="609"/>
      <c r="DG7" s="609"/>
      <c r="DH7" s="609"/>
      <c r="DI7" s="609"/>
      <c r="DJ7" s="609"/>
      <c r="DK7" s="609"/>
      <c r="DL7" s="609"/>
      <c r="DM7" s="609"/>
      <c r="DN7" s="609"/>
      <c r="DO7" s="609"/>
      <c r="DP7" s="610"/>
      <c r="DQ7" s="614">
        <v>1425482</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7820</v>
      </c>
      <c r="S8" s="609"/>
      <c r="T8" s="609"/>
      <c r="U8" s="609"/>
      <c r="V8" s="609"/>
      <c r="W8" s="609"/>
      <c r="X8" s="609"/>
      <c r="Y8" s="610"/>
      <c r="Z8" s="646">
        <v>0</v>
      </c>
      <c r="AA8" s="646"/>
      <c r="AB8" s="646"/>
      <c r="AC8" s="646"/>
      <c r="AD8" s="647">
        <v>7820</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24248</v>
      </c>
      <c r="BH8" s="609"/>
      <c r="BI8" s="609"/>
      <c r="BJ8" s="609"/>
      <c r="BK8" s="609"/>
      <c r="BL8" s="609"/>
      <c r="BM8" s="609"/>
      <c r="BN8" s="610"/>
      <c r="BO8" s="646">
        <v>1.6</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3633500</v>
      </c>
      <c r="CS8" s="609"/>
      <c r="CT8" s="609"/>
      <c r="CU8" s="609"/>
      <c r="CV8" s="609"/>
      <c r="CW8" s="609"/>
      <c r="CX8" s="609"/>
      <c r="CY8" s="610"/>
      <c r="CZ8" s="646">
        <v>20.399999999999999</v>
      </c>
      <c r="DA8" s="646"/>
      <c r="DB8" s="646"/>
      <c r="DC8" s="646"/>
      <c r="DD8" s="614">
        <v>78432</v>
      </c>
      <c r="DE8" s="609"/>
      <c r="DF8" s="609"/>
      <c r="DG8" s="609"/>
      <c r="DH8" s="609"/>
      <c r="DI8" s="609"/>
      <c r="DJ8" s="609"/>
      <c r="DK8" s="609"/>
      <c r="DL8" s="609"/>
      <c r="DM8" s="609"/>
      <c r="DN8" s="609"/>
      <c r="DO8" s="609"/>
      <c r="DP8" s="610"/>
      <c r="DQ8" s="614">
        <v>2198890</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8194</v>
      </c>
      <c r="S9" s="609"/>
      <c r="T9" s="609"/>
      <c r="U9" s="609"/>
      <c r="V9" s="609"/>
      <c r="W9" s="609"/>
      <c r="X9" s="609"/>
      <c r="Y9" s="610"/>
      <c r="Z9" s="646">
        <v>0</v>
      </c>
      <c r="AA9" s="646"/>
      <c r="AB9" s="646"/>
      <c r="AC9" s="646"/>
      <c r="AD9" s="647">
        <v>8194</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648380</v>
      </c>
      <c r="BH9" s="609"/>
      <c r="BI9" s="609"/>
      <c r="BJ9" s="609"/>
      <c r="BK9" s="609"/>
      <c r="BL9" s="609"/>
      <c r="BM9" s="609"/>
      <c r="BN9" s="610"/>
      <c r="BO9" s="646">
        <v>42.6</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2039512</v>
      </c>
      <c r="CS9" s="609"/>
      <c r="CT9" s="609"/>
      <c r="CU9" s="609"/>
      <c r="CV9" s="609"/>
      <c r="CW9" s="609"/>
      <c r="CX9" s="609"/>
      <c r="CY9" s="610"/>
      <c r="CZ9" s="646">
        <v>11.5</v>
      </c>
      <c r="DA9" s="646"/>
      <c r="DB9" s="646"/>
      <c r="DC9" s="646"/>
      <c r="DD9" s="614">
        <v>122458</v>
      </c>
      <c r="DE9" s="609"/>
      <c r="DF9" s="609"/>
      <c r="DG9" s="609"/>
      <c r="DH9" s="609"/>
      <c r="DI9" s="609"/>
      <c r="DJ9" s="609"/>
      <c r="DK9" s="609"/>
      <c r="DL9" s="609"/>
      <c r="DM9" s="609"/>
      <c r="DN9" s="609"/>
      <c r="DO9" s="609"/>
      <c r="DP9" s="610"/>
      <c r="DQ9" s="614">
        <v>1428824</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32779</v>
      </c>
      <c r="BH10" s="609"/>
      <c r="BI10" s="609"/>
      <c r="BJ10" s="609"/>
      <c r="BK10" s="609"/>
      <c r="BL10" s="609"/>
      <c r="BM10" s="609"/>
      <c r="BN10" s="610"/>
      <c r="BO10" s="646">
        <v>2.2000000000000002</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23578</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11965</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323560</v>
      </c>
      <c r="S11" s="609"/>
      <c r="T11" s="609"/>
      <c r="U11" s="609"/>
      <c r="V11" s="609"/>
      <c r="W11" s="609"/>
      <c r="X11" s="609"/>
      <c r="Y11" s="610"/>
      <c r="Z11" s="611">
        <v>1.8</v>
      </c>
      <c r="AA11" s="612"/>
      <c r="AB11" s="612"/>
      <c r="AC11" s="613"/>
      <c r="AD11" s="614">
        <v>323560</v>
      </c>
      <c r="AE11" s="609"/>
      <c r="AF11" s="609"/>
      <c r="AG11" s="609"/>
      <c r="AH11" s="609"/>
      <c r="AI11" s="609"/>
      <c r="AJ11" s="609"/>
      <c r="AK11" s="610"/>
      <c r="AL11" s="611">
        <v>3.6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32527</v>
      </c>
      <c r="BH11" s="609"/>
      <c r="BI11" s="609"/>
      <c r="BJ11" s="609"/>
      <c r="BK11" s="609"/>
      <c r="BL11" s="609"/>
      <c r="BM11" s="609"/>
      <c r="BN11" s="610"/>
      <c r="BO11" s="646">
        <v>2.1</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1085016</v>
      </c>
      <c r="CS11" s="609"/>
      <c r="CT11" s="609"/>
      <c r="CU11" s="609"/>
      <c r="CV11" s="609"/>
      <c r="CW11" s="609"/>
      <c r="CX11" s="609"/>
      <c r="CY11" s="610"/>
      <c r="CZ11" s="646">
        <v>6.1</v>
      </c>
      <c r="DA11" s="646"/>
      <c r="DB11" s="646"/>
      <c r="DC11" s="646"/>
      <c r="DD11" s="614">
        <v>440646</v>
      </c>
      <c r="DE11" s="609"/>
      <c r="DF11" s="609"/>
      <c r="DG11" s="609"/>
      <c r="DH11" s="609"/>
      <c r="DI11" s="609"/>
      <c r="DJ11" s="609"/>
      <c r="DK11" s="609"/>
      <c r="DL11" s="609"/>
      <c r="DM11" s="609"/>
      <c r="DN11" s="609"/>
      <c r="DO11" s="609"/>
      <c r="DP11" s="610"/>
      <c r="DQ11" s="614">
        <v>437896</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597540</v>
      </c>
      <c r="BH12" s="609"/>
      <c r="BI12" s="609"/>
      <c r="BJ12" s="609"/>
      <c r="BK12" s="609"/>
      <c r="BL12" s="609"/>
      <c r="BM12" s="609"/>
      <c r="BN12" s="610"/>
      <c r="BO12" s="646">
        <v>39.200000000000003</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760478</v>
      </c>
      <c r="CS12" s="609"/>
      <c r="CT12" s="609"/>
      <c r="CU12" s="609"/>
      <c r="CV12" s="609"/>
      <c r="CW12" s="609"/>
      <c r="CX12" s="609"/>
      <c r="CY12" s="610"/>
      <c r="CZ12" s="646">
        <v>4.3</v>
      </c>
      <c r="DA12" s="646"/>
      <c r="DB12" s="646"/>
      <c r="DC12" s="646"/>
      <c r="DD12" s="614">
        <v>204452</v>
      </c>
      <c r="DE12" s="609"/>
      <c r="DF12" s="609"/>
      <c r="DG12" s="609"/>
      <c r="DH12" s="609"/>
      <c r="DI12" s="609"/>
      <c r="DJ12" s="609"/>
      <c r="DK12" s="609"/>
      <c r="DL12" s="609"/>
      <c r="DM12" s="609"/>
      <c r="DN12" s="609"/>
      <c r="DO12" s="609"/>
      <c r="DP12" s="610"/>
      <c r="DQ12" s="614">
        <v>333899</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574195</v>
      </c>
      <c r="BH13" s="609"/>
      <c r="BI13" s="609"/>
      <c r="BJ13" s="609"/>
      <c r="BK13" s="609"/>
      <c r="BL13" s="609"/>
      <c r="BM13" s="609"/>
      <c r="BN13" s="610"/>
      <c r="BO13" s="646">
        <v>37.700000000000003</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2157659</v>
      </c>
      <c r="CS13" s="609"/>
      <c r="CT13" s="609"/>
      <c r="CU13" s="609"/>
      <c r="CV13" s="609"/>
      <c r="CW13" s="609"/>
      <c r="CX13" s="609"/>
      <c r="CY13" s="610"/>
      <c r="CZ13" s="646">
        <v>12.1</v>
      </c>
      <c r="DA13" s="646"/>
      <c r="DB13" s="646"/>
      <c r="DC13" s="646"/>
      <c r="DD13" s="614">
        <v>1493442</v>
      </c>
      <c r="DE13" s="609"/>
      <c r="DF13" s="609"/>
      <c r="DG13" s="609"/>
      <c r="DH13" s="609"/>
      <c r="DI13" s="609"/>
      <c r="DJ13" s="609"/>
      <c r="DK13" s="609"/>
      <c r="DL13" s="609"/>
      <c r="DM13" s="609"/>
      <c r="DN13" s="609"/>
      <c r="DO13" s="609"/>
      <c r="DP13" s="610"/>
      <c r="DQ13" s="614">
        <v>621692</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612</v>
      </c>
      <c r="S14" s="609"/>
      <c r="T14" s="609"/>
      <c r="U14" s="609"/>
      <c r="V14" s="609"/>
      <c r="W14" s="609"/>
      <c r="X14" s="609"/>
      <c r="Y14" s="610"/>
      <c r="Z14" s="646">
        <v>0</v>
      </c>
      <c r="AA14" s="646"/>
      <c r="AB14" s="646"/>
      <c r="AC14" s="646"/>
      <c r="AD14" s="647">
        <v>612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71616</v>
      </c>
      <c r="BH14" s="609"/>
      <c r="BI14" s="609"/>
      <c r="BJ14" s="609"/>
      <c r="BK14" s="609"/>
      <c r="BL14" s="609"/>
      <c r="BM14" s="609"/>
      <c r="BN14" s="610"/>
      <c r="BO14" s="646">
        <v>4.7</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463542</v>
      </c>
      <c r="CS14" s="609"/>
      <c r="CT14" s="609"/>
      <c r="CU14" s="609"/>
      <c r="CV14" s="609"/>
      <c r="CW14" s="609"/>
      <c r="CX14" s="609"/>
      <c r="CY14" s="610"/>
      <c r="CZ14" s="646">
        <v>2.6</v>
      </c>
      <c r="DA14" s="646"/>
      <c r="DB14" s="646"/>
      <c r="DC14" s="646"/>
      <c r="DD14" s="614">
        <v>22220</v>
      </c>
      <c r="DE14" s="609"/>
      <c r="DF14" s="609"/>
      <c r="DG14" s="609"/>
      <c r="DH14" s="609"/>
      <c r="DI14" s="609"/>
      <c r="DJ14" s="609"/>
      <c r="DK14" s="609"/>
      <c r="DL14" s="609"/>
      <c r="DM14" s="609"/>
      <c r="DN14" s="609"/>
      <c r="DO14" s="609"/>
      <c r="DP14" s="610"/>
      <c r="DQ14" s="614">
        <v>430940</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116551</v>
      </c>
      <c r="BH15" s="609"/>
      <c r="BI15" s="609"/>
      <c r="BJ15" s="609"/>
      <c r="BK15" s="609"/>
      <c r="BL15" s="609"/>
      <c r="BM15" s="609"/>
      <c r="BN15" s="610"/>
      <c r="BO15" s="646">
        <v>7.6</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1342618</v>
      </c>
      <c r="CS15" s="609"/>
      <c r="CT15" s="609"/>
      <c r="CU15" s="609"/>
      <c r="CV15" s="609"/>
      <c r="CW15" s="609"/>
      <c r="CX15" s="609"/>
      <c r="CY15" s="610"/>
      <c r="CZ15" s="646">
        <v>7.5</v>
      </c>
      <c r="DA15" s="646"/>
      <c r="DB15" s="646"/>
      <c r="DC15" s="646"/>
      <c r="DD15" s="614">
        <v>333140</v>
      </c>
      <c r="DE15" s="609"/>
      <c r="DF15" s="609"/>
      <c r="DG15" s="609"/>
      <c r="DH15" s="609"/>
      <c r="DI15" s="609"/>
      <c r="DJ15" s="609"/>
      <c r="DK15" s="609"/>
      <c r="DL15" s="609"/>
      <c r="DM15" s="609"/>
      <c r="DN15" s="609"/>
      <c r="DO15" s="609"/>
      <c r="DP15" s="610"/>
      <c r="DQ15" s="614">
        <v>915582</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6981</v>
      </c>
      <c r="S16" s="609"/>
      <c r="T16" s="609"/>
      <c r="U16" s="609"/>
      <c r="V16" s="609"/>
      <c r="W16" s="609"/>
      <c r="X16" s="609"/>
      <c r="Y16" s="610"/>
      <c r="Z16" s="646">
        <v>0</v>
      </c>
      <c r="AA16" s="646"/>
      <c r="AB16" s="646"/>
      <c r="AC16" s="646"/>
      <c r="AD16" s="647">
        <v>6981</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660595</v>
      </c>
      <c r="CS16" s="609"/>
      <c r="CT16" s="609"/>
      <c r="CU16" s="609"/>
      <c r="CV16" s="609"/>
      <c r="CW16" s="609"/>
      <c r="CX16" s="609"/>
      <c r="CY16" s="610"/>
      <c r="CZ16" s="646">
        <v>3.7</v>
      </c>
      <c r="DA16" s="646"/>
      <c r="DB16" s="646"/>
      <c r="DC16" s="646"/>
      <c r="DD16" s="614" t="s">
        <v>122</v>
      </c>
      <c r="DE16" s="609"/>
      <c r="DF16" s="609"/>
      <c r="DG16" s="609"/>
      <c r="DH16" s="609"/>
      <c r="DI16" s="609"/>
      <c r="DJ16" s="609"/>
      <c r="DK16" s="609"/>
      <c r="DL16" s="609"/>
      <c r="DM16" s="609"/>
      <c r="DN16" s="609"/>
      <c r="DO16" s="609"/>
      <c r="DP16" s="610"/>
      <c r="DQ16" s="614">
        <v>66687</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29801</v>
      </c>
      <c r="S17" s="609"/>
      <c r="T17" s="609"/>
      <c r="U17" s="609"/>
      <c r="V17" s="609"/>
      <c r="W17" s="609"/>
      <c r="X17" s="609"/>
      <c r="Y17" s="610"/>
      <c r="Z17" s="646">
        <v>0.2</v>
      </c>
      <c r="AA17" s="646"/>
      <c r="AB17" s="646"/>
      <c r="AC17" s="646"/>
      <c r="AD17" s="647">
        <v>29801</v>
      </c>
      <c r="AE17" s="647"/>
      <c r="AF17" s="647"/>
      <c r="AG17" s="647"/>
      <c r="AH17" s="647"/>
      <c r="AI17" s="647"/>
      <c r="AJ17" s="647"/>
      <c r="AK17" s="647"/>
      <c r="AL17" s="611">
        <v>0.3</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3024932</v>
      </c>
      <c r="CS17" s="609"/>
      <c r="CT17" s="609"/>
      <c r="CU17" s="609"/>
      <c r="CV17" s="609"/>
      <c r="CW17" s="609"/>
      <c r="CX17" s="609"/>
      <c r="CY17" s="610"/>
      <c r="CZ17" s="646">
        <v>17</v>
      </c>
      <c r="DA17" s="646"/>
      <c r="DB17" s="646"/>
      <c r="DC17" s="646"/>
      <c r="DD17" s="614" t="s">
        <v>122</v>
      </c>
      <c r="DE17" s="609"/>
      <c r="DF17" s="609"/>
      <c r="DG17" s="609"/>
      <c r="DH17" s="609"/>
      <c r="DI17" s="609"/>
      <c r="DJ17" s="609"/>
      <c r="DK17" s="609"/>
      <c r="DL17" s="609"/>
      <c r="DM17" s="609"/>
      <c r="DN17" s="609"/>
      <c r="DO17" s="609"/>
      <c r="DP17" s="610"/>
      <c r="DQ17" s="614">
        <v>2900781</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6444</v>
      </c>
      <c r="S18" s="609"/>
      <c r="T18" s="609"/>
      <c r="U18" s="609"/>
      <c r="V18" s="609"/>
      <c r="W18" s="609"/>
      <c r="X18" s="609"/>
      <c r="Y18" s="610"/>
      <c r="Z18" s="646">
        <v>0</v>
      </c>
      <c r="AA18" s="646"/>
      <c r="AB18" s="646"/>
      <c r="AC18" s="646"/>
      <c r="AD18" s="647">
        <v>6444</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5837</v>
      </c>
      <c r="S19" s="609"/>
      <c r="T19" s="609"/>
      <c r="U19" s="609"/>
      <c r="V19" s="609"/>
      <c r="W19" s="609"/>
      <c r="X19" s="609"/>
      <c r="Y19" s="610"/>
      <c r="Z19" s="646">
        <v>0</v>
      </c>
      <c r="AA19" s="646"/>
      <c r="AB19" s="646"/>
      <c r="AC19" s="646"/>
      <c r="AD19" s="647">
        <v>5837</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607</v>
      </c>
      <c r="S20" s="609"/>
      <c r="T20" s="609"/>
      <c r="U20" s="609"/>
      <c r="V20" s="609"/>
      <c r="W20" s="609"/>
      <c r="X20" s="609"/>
      <c r="Y20" s="610"/>
      <c r="Z20" s="646">
        <v>0</v>
      </c>
      <c r="AA20" s="646"/>
      <c r="AB20" s="646"/>
      <c r="AC20" s="646"/>
      <c r="AD20" s="647">
        <v>607</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17810479</v>
      </c>
      <c r="CS20" s="609"/>
      <c r="CT20" s="609"/>
      <c r="CU20" s="609"/>
      <c r="CV20" s="609"/>
      <c r="CW20" s="609"/>
      <c r="CX20" s="609"/>
      <c r="CY20" s="610"/>
      <c r="CZ20" s="646">
        <v>100</v>
      </c>
      <c r="DA20" s="646"/>
      <c r="DB20" s="646"/>
      <c r="DC20" s="646"/>
      <c r="DD20" s="614">
        <v>3064462</v>
      </c>
      <c r="DE20" s="609"/>
      <c r="DF20" s="609"/>
      <c r="DG20" s="609"/>
      <c r="DH20" s="609"/>
      <c r="DI20" s="609"/>
      <c r="DJ20" s="609"/>
      <c r="DK20" s="609"/>
      <c r="DL20" s="609"/>
      <c r="DM20" s="609"/>
      <c r="DN20" s="609"/>
      <c r="DO20" s="609"/>
      <c r="DP20" s="610"/>
      <c r="DQ20" s="614">
        <v>10869973</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7700074</v>
      </c>
      <c r="S21" s="609"/>
      <c r="T21" s="609"/>
      <c r="U21" s="609"/>
      <c r="V21" s="609"/>
      <c r="W21" s="609"/>
      <c r="X21" s="609"/>
      <c r="Y21" s="610"/>
      <c r="Z21" s="646">
        <v>42.4</v>
      </c>
      <c r="AA21" s="646"/>
      <c r="AB21" s="646"/>
      <c r="AC21" s="646"/>
      <c r="AD21" s="647">
        <v>6846565</v>
      </c>
      <c r="AE21" s="647"/>
      <c r="AF21" s="647"/>
      <c r="AG21" s="647"/>
      <c r="AH21" s="647"/>
      <c r="AI21" s="647"/>
      <c r="AJ21" s="647"/>
      <c r="AK21" s="647"/>
      <c r="AL21" s="611">
        <v>76.8</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6846565</v>
      </c>
      <c r="S22" s="609"/>
      <c r="T22" s="609"/>
      <c r="U22" s="609"/>
      <c r="V22" s="609"/>
      <c r="W22" s="609"/>
      <c r="X22" s="609"/>
      <c r="Y22" s="610"/>
      <c r="Z22" s="646">
        <v>37.700000000000003</v>
      </c>
      <c r="AA22" s="646"/>
      <c r="AB22" s="646"/>
      <c r="AC22" s="646"/>
      <c r="AD22" s="647">
        <v>6846565</v>
      </c>
      <c r="AE22" s="647"/>
      <c r="AF22" s="647"/>
      <c r="AG22" s="647"/>
      <c r="AH22" s="647"/>
      <c r="AI22" s="647"/>
      <c r="AJ22" s="647"/>
      <c r="AK22" s="647"/>
      <c r="AL22" s="611">
        <v>76.8</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853509</v>
      </c>
      <c r="S23" s="609"/>
      <c r="T23" s="609"/>
      <c r="U23" s="609"/>
      <c r="V23" s="609"/>
      <c r="W23" s="609"/>
      <c r="X23" s="609"/>
      <c r="Y23" s="610"/>
      <c r="Z23" s="646">
        <v>4.7</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7109012</v>
      </c>
      <c r="CS24" s="664"/>
      <c r="CT24" s="664"/>
      <c r="CU24" s="664"/>
      <c r="CV24" s="664"/>
      <c r="CW24" s="664"/>
      <c r="CX24" s="664"/>
      <c r="CY24" s="689"/>
      <c r="CZ24" s="690">
        <v>39.9</v>
      </c>
      <c r="DA24" s="672"/>
      <c r="DB24" s="672"/>
      <c r="DC24" s="692"/>
      <c r="DD24" s="688">
        <v>5705153</v>
      </c>
      <c r="DE24" s="664"/>
      <c r="DF24" s="664"/>
      <c r="DG24" s="664"/>
      <c r="DH24" s="664"/>
      <c r="DI24" s="664"/>
      <c r="DJ24" s="664"/>
      <c r="DK24" s="689"/>
      <c r="DL24" s="688">
        <v>4788014</v>
      </c>
      <c r="DM24" s="664"/>
      <c r="DN24" s="664"/>
      <c r="DO24" s="664"/>
      <c r="DP24" s="664"/>
      <c r="DQ24" s="664"/>
      <c r="DR24" s="664"/>
      <c r="DS24" s="664"/>
      <c r="DT24" s="664"/>
      <c r="DU24" s="664"/>
      <c r="DV24" s="689"/>
      <c r="DW24" s="690">
        <v>53.5</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9763919</v>
      </c>
      <c r="S25" s="609"/>
      <c r="T25" s="609"/>
      <c r="U25" s="609"/>
      <c r="V25" s="609"/>
      <c r="W25" s="609"/>
      <c r="X25" s="609"/>
      <c r="Y25" s="610"/>
      <c r="Z25" s="646">
        <v>53.8</v>
      </c>
      <c r="AA25" s="646"/>
      <c r="AB25" s="646"/>
      <c r="AC25" s="646"/>
      <c r="AD25" s="647">
        <v>8910410</v>
      </c>
      <c r="AE25" s="647"/>
      <c r="AF25" s="647"/>
      <c r="AG25" s="647"/>
      <c r="AH25" s="647"/>
      <c r="AI25" s="647"/>
      <c r="AJ25" s="647"/>
      <c r="AK25" s="647"/>
      <c r="AL25" s="611">
        <v>99.9</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2202725</v>
      </c>
      <c r="CS25" s="621"/>
      <c r="CT25" s="621"/>
      <c r="CU25" s="621"/>
      <c r="CV25" s="621"/>
      <c r="CW25" s="621"/>
      <c r="CX25" s="621"/>
      <c r="CY25" s="622"/>
      <c r="CZ25" s="611">
        <v>12.4</v>
      </c>
      <c r="DA25" s="623"/>
      <c r="DB25" s="623"/>
      <c r="DC25" s="624"/>
      <c r="DD25" s="614">
        <v>2039452</v>
      </c>
      <c r="DE25" s="621"/>
      <c r="DF25" s="621"/>
      <c r="DG25" s="621"/>
      <c r="DH25" s="621"/>
      <c r="DI25" s="621"/>
      <c r="DJ25" s="621"/>
      <c r="DK25" s="622"/>
      <c r="DL25" s="614">
        <v>1750362</v>
      </c>
      <c r="DM25" s="621"/>
      <c r="DN25" s="621"/>
      <c r="DO25" s="621"/>
      <c r="DP25" s="621"/>
      <c r="DQ25" s="621"/>
      <c r="DR25" s="621"/>
      <c r="DS25" s="621"/>
      <c r="DT25" s="621"/>
      <c r="DU25" s="621"/>
      <c r="DV25" s="622"/>
      <c r="DW25" s="611">
        <v>19.600000000000001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755</v>
      </c>
      <c r="S26" s="609"/>
      <c r="T26" s="609"/>
      <c r="U26" s="609"/>
      <c r="V26" s="609"/>
      <c r="W26" s="609"/>
      <c r="X26" s="609"/>
      <c r="Y26" s="610"/>
      <c r="Z26" s="646">
        <v>0</v>
      </c>
      <c r="AA26" s="646"/>
      <c r="AB26" s="646"/>
      <c r="AC26" s="646"/>
      <c r="AD26" s="647">
        <v>755</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1381945</v>
      </c>
      <c r="CS26" s="609"/>
      <c r="CT26" s="609"/>
      <c r="CU26" s="609"/>
      <c r="CV26" s="609"/>
      <c r="CW26" s="609"/>
      <c r="CX26" s="609"/>
      <c r="CY26" s="610"/>
      <c r="CZ26" s="611">
        <v>7.8</v>
      </c>
      <c r="DA26" s="623"/>
      <c r="DB26" s="623"/>
      <c r="DC26" s="624"/>
      <c r="DD26" s="614">
        <v>1283942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345407</v>
      </c>
      <c r="S27" s="609"/>
      <c r="T27" s="609"/>
      <c r="U27" s="609"/>
      <c r="V27" s="609"/>
      <c r="W27" s="609"/>
      <c r="X27" s="609"/>
      <c r="Y27" s="610"/>
      <c r="Z27" s="646">
        <v>1.9</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1523641</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1882870</v>
      </c>
      <c r="CS27" s="621"/>
      <c r="CT27" s="621"/>
      <c r="CU27" s="621"/>
      <c r="CV27" s="621"/>
      <c r="CW27" s="621"/>
      <c r="CX27" s="621"/>
      <c r="CY27" s="622"/>
      <c r="CZ27" s="611">
        <v>10.6</v>
      </c>
      <c r="DA27" s="623"/>
      <c r="DB27" s="623"/>
      <c r="DC27" s="624"/>
      <c r="DD27" s="614">
        <v>766435</v>
      </c>
      <c r="DE27" s="621"/>
      <c r="DF27" s="621"/>
      <c r="DG27" s="621"/>
      <c r="DH27" s="621"/>
      <c r="DI27" s="621"/>
      <c r="DJ27" s="621"/>
      <c r="DK27" s="622"/>
      <c r="DL27" s="614">
        <v>540049</v>
      </c>
      <c r="DM27" s="621"/>
      <c r="DN27" s="621"/>
      <c r="DO27" s="621"/>
      <c r="DP27" s="621"/>
      <c r="DQ27" s="621"/>
      <c r="DR27" s="621"/>
      <c r="DS27" s="621"/>
      <c r="DT27" s="621"/>
      <c r="DU27" s="621"/>
      <c r="DV27" s="622"/>
      <c r="DW27" s="611">
        <v>6</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307167</v>
      </c>
      <c r="S28" s="609"/>
      <c r="T28" s="609"/>
      <c r="U28" s="609"/>
      <c r="V28" s="609"/>
      <c r="W28" s="609"/>
      <c r="X28" s="609"/>
      <c r="Y28" s="610"/>
      <c r="Z28" s="646">
        <v>1.7</v>
      </c>
      <c r="AA28" s="646"/>
      <c r="AB28" s="646"/>
      <c r="AC28" s="646"/>
      <c r="AD28" s="647">
        <v>3833</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3023417</v>
      </c>
      <c r="CS28" s="609"/>
      <c r="CT28" s="609"/>
      <c r="CU28" s="609"/>
      <c r="CV28" s="609"/>
      <c r="CW28" s="609"/>
      <c r="CX28" s="609"/>
      <c r="CY28" s="610"/>
      <c r="CZ28" s="611">
        <v>17</v>
      </c>
      <c r="DA28" s="623"/>
      <c r="DB28" s="623"/>
      <c r="DC28" s="624"/>
      <c r="DD28" s="614">
        <v>2899266</v>
      </c>
      <c r="DE28" s="609"/>
      <c r="DF28" s="609"/>
      <c r="DG28" s="609"/>
      <c r="DH28" s="609"/>
      <c r="DI28" s="609"/>
      <c r="DJ28" s="609"/>
      <c r="DK28" s="610"/>
      <c r="DL28" s="614">
        <v>2497603</v>
      </c>
      <c r="DM28" s="609"/>
      <c r="DN28" s="609"/>
      <c r="DO28" s="609"/>
      <c r="DP28" s="609"/>
      <c r="DQ28" s="609"/>
      <c r="DR28" s="609"/>
      <c r="DS28" s="609"/>
      <c r="DT28" s="609"/>
      <c r="DU28" s="609"/>
      <c r="DV28" s="610"/>
      <c r="DW28" s="611">
        <v>27.9</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120444</v>
      </c>
      <c r="S29" s="609"/>
      <c r="T29" s="609"/>
      <c r="U29" s="609"/>
      <c r="V29" s="609"/>
      <c r="W29" s="609"/>
      <c r="X29" s="609"/>
      <c r="Y29" s="610"/>
      <c r="Z29" s="646">
        <v>0.7</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3023417</v>
      </c>
      <c r="CS29" s="621"/>
      <c r="CT29" s="621"/>
      <c r="CU29" s="621"/>
      <c r="CV29" s="621"/>
      <c r="CW29" s="621"/>
      <c r="CX29" s="621"/>
      <c r="CY29" s="622"/>
      <c r="CZ29" s="611">
        <v>17</v>
      </c>
      <c r="DA29" s="623"/>
      <c r="DB29" s="623"/>
      <c r="DC29" s="624"/>
      <c r="DD29" s="614">
        <v>2899266</v>
      </c>
      <c r="DE29" s="621"/>
      <c r="DF29" s="621"/>
      <c r="DG29" s="621"/>
      <c r="DH29" s="621"/>
      <c r="DI29" s="621"/>
      <c r="DJ29" s="621"/>
      <c r="DK29" s="622"/>
      <c r="DL29" s="614">
        <v>2497603</v>
      </c>
      <c r="DM29" s="621"/>
      <c r="DN29" s="621"/>
      <c r="DO29" s="621"/>
      <c r="DP29" s="621"/>
      <c r="DQ29" s="621"/>
      <c r="DR29" s="621"/>
      <c r="DS29" s="621"/>
      <c r="DT29" s="621"/>
      <c r="DU29" s="621"/>
      <c r="DV29" s="622"/>
      <c r="DW29" s="611">
        <v>27.9</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2537978</v>
      </c>
      <c r="S30" s="609"/>
      <c r="T30" s="609"/>
      <c r="U30" s="609"/>
      <c r="V30" s="609"/>
      <c r="W30" s="609"/>
      <c r="X30" s="609"/>
      <c r="Y30" s="610"/>
      <c r="Z30" s="646">
        <v>14</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2930484</v>
      </c>
      <c r="CS30" s="609"/>
      <c r="CT30" s="609"/>
      <c r="CU30" s="609"/>
      <c r="CV30" s="609"/>
      <c r="CW30" s="609"/>
      <c r="CX30" s="609"/>
      <c r="CY30" s="610"/>
      <c r="CZ30" s="611">
        <v>16.5</v>
      </c>
      <c r="DA30" s="623"/>
      <c r="DB30" s="623"/>
      <c r="DC30" s="624"/>
      <c r="DD30" s="614">
        <v>2807005</v>
      </c>
      <c r="DE30" s="609"/>
      <c r="DF30" s="609"/>
      <c r="DG30" s="609"/>
      <c r="DH30" s="609"/>
      <c r="DI30" s="609"/>
      <c r="DJ30" s="609"/>
      <c r="DK30" s="610"/>
      <c r="DL30" s="614">
        <v>2405348</v>
      </c>
      <c r="DM30" s="609"/>
      <c r="DN30" s="609"/>
      <c r="DO30" s="609"/>
      <c r="DP30" s="609"/>
      <c r="DQ30" s="609"/>
      <c r="DR30" s="609"/>
      <c r="DS30" s="609"/>
      <c r="DT30" s="609"/>
      <c r="DU30" s="609"/>
      <c r="DV30" s="610"/>
      <c r="DW30" s="611">
        <v>26.9</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98.2</v>
      </c>
      <c r="BN31" s="671"/>
      <c r="BO31" s="671"/>
      <c r="BP31" s="671"/>
      <c r="BQ31" s="673"/>
      <c r="BR31" s="670">
        <v>99.5</v>
      </c>
      <c r="BS31" s="671"/>
      <c r="BT31" s="671"/>
      <c r="BU31" s="671"/>
      <c r="BV31" s="671"/>
      <c r="BW31" s="671"/>
      <c r="BX31" s="672">
        <v>98</v>
      </c>
      <c r="BY31" s="671"/>
      <c r="BZ31" s="671"/>
      <c r="CA31" s="671"/>
      <c r="CB31" s="673"/>
      <c r="CD31" s="629"/>
      <c r="CE31" s="630"/>
      <c r="CF31" s="605" t="s">
        <v>300</v>
      </c>
      <c r="CG31" s="606"/>
      <c r="CH31" s="606"/>
      <c r="CI31" s="606"/>
      <c r="CJ31" s="606"/>
      <c r="CK31" s="606"/>
      <c r="CL31" s="606"/>
      <c r="CM31" s="606"/>
      <c r="CN31" s="606"/>
      <c r="CO31" s="606"/>
      <c r="CP31" s="606"/>
      <c r="CQ31" s="607"/>
      <c r="CR31" s="608">
        <v>92933</v>
      </c>
      <c r="CS31" s="621"/>
      <c r="CT31" s="621"/>
      <c r="CU31" s="621"/>
      <c r="CV31" s="621"/>
      <c r="CW31" s="621"/>
      <c r="CX31" s="621"/>
      <c r="CY31" s="622"/>
      <c r="CZ31" s="611">
        <v>0.5</v>
      </c>
      <c r="DA31" s="623"/>
      <c r="DB31" s="623"/>
      <c r="DC31" s="624"/>
      <c r="DD31" s="614">
        <v>92261</v>
      </c>
      <c r="DE31" s="621"/>
      <c r="DF31" s="621"/>
      <c r="DG31" s="621"/>
      <c r="DH31" s="621"/>
      <c r="DI31" s="621"/>
      <c r="DJ31" s="621"/>
      <c r="DK31" s="622"/>
      <c r="DL31" s="614">
        <v>92255</v>
      </c>
      <c r="DM31" s="621"/>
      <c r="DN31" s="621"/>
      <c r="DO31" s="621"/>
      <c r="DP31" s="621"/>
      <c r="DQ31" s="621"/>
      <c r="DR31" s="621"/>
      <c r="DS31" s="621"/>
      <c r="DT31" s="621"/>
      <c r="DU31" s="621"/>
      <c r="DV31" s="622"/>
      <c r="DW31" s="611">
        <v>1</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1431793</v>
      </c>
      <c r="S32" s="609"/>
      <c r="T32" s="609"/>
      <c r="U32" s="609"/>
      <c r="V32" s="609"/>
      <c r="W32" s="609"/>
      <c r="X32" s="609"/>
      <c r="Y32" s="610"/>
      <c r="Z32" s="646">
        <v>7.9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99.6</v>
      </c>
      <c r="BH32" s="621"/>
      <c r="BI32" s="621"/>
      <c r="BJ32" s="621"/>
      <c r="BK32" s="621"/>
      <c r="BL32" s="621"/>
      <c r="BM32" s="612">
        <v>98.9</v>
      </c>
      <c r="BN32" s="621"/>
      <c r="BO32" s="621"/>
      <c r="BP32" s="621"/>
      <c r="BQ32" s="644"/>
      <c r="BR32" s="679">
        <v>99.5</v>
      </c>
      <c r="BS32" s="621"/>
      <c r="BT32" s="621"/>
      <c r="BU32" s="621"/>
      <c r="BV32" s="621"/>
      <c r="BW32" s="621"/>
      <c r="BX32" s="612">
        <v>98.9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21518</v>
      </c>
      <c r="S33" s="609"/>
      <c r="T33" s="609"/>
      <c r="U33" s="609"/>
      <c r="V33" s="609"/>
      <c r="W33" s="609"/>
      <c r="X33" s="609"/>
      <c r="Y33" s="610"/>
      <c r="Z33" s="646">
        <v>0.1</v>
      </c>
      <c r="AA33" s="646"/>
      <c r="AB33" s="646"/>
      <c r="AC33" s="646"/>
      <c r="AD33" s="647">
        <v>2033</v>
      </c>
      <c r="AE33" s="647"/>
      <c r="AF33" s="647"/>
      <c r="AG33" s="647"/>
      <c r="AH33" s="647"/>
      <c r="AI33" s="647"/>
      <c r="AJ33" s="647"/>
      <c r="AK33" s="647"/>
      <c r="AL33" s="611">
        <v>0</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99.3</v>
      </c>
      <c r="BH33" s="593"/>
      <c r="BI33" s="593"/>
      <c r="BJ33" s="593"/>
      <c r="BK33" s="593"/>
      <c r="BL33" s="593"/>
      <c r="BM33" s="639">
        <v>96.8</v>
      </c>
      <c r="BN33" s="593"/>
      <c r="BO33" s="593"/>
      <c r="BP33" s="593"/>
      <c r="BQ33" s="656"/>
      <c r="BR33" s="669">
        <v>99.3</v>
      </c>
      <c r="BS33" s="593"/>
      <c r="BT33" s="593"/>
      <c r="BU33" s="593"/>
      <c r="BV33" s="593"/>
      <c r="BW33" s="593"/>
      <c r="BX33" s="639">
        <v>96.5</v>
      </c>
      <c r="BY33" s="593"/>
      <c r="BZ33" s="593"/>
      <c r="CA33" s="593"/>
      <c r="CB33" s="656"/>
      <c r="CD33" s="605" t="s">
        <v>307</v>
      </c>
      <c r="CE33" s="606"/>
      <c r="CF33" s="606"/>
      <c r="CG33" s="606"/>
      <c r="CH33" s="606"/>
      <c r="CI33" s="606"/>
      <c r="CJ33" s="606"/>
      <c r="CK33" s="606"/>
      <c r="CL33" s="606"/>
      <c r="CM33" s="606"/>
      <c r="CN33" s="606"/>
      <c r="CO33" s="606"/>
      <c r="CP33" s="606"/>
      <c r="CQ33" s="607"/>
      <c r="CR33" s="608">
        <v>6976410</v>
      </c>
      <c r="CS33" s="621"/>
      <c r="CT33" s="621"/>
      <c r="CU33" s="621"/>
      <c r="CV33" s="621"/>
      <c r="CW33" s="621"/>
      <c r="CX33" s="621"/>
      <c r="CY33" s="622"/>
      <c r="CZ33" s="611">
        <v>39.200000000000003</v>
      </c>
      <c r="DA33" s="623"/>
      <c r="DB33" s="623"/>
      <c r="DC33" s="624"/>
      <c r="DD33" s="614">
        <v>4816483</v>
      </c>
      <c r="DE33" s="621"/>
      <c r="DF33" s="621"/>
      <c r="DG33" s="621"/>
      <c r="DH33" s="621"/>
      <c r="DI33" s="621"/>
      <c r="DJ33" s="621"/>
      <c r="DK33" s="622"/>
      <c r="DL33" s="614">
        <v>3215868</v>
      </c>
      <c r="DM33" s="621"/>
      <c r="DN33" s="621"/>
      <c r="DO33" s="621"/>
      <c r="DP33" s="621"/>
      <c r="DQ33" s="621"/>
      <c r="DR33" s="621"/>
      <c r="DS33" s="621"/>
      <c r="DT33" s="621"/>
      <c r="DU33" s="621"/>
      <c r="DV33" s="622"/>
      <c r="DW33" s="611">
        <v>35.9</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45913</v>
      </c>
      <c r="S34" s="609"/>
      <c r="T34" s="609"/>
      <c r="U34" s="609"/>
      <c r="V34" s="609"/>
      <c r="W34" s="609"/>
      <c r="X34" s="609"/>
      <c r="Y34" s="610"/>
      <c r="Z34" s="646">
        <v>0.3</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1982903</v>
      </c>
      <c r="CS34" s="609"/>
      <c r="CT34" s="609"/>
      <c r="CU34" s="609"/>
      <c r="CV34" s="609"/>
      <c r="CW34" s="609"/>
      <c r="CX34" s="609"/>
      <c r="CY34" s="610"/>
      <c r="CZ34" s="611">
        <v>11.1</v>
      </c>
      <c r="DA34" s="623"/>
      <c r="DB34" s="623"/>
      <c r="DC34" s="624"/>
      <c r="DD34" s="614">
        <v>1353725</v>
      </c>
      <c r="DE34" s="609"/>
      <c r="DF34" s="609"/>
      <c r="DG34" s="609"/>
      <c r="DH34" s="609"/>
      <c r="DI34" s="609"/>
      <c r="DJ34" s="609"/>
      <c r="DK34" s="610"/>
      <c r="DL34" s="614">
        <v>1060305</v>
      </c>
      <c r="DM34" s="609"/>
      <c r="DN34" s="609"/>
      <c r="DO34" s="609"/>
      <c r="DP34" s="609"/>
      <c r="DQ34" s="609"/>
      <c r="DR34" s="609"/>
      <c r="DS34" s="609"/>
      <c r="DT34" s="609"/>
      <c r="DU34" s="609"/>
      <c r="DV34" s="610"/>
      <c r="DW34" s="611">
        <v>11.8</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961115</v>
      </c>
      <c r="S35" s="609"/>
      <c r="T35" s="609"/>
      <c r="U35" s="609"/>
      <c r="V35" s="609"/>
      <c r="W35" s="609"/>
      <c r="X35" s="609"/>
      <c r="Y35" s="610"/>
      <c r="Z35" s="646">
        <v>5.3</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105543</v>
      </c>
      <c r="CS35" s="621"/>
      <c r="CT35" s="621"/>
      <c r="CU35" s="621"/>
      <c r="CV35" s="621"/>
      <c r="CW35" s="621"/>
      <c r="CX35" s="621"/>
      <c r="CY35" s="622"/>
      <c r="CZ35" s="611">
        <v>0.6</v>
      </c>
      <c r="DA35" s="623"/>
      <c r="DB35" s="623"/>
      <c r="DC35" s="624"/>
      <c r="DD35" s="614">
        <v>90229</v>
      </c>
      <c r="DE35" s="621"/>
      <c r="DF35" s="621"/>
      <c r="DG35" s="621"/>
      <c r="DH35" s="621"/>
      <c r="DI35" s="621"/>
      <c r="DJ35" s="621"/>
      <c r="DK35" s="622"/>
      <c r="DL35" s="614">
        <v>90229</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327709</v>
      </c>
      <c r="S36" s="609"/>
      <c r="T36" s="609"/>
      <c r="U36" s="609"/>
      <c r="V36" s="609"/>
      <c r="W36" s="609"/>
      <c r="X36" s="609"/>
      <c r="Y36" s="610"/>
      <c r="Z36" s="646">
        <v>1.8</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2527045</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3527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3427371</v>
      </c>
      <c r="CS36" s="609"/>
      <c r="CT36" s="609"/>
      <c r="CU36" s="609"/>
      <c r="CV36" s="609"/>
      <c r="CW36" s="609"/>
      <c r="CX36" s="609"/>
      <c r="CY36" s="610"/>
      <c r="CZ36" s="611">
        <v>19.2</v>
      </c>
      <c r="DA36" s="623"/>
      <c r="DB36" s="623"/>
      <c r="DC36" s="624"/>
      <c r="DD36" s="614">
        <v>2122463</v>
      </c>
      <c r="DE36" s="609"/>
      <c r="DF36" s="609"/>
      <c r="DG36" s="609"/>
      <c r="DH36" s="609"/>
      <c r="DI36" s="609"/>
      <c r="DJ36" s="609"/>
      <c r="DK36" s="610"/>
      <c r="DL36" s="614">
        <v>822109</v>
      </c>
      <c r="DM36" s="609"/>
      <c r="DN36" s="609"/>
      <c r="DO36" s="609"/>
      <c r="DP36" s="609"/>
      <c r="DQ36" s="609"/>
      <c r="DR36" s="609"/>
      <c r="DS36" s="609"/>
      <c r="DT36" s="609"/>
      <c r="DU36" s="609"/>
      <c r="DV36" s="610"/>
      <c r="DW36" s="611">
        <v>9.1999999999999993</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412870</v>
      </c>
      <c r="S37" s="609"/>
      <c r="T37" s="609"/>
      <c r="U37" s="609"/>
      <c r="V37" s="609"/>
      <c r="W37" s="609"/>
      <c r="X37" s="609"/>
      <c r="Y37" s="610"/>
      <c r="Z37" s="646">
        <v>2.2999999999999998</v>
      </c>
      <c r="AA37" s="646"/>
      <c r="AB37" s="646"/>
      <c r="AC37" s="646"/>
      <c r="AD37" s="647">
        <v>20</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998003</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-22808</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590485</v>
      </c>
      <c r="CS37" s="621"/>
      <c r="CT37" s="621"/>
      <c r="CU37" s="621"/>
      <c r="CV37" s="621"/>
      <c r="CW37" s="621"/>
      <c r="CX37" s="621"/>
      <c r="CY37" s="622"/>
      <c r="CZ37" s="611">
        <v>3.3</v>
      </c>
      <c r="DA37" s="623"/>
      <c r="DB37" s="623"/>
      <c r="DC37" s="624"/>
      <c r="DD37" s="614">
        <v>589454</v>
      </c>
      <c r="DE37" s="621"/>
      <c r="DF37" s="621"/>
      <c r="DG37" s="621"/>
      <c r="DH37" s="621"/>
      <c r="DI37" s="621"/>
      <c r="DJ37" s="621"/>
      <c r="DK37" s="622"/>
      <c r="DL37" s="614">
        <v>500968</v>
      </c>
      <c r="DM37" s="621"/>
      <c r="DN37" s="621"/>
      <c r="DO37" s="621"/>
      <c r="DP37" s="621"/>
      <c r="DQ37" s="621"/>
      <c r="DR37" s="621"/>
      <c r="DS37" s="621"/>
      <c r="DT37" s="621"/>
      <c r="DU37" s="621"/>
      <c r="DV37" s="622"/>
      <c r="DW37" s="611">
        <v>5.6</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1874200</v>
      </c>
      <c r="S38" s="609"/>
      <c r="T38" s="609"/>
      <c r="U38" s="609"/>
      <c r="V38" s="609"/>
      <c r="W38" s="609"/>
      <c r="X38" s="609"/>
      <c r="Y38" s="610"/>
      <c r="Z38" s="646">
        <v>10.3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532546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2044</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1372761</v>
      </c>
      <c r="CS38" s="609"/>
      <c r="CT38" s="609"/>
      <c r="CU38" s="609"/>
      <c r="CV38" s="609"/>
      <c r="CW38" s="609"/>
      <c r="CX38" s="609"/>
      <c r="CY38" s="610"/>
      <c r="CZ38" s="611">
        <v>7.7</v>
      </c>
      <c r="DA38" s="623"/>
      <c r="DB38" s="623"/>
      <c r="DC38" s="624"/>
      <c r="DD38" s="614">
        <v>1250065</v>
      </c>
      <c r="DE38" s="609"/>
      <c r="DF38" s="609"/>
      <c r="DG38" s="609"/>
      <c r="DH38" s="609"/>
      <c r="DI38" s="609"/>
      <c r="DJ38" s="609"/>
      <c r="DK38" s="610"/>
      <c r="DL38" s="614">
        <v>1243225</v>
      </c>
      <c r="DM38" s="609"/>
      <c r="DN38" s="609"/>
      <c r="DO38" s="609"/>
      <c r="DP38" s="609"/>
      <c r="DQ38" s="609"/>
      <c r="DR38" s="609"/>
      <c r="DS38" s="609"/>
      <c r="DT38" s="609"/>
      <c r="DU38" s="609"/>
      <c r="DV38" s="610"/>
      <c r="DW38" s="611">
        <v>13.9</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156281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2753</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69832</v>
      </c>
      <c r="CS39" s="621"/>
      <c r="CT39" s="621"/>
      <c r="CU39" s="621"/>
      <c r="CV39" s="621"/>
      <c r="CW39" s="621"/>
      <c r="CX39" s="621"/>
      <c r="CY39" s="622"/>
      <c r="CZ39" s="611">
        <v>0.4</v>
      </c>
      <c r="DA39" s="623"/>
      <c r="DB39" s="623"/>
      <c r="DC39" s="624"/>
      <c r="DD39" s="614">
        <v>1</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34800</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8235</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18000</v>
      </c>
      <c r="CS40" s="609"/>
      <c r="CT40" s="609"/>
      <c r="CU40" s="609"/>
      <c r="CV40" s="609"/>
      <c r="CW40" s="609"/>
      <c r="CX40" s="609"/>
      <c r="CY40" s="610"/>
      <c r="CZ40" s="611">
        <v>0.1</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18150788</v>
      </c>
      <c r="S41" s="633"/>
      <c r="T41" s="633"/>
      <c r="U41" s="633"/>
      <c r="V41" s="633"/>
      <c r="W41" s="633"/>
      <c r="X41" s="633"/>
      <c r="Y41" s="636"/>
      <c r="Z41" s="637">
        <v>100</v>
      </c>
      <c r="AA41" s="637"/>
      <c r="AB41" s="637"/>
      <c r="AC41" s="637"/>
      <c r="AD41" s="638">
        <v>8917051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221954</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610026</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480</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3725057</v>
      </c>
      <c r="CS42" s="621"/>
      <c r="CT42" s="621"/>
      <c r="CU42" s="621"/>
      <c r="CV42" s="621"/>
      <c r="CW42" s="621"/>
      <c r="CX42" s="621"/>
      <c r="CY42" s="622"/>
      <c r="CZ42" s="611">
        <v>20.9</v>
      </c>
      <c r="DA42" s="623"/>
      <c r="DB42" s="623"/>
      <c r="DC42" s="624"/>
      <c r="DD42" s="614">
        <v>348337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35402</v>
      </c>
      <c r="CS43" s="621"/>
      <c r="CT43" s="621"/>
      <c r="CU43" s="621"/>
      <c r="CV43" s="621"/>
      <c r="CW43" s="621"/>
      <c r="CX43" s="621"/>
      <c r="CY43" s="622"/>
      <c r="CZ43" s="611">
        <v>0.2</v>
      </c>
      <c r="DA43" s="623"/>
      <c r="DB43" s="623"/>
      <c r="DC43" s="624"/>
      <c r="DD43" s="614">
        <v>21817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3064462</v>
      </c>
      <c r="CS44" s="609"/>
      <c r="CT44" s="609"/>
      <c r="CU44" s="609"/>
      <c r="CV44" s="609"/>
      <c r="CW44" s="609"/>
      <c r="CX44" s="609"/>
      <c r="CY44" s="610"/>
      <c r="CZ44" s="611">
        <v>17.2</v>
      </c>
      <c r="DA44" s="612"/>
      <c r="DB44" s="612"/>
      <c r="DC44" s="613"/>
      <c r="DD44" s="614">
        <v>281650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2029779</v>
      </c>
      <c r="CS45" s="621"/>
      <c r="CT45" s="621"/>
      <c r="CU45" s="621"/>
      <c r="CV45" s="621"/>
      <c r="CW45" s="621"/>
      <c r="CX45" s="621"/>
      <c r="CY45" s="622"/>
      <c r="CZ45" s="611">
        <v>11.4</v>
      </c>
      <c r="DA45" s="623"/>
      <c r="DB45" s="623"/>
      <c r="DC45" s="624"/>
      <c r="DD45" s="614">
        <v>113366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978987</v>
      </c>
      <c r="CS46" s="609"/>
      <c r="CT46" s="609"/>
      <c r="CU46" s="609"/>
      <c r="CV46" s="609"/>
      <c r="CW46" s="609"/>
      <c r="CX46" s="609"/>
      <c r="CY46" s="610"/>
      <c r="CZ46" s="611">
        <v>5.5</v>
      </c>
      <c r="DA46" s="612"/>
      <c r="DB46" s="612"/>
      <c r="DC46" s="613"/>
      <c r="DD46" s="614">
        <v>161788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660595</v>
      </c>
      <c r="CS47" s="621"/>
      <c r="CT47" s="621"/>
      <c r="CU47" s="621"/>
      <c r="CV47" s="621"/>
      <c r="CW47" s="621"/>
      <c r="CX47" s="621"/>
      <c r="CY47" s="622"/>
      <c r="CZ47" s="611">
        <v>3.7</v>
      </c>
      <c r="DA47" s="623"/>
      <c r="DB47" s="623"/>
      <c r="DC47" s="624"/>
      <c r="DD47" s="614">
        <v>66687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17810479</v>
      </c>
      <c r="CS49" s="593"/>
      <c r="CT49" s="593"/>
      <c r="CU49" s="593"/>
      <c r="CV49" s="593"/>
      <c r="CW49" s="593"/>
      <c r="CX49" s="593"/>
      <c r="CY49" s="594"/>
      <c r="CZ49" s="595">
        <v>100</v>
      </c>
      <c r="DA49" s="596"/>
      <c r="DB49" s="596"/>
      <c r="DC49" s="597"/>
      <c r="DD49" s="598">
        <v>10869973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ybt+tZFBNgRTbo7LxqKjJnFp4R9O51BmSAQ0+0SRDXnw9Q0CE30/xNJpCqL8tg0n8/JKcIMPMNwsxGULE+3RAQ==" saltValue="1pl3LtXFidliN/asHmAk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18120</v>
      </c>
      <c r="R7" s="1090"/>
      <c r="S7" s="1090"/>
      <c r="T7" s="1090"/>
      <c r="U7" s="1090"/>
      <c r="V7" s="1090">
        <v>17780</v>
      </c>
      <c r="W7" s="1090"/>
      <c r="X7" s="1090"/>
      <c r="Y7" s="1090"/>
      <c r="Z7" s="1090"/>
      <c r="AA7" s="1090">
        <v>340</v>
      </c>
      <c r="AB7" s="1090"/>
      <c r="AC7" s="1090"/>
      <c r="AD7" s="1090"/>
      <c r="AE7" s="1091"/>
      <c r="AF7" s="1092">
        <v>269</v>
      </c>
      <c r="AG7" s="1093"/>
      <c r="AH7" s="1093"/>
      <c r="AI7" s="1093"/>
      <c r="AJ7" s="1094"/>
      <c r="AK7" s="1095">
        <v>961</v>
      </c>
      <c r="AL7" s="1096"/>
      <c r="AM7" s="1096"/>
      <c r="AN7" s="1096"/>
      <c r="AO7" s="1096"/>
      <c r="AP7" s="1096">
        <v>28133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568</v>
      </c>
      <c r="BT7" s="1087"/>
      <c r="BU7" s="1087"/>
      <c r="BV7" s="1087"/>
      <c r="BW7" s="1087"/>
      <c r="BX7" s="1087"/>
      <c r="BY7" s="1087"/>
      <c r="BZ7" s="1087"/>
      <c r="CA7" s="1087"/>
      <c r="CB7" s="1087"/>
      <c r="CC7" s="1087"/>
      <c r="CD7" s="1087"/>
      <c r="CE7" s="1087"/>
      <c r="CF7" s="1087"/>
      <c r="CG7" s="1099"/>
      <c r="CH7" s="1083">
        <v>2</v>
      </c>
      <c r="CI7" s="1084"/>
      <c r="CJ7" s="1084"/>
      <c r="CK7" s="1084"/>
      <c r="CL7" s="1085"/>
      <c r="CM7" s="1083">
        <v>105</v>
      </c>
      <c r="CN7" s="1084"/>
      <c r="CO7" s="1084"/>
      <c r="CP7" s="1084"/>
      <c r="CQ7" s="1085"/>
      <c r="CR7" s="1083">
        <v>133</v>
      </c>
      <c r="CS7" s="1084"/>
      <c r="CT7" s="1084"/>
      <c r="CU7" s="1084"/>
      <c r="CV7" s="1085"/>
      <c r="CW7" s="1083" t="s">
        <v>560</v>
      </c>
      <c r="CX7" s="1084"/>
      <c r="CY7" s="1084"/>
      <c r="CZ7" s="1084"/>
      <c r="DA7" s="1085"/>
      <c r="DB7" s="1083" t="s">
        <v>560</v>
      </c>
      <c r="DC7" s="1084"/>
      <c r="DD7" s="1084"/>
      <c r="DE7" s="1084"/>
      <c r="DF7" s="1085"/>
      <c r="DG7" s="1083" t="s">
        <v>560</v>
      </c>
      <c r="DH7" s="1084"/>
      <c r="DI7" s="1084"/>
      <c r="DJ7" s="1084"/>
      <c r="DK7" s="1085"/>
      <c r="DL7" s="1083" t="s">
        <v>560</v>
      </c>
      <c r="DM7" s="1084"/>
      <c r="DN7" s="1084"/>
      <c r="DO7" s="1084"/>
      <c r="DP7" s="1085"/>
      <c r="DQ7" s="1083" t="s">
        <v>560</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36</v>
      </c>
      <c r="R8" s="1026"/>
      <c r="S8" s="1026"/>
      <c r="T8" s="1026"/>
      <c r="U8" s="1026"/>
      <c r="V8" s="1026">
        <v>36</v>
      </c>
      <c r="W8" s="1026"/>
      <c r="X8" s="1026"/>
      <c r="Y8" s="1026"/>
      <c r="Z8" s="1026"/>
      <c r="AA8" s="1026" t="s">
        <v>560</v>
      </c>
      <c r="AB8" s="1026"/>
      <c r="AC8" s="1026"/>
      <c r="AD8" s="1026"/>
      <c r="AE8" s="1027"/>
      <c r="AF8" s="1022" t="s">
        <v>122</v>
      </c>
      <c r="AG8" s="1023"/>
      <c r="AH8" s="1023"/>
      <c r="AI8" s="1023"/>
      <c r="AJ8" s="1024"/>
      <c r="AK8" s="1067">
        <v>13</v>
      </c>
      <c r="AL8" s="1068"/>
      <c r="AM8" s="1068"/>
      <c r="AN8" s="1068"/>
      <c r="AO8" s="1068"/>
      <c r="AP8" s="1068">
        <v>5</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569</v>
      </c>
      <c r="BT8" s="980"/>
      <c r="BU8" s="980"/>
      <c r="BV8" s="980"/>
      <c r="BW8" s="980"/>
      <c r="BX8" s="980"/>
      <c r="BY8" s="980"/>
      <c r="BZ8" s="980"/>
      <c r="CA8" s="980"/>
      <c r="CB8" s="980"/>
      <c r="CC8" s="980"/>
      <c r="CD8" s="980"/>
      <c r="CE8" s="980"/>
      <c r="CF8" s="980"/>
      <c r="CG8" s="1001"/>
      <c r="CH8" s="976">
        <v>0</v>
      </c>
      <c r="CI8" s="977"/>
      <c r="CJ8" s="977"/>
      <c r="CK8" s="977"/>
      <c r="CL8" s="978"/>
      <c r="CM8" s="976">
        <v>84</v>
      </c>
      <c r="CN8" s="977"/>
      <c r="CO8" s="977"/>
      <c r="CP8" s="977"/>
      <c r="CQ8" s="978"/>
      <c r="CR8" s="976">
        <v>112</v>
      </c>
      <c r="CS8" s="977"/>
      <c r="CT8" s="977"/>
      <c r="CU8" s="977"/>
      <c r="CV8" s="978"/>
      <c r="CW8" s="976">
        <v>2</v>
      </c>
      <c r="CX8" s="977"/>
      <c r="CY8" s="977"/>
      <c r="CZ8" s="977"/>
      <c r="DA8" s="978"/>
      <c r="DB8" s="976" t="s">
        <v>560</v>
      </c>
      <c r="DC8" s="977"/>
      <c r="DD8" s="977"/>
      <c r="DE8" s="977"/>
      <c r="DF8" s="978"/>
      <c r="DG8" s="976" t="s">
        <v>560</v>
      </c>
      <c r="DH8" s="977"/>
      <c r="DI8" s="977"/>
      <c r="DJ8" s="977"/>
      <c r="DK8" s="978"/>
      <c r="DL8" s="976" t="s">
        <v>560</v>
      </c>
      <c r="DM8" s="977"/>
      <c r="DN8" s="977"/>
      <c r="DO8" s="977"/>
      <c r="DP8" s="978"/>
      <c r="DQ8" s="976" t="s">
        <v>560</v>
      </c>
      <c r="DR8" s="977"/>
      <c r="DS8" s="977"/>
      <c r="DT8" s="977"/>
      <c r="DU8" s="978"/>
      <c r="DV8" s="979"/>
      <c r="DW8" s="980"/>
      <c r="DX8" s="980"/>
      <c r="DY8" s="980"/>
      <c r="DZ8" s="981"/>
      <c r="EA8" s="229"/>
    </row>
    <row r="9" spans="1:131" s="230" customFormat="1" ht="26.25" customHeight="1" x14ac:dyDescent="0.2">
      <c r="A9" s="233">
        <v>3</v>
      </c>
      <c r="B9" s="1017" t="s">
        <v>376</v>
      </c>
      <c r="C9" s="1018"/>
      <c r="D9" s="1018"/>
      <c r="E9" s="1018"/>
      <c r="F9" s="1018"/>
      <c r="G9" s="1018"/>
      <c r="H9" s="1018"/>
      <c r="I9" s="1018"/>
      <c r="J9" s="1018"/>
      <c r="K9" s="1018"/>
      <c r="L9" s="1018"/>
      <c r="M9" s="1018"/>
      <c r="N9" s="1018"/>
      <c r="O9" s="1018"/>
      <c r="P9" s="1019"/>
      <c r="Q9" s="1025">
        <v>9</v>
      </c>
      <c r="R9" s="1026"/>
      <c r="S9" s="1026"/>
      <c r="T9" s="1026"/>
      <c r="U9" s="1026"/>
      <c r="V9" s="1026">
        <v>9</v>
      </c>
      <c r="W9" s="1026"/>
      <c r="X9" s="1026"/>
      <c r="Y9" s="1026"/>
      <c r="Z9" s="1026"/>
      <c r="AA9" s="1026" t="s">
        <v>560</v>
      </c>
      <c r="AB9" s="1026"/>
      <c r="AC9" s="1026"/>
      <c r="AD9" s="1026"/>
      <c r="AE9" s="1027"/>
      <c r="AF9" s="1022" t="s">
        <v>122</v>
      </c>
      <c r="AG9" s="1023"/>
      <c r="AH9" s="1023"/>
      <c r="AI9" s="1023"/>
      <c r="AJ9" s="1024"/>
      <c r="AK9" s="1067">
        <v>2</v>
      </c>
      <c r="AL9" s="1068"/>
      <c r="AM9" s="1068"/>
      <c r="AN9" s="1068"/>
      <c r="AO9" s="1068"/>
      <c r="AP9" s="1068">
        <v>0</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570</v>
      </c>
      <c r="BT9" s="980"/>
      <c r="BU9" s="980"/>
      <c r="BV9" s="980"/>
      <c r="BW9" s="980"/>
      <c r="BX9" s="980"/>
      <c r="BY9" s="980"/>
      <c r="BZ9" s="980"/>
      <c r="CA9" s="980"/>
      <c r="CB9" s="980"/>
      <c r="CC9" s="980"/>
      <c r="CD9" s="980"/>
      <c r="CE9" s="980"/>
      <c r="CF9" s="980"/>
      <c r="CG9" s="1001"/>
      <c r="CH9" s="976">
        <v>0</v>
      </c>
      <c r="CI9" s="977"/>
      <c r="CJ9" s="977"/>
      <c r="CK9" s="977"/>
      <c r="CL9" s="978"/>
      <c r="CM9" s="976">
        <v>41</v>
      </c>
      <c r="CN9" s="977"/>
      <c r="CO9" s="977"/>
      <c r="CP9" s="977"/>
      <c r="CQ9" s="978"/>
      <c r="CR9" s="976">
        <v>30</v>
      </c>
      <c r="CS9" s="977"/>
      <c r="CT9" s="977"/>
      <c r="CU9" s="977"/>
      <c r="CV9" s="978"/>
      <c r="CW9" s="976">
        <v>30</v>
      </c>
      <c r="CX9" s="977"/>
      <c r="CY9" s="977"/>
      <c r="CZ9" s="977"/>
      <c r="DA9" s="978"/>
      <c r="DB9" s="976" t="s">
        <v>560</v>
      </c>
      <c r="DC9" s="977"/>
      <c r="DD9" s="977"/>
      <c r="DE9" s="977"/>
      <c r="DF9" s="978"/>
      <c r="DG9" s="976" t="s">
        <v>560</v>
      </c>
      <c r="DH9" s="977"/>
      <c r="DI9" s="977"/>
      <c r="DJ9" s="977"/>
      <c r="DK9" s="978"/>
      <c r="DL9" s="976" t="s">
        <v>560</v>
      </c>
      <c r="DM9" s="977"/>
      <c r="DN9" s="977"/>
      <c r="DO9" s="977"/>
      <c r="DP9" s="978"/>
      <c r="DQ9" s="976" t="s">
        <v>560</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378</v>
      </c>
      <c r="B23" s="924" t="s">
        <v>379</v>
      </c>
      <c r="C23" s="925"/>
      <c r="D23" s="925"/>
      <c r="E23" s="925"/>
      <c r="F23" s="925"/>
      <c r="G23" s="925"/>
      <c r="H23" s="925"/>
      <c r="I23" s="925"/>
      <c r="J23" s="925"/>
      <c r="K23" s="925"/>
      <c r="L23" s="925"/>
      <c r="M23" s="925"/>
      <c r="N23" s="925"/>
      <c r="O23" s="925"/>
      <c r="P23" s="935"/>
      <c r="Q23" s="1054">
        <v>18165</v>
      </c>
      <c r="R23" s="1048"/>
      <c r="S23" s="1048"/>
      <c r="T23" s="1048"/>
      <c r="U23" s="1048"/>
      <c r="V23" s="1048">
        <v>17825</v>
      </c>
      <c r="W23" s="1048"/>
      <c r="X23" s="1048"/>
      <c r="Y23" s="1048"/>
      <c r="Z23" s="1048"/>
      <c r="AA23" s="1048">
        <v>340</v>
      </c>
      <c r="AB23" s="1048"/>
      <c r="AC23" s="1048"/>
      <c r="AD23" s="1048"/>
      <c r="AE23" s="1055"/>
      <c r="AF23" s="1056">
        <v>269</v>
      </c>
      <c r="AG23" s="1048"/>
      <c r="AH23" s="1048"/>
      <c r="AI23" s="1048"/>
      <c r="AJ23" s="1057"/>
      <c r="AK23" s="1058"/>
      <c r="AL23" s="1059"/>
      <c r="AM23" s="1059"/>
      <c r="AN23" s="1059"/>
      <c r="AO23" s="1059"/>
      <c r="AP23" s="1048">
        <v>28138</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390</v>
      </c>
      <c r="C28" s="1035"/>
      <c r="D28" s="1035"/>
      <c r="E28" s="1035"/>
      <c r="F28" s="1035"/>
      <c r="G28" s="1035"/>
      <c r="H28" s="1035"/>
      <c r="I28" s="1035"/>
      <c r="J28" s="1035"/>
      <c r="K28" s="1035"/>
      <c r="L28" s="1035"/>
      <c r="M28" s="1035"/>
      <c r="N28" s="1035"/>
      <c r="O28" s="1035"/>
      <c r="P28" s="1036"/>
      <c r="Q28" s="1037">
        <v>1771</v>
      </c>
      <c r="R28" s="1038"/>
      <c r="S28" s="1038"/>
      <c r="T28" s="1038"/>
      <c r="U28" s="1038"/>
      <c r="V28" s="1038">
        <v>1768</v>
      </c>
      <c r="W28" s="1038"/>
      <c r="X28" s="1038"/>
      <c r="Y28" s="1038"/>
      <c r="Z28" s="1038"/>
      <c r="AA28" s="1038">
        <v>4</v>
      </c>
      <c r="AB28" s="1038"/>
      <c r="AC28" s="1038"/>
      <c r="AD28" s="1038"/>
      <c r="AE28" s="1039"/>
      <c r="AF28" s="1040">
        <v>4</v>
      </c>
      <c r="AG28" s="1038"/>
      <c r="AH28" s="1038"/>
      <c r="AI28" s="1038"/>
      <c r="AJ28" s="1041"/>
      <c r="AK28" s="1029">
        <v>171</v>
      </c>
      <c r="AL28" s="1030"/>
      <c r="AM28" s="1030"/>
      <c r="AN28" s="1030"/>
      <c r="AO28" s="1030"/>
      <c r="AP28" s="1030" t="s">
        <v>560</v>
      </c>
      <c r="AQ28" s="1030"/>
      <c r="AR28" s="1030"/>
      <c r="AS28" s="1030"/>
      <c r="AT28" s="1030"/>
      <c r="AU28" s="1030" t="s">
        <v>560</v>
      </c>
      <c r="AV28" s="1030"/>
      <c r="AW28" s="1030"/>
      <c r="AX28" s="1030"/>
      <c r="AY28" s="1030"/>
      <c r="AZ28" s="1031" t="s">
        <v>560</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391</v>
      </c>
      <c r="C29" s="1018"/>
      <c r="D29" s="1018"/>
      <c r="E29" s="1018"/>
      <c r="F29" s="1018"/>
      <c r="G29" s="1018"/>
      <c r="H29" s="1018"/>
      <c r="I29" s="1018"/>
      <c r="J29" s="1018"/>
      <c r="K29" s="1018"/>
      <c r="L29" s="1018"/>
      <c r="M29" s="1018"/>
      <c r="N29" s="1018"/>
      <c r="O29" s="1018"/>
      <c r="P29" s="1019"/>
      <c r="Q29" s="1025">
        <v>211</v>
      </c>
      <c r="R29" s="1026"/>
      <c r="S29" s="1026"/>
      <c r="T29" s="1026"/>
      <c r="U29" s="1026"/>
      <c r="V29" s="1026">
        <v>211</v>
      </c>
      <c r="W29" s="1026"/>
      <c r="X29" s="1026"/>
      <c r="Y29" s="1026"/>
      <c r="Z29" s="1026"/>
      <c r="AA29" s="1026" t="s">
        <v>560</v>
      </c>
      <c r="AB29" s="1026"/>
      <c r="AC29" s="1026"/>
      <c r="AD29" s="1026"/>
      <c r="AE29" s="1027"/>
      <c r="AF29" s="1022" t="s">
        <v>122</v>
      </c>
      <c r="AG29" s="1023"/>
      <c r="AH29" s="1023"/>
      <c r="AI29" s="1023"/>
      <c r="AJ29" s="1024"/>
      <c r="AK29" s="967">
        <v>31</v>
      </c>
      <c r="AL29" s="958"/>
      <c r="AM29" s="958"/>
      <c r="AN29" s="958"/>
      <c r="AO29" s="958"/>
      <c r="AP29" s="958">
        <v>156</v>
      </c>
      <c r="AQ29" s="958"/>
      <c r="AR29" s="958"/>
      <c r="AS29" s="958"/>
      <c r="AT29" s="958"/>
      <c r="AU29" s="958">
        <v>11</v>
      </c>
      <c r="AV29" s="958"/>
      <c r="AW29" s="958"/>
      <c r="AX29" s="958"/>
      <c r="AY29" s="958"/>
      <c r="AZ29" s="1028" t="s">
        <v>560</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392</v>
      </c>
      <c r="C30" s="1018"/>
      <c r="D30" s="1018"/>
      <c r="E30" s="1018"/>
      <c r="F30" s="1018"/>
      <c r="G30" s="1018"/>
      <c r="H30" s="1018"/>
      <c r="I30" s="1018"/>
      <c r="J30" s="1018"/>
      <c r="K30" s="1018"/>
      <c r="L30" s="1018"/>
      <c r="M30" s="1018"/>
      <c r="N30" s="1018"/>
      <c r="O30" s="1018"/>
      <c r="P30" s="1019"/>
      <c r="Q30" s="1025">
        <v>127</v>
      </c>
      <c r="R30" s="1026"/>
      <c r="S30" s="1026"/>
      <c r="T30" s="1026"/>
      <c r="U30" s="1026"/>
      <c r="V30" s="1026">
        <v>127</v>
      </c>
      <c r="W30" s="1026"/>
      <c r="X30" s="1026"/>
      <c r="Y30" s="1026"/>
      <c r="Z30" s="1026"/>
      <c r="AA30" s="1026" t="s">
        <v>560</v>
      </c>
      <c r="AB30" s="1026"/>
      <c r="AC30" s="1026"/>
      <c r="AD30" s="1026"/>
      <c r="AE30" s="1027"/>
      <c r="AF30" s="1022" t="s">
        <v>122</v>
      </c>
      <c r="AG30" s="1023"/>
      <c r="AH30" s="1023"/>
      <c r="AI30" s="1023"/>
      <c r="AJ30" s="1024"/>
      <c r="AK30" s="967">
        <v>52</v>
      </c>
      <c r="AL30" s="958"/>
      <c r="AM30" s="958"/>
      <c r="AN30" s="958"/>
      <c r="AO30" s="958"/>
      <c r="AP30" s="958">
        <v>28</v>
      </c>
      <c r="AQ30" s="958"/>
      <c r="AR30" s="958"/>
      <c r="AS30" s="958"/>
      <c r="AT30" s="958"/>
      <c r="AU30" s="958">
        <v>4</v>
      </c>
      <c r="AV30" s="958"/>
      <c r="AW30" s="958"/>
      <c r="AX30" s="958"/>
      <c r="AY30" s="958"/>
      <c r="AZ30" s="1028" t="s">
        <v>560</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105</v>
      </c>
      <c r="R31" s="1026"/>
      <c r="S31" s="1026"/>
      <c r="T31" s="1026"/>
      <c r="U31" s="1026"/>
      <c r="V31" s="1026">
        <v>105</v>
      </c>
      <c r="W31" s="1026"/>
      <c r="X31" s="1026"/>
      <c r="Y31" s="1026"/>
      <c r="Z31" s="1026"/>
      <c r="AA31" s="1026" t="s">
        <v>560</v>
      </c>
      <c r="AB31" s="1026"/>
      <c r="AC31" s="1026"/>
      <c r="AD31" s="1026"/>
      <c r="AE31" s="1027"/>
      <c r="AF31" s="1022" t="s">
        <v>122</v>
      </c>
      <c r="AG31" s="1023"/>
      <c r="AH31" s="1023"/>
      <c r="AI31" s="1023"/>
      <c r="AJ31" s="1024"/>
      <c r="AK31" s="967">
        <v>50</v>
      </c>
      <c r="AL31" s="958"/>
      <c r="AM31" s="958"/>
      <c r="AN31" s="958"/>
      <c r="AO31" s="958"/>
      <c r="AP31" s="958">
        <v>14</v>
      </c>
      <c r="AQ31" s="958"/>
      <c r="AR31" s="958"/>
      <c r="AS31" s="958"/>
      <c r="AT31" s="958"/>
      <c r="AU31" s="958">
        <v>3</v>
      </c>
      <c r="AV31" s="958"/>
      <c r="AW31" s="958"/>
      <c r="AX31" s="958"/>
      <c r="AY31" s="958"/>
      <c r="AZ31" s="1028" t="s">
        <v>560</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394</v>
      </c>
      <c r="C32" s="1018"/>
      <c r="D32" s="1018"/>
      <c r="E32" s="1018"/>
      <c r="F32" s="1018"/>
      <c r="G32" s="1018"/>
      <c r="H32" s="1018"/>
      <c r="I32" s="1018"/>
      <c r="J32" s="1018"/>
      <c r="K32" s="1018"/>
      <c r="L32" s="1018"/>
      <c r="M32" s="1018"/>
      <c r="N32" s="1018"/>
      <c r="O32" s="1018"/>
      <c r="P32" s="1019"/>
      <c r="Q32" s="1025">
        <v>440</v>
      </c>
      <c r="R32" s="1026"/>
      <c r="S32" s="1026"/>
      <c r="T32" s="1026"/>
      <c r="U32" s="1026"/>
      <c r="V32" s="1026">
        <v>434</v>
      </c>
      <c r="W32" s="1026"/>
      <c r="X32" s="1026"/>
      <c r="Y32" s="1026"/>
      <c r="Z32" s="1026"/>
      <c r="AA32" s="1026">
        <v>6</v>
      </c>
      <c r="AB32" s="1026"/>
      <c r="AC32" s="1026"/>
      <c r="AD32" s="1026"/>
      <c r="AE32" s="1027"/>
      <c r="AF32" s="1022">
        <v>6</v>
      </c>
      <c r="AG32" s="1023"/>
      <c r="AH32" s="1023"/>
      <c r="AI32" s="1023"/>
      <c r="AJ32" s="1024"/>
      <c r="AK32" s="967">
        <v>241</v>
      </c>
      <c r="AL32" s="958"/>
      <c r="AM32" s="958"/>
      <c r="AN32" s="958"/>
      <c r="AO32" s="958"/>
      <c r="AP32" s="958" t="s">
        <v>560</v>
      </c>
      <c r="AQ32" s="958"/>
      <c r="AR32" s="958"/>
      <c r="AS32" s="958"/>
      <c r="AT32" s="958"/>
      <c r="AU32" s="958" t="s">
        <v>560</v>
      </c>
      <c r="AV32" s="958"/>
      <c r="AW32" s="958"/>
      <c r="AX32" s="958"/>
      <c r="AY32" s="958"/>
      <c r="AZ32" s="1028" t="s">
        <v>560</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395</v>
      </c>
      <c r="C33" s="1018"/>
      <c r="D33" s="1018"/>
      <c r="E33" s="1018"/>
      <c r="F33" s="1018"/>
      <c r="G33" s="1018"/>
      <c r="H33" s="1018"/>
      <c r="I33" s="1018"/>
      <c r="J33" s="1018"/>
      <c r="K33" s="1018"/>
      <c r="L33" s="1018"/>
      <c r="M33" s="1018"/>
      <c r="N33" s="1018"/>
      <c r="O33" s="1018"/>
      <c r="P33" s="1019"/>
      <c r="Q33" s="1025">
        <v>28</v>
      </c>
      <c r="R33" s="1026"/>
      <c r="S33" s="1026"/>
      <c r="T33" s="1026"/>
      <c r="U33" s="1026"/>
      <c r="V33" s="1026">
        <v>28</v>
      </c>
      <c r="W33" s="1026"/>
      <c r="X33" s="1026"/>
      <c r="Y33" s="1026"/>
      <c r="Z33" s="1026"/>
      <c r="AA33" s="1026" t="s">
        <v>560</v>
      </c>
      <c r="AB33" s="1026"/>
      <c r="AC33" s="1026"/>
      <c r="AD33" s="1026"/>
      <c r="AE33" s="1027"/>
      <c r="AF33" s="1022" t="s">
        <v>122</v>
      </c>
      <c r="AG33" s="1023"/>
      <c r="AH33" s="1023"/>
      <c r="AI33" s="1023"/>
      <c r="AJ33" s="1024"/>
      <c r="AK33" s="967">
        <v>13</v>
      </c>
      <c r="AL33" s="958"/>
      <c r="AM33" s="958"/>
      <c r="AN33" s="958"/>
      <c r="AO33" s="958"/>
      <c r="AP33" s="958" t="s">
        <v>560</v>
      </c>
      <c r="AQ33" s="958"/>
      <c r="AR33" s="958"/>
      <c r="AS33" s="958"/>
      <c r="AT33" s="958"/>
      <c r="AU33" s="958" t="s">
        <v>560</v>
      </c>
      <c r="AV33" s="958"/>
      <c r="AW33" s="958"/>
      <c r="AX33" s="958"/>
      <c r="AY33" s="958"/>
      <c r="AZ33" s="1028" t="s">
        <v>560</v>
      </c>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396</v>
      </c>
      <c r="C34" s="1018"/>
      <c r="D34" s="1018"/>
      <c r="E34" s="1018"/>
      <c r="F34" s="1018"/>
      <c r="G34" s="1018"/>
      <c r="H34" s="1018"/>
      <c r="I34" s="1018"/>
      <c r="J34" s="1018"/>
      <c r="K34" s="1018"/>
      <c r="L34" s="1018"/>
      <c r="M34" s="1018"/>
      <c r="N34" s="1018"/>
      <c r="O34" s="1018"/>
      <c r="P34" s="1019"/>
      <c r="Q34" s="1025">
        <v>25</v>
      </c>
      <c r="R34" s="1026"/>
      <c r="S34" s="1026"/>
      <c r="T34" s="1026"/>
      <c r="U34" s="1026"/>
      <c r="V34" s="1026">
        <v>25</v>
      </c>
      <c r="W34" s="1026"/>
      <c r="X34" s="1026"/>
      <c r="Y34" s="1026"/>
      <c r="Z34" s="1026"/>
      <c r="AA34" s="1026">
        <v>0</v>
      </c>
      <c r="AB34" s="1026"/>
      <c r="AC34" s="1026"/>
      <c r="AD34" s="1026"/>
      <c r="AE34" s="1027"/>
      <c r="AF34" s="1022">
        <v>0</v>
      </c>
      <c r="AG34" s="1023"/>
      <c r="AH34" s="1023"/>
      <c r="AI34" s="1023"/>
      <c r="AJ34" s="1024"/>
      <c r="AK34" s="967">
        <v>1</v>
      </c>
      <c r="AL34" s="958"/>
      <c r="AM34" s="958"/>
      <c r="AN34" s="958"/>
      <c r="AO34" s="958"/>
      <c r="AP34" s="958" t="s">
        <v>560</v>
      </c>
      <c r="AQ34" s="958"/>
      <c r="AR34" s="958"/>
      <c r="AS34" s="958"/>
      <c r="AT34" s="958"/>
      <c r="AU34" s="958" t="s">
        <v>560</v>
      </c>
      <c r="AV34" s="958"/>
      <c r="AW34" s="958"/>
      <c r="AX34" s="958"/>
      <c r="AY34" s="958"/>
      <c r="AZ34" s="1028" t="s">
        <v>560</v>
      </c>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397</v>
      </c>
      <c r="C35" s="1018"/>
      <c r="D35" s="1018"/>
      <c r="E35" s="1018"/>
      <c r="F35" s="1018"/>
      <c r="G35" s="1018"/>
      <c r="H35" s="1018"/>
      <c r="I35" s="1018"/>
      <c r="J35" s="1018"/>
      <c r="K35" s="1018"/>
      <c r="L35" s="1018"/>
      <c r="M35" s="1018"/>
      <c r="N35" s="1018"/>
      <c r="O35" s="1018"/>
      <c r="P35" s="1019"/>
      <c r="Q35" s="1025">
        <v>55</v>
      </c>
      <c r="R35" s="1026"/>
      <c r="S35" s="1026"/>
      <c r="T35" s="1026"/>
      <c r="U35" s="1026"/>
      <c r="V35" s="1026">
        <v>55</v>
      </c>
      <c r="W35" s="1026"/>
      <c r="X35" s="1026"/>
      <c r="Y35" s="1026"/>
      <c r="Z35" s="1026"/>
      <c r="AA35" s="1026" t="s">
        <v>560</v>
      </c>
      <c r="AB35" s="1026"/>
      <c r="AC35" s="1026"/>
      <c r="AD35" s="1026"/>
      <c r="AE35" s="1027"/>
      <c r="AF35" s="1022" t="s">
        <v>122</v>
      </c>
      <c r="AG35" s="1023"/>
      <c r="AH35" s="1023"/>
      <c r="AI35" s="1023"/>
      <c r="AJ35" s="1024"/>
      <c r="AK35" s="967">
        <v>23</v>
      </c>
      <c r="AL35" s="958"/>
      <c r="AM35" s="958"/>
      <c r="AN35" s="958"/>
      <c r="AO35" s="958"/>
      <c r="AP35" s="958" t="s">
        <v>560</v>
      </c>
      <c r="AQ35" s="958"/>
      <c r="AR35" s="958"/>
      <c r="AS35" s="958"/>
      <c r="AT35" s="958"/>
      <c r="AU35" s="958" t="s">
        <v>560</v>
      </c>
      <c r="AV35" s="958"/>
      <c r="AW35" s="958"/>
      <c r="AX35" s="958"/>
      <c r="AY35" s="958"/>
      <c r="AZ35" s="1028" t="s">
        <v>560</v>
      </c>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t="s">
        <v>398</v>
      </c>
      <c r="C36" s="1018"/>
      <c r="D36" s="1018"/>
      <c r="E36" s="1018"/>
      <c r="F36" s="1018"/>
      <c r="G36" s="1018"/>
      <c r="H36" s="1018"/>
      <c r="I36" s="1018"/>
      <c r="J36" s="1018"/>
      <c r="K36" s="1018"/>
      <c r="L36" s="1018"/>
      <c r="M36" s="1018"/>
      <c r="N36" s="1018"/>
      <c r="O36" s="1018"/>
      <c r="P36" s="1019"/>
      <c r="Q36" s="1025">
        <v>621</v>
      </c>
      <c r="R36" s="1026"/>
      <c r="S36" s="1026"/>
      <c r="T36" s="1026"/>
      <c r="U36" s="1026"/>
      <c r="V36" s="1026">
        <v>554</v>
      </c>
      <c r="W36" s="1026"/>
      <c r="X36" s="1026"/>
      <c r="Y36" s="1026"/>
      <c r="Z36" s="1026"/>
      <c r="AA36" s="1026">
        <v>66</v>
      </c>
      <c r="AB36" s="1026"/>
      <c r="AC36" s="1026"/>
      <c r="AD36" s="1026"/>
      <c r="AE36" s="1027"/>
      <c r="AF36" s="1022">
        <v>181</v>
      </c>
      <c r="AG36" s="1023"/>
      <c r="AH36" s="1023"/>
      <c r="AI36" s="1023"/>
      <c r="AJ36" s="1024"/>
      <c r="AK36" s="967">
        <v>156</v>
      </c>
      <c r="AL36" s="958"/>
      <c r="AM36" s="958"/>
      <c r="AN36" s="958"/>
      <c r="AO36" s="958"/>
      <c r="AP36" s="958">
        <v>2408</v>
      </c>
      <c r="AQ36" s="958"/>
      <c r="AR36" s="958"/>
      <c r="AS36" s="958"/>
      <c r="AT36" s="958"/>
      <c r="AU36" s="958">
        <v>784</v>
      </c>
      <c r="AV36" s="958"/>
      <c r="AW36" s="958"/>
      <c r="AX36" s="958"/>
      <c r="AY36" s="958"/>
      <c r="AZ36" s="1028" t="s">
        <v>560</v>
      </c>
      <c r="BA36" s="1028"/>
      <c r="BB36" s="1028"/>
      <c r="BC36" s="1028"/>
      <c r="BD36" s="1028"/>
      <c r="BE36" s="959" t="s">
        <v>399</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t="s">
        <v>400</v>
      </c>
      <c r="C37" s="1018"/>
      <c r="D37" s="1018"/>
      <c r="E37" s="1018"/>
      <c r="F37" s="1018"/>
      <c r="G37" s="1018"/>
      <c r="H37" s="1018"/>
      <c r="I37" s="1018"/>
      <c r="J37" s="1018"/>
      <c r="K37" s="1018"/>
      <c r="L37" s="1018"/>
      <c r="M37" s="1018"/>
      <c r="N37" s="1018"/>
      <c r="O37" s="1018"/>
      <c r="P37" s="1019"/>
      <c r="Q37" s="1025">
        <v>1798</v>
      </c>
      <c r="R37" s="1026"/>
      <c r="S37" s="1026"/>
      <c r="T37" s="1026"/>
      <c r="U37" s="1026"/>
      <c r="V37" s="1026">
        <v>1686</v>
      </c>
      <c r="W37" s="1026"/>
      <c r="X37" s="1026"/>
      <c r="Y37" s="1026"/>
      <c r="Z37" s="1026"/>
      <c r="AA37" s="1026">
        <v>112</v>
      </c>
      <c r="AB37" s="1026"/>
      <c r="AC37" s="1026"/>
      <c r="AD37" s="1026"/>
      <c r="AE37" s="1027"/>
      <c r="AF37" s="1022">
        <v>112</v>
      </c>
      <c r="AG37" s="1023"/>
      <c r="AH37" s="1023"/>
      <c r="AI37" s="1023"/>
      <c r="AJ37" s="1024"/>
      <c r="AK37" s="967">
        <v>533</v>
      </c>
      <c r="AL37" s="958"/>
      <c r="AM37" s="958"/>
      <c r="AN37" s="958"/>
      <c r="AO37" s="958"/>
      <c r="AP37" s="958">
        <v>6312</v>
      </c>
      <c r="AQ37" s="958"/>
      <c r="AR37" s="958"/>
      <c r="AS37" s="958"/>
      <c r="AT37" s="958"/>
      <c r="AU37" s="958">
        <v>5438</v>
      </c>
      <c r="AV37" s="958"/>
      <c r="AW37" s="958"/>
      <c r="AX37" s="958"/>
      <c r="AY37" s="958"/>
      <c r="AZ37" s="1028" t="s">
        <v>560</v>
      </c>
      <c r="BA37" s="1028"/>
      <c r="BB37" s="1028"/>
      <c r="BC37" s="1028"/>
      <c r="BD37" s="1028"/>
      <c r="BE37" s="959" t="s">
        <v>401</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402</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378</v>
      </c>
      <c r="B63" s="924" t="s">
        <v>403</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303</v>
      </c>
      <c r="AG63" s="946"/>
      <c r="AH63" s="946"/>
      <c r="AI63" s="946"/>
      <c r="AJ63" s="1009"/>
      <c r="AK63" s="1010"/>
      <c r="AL63" s="950"/>
      <c r="AM63" s="950"/>
      <c r="AN63" s="950"/>
      <c r="AO63" s="950"/>
      <c r="AP63" s="946">
        <v>8720</v>
      </c>
      <c r="AQ63" s="946"/>
      <c r="AR63" s="946"/>
      <c r="AS63" s="946"/>
      <c r="AT63" s="946"/>
      <c r="AU63" s="946">
        <v>6222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405</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406</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561</v>
      </c>
      <c r="C68" s="973"/>
      <c r="D68" s="973"/>
      <c r="E68" s="973"/>
      <c r="F68" s="973"/>
      <c r="G68" s="973"/>
      <c r="H68" s="973"/>
      <c r="I68" s="973"/>
      <c r="J68" s="973"/>
      <c r="K68" s="973"/>
      <c r="L68" s="973"/>
      <c r="M68" s="973"/>
      <c r="N68" s="973"/>
      <c r="O68" s="973"/>
      <c r="P68" s="974"/>
      <c r="Q68" s="975">
        <v>4487</v>
      </c>
      <c r="R68" s="969"/>
      <c r="S68" s="969"/>
      <c r="T68" s="969"/>
      <c r="U68" s="969"/>
      <c r="V68" s="969">
        <v>4240</v>
      </c>
      <c r="W68" s="969"/>
      <c r="X68" s="969"/>
      <c r="Y68" s="969"/>
      <c r="Z68" s="969"/>
      <c r="AA68" s="969">
        <v>247</v>
      </c>
      <c r="AB68" s="969"/>
      <c r="AC68" s="969"/>
      <c r="AD68" s="969"/>
      <c r="AE68" s="969"/>
      <c r="AF68" s="969">
        <v>247</v>
      </c>
      <c r="AG68" s="969"/>
      <c r="AH68" s="969"/>
      <c r="AI68" s="969"/>
      <c r="AJ68" s="969"/>
      <c r="AK68" s="969" t="s">
        <v>560</v>
      </c>
      <c r="AL68" s="969"/>
      <c r="AM68" s="969"/>
      <c r="AN68" s="969"/>
      <c r="AO68" s="969"/>
      <c r="AP68" s="969" t="s">
        <v>560</v>
      </c>
      <c r="AQ68" s="969"/>
      <c r="AR68" s="969"/>
      <c r="AS68" s="969"/>
      <c r="AT68" s="969"/>
      <c r="AU68" s="969" t="s">
        <v>560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562</v>
      </c>
      <c r="C69" s="962"/>
      <c r="D69" s="962"/>
      <c r="E69" s="962"/>
      <c r="F69" s="962"/>
      <c r="G69" s="962"/>
      <c r="H69" s="962"/>
      <c r="I69" s="962"/>
      <c r="J69" s="962"/>
      <c r="K69" s="962"/>
      <c r="L69" s="962"/>
      <c r="M69" s="962"/>
      <c r="N69" s="962"/>
      <c r="O69" s="962"/>
      <c r="P69" s="963"/>
      <c r="Q69" s="964">
        <v>1038</v>
      </c>
      <c r="R69" s="958"/>
      <c r="S69" s="958"/>
      <c r="T69" s="958"/>
      <c r="U69" s="958"/>
      <c r="V69" s="958">
        <v>1025</v>
      </c>
      <c r="W69" s="958"/>
      <c r="X69" s="958"/>
      <c r="Y69" s="958"/>
      <c r="Z69" s="958"/>
      <c r="AA69" s="958">
        <v>13</v>
      </c>
      <c r="AB69" s="958"/>
      <c r="AC69" s="958"/>
      <c r="AD69" s="958"/>
      <c r="AE69" s="958"/>
      <c r="AF69" s="958">
        <v>10</v>
      </c>
      <c r="AG69" s="958"/>
      <c r="AH69" s="958"/>
      <c r="AI69" s="958"/>
      <c r="AJ69" s="958"/>
      <c r="AK69" s="958">
        <v>3</v>
      </c>
      <c r="AL69" s="958"/>
      <c r="AM69" s="958"/>
      <c r="AN69" s="958"/>
      <c r="AO69" s="958"/>
      <c r="AP69" s="958">
        <v>243</v>
      </c>
      <c r="AQ69" s="958"/>
      <c r="AR69" s="958"/>
      <c r="AS69" s="958"/>
      <c r="AT69" s="958"/>
      <c r="AU69" s="958">
        <v>189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563</v>
      </c>
      <c r="C70" s="962"/>
      <c r="D70" s="962"/>
      <c r="E70" s="962"/>
      <c r="F70" s="962"/>
      <c r="G70" s="962"/>
      <c r="H70" s="962"/>
      <c r="I70" s="962"/>
      <c r="J70" s="962"/>
      <c r="K70" s="962"/>
      <c r="L70" s="962"/>
      <c r="M70" s="962"/>
      <c r="N70" s="962"/>
      <c r="O70" s="962"/>
      <c r="P70" s="963"/>
      <c r="Q70" s="964">
        <v>3455</v>
      </c>
      <c r="R70" s="958"/>
      <c r="S70" s="958"/>
      <c r="T70" s="958"/>
      <c r="U70" s="958"/>
      <c r="V70" s="958">
        <v>3298</v>
      </c>
      <c r="W70" s="958"/>
      <c r="X70" s="958"/>
      <c r="Y70" s="958"/>
      <c r="Z70" s="958"/>
      <c r="AA70" s="958">
        <v>157</v>
      </c>
      <c r="AB70" s="958"/>
      <c r="AC70" s="958"/>
      <c r="AD70" s="958"/>
      <c r="AE70" s="958"/>
      <c r="AF70" s="958">
        <v>157</v>
      </c>
      <c r="AG70" s="958"/>
      <c r="AH70" s="958"/>
      <c r="AI70" s="958"/>
      <c r="AJ70" s="958"/>
      <c r="AK70" s="958">
        <v>554</v>
      </c>
      <c r="AL70" s="958"/>
      <c r="AM70" s="958"/>
      <c r="AN70" s="958"/>
      <c r="AO70" s="958"/>
      <c r="AP70" s="958" t="s">
        <v>560</v>
      </c>
      <c r="AQ70" s="958"/>
      <c r="AR70" s="958"/>
      <c r="AS70" s="958"/>
      <c r="AT70" s="958"/>
      <c r="AU70" s="958" t="s">
        <v>560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564</v>
      </c>
      <c r="C71" s="962"/>
      <c r="D71" s="962"/>
      <c r="E71" s="962"/>
      <c r="F71" s="962"/>
      <c r="G71" s="962"/>
      <c r="H71" s="962"/>
      <c r="I71" s="962"/>
      <c r="J71" s="962"/>
      <c r="K71" s="962"/>
      <c r="L71" s="962"/>
      <c r="M71" s="962"/>
      <c r="N71" s="962"/>
      <c r="O71" s="962"/>
      <c r="P71" s="963"/>
      <c r="Q71" s="964">
        <v>465</v>
      </c>
      <c r="R71" s="958"/>
      <c r="S71" s="958"/>
      <c r="T71" s="958"/>
      <c r="U71" s="958"/>
      <c r="V71" s="958">
        <v>276</v>
      </c>
      <c r="W71" s="958"/>
      <c r="X71" s="958"/>
      <c r="Y71" s="958"/>
      <c r="Z71" s="958"/>
      <c r="AA71" s="958">
        <v>189</v>
      </c>
      <c r="AB71" s="958"/>
      <c r="AC71" s="958"/>
      <c r="AD71" s="958"/>
      <c r="AE71" s="958"/>
      <c r="AF71" s="958">
        <v>39</v>
      </c>
      <c r="AG71" s="958"/>
      <c r="AH71" s="958"/>
      <c r="AI71" s="958"/>
      <c r="AJ71" s="958"/>
      <c r="AK71" s="958">
        <v>25</v>
      </c>
      <c r="AL71" s="958"/>
      <c r="AM71" s="958"/>
      <c r="AN71" s="958"/>
      <c r="AO71" s="958"/>
      <c r="AP71" s="958" t="s">
        <v>560</v>
      </c>
      <c r="AQ71" s="958"/>
      <c r="AR71" s="958"/>
      <c r="AS71" s="958"/>
      <c r="AT71" s="958"/>
      <c r="AU71" s="958" t="s">
        <v>560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565</v>
      </c>
      <c r="C72" s="962"/>
      <c r="D72" s="962"/>
      <c r="E72" s="962"/>
      <c r="F72" s="962"/>
      <c r="G72" s="962"/>
      <c r="H72" s="962"/>
      <c r="I72" s="962"/>
      <c r="J72" s="962"/>
      <c r="K72" s="962"/>
      <c r="L72" s="962"/>
      <c r="M72" s="962"/>
      <c r="N72" s="962"/>
      <c r="O72" s="962"/>
      <c r="P72" s="963"/>
      <c r="Q72" s="964">
        <v>119343</v>
      </c>
      <c r="R72" s="958"/>
      <c r="S72" s="958"/>
      <c r="T72" s="958"/>
      <c r="U72" s="958"/>
      <c r="V72" s="958">
        <v>116681</v>
      </c>
      <c r="W72" s="958"/>
      <c r="X72" s="958"/>
      <c r="Y72" s="958"/>
      <c r="Z72" s="958"/>
      <c r="AA72" s="958">
        <v>2662</v>
      </c>
      <c r="AB72" s="958"/>
      <c r="AC72" s="958"/>
      <c r="AD72" s="958"/>
      <c r="AE72" s="958"/>
      <c r="AF72" s="958">
        <v>2662</v>
      </c>
      <c r="AG72" s="958"/>
      <c r="AH72" s="958"/>
      <c r="AI72" s="958"/>
      <c r="AJ72" s="958"/>
      <c r="AK72" s="958" t="s">
        <v>560</v>
      </c>
      <c r="AL72" s="958"/>
      <c r="AM72" s="958"/>
      <c r="AN72" s="958"/>
      <c r="AO72" s="958"/>
      <c r="AP72" s="958" t="s">
        <v>560</v>
      </c>
      <c r="AQ72" s="958"/>
      <c r="AR72" s="958"/>
      <c r="AS72" s="958"/>
      <c r="AT72" s="958"/>
      <c r="AU72" s="958" t="s">
        <v>560</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566</v>
      </c>
      <c r="C73" s="962"/>
      <c r="D73" s="962"/>
      <c r="E73" s="962"/>
      <c r="F73" s="962"/>
      <c r="G73" s="962"/>
      <c r="H73" s="962"/>
      <c r="I73" s="962"/>
      <c r="J73" s="962"/>
      <c r="K73" s="962"/>
      <c r="L73" s="962"/>
      <c r="M73" s="962"/>
      <c r="N73" s="962"/>
      <c r="O73" s="962"/>
      <c r="P73" s="963"/>
      <c r="Q73" s="964">
        <v>3589</v>
      </c>
      <c r="R73" s="958"/>
      <c r="S73" s="958"/>
      <c r="T73" s="958"/>
      <c r="U73" s="958"/>
      <c r="V73" s="958">
        <v>3854</v>
      </c>
      <c r="W73" s="958"/>
      <c r="X73" s="958"/>
      <c r="Y73" s="958"/>
      <c r="Z73" s="958"/>
      <c r="AA73" s="958">
        <v>-265</v>
      </c>
      <c r="AB73" s="958"/>
      <c r="AC73" s="958"/>
      <c r="AD73" s="958"/>
      <c r="AE73" s="958"/>
      <c r="AF73" s="958">
        <v>742</v>
      </c>
      <c r="AG73" s="958"/>
      <c r="AH73" s="958"/>
      <c r="AI73" s="958"/>
      <c r="AJ73" s="958"/>
      <c r="AK73" s="958">
        <v>1262</v>
      </c>
      <c r="AL73" s="958"/>
      <c r="AM73" s="958"/>
      <c r="AN73" s="958"/>
      <c r="AO73" s="958"/>
      <c r="AP73" s="958">
        <v>1055</v>
      </c>
      <c r="AQ73" s="958"/>
      <c r="AR73" s="958"/>
      <c r="AS73" s="958"/>
      <c r="AT73" s="958"/>
      <c r="AU73" s="958">
        <v>568</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567</v>
      </c>
      <c r="C74" s="962"/>
      <c r="D74" s="962"/>
      <c r="E74" s="962"/>
      <c r="F74" s="962"/>
      <c r="G74" s="962"/>
      <c r="H74" s="962"/>
      <c r="I74" s="962"/>
      <c r="J74" s="962"/>
      <c r="K74" s="962"/>
      <c r="L74" s="962"/>
      <c r="M74" s="962"/>
      <c r="N74" s="962"/>
      <c r="O74" s="962"/>
      <c r="P74" s="963"/>
      <c r="Q74" s="964">
        <v>882</v>
      </c>
      <c r="R74" s="958"/>
      <c r="S74" s="958"/>
      <c r="T74" s="958"/>
      <c r="U74" s="958"/>
      <c r="V74" s="958">
        <v>913</v>
      </c>
      <c r="W74" s="958"/>
      <c r="X74" s="958"/>
      <c r="Y74" s="958"/>
      <c r="Z74" s="958"/>
      <c r="AA74" s="958">
        <v>-31</v>
      </c>
      <c r="AB74" s="958"/>
      <c r="AC74" s="958"/>
      <c r="AD74" s="958"/>
      <c r="AE74" s="958"/>
      <c r="AF74" s="958">
        <v>175</v>
      </c>
      <c r="AG74" s="958"/>
      <c r="AH74" s="958"/>
      <c r="AI74" s="958"/>
      <c r="AJ74" s="958"/>
      <c r="AK74" s="958">
        <v>342</v>
      </c>
      <c r="AL74" s="958"/>
      <c r="AM74" s="958"/>
      <c r="AN74" s="958"/>
      <c r="AO74" s="958"/>
      <c r="AP74" s="958">
        <v>467</v>
      </c>
      <c r="AQ74" s="958"/>
      <c r="AR74" s="958"/>
      <c r="AS74" s="958"/>
      <c r="AT74" s="958"/>
      <c r="AU74" s="958" t="s">
        <v>560</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378</v>
      </c>
      <c r="B88" s="924" t="s">
        <v>407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4032</v>
      </c>
      <c r="AG88" s="946"/>
      <c r="AH88" s="946"/>
      <c r="AI88" s="946"/>
      <c r="AJ88" s="946"/>
      <c r="AK88" s="950"/>
      <c r="AL88" s="950"/>
      <c r="AM88" s="950"/>
      <c r="AN88" s="950"/>
      <c r="AO88" s="950"/>
      <c r="AP88" s="946">
        <v>1765</v>
      </c>
      <c r="AQ88" s="946"/>
      <c r="AR88" s="946"/>
      <c r="AS88" s="946"/>
      <c r="AT88" s="946"/>
      <c r="AU88" s="946">
        <v>757</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275</v>
      </c>
      <c r="CS102" s="940"/>
      <c r="CT102" s="940"/>
      <c r="CU102" s="940"/>
      <c r="CV102" s="941"/>
      <c r="CW102" s="939">
        <v>32</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410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411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416</v>
      </c>
      <c r="AB109" s="883"/>
      <c r="AC109" s="883"/>
      <c r="AD109" s="883"/>
      <c r="AE109" s="884"/>
      <c r="AF109" s="885" t="s">
        <v>417</v>
      </c>
      <c r="AG109" s="883"/>
      <c r="AH109" s="883"/>
      <c r="AI109" s="883"/>
      <c r="AJ109" s="884"/>
      <c r="AK109" s="885" t="s">
        <v>294</v>
      </c>
      <c r="AL109" s="883"/>
      <c r="AM109" s="883"/>
      <c r="AN109" s="883"/>
      <c r="AO109" s="884"/>
      <c r="AP109" s="885" t="s">
        <v>418</v>
      </c>
      <c r="AQ109" s="883"/>
      <c r="AR109" s="883"/>
      <c r="AS109" s="883"/>
      <c r="AT109" s="916"/>
      <c r="AU109" s="882" t="s">
        <v>415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416</v>
      </c>
      <c r="BR109" s="883"/>
      <c r="BS109" s="883"/>
      <c r="BT109" s="883"/>
      <c r="BU109" s="884"/>
      <c r="BV109" s="885" t="s">
        <v>417</v>
      </c>
      <c r="BW109" s="883"/>
      <c r="BX109" s="883"/>
      <c r="BY109" s="883"/>
      <c r="BZ109" s="884"/>
      <c r="CA109" s="885" t="s">
        <v>294</v>
      </c>
      <c r="CB109" s="883"/>
      <c r="CC109" s="883"/>
      <c r="CD109" s="883"/>
      <c r="CE109" s="884"/>
      <c r="CF109" s="923" t="s">
        <v>418</v>
      </c>
      <c r="CG109" s="923"/>
      <c r="CH109" s="923"/>
      <c r="CI109" s="923"/>
      <c r="CJ109" s="923"/>
      <c r="CK109" s="885" t="s">
        <v>419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416</v>
      </c>
      <c r="DH109" s="883"/>
      <c r="DI109" s="883"/>
      <c r="DJ109" s="883"/>
      <c r="DK109" s="884"/>
      <c r="DL109" s="885" t="s">
        <v>417</v>
      </c>
      <c r="DM109" s="883"/>
      <c r="DN109" s="883"/>
      <c r="DO109" s="883"/>
      <c r="DP109" s="884"/>
      <c r="DQ109" s="885" t="s">
        <v>294</v>
      </c>
      <c r="DR109" s="883"/>
      <c r="DS109" s="883"/>
      <c r="DT109" s="883"/>
      <c r="DU109" s="884"/>
      <c r="DV109" s="885" t="s">
        <v>418</v>
      </c>
      <c r="DW109" s="883"/>
      <c r="DX109" s="883"/>
      <c r="DY109" s="883"/>
      <c r="DZ109" s="916"/>
    </row>
    <row r="110" spans="1:131" s="224" customFormat="1" ht="26.25" customHeight="1" x14ac:dyDescent="0.2">
      <c r="A110" s="794" t="s">
        <v>420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2259298</v>
      </c>
      <c r="AB110" s="876"/>
      <c r="AC110" s="876"/>
      <c r="AD110" s="876"/>
      <c r="AE110" s="877"/>
      <c r="AF110" s="878">
        <v>2381550</v>
      </c>
      <c r="AG110" s="876"/>
      <c r="AH110" s="876"/>
      <c r="AI110" s="876"/>
      <c r="AJ110" s="877"/>
      <c r="AK110" s="878">
        <v>2621754</v>
      </c>
      <c r="AL110" s="876"/>
      <c r="AM110" s="876"/>
      <c r="AN110" s="876"/>
      <c r="AO110" s="877"/>
      <c r="AP110" s="879">
        <v>39.6</v>
      </c>
      <c r="AQ110" s="880"/>
      <c r="AR110" s="880"/>
      <c r="AS110" s="880"/>
      <c r="AT110" s="881"/>
      <c r="AU110" s="917" t="s">
        <v>69</v>
      </c>
      <c r="AV110" s="918"/>
      <c r="AW110" s="918"/>
      <c r="AX110" s="918"/>
      <c r="AY110" s="918"/>
      <c r="AZ110" s="847" t="s">
        <v>421</v>
      </c>
      <c r="BA110" s="795"/>
      <c r="BB110" s="795"/>
      <c r="BC110" s="795"/>
      <c r="BD110" s="795"/>
      <c r="BE110" s="795"/>
      <c r="BF110" s="795"/>
      <c r="BG110" s="795"/>
      <c r="BH110" s="795"/>
      <c r="BI110" s="795"/>
      <c r="BJ110" s="795"/>
      <c r="BK110" s="795"/>
      <c r="BL110" s="795"/>
      <c r="BM110" s="795"/>
      <c r="BN110" s="795"/>
      <c r="BO110" s="795"/>
      <c r="BP110" s="796"/>
      <c r="BQ110" s="848">
        <v>28354180</v>
      </c>
      <c r="BR110" s="829"/>
      <c r="BS110" s="829"/>
      <c r="BT110" s="829"/>
      <c r="BU110" s="829"/>
      <c r="BV110" s="829">
        <v>29224927</v>
      </c>
      <c r="BW110" s="829"/>
      <c r="BX110" s="829"/>
      <c r="BY110" s="829"/>
      <c r="BZ110" s="829"/>
      <c r="CA110" s="829">
        <v>28137642</v>
      </c>
      <c r="CB110" s="829"/>
      <c r="CC110" s="829"/>
      <c r="CD110" s="829"/>
      <c r="CE110" s="829"/>
      <c r="CF110" s="853">
        <v>425.2</v>
      </c>
      <c r="CG110" s="854"/>
      <c r="CH110" s="854"/>
      <c r="CI110" s="854"/>
      <c r="CJ110" s="854"/>
      <c r="CK110" s="913" t="s">
        <v>422</v>
      </c>
      <c r="CL110" s="806"/>
      <c r="CM110" s="847" t="s">
        <v>423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425</v>
      </c>
      <c r="BA111" s="739"/>
      <c r="BB111" s="739"/>
      <c r="BC111" s="739"/>
      <c r="BD111" s="739"/>
      <c r="BE111" s="739"/>
      <c r="BF111" s="739"/>
      <c r="BG111" s="739"/>
      <c r="BH111" s="739"/>
      <c r="BI111" s="739"/>
      <c r="BJ111" s="739"/>
      <c r="BK111" s="739"/>
      <c r="BL111" s="739"/>
      <c r="BM111" s="739"/>
      <c r="BN111" s="739"/>
      <c r="BO111" s="739"/>
      <c r="BP111" s="740"/>
      <c r="BQ111" s="803">
        <v>6389</v>
      </c>
      <c r="BR111" s="804"/>
      <c r="BS111" s="804"/>
      <c r="BT111" s="804"/>
      <c r="BU111" s="804"/>
      <c r="BV111" s="804">
        <v>4761</v>
      </c>
      <c r="BW111" s="804"/>
      <c r="BX111" s="804"/>
      <c r="BY111" s="804"/>
      <c r="BZ111" s="804"/>
      <c r="CA111" s="804">
        <v>3126</v>
      </c>
      <c r="CB111" s="804"/>
      <c r="CC111" s="804"/>
      <c r="CD111" s="804"/>
      <c r="CE111" s="804"/>
      <c r="CF111" s="862">
        <v>0</v>
      </c>
      <c r="CG111" s="863"/>
      <c r="CH111" s="863"/>
      <c r="CI111" s="863"/>
      <c r="CJ111" s="863"/>
      <c r="CK111" s="914"/>
      <c r="CL111" s="808"/>
      <c r="CM111" s="802" t="s">
        <v>426</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427</v>
      </c>
      <c r="B112" s="900"/>
      <c r="C112" s="739" t="s">
        <v>428</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429</v>
      </c>
      <c r="BA112" s="739"/>
      <c r="BB112" s="739"/>
      <c r="BC112" s="739"/>
      <c r="BD112" s="739"/>
      <c r="BE112" s="739"/>
      <c r="BF112" s="739"/>
      <c r="BG112" s="739"/>
      <c r="BH112" s="739"/>
      <c r="BI112" s="739"/>
      <c r="BJ112" s="739"/>
      <c r="BK112" s="739"/>
      <c r="BL112" s="739"/>
      <c r="BM112" s="739"/>
      <c r="BN112" s="739"/>
      <c r="BO112" s="739"/>
      <c r="BP112" s="740"/>
      <c r="BQ112" s="803">
        <v>6850735</v>
      </c>
      <c r="BR112" s="804"/>
      <c r="BS112" s="804"/>
      <c r="BT112" s="804"/>
      <c r="BU112" s="804"/>
      <c r="BV112" s="804">
        <v>6832119</v>
      </c>
      <c r="BW112" s="804"/>
      <c r="BX112" s="804"/>
      <c r="BY112" s="804"/>
      <c r="BZ112" s="804"/>
      <c r="CA112" s="804">
        <v>6822786</v>
      </c>
      <c r="CB112" s="804"/>
      <c r="CC112" s="804"/>
      <c r="CD112" s="804"/>
      <c r="CE112" s="804"/>
      <c r="CF112" s="862">
        <v>103.1</v>
      </c>
      <c r="CG112" s="863"/>
      <c r="CH112" s="863"/>
      <c r="CI112" s="863"/>
      <c r="CJ112" s="863"/>
      <c r="CK112" s="914"/>
      <c r="CL112" s="808"/>
      <c r="CM112" s="802" t="s">
        <v>430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431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496589</v>
      </c>
      <c r="AB113" s="906"/>
      <c r="AC113" s="906"/>
      <c r="AD113" s="906"/>
      <c r="AE113" s="907"/>
      <c r="AF113" s="908">
        <v>520990</v>
      </c>
      <c r="AG113" s="906"/>
      <c r="AH113" s="906"/>
      <c r="AI113" s="906"/>
      <c r="AJ113" s="907"/>
      <c r="AK113" s="908">
        <v>590716</v>
      </c>
      <c r="AL113" s="906"/>
      <c r="AM113" s="906"/>
      <c r="AN113" s="906"/>
      <c r="AO113" s="907"/>
      <c r="AP113" s="909">
        <v>8.9</v>
      </c>
      <c r="AQ113" s="910"/>
      <c r="AR113" s="910"/>
      <c r="AS113" s="910"/>
      <c r="AT113" s="911"/>
      <c r="AU113" s="919"/>
      <c r="AV113" s="920"/>
      <c r="AW113" s="920"/>
      <c r="AX113" s="920"/>
      <c r="AY113" s="920"/>
      <c r="AZ113" s="802" t="s">
        <v>432</v>
      </c>
      <c r="BA113" s="739"/>
      <c r="BB113" s="739"/>
      <c r="BC113" s="739"/>
      <c r="BD113" s="739"/>
      <c r="BE113" s="739"/>
      <c r="BF113" s="739"/>
      <c r="BG113" s="739"/>
      <c r="BH113" s="739"/>
      <c r="BI113" s="739"/>
      <c r="BJ113" s="739"/>
      <c r="BK113" s="739"/>
      <c r="BL113" s="739"/>
      <c r="BM113" s="739"/>
      <c r="BN113" s="739"/>
      <c r="BO113" s="739"/>
      <c r="BP113" s="740"/>
      <c r="BQ113" s="803">
        <v>699877</v>
      </c>
      <c r="BR113" s="804"/>
      <c r="BS113" s="804"/>
      <c r="BT113" s="804"/>
      <c r="BU113" s="804"/>
      <c r="BV113" s="804">
        <v>783652</v>
      </c>
      <c r="BW113" s="804"/>
      <c r="BX113" s="804"/>
      <c r="BY113" s="804"/>
      <c r="BZ113" s="804"/>
      <c r="CA113" s="804">
        <v>757652</v>
      </c>
      <c r="CB113" s="804"/>
      <c r="CC113" s="804"/>
      <c r="CD113" s="804"/>
      <c r="CE113" s="804"/>
      <c r="CF113" s="862">
        <v>11.4</v>
      </c>
      <c r="CG113" s="863"/>
      <c r="CH113" s="863"/>
      <c r="CI113" s="863"/>
      <c r="CJ113" s="863"/>
      <c r="CK113" s="914"/>
      <c r="CL113" s="808"/>
      <c r="CM113" s="802" t="s">
        <v>433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81344</v>
      </c>
      <c r="AB114" s="767"/>
      <c r="AC114" s="767"/>
      <c r="AD114" s="767"/>
      <c r="AE114" s="768"/>
      <c r="AF114" s="769">
        <v>78416</v>
      </c>
      <c r="AG114" s="767"/>
      <c r="AH114" s="767"/>
      <c r="AI114" s="767"/>
      <c r="AJ114" s="768"/>
      <c r="AK114" s="769">
        <v>71940</v>
      </c>
      <c r="AL114" s="767"/>
      <c r="AM114" s="767"/>
      <c r="AN114" s="767"/>
      <c r="AO114" s="768"/>
      <c r="AP114" s="811">
        <v>1.1000000000000001</v>
      </c>
      <c r="AQ114" s="812"/>
      <c r="AR114" s="812"/>
      <c r="AS114" s="812"/>
      <c r="AT114" s="813"/>
      <c r="AU114" s="919"/>
      <c r="AV114" s="920"/>
      <c r="AW114" s="920"/>
      <c r="AX114" s="920"/>
      <c r="AY114" s="920"/>
      <c r="AZ114" s="802" t="s">
        <v>435</v>
      </c>
      <c r="BA114" s="739"/>
      <c r="BB114" s="739"/>
      <c r="BC114" s="739"/>
      <c r="BD114" s="739"/>
      <c r="BE114" s="739"/>
      <c r="BF114" s="739"/>
      <c r="BG114" s="739"/>
      <c r="BH114" s="739"/>
      <c r="BI114" s="739"/>
      <c r="BJ114" s="739"/>
      <c r="BK114" s="739"/>
      <c r="BL114" s="739"/>
      <c r="BM114" s="739"/>
      <c r="BN114" s="739"/>
      <c r="BO114" s="739"/>
      <c r="BP114" s="740"/>
      <c r="BQ114" s="803">
        <v>1745081</v>
      </c>
      <c r="BR114" s="804"/>
      <c r="BS114" s="804"/>
      <c r="BT114" s="804"/>
      <c r="BU114" s="804"/>
      <c r="BV114" s="804">
        <v>2041158</v>
      </c>
      <c r="BW114" s="804"/>
      <c r="BX114" s="804"/>
      <c r="BY114" s="804"/>
      <c r="BZ114" s="804"/>
      <c r="CA114" s="804">
        <v>2029430</v>
      </c>
      <c r="CB114" s="804"/>
      <c r="CC114" s="804"/>
      <c r="CD114" s="804"/>
      <c r="CE114" s="804"/>
      <c r="CF114" s="862">
        <v>30.7</v>
      </c>
      <c r="CG114" s="863"/>
      <c r="CH114" s="863"/>
      <c r="CI114" s="863"/>
      <c r="CJ114" s="863"/>
      <c r="CK114" s="914"/>
      <c r="CL114" s="808"/>
      <c r="CM114" s="802" t="s">
        <v>436</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1654</v>
      </c>
      <c r="AB115" s="906"/>
      <c r="AC115" s="906"/>
      <c r="AD115" s="906"/>
      <c r="AE115" s="907"/>
      <c r="AF115" s="908">
        <v>1628</v>
      </c>
      <c r="AG115" s="906"/>
      <c r="AH115" s="906"/>
      <c r="AI115" s="906"/>
      <c r="AJ115" s="907"/>
      <c r="AK115" s="908">
        <v>1602</v>
      </c>
      <c r="AL115" s="906"/>
      <c r="AM115" s="906"/>
      <c r="AN115" s="906"/>
      <c r="AO115" s="907"/>
      <c r="AP115" s="909">
        <v>0</v>
      </c>
      <c r="AQ115" s="910"/>
      <c r="AR115" s="910"/>
      <c r="AS115" s="910"/>
      <c r="AT115" s="911"/>
      <c r="AU115" s="919"/>
      <c r="AV115" s="920"/>
      <c r="AW115" s="920"/>
      <c r="AX115" s="920"/>
      <c r="AY115" s="920"/>
      <c r="AZ115" s="802" t="s">
        <v>438</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440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441</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6389</v>
      </c>
      <c r="DH116" s="767"/>
      <c r="DI116" s="767"/>
      <c r="DJ116" s="767"/>
      <c r="DK116" s="768"/>
      <c r="DL116" s="769">
        <v>4761</v>
      </c>
      <c r="DM116" s="767"/>
      <c r="DN116" s="767"/>
      <c r="DO116" s="767"/>
      <c r="DP116" s="768"/>
      <c r="DQ116" s="769">
        <v>3126</v>
      </c>
      <c r="DR116" s="767"/>
      <c r="DS116" s="767"/>
      <c r="DT116" s="767"/>
      <c r="DU116" s="768"/>
      <c r="DV116" s="811">
        <v>0</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443</v>
      </c>
      <c r="Z117" s="884"/>
      <c r="AA117" s="889">
        <v>2838885</v>
      </c>
      <c r="AB117" s="890"/>
      <c r="AC117" s="890"/>
      <c r="AD117" s="890"/>
      <c r="AE117" s="891"/>
      <c r="AF117" s="892">
        <v>2982584</v>
      </c>
      <c r="AG117" s="890"/>
      <c r="AH117" s="890"/>
      <c r="AI117" s="890"/>
      <c r="AJ117" s="891"/>
      <c r="AK117" s="892">
        <v>3286012</v>
      </c>
      <c r="AL117" s="890"/>
      <c r="AM117" s="890"/>
      <c r="AN117" s="890"/>
      <c r="AO117" s="891"/>
      <c r="AP117" s="893"/>
      <c r="AQ117" s="894"/>
      <c r="AR117" s="894"/>
      <c r="AS117" s="894"/>
      <c r="AT117" s="895"/>
      <c r="AU117" s="919"/>
      <c r="AV117" s="920"/>
      <c r="AW117" s="920"/>
      <c r="AX117" s="920"/>
      <c r="AY117" s="920"/>
      <c r="AZ117" s="850" t="s">
        <v>444</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416</v>
      </c>
      <c r="AB118" s="883"/>
      <c r="AC118" s="883"/>
      <c r="AD118" s="883"/>
      <c r="AE118" s="884"/>
      <c r="AF118" s="885" t="s">
        <v>417</v>
      </c>
      <c r="AG118" s="883"/>
      <c r="AH118" s="883"/>
      <c r="AI118" s="883"/>
      <c r="AJ118" s="884"/>
      <c r="AK118" s="885" t="s">
        <v>294</v>
      </c>
      <c r="AL118" s="883"/>
      <c r="AM118" s="883"/>
      <c r="AN118" s="883"/>
      <c r="AO118" s="884"/>
      <c r="AP118" s="886" t="s">
        <v>418</v>
      </c>
      <c r="AQ118" s="887"/>
      <c r="AR118" s="887"/>
      <c r="AS118" s="887"/>
      <c r="AT118" s="888"/>
      <c r="AU118" s="919"/>
      <c r="AV118" s="920"/>
      <c r="AW118" s="920"/>
      <c r="AX118" s="920"/>
      <c r="AY118" s="920"/>
      <c r="AZ118" s="825" t="s">
        <v>446</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422</v>
      </c>
      <c r="B119" s="806"/>
      <c r="C119" s="847" t="s">
        <v>423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448</v>
      </c>
      <c r="BP119" s="865"/>
      <c r="BQ119" s="866">
        <v>37656262</v>
      </c>
      <c r="BR119" s="832"/>
      <c r="BS119" s="832"/>
      <c r="BT119" s="832"/>
      <c r="BU119" s="832"/>
      <c r="BV119" s="832">
        <v>38886617</v>
      </c>
      <c r="BW119" s="832"/>
      <c r="BX119" s="832"/>
      <c r="BY119" s="832"/>
      <c r="BZ119" s="832"/>
      <c r="CA119" s="832">
        <v>37750636</v>
      </c>
      <c r="CB119" s="832"/>
      <c r="CC119" s="832"/>
      <c r="CD119" s="832"/>
      <c r="CE119" s="832"/>
      <c r="CF119" s="735"/>
      <c r="CG119" s="736"/>
      <c r="CH119" s="736"/>
      <c r="CI119" s="736"/>
      <c r="CJ119" s="821"/>
      <c r="CK119" s="915"/>
      <c r="CL119" s="810"/>
      <c r="CM119" s="825" t="s">
        <v>449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426</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450</v>
      </c>
      <c r="AV120" s="868"/>
      <c r="AW120" s="868"/>
      <c r="AX120" s="868"/>
      <c r="AY120" s="869"/>
      <c r="AZ120" s="847" t="s">
        <v>451</v>
      </c>
      <c r="BA120" s="795"/>
      <c r="BB120" s="795"/>
      <c r="BC120" s="795"/>
      <c r="BD120" s="795"/>
      <c r="BE120" s="795"/>
      <c r="BF120" s="795"/>
      <c r="BG120" s="795"/>
      <c r="BH120" s="795"/>
      <c r="BI120" s="795"/>
      <c r="BJ120" s="795"/>
      <c r="BK120" s="795"/>
      <c r="BL120" s="795"/>
      <c r="BM120" s="795"/>
      <c r="BN120" s="795"/>
      <c r="BO120" s="795"/>
      <c r="BP120" s="796"/>
      <c r="BQ120" s="848">
        <v>3640825</v>
      </c>
      <c r="BR120" s="829"/>
      <c r="BS120" s="829"/>
      <c r="BT120" s="829"/>
      <c r="BU120" s="829"/>
      <c r="BV120" s="829">
        <v>3814535</v>
      </c>
      <c r="BW120" s="829"/>
      <c r="BX120" s="829"/>
      <c r="BY120" s="829"/>
      <c r="BZ120" s="829"/>
      <c r="CA120" s="829">
        <v>3073470</v>
      </c>
      <c r="CB120" s="829"/>
      <c r="CC120" s="829"/>
      <c r="CD120" s="829"/>
      <c r="CE120" s="829"/>
      <c r="CF120" s="853">
        <v>46.4</v>
      </c>
      <c r="CG120" s="854"/>
      <c r="CH120" s="854"/>
      <c r="CI120" s="854"/>
      <c r="CJ120" s="854"/>
      <c r="CK120" s="855" t="s">
        <v>452</v>
      </c>
      <c r="CL120" s="839"/>
      <c r="CM120" s="839"/>
      <c r="CN120" s="839"/>
      <c r="CO120" s="840"/>
      <c r="CP120" s="859" t="s">
        <v>400</v>
      </c>
      <c r="CQ120" s="860"/>
      <c r="CR120" s="860"/>
      <c r="CS120" s="860"/>
      <c r="CT120" s="860"/>
      <c r="CU120" s="860"/>
      <c r="CV120" s="860"/>
      <c r="CW120" s="860"/>
      <c r="CX120" s="860"/>
      <c r="CY120" s="860"/>
      <c r="CZ120" s="860"/>
      <c r="DA120" s="860"/>
      <c r="DB120" s="860"/>
      <c r="DC120" s="860"/>
      <c r="DD120" s="860"/>
      <c r="DE120" s="860"/>
      <c r="DF120" s="861"/>
      <c r="DG120" s="848">
        <v>5749047</v>
      </c>
      <c r="DH120" s="829"/>
      <c r="DI120" s="829"/>
      <c r="DJ120" s="829"/>
      <c r="DK120" s="829"/>
      <c r="DL120" s="829">
        <v>5781951</v>
      </c>
      <c r="DM120" s="829"/>
      <c r="DN120" s="829"/>
      <c r="DO120" s="829"/>
      <c r="DP120" s="829"/>
      <c r="DQ120" s="829">
        <v>5902158</v>
      </c>
      <c r="DR120" s="829"/>
      <c r="DS120" s="829"/>
      <c r="DT120" s="829"/>
      <c r="DU120" s="829"/>
      <c r="DV120" s="830">
        <v>89.2</v>
      </c>
      <c r="DW120" s="830"/>
      <c r="DX120" s="830"/>
      <c r="DY120" s="830"/>
      <c r="DZ120" s="831"/>
    </row>
    <row r="121" spans="1:130" s="224" customFormat="1" ht="26.25" customHeight="1" x14ac:dyDescent="0.2">
      <c r="A121" s="807"/>
      <c r="B121" s="808"/>
      <c r="C121" s="850" t="s">
        <v>453</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454</v>
      </c>
      <c r="BA121" s="739"/>
      <c r="BB121" s="739"/>
      <c r="BC121" s="739"/>
      <c r="BD121" s="739"/>
      <c r="BE121" s="739"/>
      <c r="BF121" s="739"/>
      <c r="BG121" s="739"/>
      <c r="BH121" s="739"/>
      <c r="BI121" s="739"/>
      <c r="BJ121" s="739"/>
      <c r="BK121" s="739"/>
      <c r="BL121" s="739"/>
      <c r="BM121" s="739"/>
      <c r="BN121" s="739"/>
      <c r="BO121" s="739"/>
      <c r="BP121" s="740"/>
      <c r="BQ121" s="803">
        <v>1379529</v>
      </c>
      <c r="BR121" s="804"/>
      <c r="BS121" s="804"/>
      <c r="BT121" s="804"/>
      <c r="BU121" s="804"/>
      <c r="BV121" s="804">
        <v>1268462</v>
      </c>
      <c r="BW121" s="804"/>
      <c r="BX121" s="804"/>
      <c r="BY121" s="804"/>
      <c r="BZ121" s="804"/>
      <c r="CA121" s="804">
        <v>1230471</v>
      </c>
      <c r="CB121" s="804"/>
      <c r="CC121" s="804"/>
      <c r="CD121" s="804"/>
      <c r="CE121" s="804"/>
      <c r="CF121" s="862">
        <v>18.600000000000001</v>
      </c>
      <c r="CG121" s="863"/>
      <c r="CH121" s="863"/>
      <c r="CI121" s="863"/>
      <c r="CJ121" s="863"/>
      <c r="CK121" s="856"/>
      <c r="CL121" s="842"/>
      <c r="CM121" s="842"/>
      <c r="CN121" s="842"/>
      <c r="CO121" s="843"/>
      <c r="CP121" s="822" t="s">
        <v>398</v>
      </c>
      <c r="CQ121" s="823"/>
      <c r="CR121" s="823"/>
      <c r="CS121" s="823"/>
      <c r="CT121" s="823"/>
      <c r="CU121" s="823"/>
      <c r="CV121" s="823"/>
      <c r="CW121" s="823"/>
      <c r="CX121" s="823"/>
      <c r="CY121" s="823"/>
      <c r="CZ121" s="823"/>
      <c r="DA121" s="823"/>
      <c r="DB121" s="823"/>
      <c r="DC121" s="823"/>
      <c r="DD121" s="823"/>
      <c r="DE121" s="823"/>
      <c r="DF121" s="824"/>
      <c r="DG121" s="803">
        <v>1091674</v>
      </c>
      <c r="DH121" s="804"/>
      <c r="DI121" s="804"/>
      <c r="DJ121" s="804"/>
      <c r="DK121" s="804"/>
      <c r="DL121" s="804">
        <v>1038543</v>
      </c>
      <c r="DM121" s="804"/>
      <c r="DN121" s="804"/>
      <c r="DO121" s="804"/>
      <c r="DP121" s="804"/>
      <c r="DQ121" s="804">
        <v>903109</v>
      </c>
      <c r="DR121" s="804"/>
      <c r="DS121" s="804"/>
      <c r="DT121" s="804"/>
      <c r="DU121" s="804"/>
      <c r="DV121" s="781">
        <v>13.6</v>
      </c>
      <c r="DW121" s="781"/>
      <c r="DX121" s="781"/>
      <c r="DY121" s="781"/>
      <c r="DZ121" s="782"/>
    </row>
    <row r="122" spans="1:130" s="224" customFormat="1" ht="26.25" customHeight="1" x14ac:dyDescent="0.2">
      <c r="A122" s="807"/>
      <c r="B122" s="808"/>
      <c r="C122" s="802" t="s">
        <v>436</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455</v>
      </c>
      <c r="BA122" s="826"/>
      <c r="BB122" s="826"/>
      <c r="BC122" s="826"/>
      <c r="BD122" s="826"/>
      <c r="BE122" s="826"/>
      <c r="BF122" s="826"/>
      <c r="BG122" s="826"/>
      <c r="BH122" s="826"/>
      <c r="BI122" s="826"/>
      <c r="BJ122" s="826"/>
      <c r="BK122" s="826"/>
      <c r="BL122" s="826"/>
      <c r="BM122" s="826"/>
      <c r="BN122" s="826"/>
      <c r="BO122" s="826"/>
      <c r="BP122" s="827"/>
      <c r="BQ122" s="866">
        <v>24282112</v>
      </c>
      <c r="BR122" s="832"/>
      <c r="BS122" s="832"/>
      <c r="BT122" s="832"/>
      <c r="BU122" s="832"/>
      <c r="BV122" s="832">
        <v>24818139</v>
      </c>
      <c r="BW122" s="832"/>
      <c r="BX122" s="832"/>
      <c r="BY122" s="832"/>
      <c r="BZ122" s="832"/>
      <c r="CA122" s="832">
        <v>24484614</v>
      </c>
      <c r="CB122" s="832"/>
      <c r="CC122" s="832"/>
      <c r="CD122" s="832"/>
      <c r="CE122" s="832"/>
      <c r="CF122" s="833">
        <v>370</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v>599</v>
      </c>
      <c r="DH122" s="804"/>
      <c r="DI122" s="804"/>
      <c r="DJ122" s="804"/>
      <c r="DK122" s="804"/>
      <c r="DL122" s="804">
        <v>3291</v>
      </c>
      <c r="DM122" s="804"/>
      <c r="DN122" s="804"/>
      <c r="DO122" s="804"/>
      <c r="DP122" s="804"/>
      <c r="DQ122" s="804">
        <v>11063</v>
      </c>
      <c r="DR122" s="804"/>
      <c r="DS122" s="804"/>
      <c r="DT122" s="804"/>
      <c r="DU122" s="804"/>
      <c r="DV122" s="781">
        <v>0.2</v>
      </c>
      <c r="DW122" s="781"/>
      <c r="DX122" s="781"/>
      <c r="DY122" s="781"/>
      <c r="DZ122" s="782"/>
    </row>
    <row r="123" spans="1:130" s="224" customFormat="1" ht="26.25" customHeight="1" x14ac:dyDescent="0.2">
      <c r="A123" s="807"/>
      <c r="B123" s="808"/>
      <c r="C123" s="802" t="s">
        <v>442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1654</v>
      </c>
      <c r="AB123" s="767"/>
      <c r="AC123" s="767"/>
      <c r="AD123" s="767"/>
      <c r="AE123" s="768"/>
      <c r="AF123" s="769">
        <v>1628</v>
      </c>
      <c r="AG123" s="767"/>
      <c r="AH123" s="767"/>
      <c r="AI123" s="767"/>
      <c r="AJ123" s="768"/>
      <c r="AK123" s="769">
        <v>1602</v>
      </c>
      <c r="AL123" s="767"/>
      <c r="AM123" s="767"/>
      <c r="AN123" s="767"/>
      <c r="AO123" s="768"/>
      <c r="AP123" s="811">
        <v>0</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456</v>
      </c>
      <c r="BP123" s="865"/>
      <c r="BQ123" s="819">
        <v>29302466</v>
      </c>
      <c r="BR123" s="820"/>
      <c r="BS123" s="820"/>
      <c r="BT123" s="820"/>
      <c r="BU123" s="820"/>
      <c r="BV123" s="820">
        <v>29901136</v>
      </c>
      <c r="BW123" s="820"/>
      <c r="BX123" s="820"/>
      <c r="BY123" s="820"/>
      <c r="BZ123" s="820"/>
      <c r="CA123" s="820">
        <v>28788555</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v>5878</v>
      </c>
      <c r="DH123" s="767"/>
      <c r="DI123" s="767"/>
      <c r="DJ123" s="767"/>
      <c r="DK123" s="768"/>
      <c r="DL123" s="769">
        <v>5075</v>
      </c>
      <c r="DM123" s="767"/>
      <c r="DN123" s="767"/>
      <c r="DO123" s="767"/>
      <c r="DP123" s="768"/>
      <c r="DQ123" s="769">
        <v>3701</v>
      </c>
      <c r="DR123" s="767"/>
      <c r="DS123" s="767"/>
      <c r="DT123" s="767"/>
      <c r="DU123" s="768"/>
      <c r="DV123" s="811">
        <v>0.1</v>
      </c>
      <c r="DW123" s="812"/>
      <c r="DX123" s="812"/>
      <c r="DY123" s="812"/>
      <c r="DZ123" s="813"/>
    </row>
    <row r="124" spans="1:130" s="224" customFormat="1" ht="26.25" customHeight="1" thickBot="1" x14ac:dyDescent="0.25">
      <c r="A124" s="807"/>
      <c r="B124" s="808"/>
      <c r="C124" s="802" t="s">
        <v>445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124.4</v>
      </c>
      <c r="BR124" s="818"/>
      <c r="BS124" s="818"/>
      <c r="BT124" s="818"/>
      <c r="BU124" s="818"/>
      <c r="BV124" s="818">
        <v>137.4</v>
      </c>
      <c r="BW124" s="818"/>
      <c r="BX124" s="818"/>
      <c r="BY124" s="818"/>
      <c r="BZ124" s="818"/>
      <c r="CA124" s="818">
        <v>135.4</v>
      </c>
      <c r="CB124" s="818"/>
      <c r="CC124" s="818"/>
      <c r="CD124" s="818"/>
      <c r="CE124" s="818"/>
      <c r="CF124" s="713"/>
      <c r="CG124" s="714"/>
      <c r="CH124" s="714"/>
      <c r="CI124" s="714"/>
      <c r="CJ124" s="849"/>
      <c r="CK124" s="857"/>
      <c r="CL124" s="857"/>
      <c r="CM124" s="857"/>
      <c r="CN124" s="857"/>
      <c r="CO124" s="858"/>
      <c r="CP124" s="822" t="s">
        <v>458</v>
      </c>
      <c r="CQ124" s="823"/>
      <c r="CR124" s="823"/>
      <c r="CS124" s="823"/>
      <c r="CT124" s="823"/>
      <c r="CU124" s="823"/>
      <c r="CV124" s="823"/>
      <c r="CW124" s="823"/>
      <c r="CX124" s="823"/>
      <c r="CY124" s="823"/>
      <c r="CZ124" s="823"/>
      <c r="DA124" s="823"/>
      <c r="DB124" s="823"/>
      <c r="DC124" s="823"/>
      <c r="DD124" s="823"/>
      <c r="DE124" s="823"/>
      <c r="DF124" s="824"/>
      <c r="DG124" s="750">
        <v>3537</v>
      </c>
      <c r="DH124" s="751"/>
      <c r="DI124" s="751"/>
      <c r="DJ124" s="751"/>
      <c r="DK124" s="752"/>
      <c r="DL124" s="753">
        <v>3259</v>
      </c>
      <c r="DM124" s="751"/>
      <c r="DN124" s="751"/>
      <c r="DO124" s="751"/>
      <c r="DP124" s="752"/>
      <c r="DQ124" s="753">
        <v>2755</v>
      </c>
      <c r="DR124" s="751"/>
      <c r="DS124" s="751"/>
      <c r="DT124" s="751"/>
      <c r="DU124" s="752"/>
      <c r="DV124" s="835">
        <v>0</v>
      </c>
      <c r="DW124" s="836"/>
      <c r="DX124" s="836"/>
      <c r="DY124" s="836"/>
      <c r="DZ124" s="837"/>
    </row>
    <row r="125" spans="1:130" s="224" customFormat="1" ht="26.25" customHeight="1" x14ac:dyDescent="0.2">
      <c r="A125" s="807"/>
      <c r="B125" s="808"/>
      <c r="C125" s="802" t="s">
        <v>447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459</v>
      </c>
      <c r="CL125" s="839"/>
      <c r="CM125" s="839"/>
      <c r="CN125" s="839"/>
      <c r="CO125" s="840"/>
      <c r="CP125" s="847" t="s">
        <v>460</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461</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462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463</v>
      </c>
      <c r="AY127" s="799"/>
      <c r="AZ127" s="799"/>
      <c r="BA127" s="799"/>
      <c r="BB127" s="799"/>
      <c r="BC127" s="799"/>
      <c r="BD127" s="799"/>
      <c r="BE127" s="800"/>
      <c r="BF127" s="798" t="s">
        <v>464</v>
      </c>
      <c r="BG127" s="799"/>
      <c r="BH127" s="799"/>
      <c r="BI127" s="799"/>
      <c r="BJ127" s="799"/>
      <c r="BK127" s="799"/>
      <c r="BL127" s="800"/>
      <c r="BM127" s="798" t="s">
        <v>465</v>
      </c>
      <c r="BN127" s="799"/>
      <c r="BO127" s="799"/>
      <c r="BP127" s="799"/>
      <c r="BQ127" s="799"/>
      <c r="BR127" s="799"/>
      <c r="BS127" s="800"/>
      <c r="BT127" s="798" t="s">
        <v>466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467</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469</v>
      </c>
      <c r="X128" s="785"/>
      <c r="Y128" s="785"/>
      <c r="Z128" s="786"/>
      <c r="AA128" s="787">
        <v>116362</v>
      </c>
      <c r="AB128" s="788"/>
      <c r="AC128" s="788"/>
      <c r="AD128" s="788"/>
      <c r="AE128" s="789"/>
      <c r="AF128" s="790">
        <v>110254</v>
      </c>
      <c r="AG128" s="788"/>
      <c r="AH128" s="788"/>
      <c r="AI128" s="788"/>
      <c r="AJ128" s="789"/>
      <c r="AK128" s="790">
        <v>124151</v>
      </c>
      <c r="AL128" s="788"/>
      <c r="AM128" s="788"/>
      <c r="AN128" s="788"/>
      <c r="AO128" s="789"/>
      <c r="AP128" s="791"/>
      <c r="AQ128" s="792"/>
      <c r="AR128" s="792"/>
      <c r="AS128" s="792"/>
      <c r="AT128" s="793"/>
      <c r="AU128" s="226"/>
      <c r="AV128" s="226"/>
      <c r="AW128" s="226"/>
      <c r="AX128" s="794" t="s">
        <v>470</v>
      </c>
      <c r="AY128" s="795"/>
      <c r="AZ128" s="795"/>
      <c r="BA128" s="795"/>
      <c r="BB128" s="795"/>
      <c r="BC128" s="795"/>
      <c r="BD128" s="795"/>
      <c r="BE128" s="796"/>
      <c r="BF128" s="773" t="s">
        <v>122</v>
      </c>
      <c r="BG128" s="774"/>
      <c r="BH128" s="774"/>
      <c r="BI128" s="774"/>
      <c r="BJ128" s="774"/>
      <c r="BK128" s="774"/>
      <c r="BL128" s="797"/>
      <c r="BM128" s="773">
        <v>13.54</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471</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472</v>
      </c>
      <c r="X129" s="764"/>
      <c r="Y129" s="764"/>
      <c r="Z129" s="765"/>
      <c r="AA129" s="766">
        <v>8694118</v>
      </c>
      <c r="AB129" s="767"/>
      <c r="AC129" s="767"/>
      <c r="AD129" s="767"/>
      <c r="AE129" s="768"/>
      <c r="AF129" s="769">
        <v>8603419</v>
      </c>
      <c r="AG129" s="767"/>
      <c r="AH129" s="767"/>
      <c r="AI129" s="767"/>
      <c r="AJ129" s="768"/>
      <c r="AK129" s="769">
        <v>8907839</v>
      </c>
      <c r="AL129" s="767"/>
      <c r="AM129" s="767"/>
      <c r="AN129" s="767"/>
      <c r="AO129" s="768"/>
      <c r="AP129" s="770"/>
      <c r="AQ129" s="771"/>
      <c r="AR129" s="771"/>
      <c r="AS129" s="771"/>
      <c r="AT129" s="772"/>
      <c r="AU129" s="227"/>
      <c r="AV129" s="227"/>
      <c r="AW129" s="227"/>
      <c r="AX129" s="738" t="s">
        <v>473</v>
      </c>
      <c r="AY129" s="739"/>
      <c r="AZ129" s="739"/>
      <c r="BA129" s="739"/>
      <c r="BB129" s="739"/>
      <c r="BC129" s="739"/>
      <c r="BD129" s="739"/>
      <c r="BE129" s="740"/>
      <c r="BF129" s="757" t="s">
        <v>122</v>
      </c>
      <c r="BG129" s="758"/>
      <c r="BH129" s="758"/>
      <c r="BI129" s="758"/>
      <c r="BJ129" s="758"/>
      <c r="BK129" s="758"/>
      <c r="BL129" s="759"/>
      <c r="BM129" s="757">
        <v>18.54</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475</v>
      </c>
      <c r="X130" s="764"/>
      <c r="Y130" s="764"/>
      <c r="Z130" s="765"/>
      <c r="AA130" s="766">
        <v>1981243</v>
      </c>
      <c r="AB130" s="767"/>
      <c r="AC130" s="767"/>
      <c r="AD130" s="767"/>
      <c r="AE130" s="768"/>
      <c r="AF130" s="769">
        <v>2067853</v>
      </c>
      <c r="AG130" s="767"/>
      <c r="AH130" s="767"/>
      <c r="AI130" s="767"/>
      <c r="AJ130" s="768"/>
      <c r="AK130" s="769">
        <v>2290504</v>
      </c>
      <c r="AL130" s="767"/>
      <c r="AM130" s="767"/>
      <c r="AN130" s="767"/>
      <c r="AO130" s="768"/>
      <c r="AP130" s="770"/>
      <c r="AQ130" s="771"/>
      <c r="AR130" s="771"/>
      <c r="AS130" s="771"/>
      <c r="AT130" s="772"/>
      <c r="AU130" s="227"/>
      <c r="AV130" s="227"/>
      <c r="AW130" s="227"/>
      <c r="AX130" s="738" t="s">
        <v>476</v>
      </c>
      <c r="AY130" s="739"/>
      <c r="AZ130" s="739"/>
      <c r="BA130" s="739"/>
      <c r="BB130" s="739"/>
      <c r="BC130" s="739"/>
      <c r="BD130" s="739"/>
      <c r="BE130" s="740"/>
      <c r="BF130" s="741">
        <v>12.1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477</v>
      </c>
      <c r="X131" s="748"/>
      <c r="Y131" s="748"/>
      <c r="Z131" s="749"/>
      <c r="AA131" s="750">
        <v>6712875</v>
      </c>
      <c r="AB131" s="751"/>
      <c r="AC131" s="751"/>
      <c r="AD131" s="751"/>
      <c r="AE131" s="752"/>
      <c r="AF131" s="753">
        <v>6535566</v>
      </c>
      <c r="AG131" s="751"/>
      <c r="AH131" s="751"/>
      <c r="AI131" s="751"/>
      <c r="AJ131" s="752"/>
      <c r="AK131" s="753">
        <v>6617335</v>
      </c>
      <c r="AL131" s="751"/>
      <c r="AM131" s="751"/>
      <c r="AN131" s="751"/>
      <c r="AO131" s="752"/>
      <c r="AP131" s="754"/>
      <c r="AQ131" s="755"/>
      <c r="AR131" s="755"/>
      <c r="AS131" s="755"/>
      <c r="AT131" s="756"/>
      <c r="AU131" s="227"/>
      <c r="AV131" s="227"/>
      <c r="AW131" s="227"/>
      <c r="AX131" s="716" t="s">
        <v>478</v>
      </c>
      <c r="AY131" s="717"/>
      <c r="AZ131" s="717"/>
      <c r="BA131" s="717"/>
      <c r="BB131" s="717"/>
      <c r="BC131" s="717"/>
      <c r="BD131" s="717"/>
      <c r="BE131" s="718"/>
      <c r="BF131" s="719">
        <v>135.4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480</v>
      </c>
      <c r="W132" s="729"/>
      <c r="X132" s="729"/>
      <c r="Y132" s="729"/>
      <c r="Z132" s="730"/>
      <c r="AA132" s="731">
        <v>11.04266056</v>
      </c>
      <c r="AB132" s="732"/>
      <c r="AC132" s="732"/>
      <c r="AD132" s="732"/>
      <c r="AE132" s="733"/>
      <c r="AF132" s="734">
        <v>12.30921698</v>
      </c>
      <c r="AG132" s="732"/>
      <c r="AH132" s="732"/>
      <c r="AI132" s="732"/>
      <c r="AJ132" s="733"/>
      <c r="AK132" s="734">
        <v>13.167793380000001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481</v>
      </c>
      <c r="W133" s="708"/>
      <c r="X133" s="708"/>
      <c r="Y133" s="708"/>
      <c r="Z133" s="709"/>
      <c r="AA133" s="710">
        <v>10.4</v>
      </c>
      <c r="AB133" s="711"/>
      <c r="AC133" s="711"/>
      <c r="AD133" s="711"/>
      <c r="AE133" s="712"/>
      <c r="AF133" s="710">
        <v>11.5</v>
      </c>
      <c r="AG133" s="711"/>
      <c r="AH133" s="711"/>
      <c r="AI133" s="711"/>
      <c r="AJ133" s="712"/>
      <c r="AK133" s="710">
        <v>12.1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wKyhAbl4gnBjfIiTbUnIQXi0J9vwzpAsXTC55/VU3jvMIaLVPMrYNz8DKf6HL3aIMmmS4Mw18Er9yrNBQVNFw==" saltValue="0CWda2QWj++jVXPKsSQB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t7SSweI3umeuwJnLLyH3cG7ASaZDZ9GRLYlRjsvxQ5LXgsNGY0D5BQlcmUJlqnQHhKmoL6S3LalJaJGf8ABJ8g==" saltValue="8QAiQcy3iIOZIPYMUXkCo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W8ubhtnPWwPvsANaaqBiIDlyhcDVJSr0SyMEvJPRs28ZCMG+49W2Y2UyE5VBhZL0FHgIB6Dhvf5aDMTWqRs7Q==" saltValue="E8OTE+uj6gt1r3YQ7p9l3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484</v>
      </c>
      <c r="AL6" s="260"/>
      <c r="AM6" s="260"/>
      <c r="AN6" s="260"/>
    </row>
    <row r="7" spans="1:46" ht="13.5" customHeight="1" x14ac:dyDescent="0.2">
      <c r="A7" s="259"/>
      <c r="AK7" s="262"/>
      <c r="AL7" s="263"/>
      <c r="AM7" s="263"/>
      <c r="AN7" s="264"/>
      <c r="AO7" s="1105" t="s">
        <v>485</v>
      </c>
      <c r="AP7" s="265"/>
      <c r="AQ7" s="266" t="s">
        <v>486</v>
      </c>
      <c r="AR7" s="267"/>
    </row>
    <row r="8" spans="1:46" ht="13.2" x14ac:dyDescent="0.2">
      <c r="A8" s="259"/>
      <c r="AK8" s="268"/>
      <c r="AL8" s="269"/>
      <c r="AM8" s="269"/>
      <c r="AN8" s="270"/>
      <c r="AO8" s="1106"/>
      <c r="AP8" s="271" t="s">
        <v>487</v>
      </c>
      <c r="AQ8" s="272" t="s">
        <v>488</v>
      </c>
      <c r="AR8" s="273" t="s">
        <v>489</v>
      </c>
    </row>
    <row r="9" spans="1:46" ht="13.2" x14ac:dyDescent="0.2">
      <c r="A9" s="259"/>
      <c r="AK9" s="1117" t="s">
        <v>490</v>
      </c>
      <c r="AL9" s="1118"/>
      <c r="AM9" s="1118"/>
      <c r="AN9" s="1119"/>
      <c r="AO9" s="274">
        <v>2202725</v>
      </c>
      <c r="AP9" s="274">
        <v>165035</v>
      </c>
      <c r="AQ9" s="275">
        <v>111034</v>
      </c>
      <c r="AR9" s="276">
        <v>48.6</v>
      </c>
    </row>
    <row r="10" spans="1:46" ht="13.5" customHeight="1" x14ac:dyDescent="0.2">
      <c r="A10" s="259"/>
      <c r="AK10" s="1117" t="s">
        <v>491</v>
      </c>
      <c r="AL10" s="1118"/>
      <c r="AM10" s="1118"/>
      <c r="AN10" s="1119"/>
      <c r="AO10" s="277">
        <v>377142</v>
      </c>
      <c r="AP10" s="277">
        <v>28257</v>
      </c>
      <c r="AQ10" s="278">
        <v>15617</v>
      </c>
      <c r="AR10" s="279">
        <v>80.900000000000006</v>
      </c>
    </row>
    <row r="11" spans="1:46" ht="13.5" customHeight="1" x14ac:dyDescent="0.2">
      <c r="A11" s="259"/>
      <c r="AK11" s="1117" t="s">
        <v>492</v>
      </c>
      <c r="AL11" s="1118"/>
      <c r="AM11" s="1118"/>
      <c r="AN11" s="1119"/>
      <c r="AO11" s="277">
        <v>26252</v>
      </c>
      <c r="AP11" s="277">
        <v>1967</v>
      </c>
      <c r="AQ11" s="278">
        <v>1538</v>
      </c>
      <c r="AR11" s="279">
        <v>27.9</v>
      </c>
    </row>
    <row r="12" spans="1:46" ht="13.5" customHeight="1" x14ac:dyDescent="0.2">
      <c r="A12" s="259"/>
      <c r="AK12" s="1117" t="s">
        <v>493</v>
      </c>
      <c r="AL12" s="1118"/>
      <c r="AM12" s="1118"/>
      <c r="AN12" s="1119"/>
      <c r="AO12" s="277" t="s">
        <v>494</v>
      </c>
      <c r="AP12" s="277" t="s">
        <v>494</v>
      </c>
      <c r="AQ12" s="278">
        <v>0</v>
      </c>
      <c r="AR12" s="279" t="s">
        <v>494</v>
      </c>
    </row>
    <row r="13" spans="1:46" ht="13.5" customHeight="1" x14ac:dyDescent="0.2">
      <c r="A13" s="259"/>
      <c r="AK13" s="1117" t="s">
        <v>495</v>
      </c>
      <c r="AL13" s="1118"/>
      <c r="AM13" s="1118"/>
      <c r="AN13" s="1119"/>
      <c r="AO13" s="277">
        <v>35563</v>
      </c>
      <c r="AP13" s="277">
        <v>2664</v>
      </c>
      <c r="AQ13" s="278">
        <v>4378</v>
      </c>
      <c r="AR13" s="279">
        <v>-39.200000000000003</v>
      </c>
    </row>
    <row r="14" spans="1:46" ht="13.5" customHeight="1" x14ac:dyDescent="0.2">
      <c r="A14" s="259"/>
      <c r="AK14" s="1117" t="s">
        <v>496</v>
      </c>
      <c r="AL14" s="1118"/>
      <c r="AM14" s="1118"/>
      <c r="AN14" s="1119"/>
      <c r="AO14" s="277">
        <v>35402</v>
      </c>
      <c r="AP14" s="277">
        <v>2652</v>
      </c>
      <c r="AQ14" s="278">
        <v>2499</v>
      </c>
      <c r="AR14" s="279">
        <v>6.1</v>
      </c>
    </row>
    <row r="15" spans="1:46" ht="13.5" customHeight="1" x14ac:dyDescent="0.2">
      <c r="A15" s="259"/>
      <c r="AK15" s="1120" t="s">
        <v>497</v>
      </c>
      <c r="AL15" s="1121"/>
      <c r="AM15" s="1121"/>
      <c r="AN15" s="1122"/>
      <c r="AO15" s="277">
        <v>-136479</v>
      </c>
      <c r="AP15" s="277">
        <v>-10225</v>
      </c>
      <c r="AQ15" s="278">
        <v>-6867</v>
      </c>
      <c r="AR15" s="279">
        <v>48.9</v>
      </c>
    </row>
    <row r="16" spans="1:46" ht="13.2" x14ac:dyDescent="0.2">
      <c r="A16" s="259"/>
      <c r="AK16" s="1120" t="s">
        <v>177</v>
      </c>
      <c r="AL16" s="1121"/>
      <c r="AM16" s="1121"/>
      <c r="AN16" s="1122"/>
      <c r="AO16" s="277">
        <v>2540605</v>
      </c>
      <c r="AP16" s="277">
        <v>190350</v>
      </c>
      <c r="AQ16" s="278">
        <v>128199</v>
      </c>
      <c r="AR16" s="279">
        <v>48.5</v>
      </c>
    </row>
    <row r="17" spans="1:46" ht="13.2" x14ac:dyDescent="0.2">
      <c r="A17" s="259"/>
    </row>
    <row r="18" spans="1:46" ht="13.2" x14ac:dyDescent="0.2">
      <c r="A18" s="259"/>
      <c r="AQ18" s="280"/>
      <c r="AR18" s="280"/>
    </row>
    <row r="19" spans="1:46" ht="13.2" x14ac:dyDescent="0.2">
      <c r="A19" s="259"/>
      <c r="AK19" s="255" t="s">
        <v>498</v>
      </c>
    </row>
    <row r="20" spans="1:46" ht="13.2" x14ac:dyDescent="0.2">
      <c r="A20" s="259"/>
      <c r="AK20" s="281"/>
      <c r="AL20" s="282"/>
      <c r="AM20" s="282"/>
      <c r="AN20" s="283"/>
      <c r="AO20" s="284" t="s">
        <v>499</v>
      </c>
      <c r="AP20" s="285" t="s">
        <v>500</v>
      </c>
      <c r="AQ20" s="286" t="s">
        <v>501</v>
      </c>
      <c r="AR20" s="287"/>
    </row>
    <row r="21" spans="1:46" s="260" customFormat="1" ht="13.2" x14ac:dyDescent="0.2">
      <c r="A21" s="288"/>
      <c r="AK21" s="1123" t="s">
        <v>502</v>
      </c>
      <c r="AL21" s="1124"/>
      <c r="AM21" s="1124"/>
      <c r="AN21" s="1125"/>
      <c r="AO21" s="289">
        <v>17.68</v>
      </c>
      <c r="AP21" s="290">
        <v>10.85</v>
      </c>
      <c r="AQ21" s="291">
        <v>6.83</v>
      </c>
      <c r="AS21" s="292"/>
      <c r="AT21" s="288"/>
    </row>
    <row r="22" spans="1:46" s="260" customFormat="1" ht="13.2" x14ac:dyDescent="0.2">
      <c r="A22" s="288"/>
      <c r="AK22" s="1123" t="s">
        <v>503</v>
      </c>
      <c r="AL22" s="1124"/>
      <c r="AM22" s="1124"/>
      <c r="AN22" s="1125"/>
      <c r="AO22" s="293">
        <v>98.9</v>
      </c>
      <c r="AP22" s="294">
        <v>96.2</v>
      </c>
      <c r="AQ22" s="295">
        <v>2.7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504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506</v>
      </c>
      <c r="AL29" s="260"/>
      <c r="AM29" s="260"/>
      <c r="AN29" s="260"/>
      <c r="AS29" s="302"/>
    </row>
    <row r="30" spans="1:46" ht="13.5" customHeight="1" x14ac:dyDescent="0.2">
      <c r="A30" s="259"/>
      <c r="AK30" s="262"/>
      <c r="AL30" s="263"/>
      <c r="AM30" s="263"/>
      <c r="AN30" s="264"/>
      <c r="AO30" s="1105" t="s">
        <v>485</v>
      </c>
      <c r="AP30" s="265"/>
      <c r="AQ30" s="266" t="s">
        <v>486</v>
      </c>
      <c r="AR30" s="267"/>
    </row>
    <row r="31" spans="1:46" ht="13.2" x14ac:dyDescent="0.2">
      <c r="A31" s="259"/>
      <c r="AK31" s="268"/>
      <c r="AL31" s="269"/>
      <c r="AM31" s="269"/>
      <c r="AN31" s="270"/>
      <c r="AO31" s="1106"/>
      <c r="AP31" s="271" t="s">
        <v>487</v>
      </c>
      <c r="AQ31" s="272" t="s">
        <v>488</v>
      </c>
      <c r="AR31" s="273" t="s">
        <v>489</v>
      </c>
    </row>
    <row r="32" spans="1:46" ht="27" customHeight="1" x14ac:dyDescent="0.2">
      <c r="A32" s="259"/>
      <c r="AK32" s="1107" t="s">
        <v>507</v>
      </c>
      <c r="AL32" s="1108"/>
      <c r="AM32" s="1108"/>
      <c r="AN32" s="1109"/>
      <c r="AO32" s="303">
        <v>2621754</v>
      </c>
      <c r="AP32" s="303">
        <v>196430</v>
      </c>
      <c r="AQ32" s="304">
        <v>62185</v>
      </c>
      <c r="AR32" s="305">
        <v>215.9</v>
      </c>
    </row>
    <row r="33" spans="1:46" ht="13.5" customHeight="1" x14ac:dyDescent="0.2">
      <c r="A33" s="259"/>
      <c r="AK33" s="1107" t="s">
        <v>508</v>
      </c>
      <c r="AL33" s="1108"/>
      <c r="AM33" s="1108"/>
      <c r="AN33" s="1109"/>
      <c r="AO33" s="303" t="s">
        <v>494</v>
      </c>
      <c r="AP33" s="303" t="s">
        <v>494</v>
      </c>
      <c r="AQ33" s="304" t="s">
        <v>494</v>
      </c>
      <c r="AR33" s="305" t="s">
        <v>494</v>
      </c>
    </row>
    <row r="34" spans="1:46" ht="27" customHeight="1" x14ac:dyDescent="0.2">
      <c r="A34" s="259"/>
      <c r="AK34" s="1107" t="s">
        <v>509</v>
      </c>
      <c r="AL34" s="1108"/>
      <c r="AM34" s="1108"/>
      <c r="AN34" s="1109"/>
      <c r="AO34" s="303" t="s">
        <v>494</v>
      </c>
      <c r="AP34" s="303" t="s">
        <v>494</v>
      </c>
      <c r="AQ34" s="304" t="s">
        <v>494</v>
      </c>
      <c r="AR34" s="305" t="s">
        <v>494</v>
      </c>
    </row>
    <row r="35" spans="1:46" ht="27" customHeight="1" x14ac:dyDescent="0.2">
      <c r="A35" s="259"/>
      <c r="AK35" s="1107" t="s">
        <v>510</v>
      </c>
      <c r="AL35" s="1108"/>
      <c r="AM35" s="1108"/>
      <c r="AN35" s="1109"/>
      <c r="AO35" s="303">
        <v>590716</v>
      </c>
      <c r="AP35" s="303">
        <v>44258</v>
      </c>
      <c r="AQ35" s="304">
        <v>15497</v>
      </c>
      <c r="AR35" s="305">
        <v>185.6</v>
      </c>
    </row>
    <row r="36" spans="1:46" ht="27" customHeight="1" x14ac:dyDescent="0.2">
      <c r="A36" s="259"/>
      <c r="AK36" s="1107" t="s">
        <v>511</v>
      </c>
      <c r="AL36" s="1108"/>
      <c r="AM36" s="1108"/>
      <c r="AN36" s="1109"/>
      <c r="AO36" s="303">
        <v>71940</v>
      </c>
      <c r="AP36" s="303">
        <v>5390</v>
      </c>
      <c r="AQ36" s="304">
        <v>3842</v>
      </c>
      <c r="AR36" s="305">
        <v>40.299999999999997</v>
      </c>
    </row>
    <row r="37" spans="1:46" ht="13.5" customHeight="1" x14ac:dyDescent="0.2">
      <c r="A37" s="259"/>
      <c r="AK37" s="1107" t="s">
        <v>512</v>
      </c>
      <c r="AL37" s="1108"/>
      <c r="AM37" s="1108"/>
      <c r="AN37" s="1109"/>
      <c r="AO37" s="303">
        <v>1602</v>
      </c>
      <c r="AP37" s="303">
        <v>120</v>
      </c>
      <c r="AQ37" s="304">
        <v>306</v>
      </c>
      <c r="AR37" s="305">
        <v>-60.8</v>
      </c>
    </row>
    <row r="38" spans="1:46" ht="27" customHeight="1" x14ac:dyDescent="0.2">
      <c r="A38" s="259"/>
      <c r="AK38" s="1110" t="s">
        <v>513</v>
      </c>
      <c r="AL38" s="1111"/>
      <c r="AM38" s="1111"/>
      <c r="AN38" s="1112"/>
      <c r="AO38" s="306" t="s">
        <v>494</v>
      </c>
      <c r="AP38" s="306" t="s">
        <v>494</v>
      </c>
      <c r="AQ38" s="307">
        <v>4</v>
      </c>
      <c r="AR38" s="295" t="s">
        <v>494</v>
      </c>
      <c r="AS38" s="302"/>
    </row>
    <row r="39" spans="1:46" ht="13.2" x14ac:dyDescent="0.2">
      <c r="A39" s="259"/>
      <c r="AK39" s="1110" t="s">
        <v>514</v>
      </c>
      <c r="AL39" s="1111"/>
      <c r="AM39" s="1111"/>
      <c r="AN39" s="1112"/>
      <c r="AO39" s="303">
        <v>-124151</v>
      </c>
      <c r="AP39" s="303">
        <v>-9302</v>
      </c>
      <c r="AQ39" s="304">
        <v>-2250</v>
      </c>
      <c r="AR39" s="305">
        <v>313.39999999999998</v>
      </c>
      <c r="AS39" s="302"/>
    </row>
    <row r="40" spans="1:46" ht="27" customHeight="1" x14ac:dyDescent="0.2">
      <c r="A40" s="259"/>
      <c r="AK40" s="1107" t="s">
        <v>515</v>
      </c>
      <c r="AL40" s="1108"/>
      <c r="AM40" s="1108"/>
      <c r="AN40" s="1109"/>
      <c r="AO40" s="303">
        <v>-2290504</v>
      </c>
      <c r="AP40" s="303">
        <v>-171612</v>
      </c>
      <c r="AQ40" s="304">
        <v>-52332</v>
      </c>
      <c r="AR40" s="305">
        <v>227.9</v>
      </c>
      <c r="AS40" s="302"/>
    </row>
    <row r="41" spans="1:46" ht="13.2" x14ac:dyDescent="0.2">
      <c r="A41" s="259"/>
      <c r="AK41" s="1113" t="s">
        <v>287</v>
      </c>
      <c r="AL41" s="1114"/>
      <c r="AM41" s="1114"/>
      <c r="AN41" s="1115"/>
      <c r="AO41" s="303">
        <v>871357</v>
      </c>
      <c r="AP41" s="303">
        <v>65285</v>
      </c>
      <c r="AQ41" s="304">
        <v>27253</v>
      </c>
      <c r="AR41" s="305">
        <v>139.6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516</v>
      </c>
    </row>
    <row r="48" spans="1:46" ht="13.2" x14ac:dyDescent="0.2">
      <c r="A48" s="259"/>
      <c r="AK48" s="313" t="s">
        <v>517</v>
      </c>
      <c r="AL48" s="313"/>
      <c r="AM48" s="313"/>
      <c r="AN48" s="313"/>
      <c r="AO48" s="313"/>
      <c r="AP48" s="313"/>
      <c r="AQ48" s="314"/>
      <c r="AR48" s="313"/>
    </row>
    <row r="49" spans="1:44" ht="13.5" customHeight="1" x14ac:dyDescent="0.2">
      <c r="A49" s="259"/>
      <c r="AK49" s="315"/>
      <c r="AL49" s="316"/>
      <c r="AM49" s="1100" t="s">
        <v>485</v>
      </c>
      <c r="AN49" s="1102" t="s">
        <v>518</v>
      </c>
      <c r="AO49" s="1103"/>
      <c r="AP49" s="1103"/>
      <c r="AQ49" s="1103"/>
      <c r="AR49" s="1104"/>
    </row>
    <row r="50" spans="1:44" ht="13.2" x14ac:dyDescent="0.2">
      <c r="A50" s="259"/>
      <c r="AK50" s="317"/>
      <c r="AL50" s="318"/>
      <c r="AM50" s="1101"/>
      <c r="AN50" s="319" t="s">
        <v>519</v>
      </c>
      <c r="AO50" s="320" t="s">
        <v>520</v>
      </c>
      <c r="AP50" s="321" t="s">
        <v>521</v>
      </c>
      <c r="AQ50" s="322" t="s">
        <v>522</v>
      </c>
      <c r="AR50" s="323" t="s">
        <v>523</v>
      </c>
    </row>
    <row r="51" spans="1:44" ht="13.2" x14ac:dyDescent="0.2">
      <c r="A51" s="259"/>
      <c r="AK51" s="315" t="s">
        <v>524</v>
      </c>
      <c r="AL51" s="316"/>
      <c r="AM51" s="324">
        <v>5108101</v>
      </c>
      <c r="AN51" s="325">
        <v>363825</v>
      </c>
      <c r="AO51" s="326">
        <v>60.7</v>
      </c>
      <c r="AP51" s="327">
        <v>103390</v>
      </c>
      <c r="AQ51" s="328">
        <v>17.100000000000001</v>
      </c>
      <c r="AR51" s="329">
        <v>43.6</v>
      </c>
    </row>
    <row r="52" spans="1:44" ht="13.2" x14ac:dyDescent="0.2">
      <c r="A52" s="259"/>
      <c r="AK52" s="330"/>
      <c r="AL52" s="331" t="s">
        <v>525</v>
      </c>
      <c r="AM52" s="332">
        <v>3322581</v>
      </c>
      <c r="AN52" s="333">
        <v>236651</v>
      </c>
      <c r="AO52" s="334">
        <v>58.6</v>
      </c>
      <c r="AP52" s="335">
        <v>51269</v>
      </c>
      <c r="AQ52" s="336">
        <v>4.5999999999999996</v>
      </c>
      <c r="AR52" s="337">
        <v>54</v>
      </c>
    </row>
    <row r="53" spans="1:44" ht="13.2" x14ac:dyDescent="0.2">
      <c r="A53" s="259"/>
      <c r="AK53" s="315" t="s">
        <v>526</v>
      </c>
      <c r="AL53" s="316"/>
      <c r="AM53" s="324">
        <v>4840878</v>
      </c>
      <c r="AN53" s="325">
        <v>349119</v>
      </c>
      <c r="AO53" s="326">
        <v>-4</v>
      </c>
      <c r="AP53" s="327">
        <v>117234</v>
      </c>
      <c r="AQ53" s="328">
        <v>13.4</v>
      </c>
      <c r="AR53" s="329">
        <v>-17.399999999999999</v>
      </c>
    </row>
    <row r="54" spans="1:44" ht="13.2" x14ac:dyDescent="0.2">
      <c r="A54" s="259"/>
      <c r="AK54" s="330"/>
      <c r="AL54" s="331" t="s">
        <v>525</v>
      </c>
      <c r="AM54" s="332">
        <v>3112163</v>
      </c>
      <c r="AN54" s="333">
        <v>224446</v>
      </c>
      <c r="AO54" s="334">
        <v>-5.2</v>
      </c>
      <c r="AP54" s="335">
        <v>59796</v>
      </c>
      <c r="AQ54" s="336">
        <v>16.600000000000001</v>
      </c>
      <c r="AR54" s="337">
        <v>-21.8</v>
      </c>
    </row>
    <row r="55" spans="1:44" ht="13.2" x14ac:dyDescent="0.2">
      <c r="A55" s="259"/>
      <c r="AK55" s="315" t="s">
        <v>527</v>
      </c>
      <c r="AL55" s="316"/>
      <c r="AM55" s="324">
        <v>3630832</v>
      </c>
      <c r="AN55" s="325">
        <v>264541</v>
      </c>
      <c r="AO55" s="326">
        <v>-24.2</v>
      </c>
      <c r="AP55" s="327">
        <v>97758</v>
      </c>
      <c r="AQ55" s="328">
        <v>-16.600000000000001</v>
      </c>
      <c r="AR55" s="329">
        <v>-7.6</v>
      </c>
    </row>
    <row r="56" spans="1:44" ht="13.2" x14ac:dyDescent="0.2">
      <c r="A56" s="259"/>
      <c r="AK56" s="330"/>
      <c r="AL56" s="331" t="s">
        <v>525</v>
      </c>
      <c r="AM56" s="332">
        <v>744567</v>
      </c>
      <c r="AN56" s="333">
        <v>54249</v>
      </c>
      <c r="AO56" s="334">
        <v>-75.8</v>
      </c>
      <c r="AP56" s="335">
        <v>45946</v>
      </c>
      <c r="AQ56" s="336">
        <v>-23.2</v>
      </c>
      <c r="AR56" s="337">
        <v>-52.6</v>
      </c>
    </row>
    <row r="57" spans="1:44" ht="13.2" x14ac:dyDescent="0.2">
      <c r="A57" s="259"/>
      <c r="AK57" s="315" t="s">
        <v>528</v>
      </c>
      <c r="AL57" s="316"/>
      <c r="AM57" s="324">
        <v>4020643</v>
      </c>
      <c r="AN57" s="325">
        <v>296705</v>
      </c>
      <c r="AO57" s="326">
        <v>12.2</v>
      </c>
      <c r="AP57" s="327">
        <v>91338</v>
      </c>
      <c r="AQ57" s="328">
        <v>-6.6</v>
      </c>
      <c r="AR57" s="329">
        <v>18.8</v>
      </c>
    </row>
    <row r="58" spans="1:44" ht="13.2" x14ac:dyDescent="0.2">
      <c r="A58" s="259"/>
      <c r="AK58" s="330"/>
      <c r="AL58" s="331" t="s">
        <v>525</v>
      </c>
      <c r="AM58" s="332">
        <v>888753</v>
      </c>
      <c r="AN58" s="333">
        <v>65586</v>
      </c>
      <c r="AO58" s="334">
        <v>20.9</v>
      </c>
      <c r="AP58" s="335">
        <v>43989</v>
      </c>
      <c r="AQ58" s="336">
        <v>-4.3</v>
      </c>
      <c r="AR58" s="337">
        <v>25.2</v>
      </c>
    </row>
    <row r="59" spans="1:44" ht="13.2" x14ac:dyDescent="0.2">
      <c r="A59" s="259"/>
      <c r="AK59" s="315" t="s">
        <v>529</v>
      </c>
      <c r="AL59" s="316"/>
      <c r="AM59" s="324">
        <v>3064462</v>
      </c>
      <c r="AN59" s="325">
        <v>229599</v>
      </c>
      <c r="AO59" s="326">
        <v>-22.6</v>
      </c>
      <c r="AP59" s="327">
        <v>103975</v>
      </c>
      <c r="AQ59" s="328">
        <v>13.8</v>
      </c>
      <c r="AR59" s="329">
        <v>-36.4</v>
      </c>
    </row>
    <row r="60" spans="1:44" ht="13.2" x14ac:dyDescent="0.2">
      <c r="A60" s="259"/>
      <c r="AK60" s="330"/>
      <c r="AL60" s="331" t="s">
        <v>525</v>
      </c>
      <c r="AM60" s="332">
        <v>978987</v>
      </c>
      <c r="AN60" s="333">
        <v>73349</v>
      </c>
      <c r="AO60" s="334">
        <v>11.8</v>
      </c>
      <c r="AP60" s="335">
        <v>52698</v>
      </c>
      <c r="AQ60" s="336">
        <v>19.8</v>
      </c>
      <c r="AR60" s="337">
        <v>-8</v>
      </c>
    </row>
    <row r="61" spans="1:44" ht="13.2" x14ac:dyDescent="0.2">
      <c r="A61" s="259"/>
      <c r="AK61" s="315" t="s">
        <v>530</v>
      </c>
      <c r="AL61" s="338"/>
      <c r="AM61" s="324">
        <v>4132983</v>
      </c>
      <c r="AN61" s="325">
        <v>300758</v>
      </c>
      <c r="AO61" s="326">
        <v>4.4000000000000004</v>
      </c>
      <c r="AP61" s="327">
        <v>102739</v>
      </c>
      <c r="AQ61" s="339">
        <v>4.2</v>
      </c>
      <c r="AR61" s="329">
        <v>0.2</v>
      </c>
    </row>
    <row r="62" spans="1:44" ht="13.2" x14ac:dyDescent="0.2">
      <c r="A62" s="259"/>
      <c r="AK62" s="330"/>
      <c r="AL62" s="331" t="s">
        <v>525</v>
      </c>
      <c r="AM62" s="332">
        <v>1809410</v>
      </c>
      <c r="AN62" s="333">
        <v>130856</v>
      </c>
      <c r="AO62" s="334">
        <v>2.1</v>
      </c>
      <c r="AP62" s="335">
        <v>50740</v>
      </c>
      <c r="AQ62" s="336">
        <v>2.7</v>
      </c>
      <c r="AR62" s="337">
        <v>-0.6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H5EVHzTuXAPHxdwLVj3cEHFD6KS7+7iGzGL6K5RDnIkOhEzhyL2hvzUV6i6iZ20qVh+wM9hOQeG3qi8cxzj3Q==" saltValue="ht8a5vRhtWJsQyCC2WpT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482</v>
      </c>
    </row>
    <row r="121" spans="125:125" ht="13.5" hidden="1" customHeight="1" x14ac:dyDescent="0.2">
      <c r="DU121" s="253"/>
    </row>
  </sheetData>
  <sheetProtection algorithmName="SHA-512" hashValue="EdUXhruH8CBxL4S11Fuz0sxqRbbZ7iILJIn1P3mS5aqzDJD/7dJUK3wH3ymfQHUdxwrsYW5ILd+Hai5Tq58Wog==" saltValue="JGSBA6cZ2s9CGA71mSwDd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482</v>
      </c>
    </row>
  </sheetData>
  <sheetProtection algorithmName="SHA-512" hashValue="6I6EUzFlEdi9wBmFc/InR5UFFsWCy8cCPosuFmnz1yf3rd+F7H0vJ0ibsCzFQHfhDQhwLP31VDrrxwzjRljBsA==" saltValue="Ed6vERUYUkkAU6QqzHMDt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2">
      <c r="B47" s="10"/>
      <c r="C47" s="1126" t="s">
        <v>3</v>
      </c>
      <c r="D47" s="1126"/>
      <c r="E47" s="1127"/>
      <c r="F47" s="11">
        <v>15.89</v>
      </c>
      <c r="G47" s="12">
        <v>15.32</v>
      </c>
      <c r="H47" s="12">
        <v>14.98</v>
      </c>
      <c r="I47" s="12">
        <v>14.88</v>
      </c>
      <c r="J47" s="13">
        <v>9.64</v>
      </c>
    </row>
    <row r="48" spans="2:10" ht="57.75" customHeight="1" x14ac:dyDescent="0.2">
      <c r="B48" s="14"/>
      <c r="C48" s="1128" t="s">
        <v>4</v>
      </c>
      <c r="D48" s="1128"/>
      <c r="E48" s="1129"/>
      <c r="F48" s="15">
        <v>2.5099999999999998</v>
      </c>
      <c r="G48" s="16">
        <v>2.88</v>
      </c>
      <c r="H48" s="16">
        <v>2.89</v>
      </c>
      <c r="I48" s="16">
        <v>2.0699999999999998</v>
      </c>
      <c r="J48" s="17">
        <v>3.02</v>
      </c>
    </row>
    <row r="49" spans="2:10" ht="57.75" customHeight="1" thickBot="1" x14ac:dyDescent="0.25">
      <c r="B49" s="18"/>
      <c r="C49" s="1130" t="s">
        <v>5</v>
      </c>
      <c r="D49" s="1130"/>
      <c r="E49" s="1131"/>
      <c r="F49" s="19" t="s">
        <v>537</v>
      </c>
      <c r="G49" s="20" t="s">
        <v>538</v>
      </c>
      <c r="H49" s="20">
        <v>7.0000000000000007E-2</v>
      </c>
      <c r="I49" s="20" t="s">
        <v>539</v>
      </c>
      <c r="J49" s="21">
        <v>0.79</v>
      </c>
    </row>
    <row r="50" spans="2:10" ht="13.2" x14ac:dyDescent="0.2"/>
  </sheetData>
  <sheetProtection algorithmName="SHA-512" hashValue="39GfhLG9wMxpR6080mFXnB5ip+nejWfXHESq0QpJcJ9h/jprLs+gS1F6WiXoGbCmcaaCe5o5k5SVwEyojB8Iuw==" saltValue="5D4w8ifpQeR3FqzZaUmA2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36" t="s">
        <v>540</v>
      </c>
      <c r="D34" s="1136"/>
      <c r="E34" s="1137"/>
      <c r="F34" s="32">
        <v>2.4900000000000002</v>
      </c>
      <c r="G34" s="33">
        <v>2.87</v>
      </c>
      <c r="H34" s="33">
        <v>2.87</v>
      </c>
      <c r="I34" s="33">
        <v>2.06</v>
      </c>
      <c r="J34" s="34">
        <v>3.01</v>
      </c>
      <c r="K34" s="22"/>
      <c r="L34" s="22"/>
      <c r="M34" s="22"/>
      <c r="N34" s="22"/>
      <c r="O34" s="22"/>
      <c r="P34" s="22"/>
    </row>
    <row r="35" spans="1:16" ht="39" customHeight="1" x14ac:dyDescent="0.2">
      <c r="A35" s="22"/>
      <c r="B35" s="35"/>
      <c r="C35" s="1132" t="s">
        <v>541</v>
      </c>
      <c r="D35" s="1132"/>
      <c r="E35" s="1133"/>
      <c r="F35" s="36">
        <v>2.2599999999999998</v>
      </c>
      <c r="G35" s="37">
        <v>2.25</v>
      </c>
      <c r="H35" s="37">
        <v>2.61</v>
      </c>
      <c r="I35" s="37">
        <v>2.67</v>
      </c>
      <c r="J35" s="38">
        <v>2.0299999999999998</v>
      </c>
      <c r="K35" s="22"/>
      <c r="L35" s="22"/>
      <c r="M35" s="22"/>
      <c r="N35" s="22"/>
      <c r="O35" s="22"/>
      <c r="P35" s="22"/>
    </row>
    <row r="36" spans="1:16" ht="39" customHeight="1" x14ac:dyDescent="0.2">
      <c r="A36" s="22"/>
      <c r="B36" s="35"/>
      <c r="C36" s="1132" t="s">
        <v>542</v>
      </c>
      <c r="D36" s="1132"/>
      <c r="E36" s="1133"/>
      <c r="F36" s="36">
        <v>0</v>
      </c>
      <c r="G36" s="37">
        <v>0</v>
      </c>
      <c r="H36" s="37">
        <v>0</v>
      </c>
      <c r="I36" s="37">
        <v>0</v>
      </c>
      <c r="J36" s="38">
        <v>1.25</v>
      </c>
      <c r="K36" s="22"/>
      <c r="L36" s="22"/>
      <c r="M36" s="22"/>
      <c r="N36" s="22"/>
      <c r="O36" s="22"/>
      <c r="P36" s="22"/>
    </row>
    <row r="37" spans="1:16" ht="39" customHeight="1" x14ac:dyDescent="0.2">
      <c r="A37" s="22"/>
      <c r="B37" s="35"/>
      <c r="C37" s="1132" t="s">
        <v>543</v>
      </c>
      <c r="D37" s="1132"/>
      <c r="E37" s="1133"/>
      <c r="F37" s="36">
        <v>0.03</v>
      </c>
      <c r="G37" s="37">
        <v>0.04</v>
      </c>
      <c r="H37" s="37">
        <v>0.04</v>
      </c>
      <c r="I37" s="37">
        <v>0.05</v>
      </c>
      <c r="J37" s="38">
        <v>0.06</v>
      </c>
      <c r="K37" s="22"/>
      <c r="L37" s="22"/>
      <c r="M37" s="22"/>
      <c r="N37" s="22"/>
      <c r="O37" s="22"/>
      <c r="P37" s="22"/>
    </row>
    <row r="38" spans="1:16" ht="39" customHeight="1" x14ac:dyDescent="0.2">
      <c r="A38" s="22"/>
      <c r="B38" s="35"/>
      <c r="C38" s="1132" t="s">
        <v>544</v>
      </c>
      <c r="D38" s="1132"/>
      <c r="E38" s="1133"/>
      <c r="F38" s="36">
        <v>0.28999999999999998</v>
      </c>
      <c r="G38" s="37">
        <v>0.44</v>
      </c>
      <c r="H38" s="37">
        <v>0.56999999999999995</v>
      </c>
      <c r="I38" s="37">
        <v>0.03</v>
      </c>
      <c r="J38" s="38">
        <v>0.03</v>
      </c>
      <c r="K38" s="22"/>
      <c r="L38" s="22"/>
      <c r="M38" s="22"/>
      <c r="N38" s="22"/>
      <c r="O38" s="22"/>
      <c r="P38" s="22"/>
    </row>
    <row r="39" spans="1:16" ht="39" customHeight="1" x14ac:dyDescent="0.2">
      <c r="A39" s="22"/>
      <c r="B39" s="35"/>
      <c r="C39" s="1132" t="s">
        <v>545</v>
      </c>
      <c r="D39" s="1132"/>
      <c r="E39" s="1133"/>
      <c r="F39" s="36">
        <v>0.02</v>
      </c>
      <c r="G39" s="37">
        <v>0</v>
      </c>
      <c r="H39" s="37">
        <v>0</v>
      </c>
      <c r="I39" s="37">
        <v>0</v>
      </c>
      <c r="J39" s="38">
        <v>0</v>
      </c>
      <c r="K39" s="22"/>
      <c r="L39" s="22"/>
      <c r="M39" s="22"/>
      <c r="N39" s="22"/>
      <c r="O39" s="22"/>
      <c r="P39" s="22"/>
    </row>
    <row r="40" spans="1:16" ht="39" customHeight="1" x14ac:dyDescent="0.2">
      <c r="A40" s="22"/>
      <c r="B40" s="35"/>
      <c r="C40" s="1132" t="s">
        <v>546</v>
      </c>
      <c r="D40" s="1132"/>
      <c r="E40" s="1133"/>
      <c r="F40" s="36">
        <v>0</v>
      </c>
      <c r="G40" s="37">
        <v>0.01</v>
      </c>
      <c r="H40" s="37">
        <v>0</v>
      </c>
      <c r="I40" s="37">
        <v>0</v>
      </c>
      <c r="J40" s="38">
        <v>0</v>
      </c>
      <c r="K40" s="22"/>
      <c r="L40" s="22"/>
      <c r="M40" s="22"/>
      <c r="N40" s="22"/>
      <c r="O40" s="22"/>
      <c r="P40" s="22"/>
    </row>
    <row r="41" spans="1:16" ht="39" customHeight="1" x14ac:dyDescent="0.2">
      <c r="A41" s="22"/>
      <c r="B41" s="35"/>
      <c r="C41" s="1132" t="s">
        <v>547</v>
      </c>
      <c r="D41" s="1132"/>
      <c r="E41" s="1133"/>
      <c r="F41" s="36">
        <v>0</v>
      </c>
      <c r="G41" s="37">
        <v>0</v>
      </c>
      <c r="H41" s="37">
        <v>0</v>
      </c>
      <c r="I41" s="37">
        <v>0</v>
      </c>
      <c r="J41" s="38">
        <v>0</v>
      </c>
      <c r="K41" s="22"/>
      <c r="L41" s="22"/>
      <c r="M41" s="22"/>
      <c r="N41" s="22"/>
      <c r="O41" s="22"/>
      <c r="P41" s="22"/>
    </row>
    <row r="42" spans="1:16" ht="39" customHeight="1" x14ac:dyDescent="0.2">
      <c r="A42" s="22"/>
      <c r="B42" s="39"/>
      <c r="C42" s="1132" t="s">
        <v>548</v>
      </c>
      <c r="D42" s="1132"/>
      <c r="E42" s="1133"/>
      <c r="F42" s="36" t="s">
        <v>494</v>
      </c>
      <c r="G42" s="37" t="s">
        <v>494</v>
      </c>
      <c r="H42" s="37" t="s">
        <v>494</v>
      </c>
      <c r="I42" s="37" t="s">
        <v>494</v>
      </c>
      <c r="J42" s="38" t="s">
        <v>494</v>
      </c>
      <c r="K42" s="22"/>
      <c r="L42" s="22"/>
      <c r="M42" s="22"/>
      <c r="N42" s="22"/>
      <c r="O42" s="22"/>
      <c r="P42" s="22"/>
    </row>
    <row r="43" spans="1:16" ht="39" customHeight="1" thickBot="1" x14ac:dyDescent="0.25">
      <c r="A43" s="22"/>
      <c r="B43" s="40"/>
      <c r="C43" s="1134" t="s">
        <v>549</v>
      </c>
      <c r="D43" s="1134"/>
      <c r="E43" s="1135"/>
      <c r="F43" s="41">
        <v>0.09</v>
      </c>
      <c r="G43" s="42">
        <v>0.11</v>
      </c>
      <c r="H43" s="42">
        <v>0.04</v>
      </c>
      <c r="I43" s="42">
        <v>0.13</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1mhGPNKLvpBvDny6UFo6g53ODka7Yqr3+POFSQU/aV/nZUI74GOlVX+iQmvz2bpyYjvAZ6qGZHxoRTji8CN0Q==" saltValue="MMkaflzfj9eFEqnWTyTd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2322</v>
      </c>
      <c r="L45" s="58">
        <v>2358</v>
      </c>
      <c r="M45" s="58">
        <v>2259</v>
      </c>
      <c r="N45" s="58">
        <v>2382</v>
      </c>
      <c r="O45" s="59">
        <v>2622</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494</v>
      </c>
      <c r="L46" s="62" t="s">
        <v>494</v>
      </c>
      <c r="M46" s="62" t="s">
        <v>494</v>
      </c>
      <c r="N46" s="62" t="s">
        <v>494</v>
      </c>
      <c r="O46" s="63" t="s">
        <v>494</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494</v>
      </c>
      <c r="L47" s="62" t="s">
        <v>494</v>
      </c>
      <c r="M47" s="62" t="s">
        <v>494</v>
      </c>
      <c r="N47" s="62" t="s">
        <v>494</v>
      </c>
      <c r="O47" s="63" t="s">
        <v>494</v>
      </c>
      <c r="P47" s="46"/>
      <c r="Q47" s="46"/>
      <c r="R47" s="46"/>
      <c r="S47" s="46"/>
      <c r="T47" s="46"/>
      <c r="U47" s="46"/>
    </row>
    <row r="48" spans="1:21" ht="30.75" customHeight="1" x14ac:dyDescent="0.2">
      <c r="A48" s="46"/>
      <c r="B48" s="1163"/>
      <c r="C48" s="1164"/>
      <c r="D48" s="60"/>
      <c r="E48" s="1140" t="s">
        <v>13</v>
      </c>
      <c r="F48" s="1140"/>
      <c r="G48" s="1140"/>
      <c r="H48" s="1140"/>
      <c r="I48" s="1140"/>
      <c r="J48" s="1141"/>
      <c r="K48" s="61">
        <v>480</v>
      </c>
      <c r="L48" s="62">
        <v>531</v>
      </c>
      <c r="M48" s="62">
        <v>497</v>
      </c>
      <c r="N48" s="62">
        <v>521</v>
      </c>
      <c r="O48" s="63">
        <v>591</v>
      </c>
      <c r="P48" s="46"/>
      <c r="Q48" s="46"/>
      <c r="R48" s="46"/>
      <c r="S48" s="46"/>
      <c r="T48" s="46"/>
      <c r="U48" s="46"/>
    </row>
    <row r="49" spans="1:21" ht="30.75" customHeight="1" x14ac:dyDescent="0.2">
      <c r="A49" s="46"/>
      <c r="B49" s="1163"/>
      <c r="C49" s="1164"/>
      <c r="D49" s="60"/>
      <c r="E49" s="1140" t="s">
        <v>14</v>
      </c>
      <c r="F49" s="1140"/>
      <c r="G49" s="1140"/>
      <c r="H49" s="1140"/>
      <c r="I49" s="1140"/>
      <c r="J49" s="1141"/>
      <c r="K49" s="61">
        <v>79</v>
      </c>
      <c r="L49" s="62">
        <v>78</v>
      </c>
      <c r="M49" s="62">
        <v>81</v>
      </c>
      <c r="N49" s="62">
        <v>78</v>
      </c>
      <c r="O49" s="63">
        <v>72</v>
      </c>
      <c r="P49" s="46"/>
      <c r="Q49" s="46"/>
      <c r="R49" s="46"/>
      <c r="S49" s="46"/>
      <c r="T49" s="46"/>
      <c r="U49" s="46"/>
    </row>
    <row r="50" spans="1:21" ht="30.75" customHeight="1" x14ac:dyDescent="0.2">
      <c r="A50" s="46"/>
      <c r="B50" s="1163"/>
      <c r="C50" s="1164"/>
      <c r="D50" s="60"/>
      <c r="E50" s="1140" t="s">
        <v>15</v>
      </c>
      <c r="F50" s="1140"/>
      <c r="G50" s="1140"/>
      <c r="H50" s="1140"/>
      <c r="I50" s="1140"/>
      <c r="J50" s="1141"/>
      <c r="K50" s="61">
        <v>3</v>
      </c>
      <c r="L50" s="62">
        <v>2</v>
      </c>
      <c r="M50" s="62">
        <v>2</v>
      </c>
      <c r="N50" s="62">
        <v>2</v>
      </c>
      <c r="O50" s="63">
        <v>2</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494</v>
      </c>
      <c r="L51" s="62" t="s">
        <v>494</v>
      </c>
      <c r="M51" s="62" t="s">
        <v>494</v>
      </c>
      <c r="N51" s="62" t="s">
        <v>494</v>
      </c>
      <c r="O51" s="63" t="s">
        <v>494</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2316</v>
      </c>
      <c r="L52" s="62">
        <v>2249</v>
      </c>
      <c r="M52" s="62">
        <v>2097</v>
      </c>
      <c r="N52" s="62">
        <v>2178</v>
      </c>
      <c r="O52" s="63">
        <v>2415</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568</v>
      </c>
      <c r="L53" s="67">
        <v>720</v>
      </c>
      <c r="M53" s="67">
        <v>742</v>
      </c>
      <c r="N53" s="67">
        <v>805</v>
      </c>
      <c r="O53" s="68">
        <v>872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uS8Lxf2SUgySS3RrK1TcTvyu/tRZG+osHj1O3vES7CXssai1qfSGIeaiepxZVaNGUDp6N6b3vkXfcVZsVTSng==" saltValue="O0nmdaTIgZHt08EV2XZZn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532</v>
      </c>
      <c r="J40" s="101" t="s">
        <v>533</v>
      </c>
      <c r="K40" s="101" t="s">
        <v>534</v>
      </c>
      <c r="L40" s="101" t="s">
        <v>535</v>
      </c>
      <c r="M40" s="102" t="s">
        <v>536</v>
      </c>
    </row>
    <row r="41" spans="2:13" ht="27.75" customHeight="1" x14ac:dyDescent="0.2">
      <c r="B41" s="1181" t="s">
        <v>30</v>
      </c>
      <c r="C41" s="1182"/>
      <c r="D41" s="103"/>
      <c r="E41" s="1183" t="s">
        <v>31</v>
      </c>
      <c r="F41" s="1183"/>
      <c r="G41" s="1183"/>
      <c r="H41" s="1184"/>
      <c r="I41" s="342">
        <v>25380</v>
      </c>
      <c r="J41" s="343">
        <v>27470</v>
      </c>
      <c r="K41" s="343">
        <v>28354</v>
      </c>
      <c r="L41" s="343">
        <v>29225</v>
      </c>
      <c r="M41" s="344">
        <v>28138</v>
      </c>
    </row>
    <row r="42" spans="2:13" ht="27.75" customHeight="1" x14ac:dyDescent="0.2">
      <c r="B42" s="1171"/>
      <c r="C42" s="1172"/>
      <c r="D42" s="104"/>
      <c r="E42" s="1175" t="s">
        <v>32</v>
      </c>
      <c r="F42" s="1175"/>
      <c r="G42" s="1175"/>
      <c r="H42" s="1176"/>
      <c r="I42" s="345">
        <v>10</v>
      </c>
      <c r="J42" s="346">
        <v>8</v>
      </c>
      <c r="K42" s="346">
        <v>6</v>
      </c>
      <c r="L42" s="346">
        <v>5</v>
      </c>
      <c r="M42" s="347">
        <v>3</v>
      </c>
    </row>
    <row r="43" spans="2:13" ht="27.75" customHeight="1" x14ac:dyDescent="0.2">
      <c r="B43" s="1171"/>
      <c r="C43" s="1172"/>
      <c r="D43" s="104"/>
      <c r="E43" s="1175" t="s">
        <v>33</v>
      </c>
      <c r="F43" s="1175"/>
      <c r="G43" s="1175"/>
      <c r="H43" s="1176"/>
      <c r="I43" s="345">
        <v>6256</v>
      </c>
      <c r="J43" s="346">
        <v>6700</v>
      </c>
      <c r="K43" s="346">
        <v>6851</v>
      </c>
      <c r="L43" s="346">
        <v>6832</v>
      </c>
      <c r="M43" s="347">
        <v>6823</v>
      </c>
    </row>
    <row r="44" spans="2:13" ht="27.75" customHeight="1" x14ac:dyDescent="0.2">
      <c r="B44" s="1171"/>
      <c r="C44" s="1172"/>
      <c r="D44" s="104"/>
      <c r="E44" s="1175" t="s">
        <v>34</v>
      </c>
      <c r="F44" s="1175"/>
      <c r="G44" s="1175"/>
      <c r="H44" s="1176"/>
      <c r="I44" s="345">
        <v>703</v>
      </c>
      <c r="J44" s="346">
        <v>659</v>
      </c>
      <c r="K44" s="346">
        <v>700</v>
      </c>
      <c r="L44" s="346">
        <v>784</v>
      </c>
      <c r="M44" s="347">
        <v>758</v>
      </c>
    </row>
    <row r="45" spans="2:13" ht="27.75" customHeight="1" x14ac:dyDescent="0.2">
      <c r="B45" s="1171"/>
      <c r="C45" s="1172"/>
      <c r="D45" s="104"/>
      <c r="E45" s="1175" t="s">
        <v>35</v>
      </c>
      <c r="F45" s="1175"/>
      <c r="G45" s="1175"/>
      <c r="H45" s="1176"/>
      <c r="I45" s="345">
        <v>1581</v>
      </c>
      <c r="J45" s="346">
        <v>1900</v>
      </c>
      <c r="K45" s="346">
        <v>1745</v>
      </c>
      <c r="L45" s="346">
        <v>2041</v>
      </c>
      <c r="M45" s="347">
        <v>2029</v>
      </c>
    </row>
    <row r="46" spans="2:13" ht="27.75" customHeight="1" x14ac:dyDescent="0.2">
      <c r="B46" s="1171"/>
      <c r="C46" s="1172"/>
      <c r="D46" s="105"/>
      <c r="E46" s="1175" t="s">
        <v>36</v>
      </c>
      <c r="F46" s="1175"/>
      <c r="G46" s="1175"/>
      <c r="H46" s="1176"/>
      <c r="I46" s="345" t="s">
        <v>494</v>
      </c>
      <c r="J46" s="346" t="s">
        <v>494</v>
      </c>
      <c r="K46" s="346" t="s">
        <v>494</v>
      </c>
      <c r="L46" s="346" t="s">
        <v>494</v>
      </c>
      <c r="M46" s="347" t="s">
        <v>494</v>
      </c>
    </row>
    <row r="47" spans="2:13" ht="27.75" customHeight="1" x14ac:dyDescent="0.2">
      <c r="B47" s="1171"/>
      <c r="C47" s="1172"/>
      <c r="D47" s="106"/>
      <c r="E47" s="1185" t="s">
        <v>37</v>
      </c>
      <c r="F47" s="1186"/>
      <c r="G47" s="1186"/>
      <c r="H47" s="1187"/>
      <c r="I47" s="345" t="s">
        <v>494</v>
      </c>
      <c r="J47" s="346" t="s">
        <v>494</v>
      </c>
      <c r="K47" s="346" t="s">
        <v>494</v>
      </c>
      <c r="L47" s="346" t="s">
        <v>494</v>
      </c>
      <c r="M47" s="347" t="s">
        <v>494</v>
      </c>
    </row>
    <row r="48" spans="2:13" ht="27.75" customHeight="1" x14ac:dyDescent="0.2">
      <c r="B48" s="1171"/>
      <c r="C48" s="1172"/>
      <c r="D48" s="104"/>
      <c r="E48" s="1175" t="s">
        <v>38</v>
      </c>
      <c r="F48" s="1175"/>
      <c r="G48" s="1175"/>
      <c r="H48" s="1176"/>
      <c r="I48" s="345" t="s">
        <v>494</v>
      </c>
      <c r="J48" s="346" t="s">
        <v>494</v>
      </c>
      <c r="K48" s="346" t="s">
        <v>494</v>
      </c>
      <c r="L48" s="346" t="s">
        <v>494</v>
      </c>
      <c r="M48" s="347" t="s">
        <v>494</v>
      </c>
    </row>
    <row r="49" spans="2:13" ht="27.75" customHeight="1" x14ac:dyDescent="0.2">
      <c r="B49" s="1173"/>
      <c r="C49" s="1174"/>
      <c r="D49" s="104"/>
      <c r="E49" s="1175" t="s">
        <v>39</v>
      </c>
      <c r="F49" s="1175"/>
      <c r="G49" s="1175"/>
      <c r="H49" s="1176"/>
      <c r="I49" s="345" t="s">
        <v>494</v>
      </c>
      <c r="J49" s="346" t="s">
        <v>494</v>
      </c>
      <c r="K49" s="346" t="s">
        <v>494</v>
      </c>
      <c r="L49" s="346" t="s">
        <v>494</v>
      </c>
      <c r="M49" s="347" t="s">
        <v>494</v>
      </c>
    </row>
    <row r="50" spans="2:13" ht="27.75" customHeight="1" x14ac:dyDescent="0.2">
      <c r="B50" s="1169" t="s">
        <v>40</v>
      </c>
      <c r="C50" s="1170"/>
      <c r="D50" s="107"/>
      <c r="E50" s="1175" t="s">
        <v>41</v>
      </c>
      <c r="F50" s="1175"/>
      <c r="G50" s="1175"/>
      <c r="H50" s="1176"/>
      <c r="I50" s="345">
        <v>3585</v>
      </c>
      <c r="J50" s="346">
        <v>3251</v>
      </c>
      <c r="K50" s="346">
        <v>3641</v>
      </c>
      <c r="L50" s="346">
        <v>3815</v>
      </c>
      <c r="M50" s="347">
        <v>3073</v>
      </c>
    </row>
    <row r="51" spans="2:13" ht="27.75" customHeight="1" x14ac:dyDescent="0.2">
      <c r="B51" s="1171"/>
      <c r="C51" s="1172"/>
      <c r="D51" s="104"/>
      <c r="E51" s="1175" t="s">
        <v>42</v>
      </c>
      <c r="F51" s="1175"/>
      <c r="G51" s="1175"/>
      <c r="H51" s="1176"/>
      <c r="I51" s="345">
        <v>962</v>
      </c>
      <c r="J51" s="346">
        <v>1347</v>
      </c>
      <c r="K51" s="346">
        <v>1380</v>
      </c>
      <c r="L51" s="346">
        <v>1268</v>
      </c>
      <c r="M51" s="347">
        <v>1230</v>
      </c>
    </row>
    <row r="52" spans="2:13" ht="27.75" customHeight="1" x14ac:dyDescent="0.2">
      <c r="B52" s="1173"/>
      <c r="C52" s="1174"/>
      <c r="D52" s="104"/>
      <c r="E52" s="1175" t="s">
        <v>43</v>
      </c>
      <c r="F52" s="1175"/>
      <c r="G52" s="1175"/>
      <c r="H52" s="1176"/>
      <c r="I52" s="345">
        <v>22342</v>
      </c>
      <c r="J52" s="346">
        <v>23728</v>
      </c>
      <c r="K52" s="346">
        <v>24282</v>
      </c>
      <c r="L52" s="346">
        <v>24818</v>
      </c>
      <c r="M52" s="347">
        <v>24485</v>
      </c>
    </row>
    <row r="53" spans="2:13" ht="27.75" customHeight="1" thickBot="1" x14ac:dyDescent="0.25">
      <c r="B53" s="1177" t="s">
        <v>19</v>
      </c>
      <c r="C53" s="1178"/>
      <c r="D53" s="108"/>
      <c r="E53" s="1179" t="s">
        <v>44</v>
      </c>
      <c r="F53" s="1179"/>
      <c r="G53" s="1179"/>
      <c r="H53" s="1180"/>
      <c r="I53" s="348">
        <v>7040</v>
      </c>
      <c r="J53" s="349">
        <v>8411</v>
      </c>
      <c r="K53" s="349">
        <v>8354</v>
      </c>
      <c r="L53" s="349">
        <v>8985</v>
      </c>
      <c r="M53" s="350">
        <v>8962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lPdk5CYMoWiRzNvwMeS1S/9GJsask3K0pbbGkyn4VHn3PrnF4T6TQUTIkLu+NnpPAdazt5o62tR7Rro4A0XhsA==" saltValue="XiF8OrQCJ/kL9khpQJcE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534</v>
      </c>
      <c r="G54" s="117" t="s">
        <v>535</v>
      </c>
      <c r="H54" s="118" t="s">
        <v>536</v>
      </c>
    </row>
    <row r="55" spans="2:8" ht="52.5" customHeight="1" x14ac:dyDescent="0.2">
      <c r="B55" s="119"/>
      <c r="C55" s="1196" t="s">
        <v>46</v>
      </c>
      <c r="D55" s="1196"/>
      <c r="E55" s="1197"/>
      <c r="F55" s="120">
        <v>1302</v>
      </c>
      <c r="G55" s="120">
        <v>1280</v>
      </c>
      <c r="H55" s="121">
        <v>859</v>
      </c>
    </row>
    <row r="56" spans="2:8" ht="52.5" customHeight="1" x14ac:dyDescent="0.2">
      <c r="B56" s="122"/>
      <c r="C56" s="1198" t="s">
        <v>47</v>
      </c>
      <c r="D56" s="1198"/>
      <c r="E56" s="1199"/>
      <c r="F56" s="123">
        <v>1582</v>
      </c>
      <c r="G56" s="123">
        <v>1725</v>
      </c>
      <c r="H56" s="124">
        <v>1413</v>
      </c>
    </row>
    <row r="57" spans="2:8" ht="53.25" customHeight="1" x14ac:dyDescent="0.2">
      <c r="B57" s="122"/>
      <c r="C57" s="1200" t="s">
        <v>48</v>
      </c>
      <c r="D57" s="1200"/>
      <c r="E57" s="1201"/>
      <c r="F57" s="125">
        <v>2182</v>
      </c>
      <c r="G57" s="125">
        <v>2058</v>
      </c>
      <c r="H57" s="126">
        <v>1905</v>
      </c>
    </row>
    <row r="58" spans="2:8" ht="45.75" customHeight="1" x14ac:dyDescent="0.2">
      <c r="B58" s="127"/>
      <c r="C58" s="1188" t="s">
        <v>555</v>
      </c>
      <c r="D58" s="1189"/>
      <c r="E58" s="1190"/>
      <c r="F58" s="128">
        <v>1677</v>
      </c>
      <c r="G58" s="128">
        <v>1506</v>
      </c>
      <c r="H58" s="129">
        <v>1326</v>
      </c>
    </row>
    <row r="59" spans="2:8" ht="45.75" customHeight="1" x14ac:dyDescent="0.2">
      <c r="B59" s="127"/>
      <c r="C59" s="1188" t="s">
        <v>556</v>
      </c>
      <c r="D59" s="1189"/>
      <c r="E59" s="1190"/>
      <c r="F59" s="128">
        <v>282</v>
      </c>
      <c r="G59" s="128">
        <v>282</v>
      </c>
      <c r="H59" s="129">
        <v>282</v>
      </c>
    </row>
    <row r="60" spans="2:8" ht="45.75" customHeight="1" x14ac:dyDescent="0.2">
      <c r="B60" s="127"/>
      <c r="C60" s="1188" t="s">
        <v>557</v>
      </c>
      <c r="D60" s="1189"/>
      <c r="E60" s="1190"/>
      <c r="F60" s="128">
        <v>92</v>
      </c>
      <c r="G60" s="128">
        <v>130</v>
      </c>
      <c r="H60" s="129">
        <v>152</v>
      </c>
    </row>
    <row r="61" spans="2:8" ht="45.75" customHeight="1" x14ac:dyDescent="0.2">
      <c r="B61" s="127"/>
      <c r="C61" s="1188" t="s">
        <v>558</v>
      </c>
      <c r="D61" s="1189"/>
      <c r="E61" s="1190"/>
      <c r="F61" s="128">
        <v>62</v>
      </c>
      <c r="G61" s="128">
        <v>72</v>
      </c>
      <c r="H61" s="129">
        <v>77</v>
      </c>
    </row>
    <row r="62" spans="2:8" ht="45.75" customHeight="1" thickBot="1" x14ac:dyDescent="0.25">
      <c r="B62" s="130"/>
      <c r="C62" s="1191" t="s">
        <v>559</v>
      </c>
      <c r="D62" s="1192"/>
      <c r="E62" s="1193"/>
      <c r="F62" s="131">
        <v>50</v>
      </c>
      <c r="G62" s="131">
        <v>50</v>
      </c>
      <c r="H62" s="132">
        <v>50</v>
      </c>
    </row>
    <row r="63" spans="2:8" ht="52.5" customHeight="1" thickBot="1" x14ac:dyDescent="0.25">
      <c r="B63" s="133"/>
      <c r="C63" s="1194" t="s">
        <v>49</v>
      </c>
      <c r="D63" s="1194"/>
      <c r="E63" s="1195"/>
      <c r="F63" s="134">
        <v>5066</v>
      </c>
      <c r="G63" s="134">
        <v>5063</v>
      </c>
      <c r="H63" s="135">
        <v>4176</v>
      </c>
    </row>
    <row r="64" spans="2:8" ht="13.2" x14ac:dyDescent="0.2"/>
  </sheetData>
  <sheetProtection algorithmName="SHA-512" hashValue="Keqh0YcHlNrIfoAfZSwIt19kPiKzdeTrN/JZMscN1o9Wqy8uweEdA2v3VoIQqFGvySe+Kn0n6BLKJWx546MMTw==" saltValue="osT3cwOUXIoDW2cNdFVQ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531</v>
      </c>
      <c r="G2" s="149"/>
      <c r="H2" s="150"/>
    </row>
    <row r="3" spans="1:8" x14ac:dyDescent="0.2">
      <c r="A3" s="146" t="s">
        <v>524</v>
      </c>
      <c r="B3" s="151"/>
      <c r="C3" s="152"/>
      <c r="D3" s="153">
        <v>363825</v>
      </c>
      <c r="E3" s="154"/>
      <c r="F3" s="155">
        <v>103390</v>
      </c>
      <c r="G3" s="156"/>
      <c r="H3" s="157"/>
    </row>
    <row r="4" spans="1:8" x14ac:dyDescent="0.2">
      <c r="A4" s="158"/>
      <c r="B4" s="159"/>
      <c r="C4" s="160"/>
      <c r="D4" s="161">
        <v>236651</v>
      </c>
      <c r="E4" s="162"/>
      <c r="F4" s="163">
        <v>51269</v>
      </c>
      <c r="G4" s="164"/>
      <c r="H4" s="165"/>
    </row>
    <row r="5" spans="1:8" x14ac:dyDescent="0.2">
      <c r="A5" s="146" t="s">
        <v>526</v>
      </c>
      <c r="B5" s="151"/>
      <c r="C5" s="152"/>
      <c r="D5" s="153">
        <v>349119</v>
      </c>
      <c r="E5" s="154"/>
      <c r="F5" s="155">
        <v>117234</v>
      </c>
      <c r="G5" s="156"/>
      <c r="H5" s="157"/>
    </row>
    <row r="6" spans="1:8" x14ac:dyDescent="0.2">
      <c r="A6" s="158"/>
      <c r="B6" s="159"/>
      <c r="C6" s="160"/>
      <c r="D6" s="161">
        <v>224446</v>
      </c>
      <c r="E6" s="162"/>
      <c r="F6" s="163">
        <v>59796</v>
      </c>
      <c r="G6" s="164"/>
      <c r="H6" s="165"/>
    </row>
    <row r="7" spans="1:8" x14ac:dyDescent="0.2">
      <c r="A7" s="146" t="s">
        <v>527</v>
      </c>
      <c r="B7" s="151"/>
      <c r="C7" s="152"/>
      <c r="D7" s="153">
        <v>264541</v>
      </c>
      <c r="E7" s="154"/>
      <c r="F7" s="155">
        <v>97758</v>
      </c>
      <c r="G7" s="156"/>
      <c r="H7" s="157"/>
    </row>
    <row r="8" spans="1:8" x14ac:dyDescent="0.2">
      <c r="A8" s="158"/>
      <c r="B8" s="159"/>
      <c r="C8" s="160"/>
      <c r="D8" s="161">
        <v>54249</v>
      </c>
      <c r="E8" s="162"/>
      <c r="F8" s="163">
        <v>45946</v>
      </c>
      <c r="G8" s="164"/>
      <c r="H8" s="165"/>
    </row>
    <row r="9" spans="1:8" x14ac:dyDescent="0.2">
      <c r="A9" s="146" t="s">
        <v>528</v>
      </c>
      <c r="B9" s="151"/>
      <c r="C9" s="152"/>
      <c r="D9" s="153">
        <v>296705</v>
      </c>
      <c r="E9" s="154"/>
      <c r="F9" s="155">
        <v>91338</v>
      </c>
      <c r="G9" s="156"/>
      <c r="H9" s="157"/>
    </row>
    <row r="10" spans="1:8" x14ac:dyDescent="0.2">
      <c r="A10" s="158"/>
      <c r="B10" s="159"/>
      <c r="C10" s="160"/>
      <c r="D10" s="161">
        <v>65586</v>
      </c>
      <c r="E10" s="162"/>
      <c r="F10" s="163">
        <v>43989</v>
      </c>
      <c r="G10" s="164"/>
      <c r="H10" s="165"/>
    </row>
    <row r="11" spans="1:8" x14ac:dyDescent="0.2">
      <c r="A11" s="146" t="s">
        <v>529</v>
      </c>
      <c r="B11" s="151"/>
      <c r="C11" s="152"/>
      <c r="D11" s="153">
        <v>229599</v>
      </c>
      <c r="E11" s="154"/>
      <c r="F11" s="155">
        <v>103975</v>
      </c>
      <c r="G11" s="156"/>
      <c r="H11" s="157"/>
    </row>
    <row r="12" spans="1:8" x14ac:dyDescent="0.2">
      <c r="A12" s="158"/>
      <c r="B12" s="159"/>
      <c r="C12" s="166"/>
      <c r="D12" s="161">
        <v>73349</v>
      </c>
      <c r="E12" s="162"/>
      <c r="F12" s="163">
        <v>52698</v>
      </c>
      <c r="G12" s="164"/>
      <c r="H12" s="165"/>
    </row>
    <row r="13" spans="1:8" x14ac:dyDescent="0.2">
      <c r="A13" s="146"/>
      <c r="B13" s="151"/>
      <c r="C13" s="152"/>
      <c r="D13" s="153">
        <v>300758</v>
      </c>
      <c r="E13" s="154"/>
      <c r="F13" s="155">
        <v>102739</v>
      </c>
      <c r="G13" s="167"/>
      <c r="H13" s="157"/>
    </row>
    <row r="14" spans="1:8" x14ac:dyDescent="0.2">
      <c r="A14" s="158"/>
      <c r="B14" s="159"/>
      <c r="C14" s="160"/>
      <c r="D14" s="161">
        <v>130856</v>
      </c>
      <c r="E14" s="162"/>
      <c r="F14" s="163">
        <v>50740</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2.5099999999999998</v>
      </c>
      <c r="C19" s="168">
        <f>ROUND(VALUE(SUBSTITUTE(実質収支比率等に係る経年分析!G$48,"▲","-")),2)</f>
        <v>2.88</v>
      </c>
      <c r="D19" s="168">
        <f>ROUND(VALUE(SUBSTITUTE(実質収支比率等に係る経年分析!H$48,"▲","-")),2)</f>
        <v>2.89</v>
      </c>
      <c r="E19" s="168">
        <f>ROUND(VALUE(SUBSTITUTE(実質収支比率等に係る経年分析!I$48,"▲","-")),2)</f>
        <v>2.0699999999999998</v>
      </c>
      <c r="F19" s="168">
        <f>ROUND(VALUE(SUBSTITUTE(実質収支比率等に係る経年分析!J$48,"▲","-")),2)</f>
        <v>3.02</v>
      </c>
    </row>
    <row r="20" spans="1:11" x14ac:dyDescent="0.2">
      <c r="A20" s="168" t="s">
        <v>53</v>
      </c>
      <c r="B20" s="168">
        <f>ROUND(VALUE(SUBSTITUTE(実質収支比率等に係る経年分析!F$47,"▲","-")),2)</f>
        <v>15.89</v>
      </c>
      <c r="C20" s="168">
        <f>ROUND(VALUE(SUBSTITUTE(実質収支比率等に係る経年分析!G$47,"▲","-")),2)</f>
        <v>15.32</v>
      </c>
      <c r="D20" s="168">
        <f>ROUND(VALUE(SUBSTITUTE(実質収支比率等に係る経年分析!H$47,"▲","-")),2)</f>
        <v>14.98</v>
      </c>
      <c r="E20" s="168">
        <f>ROUND(VALUE(SUBSTITUTE(実質収支比率等に係る経年分析!I$47,"▲","-")),2)</f>
        <v>14.88</v>
      </c>
      <c r="F20" s="168">
        <f>ROUND(VALUE(SUBSTITUTE(実質収支比率等に係る経年分析!J$47,"▲","-")),2)</f>
        <v>9.64</v>
      </c>
    </row>
    <row r="21" spans="1:11" x14ac:dyDescent="0.2">
      <c r="A21" s="168" t="s">
        <v>54</v>
      </c>
      <c r="B21" s="168">
        <f>IF(ISNUMBER(VALUE(SUBSTITUTE(実質収支比率等に係る経年分析!F$49,"▲","-"))),ROUND(VALUE(SUBSTITUTE(実質収支比率等に係る経年分析!F$49,"▲","-")),2),NA())</f>
        <v>-0.9</v>
      </c>
      <c r="C21" s="168">
        <f>IF(ISNUMBER(VALUE(SUBSTITUTE(実質収支比率等に係る経年分析!G$49,"▲","-"))),ROUND(VALUE(SUBSTITUTE(実質収支比率等に係る経年分析!G$49,"▲","-")),2),NA())</f>
        <v>-1.34</v>
      </c>
      <c r="D21" s="168">
        <f>IF(ISNUMBER(VALUE(SUBSTITUTE(実質収支比率等に係る経年分析!H$49,"▲","-"))),ROUND(VALUE(SUBSTITUTE(実質収支比率等に係る経年分析!H$49,"▲","-")),2),NA())</f>
        <v>7.0000000000000007E-2</v>
      </c>
      <c r="E21" s="168">
        <f>IF(ISNUMBER(VALUE(SUBSTITUTE(実質収支比率等に係る経年分析!I$49,"▲","-"))),ROUND(VALUE(SUBSTITUTE(実質収支比率等に係る経年分析!I$49,"▲","-")),2),NA())</f>
        <v>-1.1000000000000001</v>
      </c>
      <c r="F21" s="168">
        <f>IF(ISNUMBER(VALUE(SUBSTITUTE(実質収支比率等に係る経年分析!J$49,"▲","-"))),ROUND(VALUE(SUBSTITUTE(実質収支比率等に係る経年分析!J$49,"▲","-")),2),NA())</f>
        <v>0.79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五箇へき地診療施設事業特別会計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布施へき地診療施設事業特別会計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駐車場事業特別会計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国民健康保険事業勘定特別会計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0.28999999999999998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0.56999999999999995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2">
      <c r="A33" s="169" t="str">
        <f>IF(連結実質赤字比率に係る赤字・黒字の構成分析!C$37="",NA(),連結実質赤字比率に係る赤字・黒字の構成分析!C$37)</f>
        <v>後期高齢者医療保険事業特別会計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0.06</v>
      </c>
    </row>
    <row r="34" spans="1:16" x14ac:dyDescent="0.2">
      <c r="A34" s="169" t="str">
        <f>IF(連結実質赤字比率に係る赤字・黒字の構成分析!C$36="",NA(),連結実質赤字比率に係る赤字・黒字の構成分析!C$36)</f>
        <v>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1.25</v>
      </c>
    </row>
    <row r="35" spans="1:16" x14ac:dyDescent="0.2">
      <c r="A35" s="169" t="str">
        <f>IF(連結実質赤字比率に係る赤字・黒字の構成分析!C$35="",NA(),連結実質赤字比率に係る赤字・黒字の構成分析!C$35)</f>
        <v>上水道事業会計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2.2599999999999998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2.25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2.61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2.0299999999999998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2.4900000000000002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2.87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2.87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2.06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3.01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2316</v>
      </c>
      <c r="E42" s="170"/>
      <c r="F42" s="170"/>
      <c r="G42" s="170">
        <f>'実質公債費比率（分子）の構造'!L$52</f>
        <v>2249</v>
      </c>
      <c r="H42" s="170"/>
      <c r="I42" s="170"/>
      <c r="J42" s="170">
        <f>'実質公債費比率（分子）の構造'!M$52</f>
        <v>2097</v>
      </c>
      <c r="K42" s="170"/>
      <c r="L42" s="170"/>
      <c r="M42" s="170">
        <f>'実質公債費比率（分子）の構造'!N$52</f>
        <v>2178</v>
      </c>
      <c r="N42" s="170"/>
      <c r="O42" s="170"/>
      <c r="P42" s="170">
        <f>'実質公債費比率（分子）の構造'!O$52</f>
        <v>2415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3</v>
      </c>
      <c r="C44" s="170"/>
      <c r="D44" s="170"/>
      <c r="E44" s="170">
        <f>'実質公債費比率（分子）の構造'!L$50</f>
        <v>2</v>
      </c>
      <c r="F44" s="170"/>
      <c r="G44" s="170"/>
      <c r="H44" s="170">
        <f>'実質公債費比率（分子）の構造'!M$50</f>
        <v>2</v>
      </c>
      <c r="I44" s="170"/>
      <c r="J44" s="170"/>
      <c r="K44" s="170">
        <f>'実質公債費比率（分子）の構造'!N$50</f>
        <v>2</v>
      </c>
      <c r="L44" s="170"/>
      <c r="M44" s="170"/>
      <c r="N44" s="170">
        <f>'実質公債費比率（分子）の構造'!O$50</f>
        <v>2</v>
      </c>
      <c r="O44" s="170"/>
      <c r="P44" s="170"/>
    </row>
    <row r="45" spans="1:16" x14ac:dyDescent="0.2">
      <c r="A45" s="170" t="s">
        <v>63</v>
      </c>
      <c r="B45" s="170">
        <f>'実質公債費比率（分子）の構造'!K$49</f>
        <v>79</v>
      </c>
      <c r="C45" s="170"/>
      <c r="D45" s="170"/>
      <c r="E45" s="170">
        <f>'実質公債費比率（分子）の構造'!L$49</f>
        <v>78</v>
      </c>
      <c r="F45" s="170"/>
      <c r="G45" s="170"/>
      <c r="H45" s="170">
        <f>'実質公債費比率（分子）の構造'!M$49</f>
        <v>81</v>
      </c>
      <c r="I45" s="170"/>
      <c r="J45" s="170"/>
      <c r="K45" s="170">
        <f>'実質公債費比率（分子）の構造'!N$49</f>
        <v>78</v>
      </c>
      <c r="L45" s="170"/>
      <c r="M45" s="170"/>
      <c r="N45" s="170">
        <f>'実質公債費比率（分子）の構造'!O$49</f>
        <v>72</v>
      </c>
      <c r="O45" s="170"/>
      <c r="P45" s="170"/>
    </row>
    <row r="46" spans="1:16" x14ac:dyDescent="0.2">
      <c r="A46" s="170" t="s">
        <v>64</v>
      </c>
      <c r="B46" s="170">
        <f>'実質公債費比率（分子）の構造'!K$48</f>
        <v>480</v>
      </c>
      <c r="C46" s="170"/>
      <c r="D46" s="170"/>
      <c r="E46" s="170">
        <f>'実質公債費比率（分子）の構造'!L$48</f>
        <v>531</v>
      </c>
      <c r="F46" s="170"/>
      <c r="G46" s="170"/>
      <c r="H46" s="170">
        <f>'実質公債費比率（分子）の構造'!M$48</f>
        <v>497</v>
      </c>
      <c r="I46" s="170"/>
      <c r="J46" s="170"/>
      <c r="K46" s="170">
        <f>'実質公債費比率（分子）の構造'!N$48</f>
        <v>521</v>
      </c>
      <c r="L46" s="170"/>
      <c r="M46" s="170"/>
      <c r="N46" s="170">
        <f>'実質公債費比率（分子）の構造'!O$48</f>
        <v>591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2322</v>
      </c>
      <c r="C49" s="170"/>
      <c r="D49" s="170"/>
      <c r="E49" s="170">
        <f>'実質公債費比率（分子）の構造'!L$45</f>
        <v>2358</v>
      </c>
      <c r="F49" s="170"/>
      <c r="G49" s="170"/>
      <c r="H49" s="170">
        <f>'実質公債費比率（分子）の構造'!M$45</f>
        <v>2259</v>
      </c>
      <c r="I49" s="170"/>
      <c r="J49" s="170"/>
      <c r="K49" s="170">
        <f>'実質公債費比率（分子）の構造'!N$45</f>
        <v>2382</v>
      </c>
      <c r="L49" s="170"/>
      <c r="M49" s="170"/>
      <c r="N49" s="170">
        <f>'実質公債費比率（分子）の構造'!O$45</f>
        <v>2622</v>
      </c>
      <c r="O49" s="170"/>
      <c r="P49" s="170"/>
    </row>
    <row r="50" spans="1:16" x14ac:dyDescent="0.2">
      <c r="A50" s="170" t="s">
        <v>67</v>
      </c>
      <c r="B50" s="170" t="e">
        <f>NA()</f>
        <v>#N/A</v>
      </c>
      <c r="C50" s="170">
        <f>IF(ISNUMBER('実質公債費比率（分子）の構造'!K$53),'実質公債費比率（分子）の構造'!K$53,NA())</f>
        <v>568</v>
      </c>
      <c r="D50" s="170" t="e">
        <f>NA()</f>
        <v>#N/A</v>
      </c>
      <c r="E50" s="170" t="e">
        <f>NA()</f>
        <v>#N/A</v>
      </c>
      <c r="F50" s="170">
        <f>IF(ISNUMBER('実質公債費比率（分子）の構造'!L$53),'実質公債費比率（分子）の構造'!L$53,NA())</f>
        <v>720</v>
      </c>
      <c r="G50" s="170" t="e">
        <f>NA()</f>
        <v>#N/A</v>
      </c>
      <c r="H50" s="170" t="e">
        <f>NA()</f>
        <v>#N/A</v>
      </c>
      <c r="I50" s="170">
        <f>IF(ISNUMBER('実質公債費比率（分子）の構造'!M$53),'実質公債費比率（分子）の構造'!M$53,NA())</f>
        <v>742</v>
      </c>
      <c r="J50" s="170" t="e">
        <f>NA()</f>
        <v>#N/A</v>
      </c>
      <c r="K50" s="170" t="e">
        <f>NA()</f>
        <v>#N/A</v>
      </c>
      <c r="L50" s="170">
        <f>IF(ISNUMBER('実質公債費比率（分子）の構造'!N$53),'実質公債費比率（分子）の構造'!N$53,NA())</f>
        <v>805</v>
      </c>
      <c r="M50" s="170" t="e">
        <f>NA()</f>
        <v>#N/A</v>
      </c>
      <c r="N50" s="170" t="e">
        <f>NA()</f>
        <v>#N/A</v>
      </c>
      <c r="O50" s="170">
        <f>IF(ISNUMBER('実質公債費比率（分子）の構造'!O$53),'実質公債費比率（分子）の構造'!O$53,NA())</f>
        <v>872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22342</v>
      </c>
      <c r="E56" s="169"/>
      <c r="F56" s="169"/>
      <c r="G56" s="169">
        <f>'将来負担比率（分子）の構造'!J$52</f>
        <v>23728</v>
      </c>
      <c r="H56" s="169"/>
      <c r="I56" s="169"/>
      <c r="J56" s="169">
        <f>'将来負担比率（分子）の構造'!K$52</f>
        <v>24282</v>
      </c>
      <c r="K56" s="169"/>
      <c r="L56" s="169"/>
      <c r="M56" s="169">
        <f>'将来負担比率（分子）の構造'!L$52</f>
        <v>24818</v>
      </c>
      <c r="N56" s="169"/>
      <c r="O56" s="169"/>
      <c r="P56" s="169">
        <f>'将来負担比率（分子）の構造'!M$52</f>
        <v>24485</v>
      </c>
    </row>
    <row r="57" spans="1:16" x14ac:dyDescent="0.2">
      <c r="A57" s="169" t="s">
        <v>42</v>
      </c>
      <c r="B57" s="169"/>
      <c r="C57" s="169"/>
      <c r="D57" s="169">
        <f>'将来負担比率（分子）の構造'!I$51</f>
        <v>962</v>
      </c>
      <c r="E57" s="169"/>
      <c r="F57" s="169"/>
      <c r="G57" s="169">
        <f>'将来負担比率（分子）の構造'!J$51</f>
        <v>1347</v>
      </c>
      <c r="H57" s="169"/>
      <c r="I57" s="169"/>
      <c r="J57" s="169">
        <f>'将来負担比率（分子）の構造'!K$51</f>
        <v>1380</v>
      </c>
      <c r="K57" s="169"/>
      <c r="L57" s="169"/>
      <c r="M57" s="169">
        <f>'将来負担比率（分子）の構造'!L$51</f>
        <v>1268</v>
      </c>
      <c r="N57" s="169"/>
      <c r="O57" s="169"/>
      <c r="P57" s="169">
        <f>'将来負担比率（分子）の構造'!M$51</f>
        <v>1230</v>
      </c>
    </row>
    <row r="58" spans="1:16" x14ac:dyDescent="0.2">
      <c r="A58" s="169" t="s">
        <v>41</v>
      </c>
      <c r="B58" s="169"/>
      <c r="C58" s="169"/>
      <c r="D58" s="169">
        <f>'将来負担比率（分子）の構造'!I$50</f>
        <v>3585</v>
      </c>
      <c r="E58" s="169"/>
      <c r="F58" s="169"/>
      <c r="G58" s="169">
        <f>'将来負担比率（分子）の構造'!J$50</f>
        <v>3251</v>
      </c>
      <c r="H58" s="169"/>
      <c r="I58" s="169"/>
      <c r="J58" s="169">
        <f>'将来負担比率（分子）の構造'!K$50</f>
        <v>3641</v>
      </c>
      <c r="K58" s="169"/>
      <c r="L58" s="169"/>
      <c r="M58" s="169">
        <f>'将来負担比率（分子）の構造'!L$50</f>
        <v>3815</v>
      </c>
      <c r="N58" s="169"/>
      <c r="O58" s="169"/>
      <c r="P58" s="169">
        <f>'将来負担比率（分子）の構造'!M$50</f>
        <v>3073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1581</v>
      </c>
      <c r="C62" s="169"/>
      <c r="D62" s="169"/>
      <c r="E62" s="169">
        <f>'将来負担比率（分子）の構造'!J$45</f>
        <v>1900</v>
      </c>
      <c r="F62" s="169"/>
      <c r="G62" s="169"/>
      <c r="H62" s="169">
        <f>'将来負担比率（分子）の構造'!K$45</f>
        <v>1745</v>
      </c>
      <c r="I62" s="169"/>
      <c r="J62" s="169"/>
      <c r="K62" s="169">
        <f>'将来負担比率（分子）の構造'!L$45</f>
        <v>2041</v>
      </c>
      <c r="L62" s="169"/>
      <c r="M62" s="169"/>
      <c r="N62" s="169">
        <f>'将来負担比率（分子）の構造'!M$45</f>
        <v>2029</v>
      </c>
      <c r="O62" s="169"/>
      <c r="P62" s="169"/>
    </row>
    <row r="63" spans="1:16" x14ac:dyDescent="0.2">
      <c r="A63" s="169" t="s">
        <v>34</v>
      </c>
      <c r="B63" s="169">
        <f>'将来負担比率（分子）の構造'!I$44</f>
        <v>703</v>
      </c>
      <c r="C63" s="169"/>
      <c r="D63" s="169"/>
      <c r="E63" s="169">
        <f>'将来負担比率（分子）の構造'!J$44</f>
        <v>659</v>
      </c>
      <c r="F63" s="169"/>
      <c r="G63" s="169"/>
      <c r="H63" s="169">
        <f>'将来負担比率（分子）の構造'!K$44</f>
        <v>700</v>
      </c>
      <c r="I63" s="169"/>
      <c r="J63" s="169"/>
      <c r="K63" s="169">
        <f>'将来負担比率（分子）の構造'!L$44</f>
        <v>784</v>
      </c>
      <c r="L63" s="169"/>
      <c r="M63" s="169"/>
      <c r="N63" s="169">
        <f>'将来負担比率（分子）の構造'!M$44</f>
        <v>758</v>
      </c>
      <c r="O63" s="169"/>
      <c r="P63" s="169"/>
    </row>
    <row r="64" spans="1:16" x14ac:dyDescent="0.2">
      <c r="A64" s="169" t="s">
        <v>33</v>
      </c>
      <c r="B64" s="169">
        <f>'将来負担比率（分子）の構造'!I$43</f>
        <v>6256</v>
      </c>
      <c r="C64" s="169"/>
      <c r="D64" s="169"/>
      <c r="E64" s="169">
        <f>'将来負担比率（分子）の構造'!J$43</f>
        <v>6700</v>
      </c>
      <c r="F64" s="169"/>
      <c r="G64" s="169"/>
      <c r="H64" s="169">
        <f>'将来負担比率（分子）の構造'!K$43</f>
        <v>6851</v>
      </c>
      <c r="I64" s="169"/>
      <c r="J64" s="169"/>
      <c r="K64" s="169">
        <f>'将来負担比率（分子）の構造'!L$43</f>
        <v>6832</v>
      </c>
      <c r="L64" s="169"/>
      <c r="M64" s="169"/>
      <c r="N64" s="169">
        <f>'将来負担比率（分子）の構造'!M$43</f>
        <v>6823</v>
      </c>
      <c r="O64" s="169"/>
      <c r="P64" s="169"/>
    </row>
    <row r="65" spans="1:16" x14ac:dyDescent="0.2">
      <c r="A65" s="169" t="s">
        <v>32</v>
      </c>
      <c r="B65" s="169">
        <f>'将来負担比率（分子）の構造'!I$42</f>
        <v>10</v>
      </c>
      <c r="C65" s="169"/>
      <c r="D65" s="169"/>
      <c r="E65" s="169">
        <f>'将来負担比率（分子）の構造'!J$42</f>
        <v>8</v>
      </c>
      <c r="F65" s="169"/>
      <c r="G65" s="169"/>
      <c r="H65" s="169">
        <f>'将来負担比率（分子）の構造'!K$42</f>
        <v>6</v>
      </c>
      <c r="I65" s="169"/>
      <c r="J65" s="169"/>
      <c r="K65" s="169">
        <f>'将来負担比率（分子）の構造'!L$42</f>
        <v>5</v>
      </c>
      <c r="L65" s="169"/>
      <c r="M65" s="169"/>
      <c r="N65" s="169">
        <f>'将来負担比率（分子）の構造'!M$42</f>
        <v>3</v>
      </c>
      <c r="O65" s="169"/>
      <c r="P65" s="169"/>
    </row>
    <row r="66" spans="1:16" x14ac:dyDescent="0.2">
      <c r="A66" s="169" t="s">
        <v>31</v>
      </c>
      <c r="B66" s="169">
        <f>'将来負担比率（分子）の構造'!I$41</f>
        <v>25380</v>
      </c>
      <c r="C66" s="169"/>
      <c r="D66" s="169"/>
      <c r="E66" s="169">
        <f>'将来負担比率（分子）の構造'!J$41</f>
        <v>27470</v>
      </c>
      <c r="F66" s="169"/>
      <c r="G66" s="169"/>
      <c r="H66" s="169">
        <f>'将来負担比率（分子）の構造'!K$41</f>
        <v>28354</v>
      </c>
      <c r="I66" s="169"/>
      <c r="J66" s="169"/>
      <c r="K66" s="169">
        <f>'将来負担比率（分子）の構造'!L$41</f>
        <v>29225</v>
      </c>
      <c r="L66" s="169"/>
      <c r="M66" s="169"/>
      <c r="N66" s="169">
        <f>'将来負担比率（分子）の構造'!M$41</f>
        <v>28138</v>
      </c>
      <c r="O66" s="169"/>
      <c r="P66" s="169"/>
    </row>
    <row r="67" spans="1:16" x14ac:dyDescent="0.2">
      <c r="A67" s="169" t="s">
        <v>71</v>
      </c>
      <c r="B67" s="169" t="e">
        <f>NA()</f>
        <v>#N/A</v>
      </c>
      <c r="C67" s="169">
        <f>IF(ISNUMBER('将来負担比率（分子）の構造'!I$53), IF('将来負担比率（分子）の構造'!I$53 &lt; 0, 0, '将来負担比率（分子）の構造'!I$53), NA())</f>
        <v>7040</v>
      </c>
      <c r="D67" s="169" t="e">
        <f>NA()</f>
        <v>#N/A</v>
      </c>
      <c r="E67" s="169" t="e">
        <f>NA()</f>
        <v>#N/A</v>
      </c>
      <c r="F67" s="169">
        <f>IF(ISNUMBER('将来負担比率（分子）の構造'!J$53), IF('将来負担比率（分子）の構造'!J$53 &lt; 0, 0, '将来負担比率（分子）の構造'!J$53), NA())</f>
        <v>8411</v>
      </c>
      <c r="G67" s="169" t="e">
        <f>NA()</f>
        <v>#N/A</v>
      </c>
      <c r="H67" s="169" t="e">
        <f>NA()</f>
        <v>#N/A</v>
      </c>
      <c r="I67" s="169">
        <f>IF(ISNUMBER('将来負担比率（分子）の構造'!K$53), IF('将来負担比率（分子）の構造'!K$53 &lt; 0, 0, '将来負担比率（分子）の構造'!K$53), NA())</f>
        <v>8354</v>
      </c>
      <c r="J67" s="169" t="e">
        <f>NA()</f>
        <v>#N/A</v>
      </c>
      <c r="K67" s="169" t="e">
        <f>NA()</f>
        <v>#N/A</v>
      </c>
      <c r="L67" s="169">
        <f>IF(ISNUMBER('将来負担比率（分子）の構造'!L$53), IF('将来負担比率（分子）の構造'!L$53 &lt; 0, 0, '将来負担比率（分子）の構造'!L$53), NA())</f>
        <v>8985</v>
      </c>
      <c r="M67" s="169" t="e">
        <f>NA()</f>
        <v>#N/A</v>
      </c>
      <c r="N67" s="169" t="e">
        <f>NA()</f>
        <v>#N/A</v>
      </c>
      <c r="O67" s="169">
        <f>IF(ISNUMBER('将来負担比率（分子）の構造'!M$53), IF('将来負担比率（分子）の構造'!M$53 &lt; 0, 0, '将来負担比率（分子）の構造'!M$53), NA())</f>
        <v>8962</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1302</v>
      </c>
      <c r="C72" s="173">
        <f>基金残高に係る経年分析!G55</f>
        <v>1280</v>
      </c>
      <c r="D72" s="173">
        <f>基金残高に係る経年分析!H55</f>
        <v>859</v>
      </c>
    </row>
    <row r="73" spans="1:16" x14ac:dyDescent="0.2">
      <c r="A73" s="172" t="s">
        <v>74</v>
      </c>
      <c r="B73" s="173">
        <f>基金残高に係る経年分析!F56</f>
        <v>1582</v>
      </c>
      <c r="C73" s="173">
        <f>基金残高に係る経年分析!G56</f>
        <v>1725</v>
      </c>
      <c r="D73" s="173">
        <f>基金残高に係る経年分析!H56</f>
        <v>1413</v>
      </c>
    </row>
    <row r="74" spans="1:16" x14ac:dyDescent="0.2">
      <c r="A74" s="172" t="s">
        <v>75</v>
      </c>
      <c r="B74" s="173">
        <f>基金残高に係る経年分析!F57</f>
        <v>2182</v>
      </c>
      <c r="C74" s="173">
        <f>基金残高に係る経年分析!G57</f>
        <v>2058</v>
      </c>
      <c r="D74" s="173">
        <f>基金残高に係る経年分析!H57</f>
        <v>1905</v>
      </c>
    </row>
  </sheetData>
  <sheetProtection algorithmName="SHA-512" hashValue="b0LQe3totUhcE36WGEC9YNBXP9DpNJuHvdudkyYuSOHsW4s1WKjhBovgAk/9PKvWSpi3XluRf/0rEGoPD6dNoA==" saltValue="wZ8a3RGIEvoAKFOkWau1n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2025-03-17T05:25:59Z</cp:lastPrinted>
  <dcterms:created xsi:type="dcterms:W3CDTF">2025-02-19T04:07:17Z</dcterms:created>
  <dcterms:modified xsi:type="dcterms:W3CDTF">2025-03-17T05:26:04Z</dcterms:modified>
  <cp:category/>
</cp:coreProperties>
</file>